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harper/REDCap/"/>
    </mc:Choice>
  </mc:AlternateContent>
  <xr:revisionPtr revIDLastSave="0" documentId="13_ncr:1_{F1419BBC-CB75-BC4A-A799-873998CA4FE9}" xr6:coauthVersionLast="45" xr6:coauthVersionMax="45" xr10:uidLastSave="{00000000-0000-0000-0000-000000000000}"/>
  <bookViews>
    <workbookView xWindow="-51200" yWindow="-5240" windowWidth="32840" windowHeight="20120" activeTab="1" xr2:uid="{00000000-000D-0000-FFFF-FFFF00000000}"/>
  </bookViews>
  <sheets>
    <sheet name="All Combinations " sheetId="5" r:id="rId1"/>
    <sheet name="Cohort Data" sheetId="1" r:id="rId2"/>
    <sheet name="Codes" sheetId="6" r:id="rId3"/>
    <sheet name="Constants" sheetId="2" r:id="rId4"/>
    <sheet name="BIBS" sheetId="7" r:id="rId5"/>
  </sheets>
  <definedNames>
    <definedName name="Code_Mask">Constants!$B$3:$H$3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67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H1143" i="7"/>
  <c r="H1142" i="7"/>
  <c r="H1141" i="7"/>
  <c r="H1140" i="7"/>
  <c r="H1139" i="7"/>
  <c r="H1138" i="7"/>
  <c r="H1137" i="7"/>
  <c r="H1136" i="7"/>
  <c r="H1135" i="7"/>
  <c r="H1134" i="7"/>
  <c r="H1133" i="7"/>
  <c r="H1132" i="7"/>
  <c r="H1131" i="7"/>
  <c r="H1130" i="7"/>
  <c r="H1129" i="7"/>
  <c r="H1128" i="7"/>
  <c r="H1127" i="7"/>
  <c r="H1126" i="7"/>
  <c r="H1125" i="7"/>
  <c r="H1124" i="7"/>
  <c r="H1123" i="7"/>
  <c r="H1122" i="7"/>
  <c r="H1121" i="7"/>
  <c r="H1120" i="7"/>
  <c r="H1119" i="7"/>
  <c r="H1118" i="7"/>
  <c r="H1117" i="7"/>
  <c r="H1116" i="7"/>
  <c r="H1115" i="7"/>
  <c r="H1114" i="7"/>
  <c r="H1113" i="7"/>
  <c r="H1112" i="7"/>
  <c r="H1111" i="7"/>
  <c r="H1110" i="7"/>
  <c r="H1109" i="7"/>
  <c r="H1108" i="7"/>
  <c r="H1107" i="7"/>
  <c r="H1106" i="7"/>
  <c r="H1105" i="7"/>
  <c r="H1104" i="7"/>
  <c r="H1103" i="7"/>
  <c r="H1102" i="7"/>
  <c r="H1101" i="7"/>
  <c r="H1100" i="7"/>
  <c r="H1099" i="7"/>
  <c r="H1098" i="7"/>
  <c r="H1097" i="7"/>
  <c r="H1096" i="7"/>
  <c r="H1095" i="7"/>
  <c r="H1094" i="7"/>
  <c r="H1093" i="7"/>
  <c r="H1092" i="7"/>
  <c r="H1091" i="7"/>
  <c r="H1090" i="7"/>
  <c r="H1089" i="7"/>
  <c r="H1088" i="7"/>
  <c r="H1087" i="7"/>
  <c r="H1086" i="7"/>
  <c r="H1085" i="7"/>
  <c r="H1084" i="7"/>
  <c r="H1083" i="7"/>
  <c r="H1082" i="7"/>
  <c r="H1081" i="7"/>
  <c r="H1080" i="7"/>
  <c r="H1079" i="7"/>
  <c r="H1078" i="7"/>
  <c r="H1077" i="7"/>
  <c r="H1076" i="7"/>
  <c r="H1075" i="7"/>
  <c r="H1074" i="7"/>
  <c r="H1073" i="7"/>
  <c r="H1072" i="7"/>
  <c r="H1071" i="7"/>
  <c r="H1070" i="7"/>
  <c r="H1069" i="7"/>
  <c r="H1068" i="7"/>
  <c r="H1067" i="7"/>
  <c r="H1066" i="7"/>
  <c r="H1065" i="7"/>
  <c r="H1064" i="7"/>
  <c r="H1063" i="7"/>
  <c r="H1062" i="7"/>
  <c r="H1061" i="7"/>
  <c r="H1060" i="7"/>
  <c r="H1059" i="7"/>
  <c r="H1058" i="7"/>
  <c r="H1057" i="7"/>
  <c r="H1056" i="7"/>
  <c r="H1055" i="7"/>
  <c r="H1054" i="7"/>
  <c r="H1053" i="7"/>
  <c r="H1052" i="7"/>
  <c r="H1051" i="7"/>
  <c r="H1050" i="7"/>
  <c r="H1049" i="7"/>
  <c r="H1048" i="7"/>
  <c r="H1047" i="7"/>
  <c r="H1046" i="7"/>
  <c r="H1045" i="7"/>
  <c r="H1044" i="7"/>
  <c r="H1043" i="7"/>
  <c r="H1042" i="7"/>
  <c r="H1041" i="7"/>
  <c r="H1040" i="7"/>
  <c r="H1039" i="7"/>
  <c r="H1038" i="7"/>
  <c r="H1037" i="7"/>
  <c r="H1036" i="7"/>
  <c r="H1035" i="7"/>
  <c r="H1034" i="7"/>
  <c r="H1033" i="7"/>
  <c r="H1032" i="7"/>
  <c r="H1031" i="7"/>
  <c r="H1030" i="7"/>
  <c r="H1029" i="7"/>
  <c r="H1028" i="7"/>
  <c r="H1027" i="7"/>
  <c r="H1026" i="7"/>
  <c r="H1025" i="7"/>
  <c r="H1024" i="7"/>
  <c r="H1023" i="7"/>
  <c r="H1022" i="7"/>
  <c r="H1021" i="7"/>
  <c r="H1020" i="7"/>
  <c r="H1019" i="7"/>
  <c r="H1018" i="7"/>
  <c r="H1017" i="7"/>
  <c r="H1016" i="7"/>
  <c r="H1015" i="7"/>
  <c r="H1014" i="7"/>
  <c r="H1013" i="7"/>
  <c r="H1012" i="7"/>
  <c r="H1011" i="7"/>
  <c r="H1010" i="7"/>
  <c r="H1009" i="7"/>
  <c r="H1008" i="7"/>
  <c r="H1007" i="7"/>
  <c r="H1006" i="7"/>
  <c r="H1005" i="7"/>
  <c r="H1004" i="7"/>
  <c r="H1003" i="7"/>
  <c r="H1002" i="7"/>
  <c r="H1001" i="7"/>
  <c r="H1000" i="7"/>
  <c r="H999" i="7"/>
  <c r="H998" i="7"/>
  <c r="H997" i="7"/>
  <c r="H996" i="7"/>
  <c r="H995" i="7"/>
  <c r="H994" i="7"/>
  <c r="H993" i="7"/>
  <c r="H992" i="7"/>
  <c r="H991" i="7"/>
  <c r="H990" i="7"/>
  <c r="H989" i="7"/>
  <c r="H988" i="7"/>
  <c r="H987" i="7"/>
  <c r="H986" i="7"/>
  <c r="H985" i="7"/>
  <c r="H984" i="7"/>
  <c r="H983" i="7"/>
  <c r="H982" i="7"/>
  <c r="H981" i="7"/>
  <c r="H980" i="7"/>
  <c r="H979" i="7"/>
  <c r="H978" i="7"/>
  <c r="H977" i="7"/>
  <c r="H976" i="7"/>
  <c r="H975" i="7"/>
  <c r="H974" i="7"/>
  <c r="H973" i="7"/>
  <c r="H972" i="7"/>
  <c r="H971" i="7"/>
  <c r="H970" i="7"/>
  <c r="H969" i="7"/>
  <c r="H968" i="7"/>
  <c r="H967" i="7"/>
  <c r="H966" i="7"/>
  <c r="H965" i="7"/>
  <c r="H964" i="7"/>
  <c r="H963" i="7"/>
  <c r="H962" i="7"/>
  <c r="H961" i="7"/>
  <c r="H960" i="7"/>
  <c r="H959" i="7"/>
  <c r="H958" i="7"/>
  <c r="H957" i="7"/>
  <c r="H956" i="7"/>
  <c r="H955" i="7"/>
  <c r="H954" i="7"/>
  <c r="H953" i="7"/>
  <c r="H952" i="7"/>
  <c r="H951" i="7"/>
  <c r="H950" i="7"/>
  <c r="H949" i="7"/>
  <c r="H948" i="7"/>
  <c r="H947" i="7"/>
  <c r="H946" i="7"/>
  <c r="H945" i="7"/>
  <c r="H944" i="7"/>
  <c r="H943" i="7"/>
  <c r="H942" i="7"/>
  <c r="H941" i="7"/>
  <c r="H940" i="7"/>
  <c r="H939" i="7"/>
  <c r="H938" i="7"/>
  <c r="H937" i="7"/>
  <c r="H936" i="7"/>
  <c r="H935" i="7"/>
  <c r="H934" i="7"/>
  <c r="H933" i="7"/>
  <c r="H932" i="7"/>
  <c r="H931" i="7"/>
  <c r="H930" i="7"/>
  <c r="H929" i="7"/>
  <c r="H928" i="7"/>
  <c r="H927" i="7"/>
  <c r="H926" i="7"/>
  <c r="H925" i="7"/>
  <c r="H924" i="7"/>
  <c r="H923" i="7"/>
  <c r="H922" i="7"/>
  <c r="H921" i="7"/>
  <c r="H920" i="7"/>
  <c r="H919" i="7"/>
  <c r="H918" i="7"/>
  <c r="H917" i="7"/>
  <c r="H916" i="7"/>
  <c r="H915" i="7"/>
  <c r="H914" i="7"/>
  <c r="H913" i="7"/>
  <c r="H912" i="7"/>
  <c r="H911" i="7"/>
  <c r="H910" i="7"/>
  <c r="H909" i="7"/>
  <c r="H908" i="7"/>
  <c r="H907" i="7"/>
  <c r="H906" i="7"/>
  <c r="H905" i="7"/>
  <c r="H904" i="7"/>
  <c r="H903" i="7"/>
  <c r="H902" i="7"/>
  <c r="H901" i="7"/>
  <c r="H900" i="7"/>
  <c r="H899" i="7"/>
  <c r="H898" i="7"/>
  <c r="H897" i="7"/>
  <c r="H896" i="7"/>
  <c r="H895" i="7"/>
  <c r="H894" i="7"/>
  <c r="H893" i="7"/>
  <c r="H892" i="7"/>
  <c r="H891" i="7"/>
  <c r="H890" i="7"/>
  <c r="H889" i="7"/>
  <c r="H888" i="7"/>
  <c r="H887" i="7"/>
  <c r="H886" i="7"/>
  <c r="H885" i="7"/>
  <c r="H884" i="7"/>
  <c r="H883" i="7"/>
  <c r="H882" i="7"/>
  <c r="H881" i="7"/>
  <c r="H880" i="7"/>
  <c r="H879" i="7"/>
  <c r="H878" i="7"/>
  <c r="H877" i="7"/>
  <c r="H876" i="7"/>
  <c r="H875" i="7"/>
  <c r="H874" i="7"/>
  <c r="H873" i="7"/>
  <c r="H872" i="7"/>
  <c r="H871" i="7"/>
  <c r="H870" i="7"/>
  <c r="H869" i="7"/>
  <c r="H868" i="7"/>
  <c r="H867" i="7"/>
  <c r="H866" i="7"/>
  <c r="H865" i="7"/>
  <c r="H864" i="7"/>
  <c r="H863" i="7"/>
  <c r="H862" i="7"/>
  <c r="H861" i="7"/>
  <c r="H860" i="7"/>
  <c r="H859" i="7"/>
  <c r="H858" i="7"/>
  <c r="H857" i="7"/>
  <c r="H856" i="7"/>
  <c r="H855" i="7"/>
  <c r="H854" i="7"/>
  <c r="H853" i="7"/>
  <c r="H852" i="7"/>
  <c r="H851" i="7"/>
  <c r="H850" i="7"/>
  <c r="H849" i="7"/>
  <c r="H848" i="7"/>
  <c r="H847" i="7"/>
  <c r="H846" i="7"/>
  <c r="H845" i="7"/>
  <c r="H844" i="7"/>
  <c r="H843" i="7"/>
  <c r="H842" i="7"/>
  <c r="H841" i="7"/>
  <c r="H840" i="7"/>
  <c r="H839" i="7"/>
  <c r="H838" i="7"/>
  <c r="H837" i="7"/>
  <c r="H836" i="7"/>
  <c r="H835" i="7"/>
  <c r="H834" i="7"/>
  <c r="H833" i="7"/>
  <c r="H832" i="7"/>
  <c r="H831" i="7"/>
  <c r="H830" i="7"/>
  <c r="H829" i="7"/>
  <c r="H828" i="7"/>
  <c r="H827" i="7"/>
  <c r="H826" i="7"/>
  <c r="H825" i="7"/>
  <c r="H824" i="7"/>
  <c r="H823" i="7"/>
  <c r="H822" i="7"/>
  <c r="H821" i="7"/>
  <c r="H820" i="7"/>
  <c r="H819" i="7"/>
  <c r="H818" i="7"/>
  <c r="H817" i="7"/>
  <c r="H816" i="7"/>
  <c r="H815" i="7"/>
  <c r="H814" i="7"/>
  <c r="H813" i="7"/>
  <c r="H812" i="7"/>
  <c r="H811" i="7"/>
  <c r="H810" i="7"/>
  <c r="H809" i="7"/>
  <c r="H808" i="7"/>
  <c r="H807" i="7"/>
  <c r="H806" i="7"/>
  <c r="H805" i="7"/>
  <c r="H804" i="7"/>
  <c r="H803" i="7"/>
  <c r="H802" i="7"/>
  <c r="H801" i="7"/>
  <c r="H800" i="7"/>
  <c r="H799" i="7"/>
  <c r="H798" i="7"/>
  <c r="H797" i="7"/>
  <c r="H796" i="7"/>
  <c r="H795" i="7"/>
  <c r="H794" i="7"/>
  <c r="H793" i="7"/>
  <c r="H792" i="7"/>
  <c r="H791" i="7"/>
  <c r="H790" i="7"/>
  <c r="H789" i="7"/>
  <c r="H788" i="7"/>
  <c r="H787" i="7"/>
  <c r="H786" i="7"/>
  <c r="H785" i="7"/>
  <c r="H784" i="7"/>
  <c r="H783" i="7"/>
  <c r="H782" i="7"/>
  <c r="H781" i="7"/>
  <c r="H780" i="7"/>
  <c r="H779" i="7"/>
  <c r="H778" i="7"/>
  <c r="H777" i="7"/>
  <c r="H776" i="7"/>
  <c r="H775" i="7"/>
  <c r="H774" i="7"/>
  <c r="H773" i="7"/>
  <c r="H772" i="7"/>
  <c r="H771" i="7"/>
  <c r="H770" i="7"/>
  <c r="H769" i="7"/>
  <c r="H768" i="7"/>
  <c r="H767" i="7"/>
  <c r="H766" i="7"/>
  <c r="H765" i="7"/>
  <c r="H764" i="7"/>
  <c r="H763" i="7"/>
  <c r="H762" i="7"/>
  <c r="H761" i="7"/>
  <c r="H760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9" i="7"/>
  <c r="H718" i="7"/>
  <c r="H717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3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H600" i="7"/>
  <c r="H599" i="7"/>
  <c r="H598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C1165" i="1"/>
  <c r="D1165" i="1"/>
  <c r="E1165" i="1"/>
  <c r="F1165" i="1"/>
  <c r="G1165" i="1"/>
  <c r="H1165" i="1"/>
  <c r="B1165" i="1"/>
  <c r="A1165" i="1"/>
  <c r="H6" i="5" l="1"/>
  <c r="I6" i="5"/>
  <c r="J6" i="5"/>
  <c r="K6" i="5"/>
  <c r="L6" i="5"/>
  <c r="M6" i="5"/>
  <c r="N6" i="5"/>
  <c r="O6" i="5"/>
  <c r="P6" i="5"/>
  <c r="Q6" i="5"/>
  <c r="R6" i="5"/>
  <c r="S6" i="5"/>
  <c r="H7" i="5"/>
  <c r="I7" i="5"/>
  <c r="J7" i="5"/>
  <c r="K7" i="5"/>
  <c r="L7" i="5"/>
  <c r="M7" i="5"/>
  <c r="N7" i="5"/>
  <c r="O7" i="5"/>
  <c r="P7" i="5"/>
  <c r="Q7" i="5"/>
  <c r="R7" i="5"/>
  <c r="S7" i="5"/>
  <c r="H8" i="5"/>
  <c r="I8" i="5"/>
  <c r="J8" i="5"/>
  <c r="K8" i="5"/>
  <c r="L8" i="5"/>
  <c r="M8" i="5"/>
  <c r="N8" i="5"/>
  <c r="O8" i="5"/>
  <c r="P8" i="5"/>
  <c r="Q8" i="5"/>
  <c r="R8" i="5"/>
  <c r="S8" i="5"/>
  <c r="H9" i="5"/>
  <c r="I9" i="5"/>
  <c r="J9" i="5"/>
  <c r="K9" i="5"/>
  <c r="L9" i="5"/>
  <c r="M9" i="5"/>
  <c r="N9" i="5"/>
  <c r="O9" i="5"/>
  <c r="P9" i="5"/>
  <c r="Q9" i="5"/>
  <c r="R9" i="5"/>
  <c r="S9" i="5"/>
  <c r="H10" i="5"/>
  <c r="I10" i="5"/>
  <c r="J10" i="5"/>
  <c r="K10" i="5"/>
  <c r="L10" i="5"/>
  <c r="M10" i="5"/>
  <c r="N10" i="5"/>
  <c r="O10" i="5"/>
  <c r="P10" i="5"/>
  <c r="Q10" i="5"/>
  <c r="R10" i="5"/>
  <c r="S10" i="5"/>
  <c r="H11" i="5"/>
  <c r="I11" i="5"/>
  <c r="J11" i="5"/>
  <c r="K11" i="5"/>
  <c r="L11" i="5"/>
  <c r="M11" i="5"/>
  <c r="N11" i="5"/>
  <c r="O11" i="5"/>
  <c r="P11" i="5"/>
  <c r="Q11" i="5"/>
  <c r="R11" i="5"/>
  <c r="S11" i="5"/>
  <c r="H12" i="5"/>
  <c r="I12" i="5"/>
  <c r="J12" i="5"/>
  <c r="K12" i="5"/>
  <c r="L12" i="5"/>
  <c r="M12" i="5"/>
  <c r="N12" i="5"/>
  <c r="O12" i="5"/>
  <c r="P12" i="5"/>
  <c r="Q12" i="5"/>
  <c r="R12" i="5"/>
  <c r="S12" i="5"/>
  <c r="H13" i="5"/>
  <c r="I13" i="5"/>
  <c r="J13" i="5"/>
  <c r="K13" i="5"/>
  <c r="L13" i="5"/>
  <c r="M13" i="5"/>
  <c r="N13" i="5"/>
  <c r="O13" i="5"/>
  <c r="P13" i="5"/>
  <c r="Q13" i="5"/>
  <c r="R13" i="5"/>
  <c r="S13" i="5"/>
  <c r="H14" i="5"/>
  <c r="I14" i="5"/>
  <c r="J14" i="5"/>
  <c r="K14" i="5"/>
  <c r="L14" i="5"/>
  <c r="M14" i="5"/>
  <c r="N14" i="5"/>
  <c r="O14" i="5"/>
  <c r="P14" i="5"/>
  <c r="Q14" i="5"/>
  <c r="R14" i="5"/>
  <c r="S14" i="5"/>
  <c r="H15" i="5"/>
  <c r="I15" i="5"/>
  <c r="J15" i="5"/>
  <c r="K15" i="5"/>
  <c r="L15" i="5"/>
  <c r="M15" i="5"/>
  <c r="N15" i="5"/>
  <c r="O15" i="5"/>
  <c r="P15" i="5"/>
  <c r="Q15" i="5"/>
  <c r="R15" i="5"/>
  <c r="S15" i="5"/>
  <c r="H16" i="5"/>
  <c r="I16" i="5"/>
  <c r="J16" i="5"/>
  <c r="K16" i="5"/>
  <c r="L16" i="5"/>
  <c r="M16" i="5"/>
  <c r="N16" i="5"/>
  <c r="O16" i="5"/>
  <c r="P16" i="5"/>
  <c r="Q16" i="5"/>
  <c r="R16" i="5"/>
  <c r="S16" i="5"/>
  <c r="H17" i="5"/>
  <c r="I17" i="5"/>
  <c r="J17" i="5"/>
  <c r="K17" i="5"/>
  <c r="L17" i="5"/>
  <c r="M17" i="5"/>
  <c r="N17" i="5"/>
  <c r="O17" i="5"/>
  <c r="P17" i="5"/>
  <c r="Q17" i="5"/>
  <c r="R17" i="5"/>
  <c r="S17" i="5"/>
  <c r="H18" i="5"/>
  <c r="I18" i="5"/>
  <c r="J18" i="5"/>
  <c r="K18" i="5"/>
  <c r="L18" i="5"/>
  <c r="M18" i="5"/>
  <c r="N18" i="5"/>
  <c r="O18" i="5"/>
  <c r="P18" i="5"/>
  <c r="Q18" i="5"/>
  <c r="R18" i="5"/>
  <c r="S18" i="5"/>
  <c r="H19" i="5"/>
  <c r="I19" i="5"/>
  <c r="J19" i="5"/>
  <c r="K19" i="5"/>
  <c r="L19" i="5"/>
  <c r="M19" i="5"/>
  <c r="N19" i="5"/>
  <c r="O19" i="5"/>
  <c r="P19" i="5"/>
  <c r="Q19" i="5"/>
  <c r="R19" i="5"/>
  <c r="S19" i="5"/>
  <c r="H20" i="5"/>
  <c r="I20" i="5"/>
  <c r="J20" i="5"/>
  <c r="K20" i="5"/>
  <c r="L20" i="5"/>
  <c r="M20" i="5"/>
  <c r="N20" i="5"/>
  <c r="O20" i="5"/>
  <c r="P20" i="5"/>
  <c r="Q20" i="5"/>
  <c r="R20" i="5"/>
  <c r="S20" i="5"/>
  <c r="H21" i="5"/>
  <c r="I21" i="5"/>
  <c r="J21" i="5"/>
  <c r="K21" i="5"/>
  <c r="L21" i="5"/>
  <c r="M21" i="5"/>
  <c r="N21" i="5"/>
  <c r="O21" i="5"/>
  <c r="P21" i="5"/>
  <c r="Q21" i="5"/>
  <c r="R21" i="5"/>
  <c r="S21" i="5"/>
  <c r="H22" i="5"/>
  <c r="I22" i="5"/>
  <c r="J22" i="5"/>
  <c r="K22" i="5"/>
  <c r="L22" i="5"/>
  <c r="M22" i="5"/>
  <c r="N22" i="5"/>
  <c r="O22" i="5"/>
  <c r="P22" i="5"/>
  <c r="Q22" i="5"/>
  <c r="R22" i="5"/>
  <c r="S22" i="5"/>
  <c r="H23" i="5"/>
  <c r="I23" i="5"/>
  <c r="J23" i="5"/>
  <c r="K23" i="5"/>
  <c r="L23" i="5"/>
  <c r="M23" i="5"/>
  <c r="N23" i="5"/>
  <c r="O23" i="5"/>
  <c r="P23" i="5"/>
  <c r="Q23" i="5"/>
  <c r="R23" i="5"/>
  <c r="S23" i="5"/>
  <c r="H24" i="5"/>
  <c r="I24" i="5"/>
  <c r="J24" i="5"/>
  <c r="K24" i="5"/>
  <c r="L24" i="5"/>
  <c r="M24" i="5"/>
  <c r="N24" i="5"/>
  <c r="O24" i="5"/>
  <c r="P24" i="5"/>
  <c r="Q24" i="5"/>
  <c r="R24" i="5"/>
  <c r="S24" i="5"/>
  <c r="H25" i="5"/>
  <c r="I25" i="5"/>
  <c r="J25" i="5"/>
  <c r="K25" i="5"/>
  <c r="L25" i="5"/>
  <c r="M25" i="5"/>
  <c r="N25" i="5"/>
  <c r="O25" i="5"/>
  <c r="P25" i="5"/>
  <c r="Q25" i="5"/>
  <c r="R25" i="5"/>
  <c r="S25" i="5"/>
  <c r="H26" i="5"/>
  <c r="I26" i="5"/>
  <c r="J26" i="5"/>
  <c r="K26" i="5"/>
  <c r="L26" i="5"/>
  <c r="M26" i="5"/>
  <c r="N26" i="5"/>
  <c r="O26" i="5"/>
  <c r="P26" i="5"/>
  <c r="Q26" i="5"/>
  <c r="R26" i="5"/>
  <c r="S26" i="5"/>
  <c r="H27" i="5"/>
  <c r="I27" i="5"/>
  <c r="J27" i="5"/>
  <c r="K27" i="5"/>
  <c r="L27" i="5"/>
  <c r="M27" i="5"/>
  <c r="N27" i="5"/>
  <c r="O27" i="5"/>
  <c r="P27" i="5"/>
  <c r="Q27" i="5"/>
  <c r="R27" i="5"/>
  <c r="S27" i="5"/>
  <c r="H28" i="5"/>
  <c r="I28" i="5"/>
  <c r="J28" i="5"/>
  <c r="K28" i="5"/>
  <c r="L28" i="5"/>
  <c r="M28" i="5"/>
  <c r="N28" i="5"/>
  <c r="O28" i="5"/>
  <c r="P28" i="5"/>
  <c r="Q28" i="5"/>
  <c r="R28" i="5"/>
  <c r="S28" i="5"/>
  <c r="H29" i="5"/>
  <c r="I29" i="5"/>
  <c r="J29" i="5"/>
  <c r="K29" i="5"/>
  <c r="L29" i="5"/>
  <c r="M29" i="5"/>
  <c r="N29" i="5"/>
  <c r="O29" i="5"/>
  <c r="P29" i="5"/>
  <c r="Q29" i="5"/>
  <c r="R29" i="5"/>
  <c r="S29" i="5"/>
  <c r="H30" i="5"/>
  <c r="I30" i="5"/>
  <c r="J30" i="5"/>
  <c r="K30" i="5"/>
  <c r="L30" i="5"/>
  <c r="M30" i="5"/>
  <c r="N30" i="5"/>
  <c r="O30" i="5"/>
  <c r="P30" i="5"/>
  <c r="Q30" i="5"/>
  <c r="R30" i="5"/>
  <c r="S30" i="5"/>
  <c r="H31" i="5"/>
  <c r="I31" i="5"/>
  <c r="J31" i="5"/>
  <c r="K31" i="5"/>
  <c r="L31" i="5"/>
  <c r="M31" i="5"/>
  <c r="N31" i="5"/>
  <c r="O31" i="5"/>
  <c r="P31" i="5"/>
  <c r="Q31" i="5"/>
  <c r="R31" i="5"/>
  <c r="S31" i="5"/>
  <c r="I5" i="5"/>
  <c r="J5" i="5"/>
  <c r="K5" i="5"/>
  <c r="L5" i="5"/>
  <c r="M5" i="5"/>
  <c r="N5" i="5"/>
  <c r="O5" i="5"/>
  <c r="P5" i="5"/>
  <c r="Q5" i="5"/>
  <c r="R5" i="5"/>
  <c r="S5" i="5"/>
  <c r="H5" i="5"/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 s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 s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 s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 s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 s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 s="1"/>
  <c r="I1141" i="1" a="1"/>
  <c r="I1141" i="1" s="1"/>
  <c r="I1142" i="1" a="1"/>
  <c r="I1142" i="1" s="1"/>
  <c r="I1143" i="1" a="1"/>
  <c r="I1143" i="1" s="1"/>
  <c r="I1144" i="1" a="1"/>
  <c r="I1144" i="1" s="1"/>
  <c r="I1145" i="1" a="1"/>
  <c r="I1145" i="1" s="1"/>
  <c r="I1146" i="1" a="1"/>
  <c r="I1146" i="1" s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 s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 s="1"/>
  <c r="I1163" i="1" a="1"/>
  <c r="I1163" i="1" s="1"/>
  <c r="I1164" i="1" a="1"/>
  <c r="I1164" i="1" s="1"/>
  <c r="I2" i="1" a="1"/>
  <c r="I2" i="1" s="1"/>
  <c r="Y2" i="1" s="1"/>
  <c r="X1159" i="1" l="1"/>
  <c r="Y1159" i="1"/>
  <c r="X1147" i="1"/>
  <c r="Y1147" i="1"/>
  <c r="X1154" i="1"/>
  <c r="Y1154" i="1"/>
  <c r="X1142" i="1"/>
  <c r="Y1142" i="1"/>
  <c r="X1130" i="1"/>
  <c r="Y1130" i="1"/>
  <c r="X1118" i="1"/>
  <c r="Y1118" i="1"/>
  <c r="X1106" i="1"/>
  <c r="Y1106" i="1"/>
  <c r="X1094" i="1"/>
  <c r="Y1094" i="1"/>
  <c r="X1082" i="1"/>
  <c r="Y1082" i="1"/>
  <c r="X1070" i="1"/>
  <c r="Y1070" i="1"/>
  <c r="X1058" i="1"/>
  <c r="Y1058" i="1"/>
  <c r="X1046" i="1"/>
  <c r="Y1046" i="1"/>
  <c r="X1034" i="1"/>
  <c r="Y1034" i="1"/>
  <c r="X1022" i="1"/>
  <c r="Y1022" i="1"/>
  <c r="X1010" i="1"/>
  <c r="Y1010" i="1"/>
  <c r="X998" i="1"/>
  <c r="Y998" i="1"/>
  <c r="X986" i="1"/>
  <c r="Y986" i="1"/>
  <c r="X974" i="1"/>
  <c r="Y974" i="1"/>
  <c r="X962" i="1"/>
  <c r="Y962" i="1"/>
  <c r="X954" i="1"/>
  <c r="Y954" i="1"/>
  <c r="X946" i="1"/>
  <c r="Y946" i="1"/>
  <c r="X934" i="1"/>
  <c r="Y934" i="1"/>
  <c r="X922" i="1"/>
  <c r="Y922" i="1"/>
  <c r="X910" i="1"/>
  <c r="Y910" i="1"/>
  <c r="X898" i="1"/>
  <c r="Y898" i="1"/>
  <c r="X886" i="1"/>
  <c r="Y886" i="1"/>
  <c r="X874" i="1"/>
  <c r="Y874" i="1"/>
  <c r="X862" i="1"/>
  <c r="Y862" i="1"/>
  <c r="X850" i="1"/>
  <c r="Y850" i="1"/>
  <c r="X838" i="1"/>
  <c r="Y838" i="1"/>
  <c r="X826" i="1"/>
  <c r="Y826" i="1"/>
  <c r="X818" i="1"/>
  <c r="Y818" i="1"/>
  <c r="X94" i="1"/>
  <c r="Y94" i="1"/>
  <c r="X1155" i="1"/>
  <c r="Y1155" i="1"/>
  <c r="X1162" i="1"/>
  <c r="Y1162" i="1"/>
  <c r="X1146" i="1"/>
  <c r="Y1146" i="1"/>
  <c r="X1134" i="1"/>
  <c r="Y1134" i="1"/>
  <c r="X1122" i="1"/>
  <c r="Y1122" i="1"/>
  <c r="X1110" i="1"/>
  <c r="Y1110" i="1"/>
  <c r="X1098" i="1"/>
  <c r="Y1098" i="1"/>
  <c r="X1086" i="1"/>
  <c r="Y1086" i="1"/>
  <c r="X1078" i="1"/>
  <c r="Y1078" i="1"/>
  <c r="X1066" i="1"/>
  <c r="Y1066" i="1"/>
  <c r="X1050" i="1"/>
  <c r="Y1050" i="1"/>
  <c r="X1038" i="1"/>
  <c r="Y1038" i="1"/>
  <c r="X1026" i="1"/>
  <c r="Y1026" i="1"/>
  <c r="X1018" i="1"/>
  <c r="Y1018" i="1"/>
  <c r="X1002" i="1"/>
  <c r="Y1002" i="1"/>
  <c r="X990" i="1"/>
  <c r="Y990" i="1"/>
  <c r="X978" i="1"/>
  <c r="Y978" i="1"/>
  <c r="X966" i="1"/>
  <c r="Y966" i="1"/>
  <c r="X958" i="1"/>
  <c r="Y958" i="1"/>
  <c r="X938" i="1"/>
  <c r="Y938" i="1"/>
  <c r="X926" i="1"/>
  <c r="Y926" i="1"/>
  <c r="X918" i="1"/>
  <c r="Y918" i="1"/>
  <c r="X902" i="1"/>
  <c r="Y902" i="1"/>
  <c r="X890" i="1"/>
  <c r="Y890" i="1"/>
  <c r="X882" i="1"/>
  <c r="Y882" i="1"/>
  <c r="X870" i="1"/>
  <c r="Y870" i="1"/>
  <c r="X858" i="1"/>
  <c r="Y858" i="1"/>
  <c r="X846" i="1"/>
  <c r="Y846" i="1"/>
  <c r="X830" i="1"/>
  <c r="Y830" i="1"/>
  <c r="X822" i="1"/>
  <c r="Y822" i="1"/>
  <c r="X806" i="1"/>
  <c r="Y806" i="1"/>
  <c r="X1151" i="1"/>
  <c r="Y1151" i="1"/>
  <c r="X1158" i="1"/>
  <c r="Y1158" i="1"/>
  <c r="X1150" i="1"/>
  <c r="Y1150" i="1"/>
  <c r="X1138" i="1"/>
  <c r="Y1138" i="1"/>
  <c r="X1126" i="1"/>
  <c r="Y1126" i="1"/>
  <c r="X1114" i="1"/>
  <c r="Y1114" i="1"/>
  <c r="X1102" i="1"/>
  <c r="Y1102" i="1"/>
  <c r="X1090" i="1"/>
  <c r="Y1090" i="1"/>
  <c r="X1074" i="1"/>
  <c r="Y1074" i="1"/>
  <c r="X1062" i="1"/>
  <c r="Y1062" i="1"/>
  <c r="X1054" i="1"/>
  <c r="Y1054" i="1"/>
  <c r="X1042" i="1"/>
  <c r="Y1042" i="1"/>
  <c r="X1030" i="1"/>
  <c r="Y1030" i="1"/>
  <c r="X1014" i="1"/>
  <c r="Y1014" i="1"/>
  <c r="X1006" i="1"/>
  <c r="Y1006" i="1"/>
  <c r="X994" i="1"/>
  <c r="Y994" i="1"/>
  <c r="X982" i="1"/>
  <c r="Y982" i="1"/>
  <c r="X970" i="1"/>
  <c r="Y970" i="1"/>
  <c r="X950" i="1"/>
  <c r="Y950" i="1"/>
  <c r="X942" i="1"/>
  <c r="Y942" i="1"/>
  <c r="X930" i="1"/>
  <c r="Y930" i="1"/>
  <c r="X914" i="1"/>
  <c r="Y914" i="1"/>
  <c r="X906" i="1"/>
  <c r="Y906" i="1"/>
  <c r="X894" i="1"/>
  <c r="Y894" i="1"/>
  <c r="X878" i="1"/>
  <c r="Y878" i="1"/>
  <c r="X866" i="1"/>
  <c r="Y866" i="1"/>
  <c r="X854" i="1"/>
  <c r="Y854" i="1"/>
  <c r="X842" i="1"/>
  <c r="Y842" i="1"/>
  <c r="X834" i="1"/>
  <c r="Y834" i="1"/>
  <c r="X814" i="1"/>
  <c r="Y814" i="1"/>
  <c r="X1163" i="1"/>
  <c r="Y1163" i="1"/>
  <c r="X1143" i="1"/>
  <c r="Y1143" i="1"/>
  <c r="X1139" i="1"/>
  <c r="Y1139" i="1"/>
  <c r="X1135" i="1"/>
  <c r="Y1135" i="1"/>
  <c r="X1131" i="1"/>
  <c r="Y1131" i="1"/>
  <c r="X1127" i="1"/>
  <c r="Y1127" i="1"/>
  <c r="X1123" i="1"/>
  <c r="Y1123" i="1"/>
  <c r="X1119" i="1"/>
  <c r="Y1119" i="1"/>
  <c r="X1115" i="1"/>
  <c r="Y1115" i="1"/>
  <c r="X1111" i="1"/>
  <c r="Y1111" i="1"/>
  <c r="X1107" i="1"/>
  <c r="Y1107" i="1"/>
  <c r="X1103" i="1"/>
  <c r="Y1103" i="1"/>
  <c r="X1099" i="1"/>
  <c r="Y1099" i="1"/>
  <c r="X1095" i="1"/>
  <c r="Y1095" i="1"/>
  <c r="X1091" i="1"/>
  <c r="Y1091" i="1"/>
  <c r="X1087" i="1"/>
  <c r="Y1087" i="1"/>
  <c r="X1083" i="1"/>
  <c r="Y1083" i="1"/>
  <c r="X1079" i="1"/>
  <c r="Y1079" i="1"/>
  <c r="X1075" i="1"/>
  <c r="Y1075" i="1"/>
  <c r="X1071" i="1"/>
  <c r="Y1071" i="1"/>
  <c r="X1067" i="1"/>
  <c r="Y1067" i="1"/>
  <c r="X1063" i="1"/>
  <c r="Y1063" i="1"/>
  <c r="X1059" i="1"/>
  <c r="Y1059" i="1"/>
  <c r="X1055" i="1"/>
  <c r="Y1055" i="1"/>
  <c r="X1051" i="1"/>
  <c r="Y1051" i="1"/>
  <c r="X1047" i="1"/>
  <c r="Y1047" i="1"/>
  <c r="X1043" i="1"/>
  <c r="Y1043" i="1"/>
  <c r="X1039" i="1"/>
  <c r="Y1039" i="1"/>
  <c r="X1035" i="1"/>
  <c r="Y1035" i="1"/>
  <c r="X1031" i="1"/>
  <c r="Y1031" i="1"/>
  <c r="X1027" i="1"/>
  <c r="Y1027" i="1"/>
  <c r="X1023" i="1"/>
  <c r="Y1023" i="1"/>
  <c r="X1019" i="1"/>
  <c r="Y1019" i="1"/>
  <c r="X90" i="1"/>
  <c r="Y90" i="1"/>
  <c r="X86" i="1"/>
  <c r="Y86" i="1"/>
  <c r="X82" i="1"/>
  <c r="Y82" i="1"/>
  <c r="X78" i="1"/>
  <c r="Y78" i="1"/>
  <c r="X74" i="1"/>
  <c r="Y74" i="1"/>
  <c r="X70" i="1"/>
  <c r="Y70" i="1"/>
  <c r="X66" i="1"/>
  <c r="Y66" i="1"/>
  <c r="X62" i="1"/>
  <c r="Y62" i="1"/>
  <c r="X58" i="1"/>
  <c r="Y58" i="1"/>
  <c r="X54" i="1"/>
  <c r="Y54" i="1"/>
  <c r="X50" i="1"/>
  <c r="Y50" i="1"/>
  <c r="X46" i="1"/>
  <c r="Y46" i="1"/>
  <c r="X42" i="1"/>
  <c r="Y42" i="1"/>
  <c r="X38" i="1"/>
  <c r="Y38" i="1"/>
  <c r="X34" i="1"/>
  <c r="Y34" i="1"/>
  <c r="X30" i="1"/>
  <c r="Y30" i="1"/>
  <c r="X26" i="1"/>
  <c r="Y26" i="1"/>
  <c r="X22" i="1"/>
  <c r="Y22" i="1"/>
  <c r="X18" i="1"/>
  <c r="Y18" i="1"/>
  <c r="X14" i="1"/>
  <c r="Y14" i="1"/>
  <c r="X10" i="1"/>
  <c r="Y10" i="1"/>
  <c r="X6" i="1"/>
  <c r="Y6" i="1"/>
  <c r="X794" i="1"/>
  <c r="Y794" i="1"/>
  <c r="X782" i="1"/>
  <c r="Y782" i="1"/>
  <c r="X766" i="1"/>
  <c r="Y766" i="1"/>
  <c r="X754" i="1"/>
  <c r="Y754" i="1"/>
  <c r="X742" i="1"/>
  <c r="Y742" i="1"/>
  <c r="X730" i="1"/>
  <c r="Y730" i="1"/>
  <c r="X718" i="1"/>
  <c r="Y718" i="1"/>
  <c r="X706" i="1"/>
  <c r="Y706" i="1"/>
  <c r="X690" i="1"/>
  <c r="Y690" i="1"/>
  <c r="X678" i="1"/>
  <c r="Y678" i="1"/>
  <c r="X666" i="1"/>
  <c r="Y666" i="1"/>
  <c r="X654" i="1"/>
  <c r="Y654" i="1"/>
  <c r="X642" i="1"/>
  <c r="Y642" i="1"/>
  <c r="X630" i="1"/>
  <c r="Y630" i="1"/>
  <c r="X618" i="1"/>
  <c r="Y618" i="1"/>
  <c r="X606" i="1"/>
  <c r="Y606" i="1"/>
  <c r="X590" i="1"/>
  <c r="Y590" i="1"/>
  <c r="X578" i="1"/>
  <c r="Y578" i="1"/>
  <c r="X566" i="1"/>
  <c r="Y566" i="1"/>
  <c r="X554" i="1"/>
  <c r="Y554" i="1"/>
  <c r="X542" i="1"/>
  <c r="Y542" i="1"/>
  <c r="X530" i="1"/>
  <c r="Y530" i="1"/>
  <c r="X518" i="1"/>
  <c r="Y518" i="1"/>
  <c r="X502" i="1"/>
  <c r="Y502" i="1"/>
  <c r="X490" i="1"/>
  <c r="Y490" i="1"/>
  <c r="X478" i="1"/>
  <c r="Y478" i="1"/>
  <c r="X466" i="1"/>
  <c r="Y466" i="1"/>
  <c r="X454" i="1"/>
  <c r="Y454" i="1"/>
  <c r="X442" i="1"/>
  <c r="Y442" i="1"/>
  <c r="X430" i="1"/>
  <c r="Y430" i="1"/>
  <c r="X414" i="1"/>
  <c r="Y414" i="1"/>
  <c r="X402" i="1"/>
  <c r="Y402" i="1"/>
  <c r="X390" i="1"/>
  <c r="Y390" i="1"/>
  <c r="X378" i="1"/>
  <c r="Y378" i="1"/>
  <c r="X366" i="1"/>
  <c r="Y366" i="1"/>
  <c r="X354" i="1"/>
  <c r="Y354" i="1"/>
  <c r="X338" i="1"/>
  <c r="Y338" i="1"/>
  <c r="X326" i="1"/>
  <c r="Y326" i="1"/>
  <c r="X314" i="1"/>
  <c r="Y314" i="1"/>
  <c r="X302" i="1"/>
  <c r="Y302" i="1"/>
  <c r="X290" i="1"/>
  <c r="Y290" i="1"/>
  <c r="X278" i="1"/>
  <c r="Y278" i="1"/>
  <c r="X266" i="1"/>
  <c r="Y266" i="1"/>
  <c r="X250" i="1"/>
  <c r="Y250" i="1"/>
  <c r="X238" i="1"/>
  <c r="Y238" i="1"/>
  <c r="X226" i="1"/>
  <c r="Y226" i="1"/>
  <c r="X214" i="1"/>
  <c r="Y214" i="1"/>
  <c r="X202" i="1"/>
  <c r="Y202" i="1"/>
  <c r="X190" i="1"/>
  <c r="Y190" i="1"/>
  <c r="X174" i="1"/>
  <c r="Y174" i="1"/>
  <c r="X162" i="1"/>
  <c r="Y162" i="1"/>
  <c r="X150" i="1"/>
  <c r="Y150" i="1"/>
  <c r="X138" i="1"/>
  <c r="Y138" i="1"/>
  <c r="X126" i="1"/>
  <c r="Y126" i="1"/>
  <c r="X106" i="1"/>
  <c r="Y106" i="1"/>
  <c r="X1153" i="1"/>
  <c r="Y1153" i="1"/>
  <c r="X1141" i="1"/>
  <c r="Y1141" i="1"/>
  <c r="X1125" i="1"/>
  <c r="Y1125" i="1"/>
  <c r="X1113" i="1"/>
  <c r="Y1113" i="1"/>
  <c r="X1101" i="1"/>
  <c r="Y1101" i="1"/>
  <c r="X1089" i="1"/>
  <c r="Y1089" i="1"/>
  <c r="X1077" i="1"/>
  <c r="Y1077" i="1"/>
  <c r="X1065" i="1"/>
  <c r="Y1065" i="1"/>
  <c r="X1049" i="1"/>
  <c r="Y1049" i="1"/>
  <c r="X1033" i="1"/>
  <c r="Y1033" i="1"/>
  <c r="X1021" i="1"/>
  <c r="Y1021" i="1"/>
  <c r="X1009" i="1"/>
  <c r="Y1009" i="1"/>
  <c r="X997" i="1"/>
  <c r="Y997" i="1"/>
  <c r="X981" i="1"/>
  <c r="Y981" i="1"/>
  <c r="X969" i="1"/>
  <c r="Y969" i="1"/>
  <c r="X957" i="1"/>
  <c r="Y957" i="1"/>
  <c r="X945" i="1"/>
  <c r="Y945" i="1"/>
  <c r="X933" i="1"/>
  <c r="Y933" i="1"/>
  <c r="X921" i="1"/>
  <c r="Y921" i="1"/>
  <c r="X905" i="1"/>
  <c r="Y905" i="1"/>
  <c r="X893" i="1"/>
  <c r="Y893" i="1"/>
  <c r="X881" i="1"/>
  <c r="Y881" i="1"/>
  <c r="X869" i="1"/>
  <c r="Y869" i="1"/>
  <c r="X857" i="1"/>
  <c r="Y857" i="1"/>
  <c r="X841" i="1"/>
  <c r="Y841" i="1"/>
  <c r="X829" i="1"/>
  <c r="Y829" i="1"/>
  <c r="X817" i="1"/>
  <c r="Y817" i="1"/>
  <c r="X805" i="1"/>
  <c r="Y805" i="1"/>
  <c r="X793" i="1"/>
  <c r="Y793" i="1"/>
  <c r="X781" i="1"/>
  <c r="Y781" i="1"/>
  <c r="X765" i="1"/>
  <c r="Y765" i="1"/>
  <c r="X753" i="1"/>
  <c r="Y753" i="1"/>
  <c r="X741" i="1"/>
  <c r="Y741" i="1"/>
  <c r="X729" i="1"/>
  <c r="Y729" i="1"/>
  <c r="X717" i="1"/>
  <c r="Y717" i="1"/>
  <c r="X701" i="1"/>
  <c r="Y701" i="1"/>
  <c r="X689" i="1"/>
  <c r="Y689" i="1"/>
  <c r="X677" i="1"/>
  <c r="Y677" i="1"/>
  <c r="X665" i="1"/>
  <c r="Y665" i="1"/>
  <c r="X653" i="1"/>
  <c r="Y653" i="1"/>
  <c r="X637" i="1"/>
  <c r="Y637" i="1"/>
  <c r="X625" i="1"/>
  <c r="Y625" i="1"/>
  <c r="X613" i="1"/>
  <c r="Y613" i="1"/>
  <c r="X605" i="1"/>
  <c r="Y605" i="1"/>
  <c r="X601" i="1"/>
  <c r="Y601" i="1"/>
  <c r="X597" i="1"/>
  <c r="Y597" i="1"/>
  <c r="X593" i="1"/>
  <c r="Y593" i="1"/>
  <c r="X589" i="1"/>
  <c r="Y589" i="1"/>
  <c r="X585" i="1"/>
  <c r="Y585" i="1"/>
  <c r="X581" i="1"/>
  <c r="Y581" i="1"/>
  <c r="X577" i="1"/>
  <c r="Y577" i="1"/>
  <c r="X573" i="1"/>
  <c r="Y573" i="1"/>
  <c r="X569" i="1"/>
  <c r="Y569" i="1"/>
  <c r="X565" i="1"/>
  <c r="Y565" i="1"/>
  <c r="X561" i="1"/>
  <c r="Y561" i="1"/>
  <c r="X557" i="1"/>
  <c r="Y557" i="1"/>
  <c r="X553" i="1"/>
  <c r="Y553" i="1"/>
  <c r="X549" i="1"/>
  <c r="Y549" i="1"/>
  <c r="X545" i="1"/>
  <c r="Y545" i="1"/>
  <c r="X541" i="1"/>
  <c r="Y541" i="1"/>
  <c r="X537" i="1"/>
  <c r="Y537" i="1"/>
  <c r="X533" i="1"/>
  <c r="Y533" i="1"/>
  <c r="X529" i="1"/>
  <c r="Y529" i="1"/>
  <c r="X525" i="1"/>
  <c r="Y525" i="1"/>
  <c r="X521" i="1"/>
  <c r="Y521" i="1"/>
  <c r="X517" i="1"/>
  <c r="Y517" i="1"/>
  <c r="X513" i="1"/>
  <c r="Y513" i="1"/>
  <c r="X509" i="1"/>
  <c r="Y509" i="1"/>
  <c r="X505" i="1"/>
  <c r="Y505" i="1"/>
  <c r="X501" i="1"/>
  <c r="Y501" i="1"/>
  <c r="X497" i="1"/>
  <c r="Y497" i="1"/>
  <c r="X493" i="1"/>
  <c r="Y493" i="1"/>
  <c r="X489" i="1"/>
  <c r="Y489" i="1"/>
  <c r="X485" i="1"/>
  <c r="Y485" i="1"/>
  <c r="X481" i="1"/>
  <c r="Y481" i="1"/>
  <c r="X477" i="1"/>
  <c r="Y477" i="1"/>
  <c r="X473" i="1"/>
  <c r="Y473" i="1"/>
  <c r="X469" i="1"/>
  <c r="Y469" i="1"/>
  <c r="X465" i="1"/>
  <c r="Y465" i="1"/>
  <c r="X461" i="1"/>
  <c r="Y461" i="1"/>
  <c r="X457" i="1"/>
  <c r="Y457" i="1"/>
  <c r="X453" i="1"/>
  <c r="Y453" i="1"/>
  <c r="X449" i="1"/>
  <c r="Y449" i="1"/>
  <c r="X445" i="1"/>
  <c r="Y445" i="1"/>
  <c r="X441" i="1"/>
  <c r="Y441" i="1"/>
  <c r="X437" i="1"/>
  <c r="Y437" i="1"/>
  <c r="X433" i="1"/>
  <c r="Y433" i="1"/>
  <c r="X429" i="1"/>
  <c r="Y429" i="1"/>
  <c r="X425" i="1"/>
  <c r="Y425" i="1"/>
  <c r="X421" i="1"/>
  <c r="Y421" i="1"/>
  <c r="X417" i="1"/>
  <c r="Y417" i="1"/>
  <c r="X413" i="1"/>
  <c r="Y413" i="1"/>
  <c r="X409" i="1"/>
  <c r="Y409" i="1"/>
  <c r="X405" i="1"/>
  <c r="Y405" i="1"/>
  <c r="X401" i="1"/>
  <c r="Y401" i="1"/>
  <c r="X397" i="1"/>
  <c r="Y397" i="1"/>
  <c r="X393" i="1"/>
  <c r="Y393" i="1"/>
  <c r="X389" i="1"/>
  <c r="Y389" i="1"/>
  <c r="X385" i="1"/>
  <c r="Y385" i="1"/>
  <c r="X381" i="1"/>
  <c r="Y381" i="1"/>
  <c r="X377" i="1"/>
  <c r="Y377" i="1"/>
  <c r="X373" i="1"/>
  <c r="Y373" i="1"/>
  <c r="X369" i="1"/>
  <c r="Y369" i="1"/>
  <c r="X365" i="1"/>
  <c r="Y365" i="1"/>
  <c r="X361" i="1"/>
  <c r="Y361" i="1"/>
  <c r="X357" i="1"/>
  <c r="Y357" i="1"/>
  <c r="X353" i="1"/>
  <c r="Y353" i="1"/>
  <c r="X349" i="1"/>
  <c r="Y349" i="1"/>
  <c r="X345" i="1"/>
  <c r="Y345" i="1"/>
  <c r="X341" i="1"/>
  <c r="Y341" i="1"/>
  <c r="X337" i="1"/>
  <c r="Y337" i="1"/>
  <c r="X333" i="1"/>
  <c r="Y333" i="1"/>
  <c r="X329" i="1"/>
  <c r="Y329" i="1"/>
  <c r="X325" i="1"/>
  <c r="Y325" i="1"/>
  <c r="X321" i="1"/>
  <c r="Y321" i="1"/>
  <c r="X317" i="1"/>
  <c r="Y317" i="1"/>
  <c r="X313" i="1"/>
  <c r="Y313" i="1"/>
  <c r="X309" i="1"/>
  <c r="Y309" i="1"/>
  <c r="X305" i="1"/>
  <c r="Y305" i="1"/>
  <c r="X301" i="1"/>
  <c r="Y301" i="1"/>
  <c r="X297" i="1"/>
  <c r="Y297" i="1"/>
  <c r="X293" i="1"/>
  <c r="Y293" i="1"/>
  <c r="X289" i="1"/>
  <c r="Y289" i="1"/>
  <c r="X285" i="1"/>
  <c r="Y285" i="1"/>
  <c r="X281" i="1"/>
  <c r="Y281" i="1"/>
  <c r="X277" i="1"/>
  <c r="Y277" i="1"/>
  <c r="X273" i="1"/>
  <c r="Y273" i="1"/>
  <c r="X269" i="1"/>
  <c r="Y269" i="1"/>
  <c r="X265" i="1"/>
  <c r="Y265" i="1"/>
  <c r="X261" i="1"/>
  <c r="Y261" i="1"/>
  <c r="X257" i="1"/>
  <c r="Y257" i="1"/>
  <c r="X253" i="1"/>
  <c r="Y253" i="1"/>
  <c r="X249" i="1"/>
  <c r="Y249" i="1"/>
  <c r="X245" i="1"/>
  <c r="Y245" i="1"/>
  <c r="X241" i="1"/>
  <c r="Y241" i="1"/>
  <c r="X237" i="1"/>
  <c r="Y237" i="1"/>
  <c r="X233" i="1"/>
  <c r="Y233" i="1"/>
  <c r="X229" i="1"/>
  <c r="Y229" i="1"/>
  <c r="X225" i="1"/>
  <c r="Y225" i="1"/>
  <c r="X221" i="1"/>
  <c r="Y221" i="1"/>
  <c r="X217" i="1"/>
  <c r="Y217" i="1"/>
  <c r="X213" i="1"/>
  <c r="Y213" i="1"/>
  <c r="X209" i="1"/>
  <c r="Y209" i="1"/>
  <c r="X205" i="1"/>
  <c r="Y205" i="1"/>
  <c r="X201" i="1"/>
  <c r="Y201" i="1"/>
  <c r="X197" i="1"/>
  <c r="Y197" i="1"/>
  <c r="X193" i="1"/>
  <c r="Y193" i="1"/>
  <c r="X189" i="1"/>
  <c r="Y189" i="1"/>
  <c r="X185" i="1"/>
  <c r="Y185" i="1"/>
  <c r="X181" i="1"/>
  <c r="Y181" i="1"/>
  <c r="X177" i="1"/>
  <c r="Y177" i="1"/>
  <c r="X173" i="1"/>
  <c r="Y173" i="1"/>
  <c r="X169" i="1"/>
  <c r="Y169" i="1"/>
  <c r="X165" i="1"/>
  <c r="Y165" i="1"/>
  <c r="X161" i="1"/>
  <c r="Y161" i="1"/>
  <c r="X157" i="1"/>
  <c r="Y157" i="1"/>
  <c r="X153" i="1"/>
  <c r="Y153" i="1"/>
  <c r="X149" i="1"/>
  <c r="Y149" i="1"/>
  <c r="X145" i="1"/>
  <c r="Y145" i="1"/>
  <c r="X141" i="1"/>
  <c r="Y141" i="1"/>
  <c r="X137" i="1"/>
  <c r="Y137" i="1"/>
  <c r="X133" i="1"/>
  <c r="Y133" i="1"/>
  <c r="X129" i="1"/>
  <c r="Y129" i="1"/>
  <c r="X125" i="1"/>
  <c r="Y125" i="1"/>
  <c r="X121" i="1"/>
  <c r="Y121" i="1"/>
  <c r="X117" i="1"/>
  <c r="Y117" i="1"/>
  <c r="X113" i="1"/>
  <c r="Y113" i="1"/>
  <c r="X109" i="1"/>
  <c r="Y109" i="1"/>
  <c r="X105" i="1"/>
  <c r="Y105" i="1"/>
  <c r="X101" i="1"/>
  <c r="Y101" i="1"/>
  <c r="X97" i="1"/>
  <c r="Y97" i="1"/>
  <c r="X93" i="1"/>
  <c r="Y93" i="1"/>
  <c r="X89" i="1"/>
  <c r="Y89" i="1"/>
  <c r="X85" i="1"/>
  <c r="Y85" i="1"/>
  <c r="X81" i="1"/>
  <c r="Y81" i="1"/>
  <c r="X77" i="1"/>
  <c r="Y77" i="1"/>
  <c r="X73" i="1"/>
  <c r="Y73" i="1"/>
  <c r="X69" i="1"/>
  <c r="Y69" i="1"/>
  <c r="X65" i="1"/>
  <c r="Y65" i="1"/>
  <c r="X61" i="1"/>
  <c r="Y61" i="1"/>
  <c r="X57" i="1"/>
  <c r="Y57" i="1"/>
  <c r="X53" i="1"/>
  <c r="Y53" i="1"/>
  <c r="X49" i="1"/>
  <c r="Y49" i="1"/>
  <c r="X45" i="1"/>
  <c r="Y45" i="1"/>
  <c r="X41" i="1"/>
  <c r="Y41" i="1"/>
  <c r="X37" i="1"/>
  <c r="Y37" i="1"/>
  <c r="X33" i="1"/>
  <c r="Y33" i="1"/>
  <c r="X29" i="1"/>
  <c r="Y29" i="1"/>
  <c r="X25" i="1"/>
  <c r="Y25" i="1"/>
  <c r="X21" i="1"/>
  <c r="Y21" i="1"/>
  <c r="X17" i="1"/>
  <c r="Y17" i="1"/>
  <c r="X13" i="1"/>
  <c r="Y13" i="1"/>
  <c r="X9" i="1"/>
  <c r="Y9" i="1"/>
  <c r="X5" i="1"/>
  <c r="Y5" i="1"/>
  <c r="X810" i="1"/>
  <c r="Y810" i="1"/>
  <c r="X802" i="1"/>
  <c r="Y802" i="1"/>
  <c r="X798" i="1"/>
  <c r="Y798" i="1"/>
  <c r="X790" i="1"/>
  <c r="Y790" i="1"/>
  <c r="X786" i="1"/>
  <c r="Y786" i="1"/>
  <c r="X778" i="1"/>
  <c r="Y778" i="1"/>
  <c r="X774" i="1"/>
  <c r="Y774" i="1"/>
  <c r="X770" i="1"/>
  <c r="Y770" i="1"/>
  <c r="X762" i="1"/>
  <c r="Y762" i="1"/>
  <c r="X758" i="1"/>
  <c r="Y758" i="1"/>
  <c r="X750" i="1"/>
  <c r="Y750" i="1"/>
  <c r="X746" i="1"/>
  <c r="Y746" i="1"/>
  <c r="X738" i="1"/>
  <c r="Y738" i="1"/>
  <c r="X734" i="1"/>
  <c r="Y734" i="1"/>
  <c r="X726" i="1"/>
  <c r="Y726" i="1"/>
  <c r="X722" i="1"/>
  <c r="Y722" i="1"/>
  <c r="X714" i="1"/>
  <c r="Y714" i="1"/>
  <c r="X710" i="1"/>
  <c r="Y710" i="1"/>
  <c r="X702" i="1"/>
  <c r="Y702" i="1"/>
  <c r="X698" i="1"/>
  <c r="Y698" i="1"/>
  <c r="X694" i="1"/>
  <c r="Y694" i="1"/>
  <c r="X686" i="1"/>
  <c r="Y686" i="1"/>
  <c r="X682" i="1"/>
  <c r="Y682" i="1"/>
  <c r="X674" i="1"/>
  <c r="Y674" i="1"/>
  <c r="X670" i="1"/>
  <c r="Y670" i="1"/>
  <c r="X662" i="1"/>
  <c r="Y662" i="1"/>
  <c r="X658" i="1"/>
  <c r="Y658" i="1"/>
  <c r="X650" i="1"/>
  <c r="Y650" i="1"/>
  <c r="X646" i="1"/>
  <c r="Y646" i="1"/>
  <c r="X638" i="1"/>
  <c r="Y638" i="1"/>
  <c r="X634" i="1"/>
  <c r="Y634" i="1"/>
  <c r="X626" i="1"/>
  <c r="Y626" i="1"/>
  <c r="X622" i="1"/>
  <c r="Y622" i="1"/>
  <c r="X614" i="1"/>
  <c r="Y614" i="1"/>
  <c r="X610" i="1"/>
  <c r="Y610" i="1"/>
  <c r="X602" i="1"/>
  <c r="Y602" i="1"/>
  <c r="X598" i="1"/>
  <c r="Y598" i="1"/>
  <c r="X594" i="1"/>
  <c r="Y594" i="1"/>
  <c r="X586" i="1"/>
  <c r="Y586" i="1"/>
  <c r="X582" i="1"/>
  <c r="Y582" i="1"/>
  <c r="X574" i="1"/>
  <c r="Y574" i="1"/>
  <c r="X570" i="1"/>
  <c r="Y570" i="1"/>
  <c r="X562" i="1"/>
  <c r="Y562" i="1"/>
  <c r="X558" i="1"/>
  <c r="Y558" i="1"/>
  <c r="X550" i="1"/>
  <c r="Y550" i="1"/>
  <c r="X546" i="1"/>
  <c r="Y546" i="1"/>
  <c r="X538" i="1"/>
  <c r="Y538" i="1"/>
  <c r="X534" i="1"/>
  <c r="Y534" i="1"/>
  <c r="X526" i="1"/>
  <c r="Y526" i="1"/>
  <c r="X522" i="1"/>
  <c r="Y522" i="1"/>
  <c r="X514" i="1"/>
  <c r="Y514" i="1"/>
  <c r="X510" i="1"/>
  <c r="Y510" i="1"/>
  <c r="X506" i="1"/>
  <c r="Y506" i="1"/>
  <c r="X498" i="1"/>
  <c r="Y498" i="1"/>
  <c r="X494" i="1"/>
  <c r="Y494" i="1"/>
  <c r="X486" i="1"/>
  <c r="Y486" i="1"/>
  <c r="X482" i="1"/>
  <c r="Y482" i="1"/>
  <c r="X474" i="1"/>
  <c r="Y474" i="1"/>
  <c r="X470" i="1"/>
  <c r="Y470" i="1"/>
  <c r="X462" i="1"/>
  <c r="Y462" i="1"/>
  <c r="X458" i="1"/>
  <c r="Y458" i="1"/>
  <c r="X450" i="1"/>
  <c r="Y450" i="1"/>
  <c r="X446" i="1"/>
  <c r="Y446" i="1"/>
  <c r="X438" i="1"/>
  <c r="Y438" i="1"/>
  <c r="X434" i="1"/>
  <c r="Y434" i="1"/>
  <c r="X426" i="1"/>
  <c r="Y426" i="1"/>
  <c r="X422" i="1"/>
  <c r="Y422" i="1"/>
  <c r="X418" i="1"/>
  <c r="Y418" i="1"/>
  <c r="X410" i="1"/>
  <c r="Y410" i="1"/>
  <c r="X406" i="1"/>
  <c r="Y406" i="1"/>
  <c r="X398" i="1"/>
  <c r="Y398" i="1"/>
  <c r="X394" i="1"/>
  <c r="Y394" i="1"/>
  <c r="X386" i="1"/>
  <c r="Y386" i="1"/>
  <c r="X382" i="1"/>
  <c r="Y382" i="1"/>
  <c r="X374" i="1"/>
  <c r="Y374" i="1"/>
  <c r="X370" i="1"/>
  <c r="Y370" i="1"/>
  <c r="X362" i="1"/>
  <c r="Y362" i="1"/>
  <c r="X358" i="1"/>
  <c r="Y358" i="1"/>
  <c r="X350" i="1"/>
  <c r="Y350" i="1"/>
  <c r="X346" i="1"/>
  <c r="Y346" i="1"/>
  <c r="X342" i="1"/>
  <c r="Y342" i="1"/>
  <c r="X334" i="1"/>
  <c r="Y334" i="1"/>
  <c r="X330" i="1"/>
  <c r="Y330" i="1"/>
  <c r="X322" i="1"/>
  <c r="Y322" i="1"/>
  <c r="X318" i="1"/>
  <c r="Y318" i="1"/>
  <c r="X310" i="1"/>
  <c r="Y310" i="1"/>
  <c r="X306" i="1"/>
  <c r="Y306" i="1"/>
  <c r="X298" i="1"/>
  <c r="Y298" i="1"/>
  <c r="X294" i="1"/>
  <c r="Y294" i="1"/>
  <c r="X286" i="1"/>
  <c r="Y286" i="1"/>
  <c r="X282" i="1"/>
  <c r="Y282" i="1"/>
  <c r="X274" i="1"/>
  <c r="Y274" i="1"/>
  <c r="X270" i="1"/>
  <c r="Y270" i="1"/>
  <c r="X262" i="1"/>
  <c r="Y262" i="1"/>
  <c r="X258" i="1"/>
  <c r="Y258" i="1"/>
  <c r="X254" i="1"/>
  <c r="Y254" i="1"/>
  <c r="X246" i="1"/>
  <c r="Y246" i="1"/>
  <c r="X242" i="1"/>
  <c r="Y242" i="1"/>
  <c r="X234" i="1"/>
  <c r="Y234" i="1"/>
  <c r="X230" i="1"/>
  <c r="Y230" i="1"/>
  <c r="X222" i="1"/>
  <c r="Y222" i="1"/>
  <c r="X218" i="1"/>
  <c r="Y218" i="1"/>
  <c r="X210" i="1"/>
  <c r="Y210" i="1"/>
  <c r="X206" i="1"/>
  <c r="Y206" i="1"/>
  <c r="X198" i="1"/>
  <c r="Y198" i="1"/>
  <c r="X194" i="1"/>
  <c r="Y194" i="1"/>
  <c r="X186" i="1"/>
  <c r="Y186" i="1"/>
  <c r="X182" i="1"/>
  <c r="Y182" i="1"/>
  <c r="X178" i="1"/>
  <c r="Y178" i="1"/>
  <c r="X170" i="1"/>
  <c r="Y170" i="1"/>
  <c r="X166" i="1"/>
  <c r="Y166" i="1"/>
  <c r="X158" i="1"/>
  <c r="Y158" i="1"/>
  <c r="X154" i="1"/>
  <c r="Y154" i="1"/>
  <c r="X146" i="1"/>
  <c r="Y146" i="1"/>
  <c r="X142" i="1"/>
  <c r="Y142" i="1"/>
  <c r="X134" i="1"/>
  <c r="Y134" i="1"/>
  <c r="X130" i="1"/>
  <c r="Y130" i="1"/>
  <c r="X122" i="1"/>
  <c r="Y122" i="1"/>
  <c r="X118" i="1"/>
  <c r="Y118" i="1"/>
  <c r="X114" i="1"/>
  <c r="Y114" i="1"/>
  <c r="X110" i="1"/>
  <c r="Y110" i="1"/>
  <c r="X102" i="1"/>
  <c r="Y102" i="1"/>
  <c r="X98" i="1"/>
  <c r="Y98" i="1"/>
  <c r="X1161" i="1"/>
  <c r="Y1161" i="1"/>
  <c r="X1157" i="1"/>
  <c r="Y1157" i="1"/>
  <c r="X1149" i="1"/>
  <c r="Y1149" i="1"/>
  <c r="X1145" i="1"/>
  <c r="Y1145" i="1"/>
  <c r="X1137" i="1"/>
  <c r="Y1137" i="1"/>
  <c r="X1133" i="1"/>
  <c r="Y1133" i="1"/>
  <c r="X1129" i="1"/>
  <c r="Y1129" i="1"/>
  <c r="X1121" i="1"/>
  <c r="Y1121" i="1"/>
  <c r="X1117" i="1"/>
  <c r="Y1117" i="1"/>
  <c r="X1109" i="1"/>
  <c r="Y1109" i="1"/>
  <c r="X1105" i="1"/>
  <c r="Y1105" i="1"/>
  <c r="X1097" i="1"/>
  <c r="Y1097" i="1"/>
  <c r="X1093" i="1"/>
  <c r="Y1093" i="1"/>
  <c r="X1085" i="1"/>
  <c r="Y1085" i="1"/>
  <c r="X1081" i="1"/>
  <c r="Y1081" i="1"/>
  <c r="X1073" i="1"/>
  <c r="Y1073" i="1"/>
  <c r="X1069" i="1"/>
  <c r="Y1069" i="1"/>
  <c r="X1061" i="1"/>
  <c r="Y1061" i="1"/>
  <c r="X1057" i="1"/>
  <c r="Y1057" i="1"/>
  <c r="X1053" i="1"/>
  <c r="Y1053" i="1"/>
  <c r="X1045" i="1"/>
  <c r="Y1045" i="1"/>
  <c r="X1041" i="1"/>
  <c r="Y1041" i="1"/>
  <c r="X1037" i="1"/>
  <c r="Y1037" i="1"/>
  <c r="X1029" i="1"/>
  <c r="Y1029" i="1"/>
  <c r="X1025" i="1"/>
  <c r="Y1025" i="1"/>
  <c r="X1017" i="1"/>
  <c r="Y1017" i="1"/>
  <c r="X1013" i="1"/>
  <c r="Y1013" i="1"/>
  <c r="X1005" i="1"/>
  <c r="Y1005" i="1"/>
  <c r="X1001" i="1"/>
  <c r="Y1001" i="1"/>
  <c r="X993" i="1"/>
  <c r="Y993" i="1"/>
  <c r="X989" i="1"/>
  <c r="Y989" i="1"/>
  <c r="X985" i="1"/>
  <c r="Y985" i="1"/>
  <c r="X977" i="1"/>
  <c r="Y977" i="1"/>
  <c r="X973" i="1"/>
  <c r="Y973" i="1"/>
  <c r="X965" i="1"/>
  <c r="Y965" i="1"/>
  <c r="X961" i="1"/>
  <c r="Y961" i="1"/>
  <c r="X953" i="1"/>
  <c r="Y953" i="1"/>
  <c r="X949" i="1"/>
  <c r="Y949" i="1"/>
  <c r="X941" i="1"/>
  <c r="Y941" i="1"/>
  <c r="X937" i="1"/>
  <c r="Y937" i="1"/>
  <c r="X929" i="1"/>
  <c r="Y929" i="1"/>
  <c r="X925" i="1"/>
  <c r="Y925" i="1"/>
  <c r="X917" i="1"/>
  <c r="Y917" i="1"/>
  <c r="X913" i="1"/>
  <c r="Y913" i="1"/>
  <c r="X909" i="1"/>
  <c r="Y909" i="1"/>
  <c r="X901" i="1"/>
  <c r="Y901" i="1"/>
  <c r="X897" i="1"/>
  <c r="Y897" i="1"/>
  <c r="X889" i="1"/>
  <c r="Y889" i="1"/>
  <c r="X885" i="1"/>
  <c r="Y885" i="1"/>
  <c r="X877" i="1"/>
  <c r="Y877" i="1"/>
  <c r="X873" i="1"/>
  <c r="Y873" i="1"/>
  <c r="X865" i="1"/>
  <c r="Y865" i="1"/>
  <c r="X861" i="1"/>
  <c r="Y861" i="1"/>
  <c r="X853" i="1"/>
  <c r="Y853" i="1"/>
  <c r="X849" i="1"/>
  <c r="Y849" i="1"/>
  <c r="X845" i="1"/>
  <c r="Y845" i="1"/>
  <c r="X837" i="1"/>
  <c r="Y837" i="1"/>
  <c r="X833" i="1"/>
  <c r="Y833" i="1"/>
  <c r="X825" i="1"/>
  <c r="Y825" i="1"/>
  <c r="X821" i="1"/>
  <c r="Y821" i="1"/>
  <c r="X813" i="1"/>
  <c r="Y813" i="1"/>
  <c r="X809" i="1"/>
  <c r="Y809" i="1"/>
  <c r="X801" i="1"/>
  <c r="Y801" i="1"/>
  <c r="X797" i="1"/>
  <c r="Y797" i="1"/>
  <c r="X789" i="1"/>
  <c r="Y789" i="1"/>
  <c r="X785" i="1"/>
  <c r="Y785" i="1"/>
  <c r="X777" i="1"/>
  <c r="Y777" i="1"/>
  <c r="X773" i="1"/>
  <c r="Y773" i="1"/>
  <c r="X769" i="1"/>
  <c r="Y769" i="1"/>
  <c r="X761" i="1"/>
  <c r="Y761" i="1"/>
  <c r="X757" i="1"/>
  <c r="Y757" i="1"/>
  <c r="X749" i="1"/>
  <c r="Y749" i="1"/>
  <c r="X745" i="1"/>
  <c r="Y745" i="1"/>
  <c r="X737" i="1"/>
  <c r="Y737" i="1"/>
  <c r="X733" i="1"/>
  <c r="Y733" i="1"/>
  <c r="X725" i="1"/>
  <c r="Y725" i="1"/>
  <c r="X721" i="1"/>
  <c r="Y721" i="1"/>
  <c r="X713" i="1"/>
  <c r="Y713" i="1"/>
  <c r="X709" i="1"/>
  <c r="Y709" i="1"/>
  <c r="X705" i="1"/>
  <c r="Y705" i="1"/>
  <c r="X697" i="1"/>
  <c r="Y697" i="1"/>
  <c r="X693" i="1"/>
  <c r="Y693" i="1"/>
  <c r="X685" i="1"/>
  <c r="Y685" i="1"/>
  <c r="X681" i="1"/>
  <c r="Y681" i="1"/>
  <c r="X673" i="1"/>
  <c r="Y673" i="1"/>
  <c r="X669" i="1"/>
  <c r="Y669" i="1"/>
  <c r="X661" i="1"/>
  <c r="Y661" i="1"/>
  <c r="X657" i="1"/>
  <c r="Y657" i="1"/>
  <c r="X649" i="1"/>
  <c r="Y649" i="1"/>
  <c r="X645" i="1"/>
  <c r="Y645" i="1"/>
  <c r="X641" i="1"/>
  <c r="Y641" i="1"/>
  <c r="X633" i="1"/>
  <c r="Y633" i="1"/>
  <c r="X629" i="1"/>
  <c r="Y629" i="1"/>
  <c r="X621" i="1"/>
  <c r="Y621" i="1"/>
  <c r="X617" i="1"/>
  <c r="Y617" i="1"/>
  <c r="X609" i="1"/>
  <c r="Y609" i="1"/>
  <c r="X1164" i="1"/>
  <c r="Y1164" i="1"/>
  <c r="X1160" i="1"/>
  <c r="Y1160" i="1"/>
  <c r="X1156" i="1"/>
  <c r="Y1156" i="1"/>
  <c r="X1152" i="1"/>
  <c r="Y1152" i="1"/>
  <c r="X1148" i="1"/>
  <c r="Y1148" i="1"/>
  <c r="X1144" i="1"/>
  <c r="Y1144" i="1"/>
  <c r="X1140" i="1"/>
  <c r="Y1140" i="1"/>
  <c r="X1136" i="1"/>
  <c r="Y1136" i="1"/>
  <c r="X1132" i="1"/>
  <c r="Y1132" i="1"/>
  <c r="X1128" i="1"/>
  <c r="Y1128" i="1"/>
  <c r="X1124" i="1"/>
  <c r="Y1124" i="1"/>
  <c r="X1120" i="1"/>
  <c r="Y1120" i="1"/>
  <c r="X1116" i="1"/>
  <c r="Y1116" i="1"/>
  <c r="X1112" i="1"/>
  <c r="Y1112" i="1"/>
  <c r="X1108" i="1"/>
  <c r="Y1108" i="1"/>
  <c r="X1104" i="1"/>
  <c r="Y1104" i="1"/>
  <c r="X1100" i="1"/>
  <c r="Y1100" i="1"/>
  <c r="X1096" i="1"/>
  <c r="Y1096" i="1"/>
  <c r="X1092" i="1"/>
  <c r="Y1092" i="1"/>
  <c r="X1088" i="1"/>
  <c r="Y1088" i="1"/>
  <c r="X1084" i="1"/>
  <c r="Y1084" i="1"/>
  <c r="X1080" i="1"/>
  <c r="Y1080" i="1"/>
  <c r="X1076" i="1"/>
  <c r="Y1076" i="1"/>
  <c r="X1072" i="1"/>
  <c r="Y1072" i="1"/>
  <c r="X1068" i="1"/>
  <c r="Y1068" i="1"/>
  <c r="X1064" i="1"/>
  <c r="Y1064" i="1"/>
  <c r="X1060" i="1"/>
  <c r="Y1060" i="1"/>
  <c r="X1056" i="1"/>
  <c r="Y1056" i="1"/>
  <c r="X1052" i="1"/>
  <c r="Y1052" i="1"/>
  <c r="X1048" i="1"/>
  <c r="Y1048" i="1"/>
  <c r="X1044" i="1"/>
  <c r="Y1044" i="1"/>
  <c r="X1040" i="1"/>
  <c r="Y1040" i="1"/>
  <c r="X1036" i="1"/>
  <c r="Y1036" i="1"/>
  <c r="X1032" i="1"/>
  <c r="Y1032" i="1"/>
  <c r="X1028" i="1"/>
  <c r="Y1028" i="1"/>
  <c r="X1024" i="1"/>
  <c r="Y1024" i="1"/>
  <c r="X1020" i="1"/>
  <c r="Y1020" i="1"/>
  <c r="X1016" i="1"/>
  <c r="Y1016" i="1"/>
  <c r="X1012" i="1"/>
  <c r="Y1012" i="1"/>
  <c r="X1008" i="1"/>
  <c r="Y1008" i="1"/>
  <c r="X1004" i="1"/>
  <c r="Y1004" i="1"/>
  <c r="X1000" i="1"/>
  <c r="Y1000" i="1"/>
  <c r="X996" i="1"/>
  <c r="Y996" i="1"/>
  <c r="X992" i="1"/>
  <c r="Y992" i="1"/>
  <c r="X988" i="1"/>
  <c r="Y988" i="1"/>
  <c r="X984" i="1"/>
  <c r="Y984" i="1"/>
  <c r="X980" i="1"/>
  <c r="Y980" i="1"/>
  <c r="X976" i="1"/>
  <c r="Y976" i="1"/>
  <c r="X972" i="1"/>
  <c r="Y972" i="1"/>
  <c r="X968" i="1"/>
  <c r="Y968" i="1"/>
  <c r="X964" i="1"/>
  <c r="Y964" i="1"/>
  <c r="X960" i="1"/>
  <c r="Y960" i="1"/>
  <c r="X956" i="1"/>
  <c r="Y956" i="1"/>
  <c r="X952" i="1"/>
  <c r="Y952" i="1"/>
  <c r="X948" i="1"/>
  <c r="Y948" i="1"/>
  <c r="X944" i="1"/>
  <c r="Y944" i="1"/>
  <c r="X940" i="1"/>
  <c r="Y940" i="1"/>
  <c r="X936" i="1"/>
  <c r="Y936" i="1"/>
  <c r="X932" i="1"/>
  <c r="Y932" i="1"/>
  <c r="X928" i="1"/>
  <c r="Y928" i="1"/>
  <c r="X924" i="1"/>
  <c r="Y924" i="1"/>
  <c r="X920" i="1"/>
  <c r="Y920" i="1"/>
  <c r="X916" i="1"/>
  <c r="Y916" i="1"/>
  <c r="X912" i="1"/>
  <c r="Y912" i="1"/>
  <c r="X908" i="1"/>
  <c r="Y908" i="1"/>
  <c r="X904" i="1"/>
  <c r="Y904" i="1"/>
  <c r="X900" i="1"/>
  <c r="Y900" i="1"/>
  <c r="X896" i="1"/>
  <c r="Y896" i="1"/>
  <c r="X892" i="1"/>
  <c r="Y892" i="1"/>
  <c r="X888" i="1"/>
  <c r="Y888" i="1"/>
  <c r="X884" i="1"/>
  <c r="Y884" i="1"/>
  <c r="X880" i="1"/>
  <c r="Y880" i="1"/>
  <c r="X876" i="1"/>
  <c r="Y876" i="1"/>
  <c r="X872" i="1"/>
  <c r="Y872" i="1"/>
  <c r="X868" i="1"/>
  <c r="Y868" i="1"/>
  <c r="X864" i="1"/>
  <c r="Y864" i="1"/>
  <c r="X860" i="1"/>
  <c r="Y860" i="1"/>
  <c r="X856" i="1"/>
  <c r="Y856" i="1"/>
  <c r="X852" i="1"/>
  <c r="Y852" i="1"/>
  <c r="X848" i="1"/>
  <c r="Y848" i="1"/>
  <c r="X844" i="1"/>
  <c r="Y844" i="1"/>
  <c r="X840" i="1"/>
  <c r="Y840" i="1"/>
  <c r="X836" i="1"/>
  <c r="Y836" i="1"/>
  <c r="X832" i="1"/>
  <c r="Y832" i="1"/>
  <c r="X828" i="1"/>
  <c r="Y828" i="1"/>
  <c r="X824" i="1"/>
  <c r="Y824" i="1"/>
  <c r="X820" i="1"/>
  <c r="Y820" i="1"/>
  <c r="X816" i="1"/>
  <c r="Y816" i="1"/>
  <c r="X812" i="1"/>
  <c r="Y812" i="1"/>
  <c r="X808" i="1"/>
  <c r="Y808" i="1"/>
  <c r="X804" i="1"/>
  <c r="Y804" i="1"/>
  <c r="X800" i="1"/>
  <c r="Y800" i="1"/>
  <c r="X796" i="1"/>
  <c r="Y796" i="1"/>
  <c r="X792" i="1"/>
  <c r="Y792" i="1"/>
  <c r="X788" i="1"/>
  <c r="Y788" i="1"/>
  <c r="X784" i="1"/>
  <c r="Y784" i="1"/>
  <c r="X780" i="1"/>
  <c r="Y780" i="1"/>
  <c r="X776" i="1"/>
  <c r="Y776" i="1"/>
  <c r="X772" i="1"/>
  <c r="Y772" i="1"/>
  <c r="X768" i="1"/>
  <c r="Y768" i="1"/>
  <c r="X764" i="1"/>
  <c r="Y764" i="1"/>
  <c r="X760" i="1"/>
  <c r="Y760" i="1"/>
  <c r="X756" i="1"/>
  <c r="Y756" i="1"/>
  <c r="X752" i="1"/>
  <c r="Y752" i="1"/>
  <c r="X748" i="1"/>
  <c r="Y748" i="1"/>
  <c r="X744" i="1"/>
  <c r="Y744" i="1"/>
  <c r="X740" i="1"/>
  <c r="Y740" i="1"/>
  <c r="X736" i="1"/>
  <c r="Y736" i="1"/>
  <c r="X732" i="1"/>
  <c r="Y732" i="1"/>
  <c r="X728" i="1"/>
  <c r="Y728" i="1"/>
  <c r="X724" i="1"/>
  <c r="Y724" i="1"/>
  <c r="X720" i="1"/>
  <c r="Y720" i="1"/>
  <c r="X716" i="1"/>
  <c r="Y716" i="1"/>
  <c r="X712" i="1"/>
  <c r="Y712" i="1"/>
  <c r="X708" i="1"/>
  <c r="Y708" i="1"/>
  <c r="X704" i="1"/>
  <c r="Y704" i="1"/>
  <c r="X700" i="1"/>
  <c r="Y700" i="1"/>
  <c r="X696" i="1"/>
  <c r="Y696" i="1"/>
  <c r="X692" i="1"/>
  <c r="Y692" i="1"/>
  <c r="X688" i="1"/>
  <c r="Y688" i="1"/>
  <c r="X684" i="1"/>
  <c r="Y684" i="1"/>
  <c r="X680" i="1"/>
  <c r="Y680" i="1"/>
  <c r="X676" i="1"/>
  <c r="Y676" i="1"/>
  <c r="X672" i="1"/>
  <c r="Y672" i="1"/>
  <c r="X668" i="1"/>
  <c r="Y668" i="1"/>
  <c r="X664" i="1"/>
  <c r="Y664" i="1"/>
  <c r="X660" i="1"/>
  <c r="Y660" i="1"/>
  <c r="X656" i="1"/>
  <c r="Y656" i="1"/>
  <c r="X652" i="1"/>
  <c r="Y652" i="1"/>
  <c r="X648" i="1"/>
  <c r="Y648" i="1"/>
  <c r="X644" i="1"/>
  <c r="Y644" i="1"/>
  <c r="X640" i="1"/>
  <c r="Y640" i="1"/>
  <c r="X636" i="1"/>
  <c r="Y636" i="1"/>
  <c r="X632" i="1"/>
  <c r="Y632" i="1"/>
  <c r="X628" i="1"/>
  <c r="Y628" i="1"/>
  <c r="X624" i="1"/>
  <c r="Y624" i="1"/>
  <c r="X620" i="1"/>
  <c r="Y620" i="1"/>
  <c r="X616" i="1"/>
  <c r="Y616" i="1"/>
  <c r="X612" i="1"/>
  <c r="Y612" i="1"/>
  <c r="X608" i="1"/>
  <c r="Y608" i="1"/>
  <c r="X604" i="1"/>
  <c r="Y604" i="1"/>
  <c r="X600" i="1"/>
  <c r="Y600" i="1"/>
  <c r="X596" i="1"/>
  <c r="Y596" i="1"/>
  <c r="X592" i="1"/>
  <c r="Y592" i="1"/>
  <c r="X588" i="1"/>
  <c r="Y588" i="1"/>
  <c r="X584" i="1"/>
  <c r="Y584" i="1"/>
  <c r="X580" i="1"/>
  <c r="Y580" i="1"/>
  <c r="X576" i="1"/>
  <c r="Y576" i="1"/>
  <c r="X572" i="1"/>
  <c r="Y572" i="1"/>
  <c r="X568" i="1"/>
  <c r="Y568" i="1"/>
  <c r="X564" i="1"/>
  <c r="Y564" i="1"/>
  <c r="X560" i="1"/>
  <c r="Y560" i="1"/>
  <c r="X556" i="1"/>
  <c r="Y556" i="1"/>
  <c r="X552" i="1"/>
  <c r="Y552" i="1"/>
  <c r="X548" i="1"/>
  <c r="Y548" i="1"/>
  <c r="X544" i="1"/>
  <c r="Y544" i="1"/>
  <c r="X540" i="1"/>
  <c r="Y540" i="1"/>
  <c r="X536" i="1"/>
  <c r="Y536" i="1"/>
  <c r="X532" i="1"/>
  <c r="Y532" i="1"/>
  <c r="X528" i="1"/>
  <c r="Y528" i="1"/>
  <c r="X524" i="1"/>
  <c r="Y524" i="1"/>
  <c r="X520" i="1"/>
  <c r="Y520" i="1"/>
  <c r="X516" i="1"/>
  <c r="Y516" i="1"/>
  <c r="X512" i="1"/>
  <c r="Y512" i="1"/>
  <c r="X508" i="1"/>
  <c r="Y508" i="1"/>
  <c r="X504" i="1"/>
  <c r="Y504" i="1"/>
  <c r="X500" i="1"/>
  <c r="Y500" i="1"/>
  <c r="X496" i="1"/>
  <c r="Y496" i="1"/>
  <c r="X492" i="1"/>
  <c r="Y492" i="1"/>
  <c r="X488" i="1"/>
  <c r="Y488" i="1"/>
  <c r="X484" i="1"/>
  <c r="Y484" i="1"/>
  <c r="X480" i="1"/>
  <c r="Y480" i="1"/>
  <c r="X476" i="1"/>
  <c r="Y476" i="1"/>
  <c r="X472" i="1"/>
  <c r="Y472" i="1"/>
  <c r="X468" i="1"/>
  <c r="Y468" i="1"/>
  <c r="X464" i="1"/>
  <c r="Y464" i="1"/>
  <c r="X460" i="1"/>
  <c r="Y460" i="1"/>
  <c r="X456" i="1"/>
  <c r="Y456" i="1"/>
  <c r="X452" i="1"/>
  <c r="Y452" i="1"/>
  <c r="X448" i="1"/>
  <c r="Y448" i="1"/>
  <c r="X444" i="1"/>
  <c r="Y444" i="1"/>
  <c r="X440" i="1"/>
  <c r="Y440" i="1"/>
  <c r="X436" i="1"/>
  <c r="Y436" i="1"/>
  <c r="X432" i="1"/>
  <c r="Y432" i="1"/>
  <c r="X428" i="1"/>
  <c r="Y428" i="1"/>
  <c r="X424" i="1"/>
  <c r="Y424" i="1"/>
  <c r="X420" i="1"/>
  <c r="Y420" i="1"/>
  <c r="X416" i="1"/>
  <c r="Y416" i="1"/>
  <c r="X412" i="1"/>
  <c r="Y412" i="1"/>
  <c r="X408" i="1"/>
  <c r="Y408" i="1"/>
  <c r="X404" i="1"/>
  <c r="Y404" i="1"/>
  <c r="X400" i="1"/>
  <c r="Y400" i="1"/>
  <c r="X396" i="1"/>
  <c r="Y396" i="1"/>
  <c r="X392" i="1"/>
  <c r="Y392" i="1"/>
  <c r="X388" i="1"/>
  <c r="Y388" i="1"/>
  <c r="X384" i="1"/>
  <c r="Y384" i="1"/>
  <c r="X380" i="1"/>
  <c r="Y380" i="1"/>
  <c r="X376" i="1"/>
  <c r="Y376" i="1"/>
  <c r="X372" i="1"/>
  <c r="Y372" i="1"/>
  <c r="X368" i="1"/>
  <c r="Y368" i="1"/>
  <c r="X364" i="1"/>
  <c r="Y364" i="1"/>
  <c r="X360" i="1"/>
  <c r="Y360" i="1"/>
  <c r="X356" i="1"/>
  <c r="Y356" i="1"/>
  <c r="X352" i="1"/>
  <c r="Y352" i="1"/>
  <c r="X348" i="1"/>
  <c r="Y348" i="1"/>
  <c r="X344" i="1"/>
  <c r="Y344" i="1"/>
  <c r="X340" i="1"/>
  <c r="Y340" i="1"/>
  <c r="X336" i="1"/>
  <c r="Y336" i="1"/>
  <c r="X332" i="1"/>
  <c r="Y332" i="1"/>
  <c r="X328" i="1"/>
  <c r="Y328" i="1"/>
  <c r="X324" i="1"/>
  <c r="Y324" i="1"/>
  <c r="X320" i="1"/>
  <c r="Y320" i="1"/>
  <c r="X316" i="1"/>
  <c r="Y316" i="1"/>
  <c r="X312" i="1"/>
  <c r="Y312" i="1"/>
  <c r="X308" i="1"/>
  <c r="Y308" i="1"/>
  <c r="X304" i="1"/>
  <c r="Y304" i="1"/>
  <c r="X300" i="1"/>
  <c r="Y300" i="1"/>
  <c r="X296" i="1"/>
  <c r="Y296" i="1"/>
  <c r="X292" i="1"/>
  <c r="Y292" i="1"/>
  <c r="X288" i="1"/>
  <c r="Y288" i="1"/>
  <c r="X284" i="1"/>
  <c r="Y284" i="1"/>
  <c r="X280" i="1"/>
  <c r="Y280" i="1"/>
  <c r="X276" i="1"/>
  <c r="Y276" i="1"/>
  <c r="X272" i="1"/>
  <c r="Y272" i="1"/>
  <c r="X268" i="1"/>
  <c r="Y268" i="1"/>
  <c r="X264" i="1"/>
  <c r="Y264" i="1"/>
  <c r="X260" i="1"/>
  <c r="Y260" i="1"/>
  <c r="X256" i="1"/>
  <c r="Y256" i="1"/>
  <c r="X252" i="1"/>
  <c r="Y252" i="1"/>
  <c r="X248" i="1"/>
  <c r="Y248" i="1"/>
  <c r="X244" i="1"/>
  <c r="Y244" i="1"/>
  <c r="X240" i="1"/>
  <c r="Y240" i="1"/>
  <c r="X236" i="1"/>
  <c r="Y236" i="1"/>
  <c r="X232" i="1"/>
  <c r="Y232" i="1"/>
  <c r="X228" i="1"/>
  <c r="Y228" i="1"/>
  <c r="X224" i="1"/>
  <c r="Y224" i="1"/>
  <c r="X220" i="1"/>
  <c r="Y220" i="1"/>
  <c r="X216" i="1"/>
  <c r="Y216" i="1"/>
  <c r="X212" i="1"/>
  <c r="Y212" i="1"/>
  <c r="X208" i="1"/>
  <c r="Y208" i="1"/>
  <c r="X204" i="1"/>
  <c r="Y204" i="1"/>
  <c r="X200" i="1"/>
  <c r="Y200" i="1"/>
  <c r="X196" i="1"/>
  <c r="Y196" i="1"/>
  <c r="X192" i="1"/>
  <c r="Y192" i="1"/>
  <c r="X188" i="1"/>
  <c r="Y188" i="1"/>
  <c r="X184" i="1"/>
  <c r="Y184" i="1"/>
  <c r="X180" i="1"/>
  <c r="Y180" i="1"/>
  <c r="X176" i="1"/>
  <c r="Y176" i="1"/>
  <c r="X172" i="1"/>
  <c r="Y172" i="1"/>
  <c r="X168" i="1"/>
  <c r="Y168" i="1"/>
  <c r="X164" i="1"/>
  <c r="Y164" i="1"/>
  <c r="X160" i="1"/>
  <c r="Y160" i="1"/>
  <c r="X156" i="1"/>
  <c r="Y156" i="1"/>
  <c r="X152" i="1"/>
  <c r="Y152" i="1"/>
  <c r="X148" i="1"/>
  <c r="Y148" i="1"/>
  <c r="X144" i="1"/>
  <c r="Y144" i="1"/>
  <c r="X140" i="1"/>
  <c r="Y140" i="1"/>
  <c r="X136" i="1"/>
  <c r="Y136" i="1"/>
  <c r="X132" i="1"/>
  <c r="Y132" i="1"/>
  <c r="X128" i="1"/>
  <c r="Y128" i="1"/>
  <c r="X124" i="1"/>
  <c r="Y124" i="1"/>
  <c r="X120" i="1"/>
  <c r="Y120" i="1"/>
  <c r="X116" i="1"/>
  <c r="Y116" i="1"/>
  <c r="X112" i="1"/>
  <c r="Y112" i="1"/>
  <c r="X108" i="1"/>
  <c r="Y108" i="1"/>
  <c r="X104" i="1"/>
  <c r="Y104" i="1"/>
  <c r="X100" i="1"/>
  <c r="Y100" i="1"/>
  <c r="X96" i="1"/>
  <c r="Y96" i="1"/>
  <c r="X92" i="1"/>
  <c r="Y92" i="1"/>
  <c r="X88" i="1"/>
  <c r="Y88" i="1"/>
  <c r="X84" i="1"/>
  <c r="Y84" i="1"/>
  <c r="X80" i="1"/>
  <c r="Y80" i="1"/>
  <c r="X76" i="1"/>
  <c r="Y76" i="1"/>
  <c r="X72" i="1"/>
  <c r="Y72" i="1"/>
  <c r="X68" i="1"/>
  <c r="Y68" i="1"/>
  <c r="X64" i="1"/>
  <c r="Y64" i="1"/>
  <c r="X60" i="1"/>
  <c r="Y60" i="1"/>
  <c r="X56" i="1"/>
  <c r="Y56" i="1"/>
  <c r="X52" i="1"/>
  <c r="Y52" i="1"/>
  <c r="X48" i="1"/>
  <c r="Y48" i="1"/>
  <c r="X44" i="1"/>
  <c r="Y44" i="1"/>
  <c r="X40" i="1"/>
  <c r="Y40" i="1"/>
  <c r="X36" i="1"/>
  <c r="Y36" i="1"/>
  <c r="X32" i="1"/>
  <c r="Y32" i="1"/>
  <c r="X28" i="1"/>
  <c r="Y28" i="1"/>
  <c r="X24" i="1"/>
  <c r="Y24" i="1"/>
  <c r="X20" i="1"/>
  <c r="Y20" i="1"/>
  <c r="X16" i="1"/>
  <c r="Y16" i="1"/>
  <c r="X12" i="1"/>
  <c r="Y12" i="1"/>
  <c r="X8" i="1"/>
  <c r="Y8" i="1"/>
  <c r="X4" i="1"/>
  <c r="Y4" i="1"/>
  <c r="X1015" i="1"/>
  <c r="Y1015" i="1"/>
  <c r="X1011" i="1"/>
  <c r="Y1011" i="1"/>
  <c r="X1007" i="1"/>
  <c r="Y1007" i="1"/>
  <c r="X1003" i="1"/>
  <c r="Y1003" i="1"/>
  <c r="X999" i="1"/>
  <c r="Y999" i="1"/>
  <c r="X995" i="1"/>
  <c r="Y995" i="1"/>
  <c r="X991" i="1"/>
  <c r="Y991" i="1"/>
  <c r="X987" i="1"/>
  <c r="Y987" i="1"/>
  <c r="X983" i="1"/>
  <c r="Y983" i="1"/>
  <c r="X979" i="1"/>
  <c r="Y979" i="1"/>
  <c r="X975" i="1"/>
  <c r="Y975" i="1"/>
  <c r="X971" i="1"/>
  <c r="Y971" i="1"/>
  <c r="X967" i="1"/>
  <c r="Y967" i="1"/>
  <c r="X963" i="1"/>
  <c r="Y963" i="1"/>
  <c r="X959" i="1"/>
  <c r="Y959" i="1"/>
  <c r="X955" i="1"/>
  <c r="Y955" i="1"/>
  <c r="X951" i="1"/>
  <c r="Y951" i="1"/>
  <c r="X947" i="1"/>
  <c r="Y947" i="1"/>
  <c r="X943" i="1"/>
  <c r="Y943" i="1"/>
  <c r="X939" i="1"/>
  <c r="Y939" i="1"/>
  <c r="X935" i="1"/>
  <c r="Y935" i="1"/>
  <c r="X931" i="1"/>
  <c r="Y931" i="1"/>
  <c r="X927" i="1"/>
  <c r="Y927" i="1"/>
  <c r="X923" i="1"/>
  <c r="Y923" i="1"/>
  <c r="X919" i="1"/>
  <c r="Y919" i="1"/>
  <c r="X915" i="1"/>
  <c r="Y915" i="1"/>
  <c r="X911" i="1"/>
  <c r="Y911" i="1"/>
  <c r="X907" i="1"/>
  <c r="Y907" i="1"/>
  <c r="X903" i="1"/>
  <c r="Y903" i="1"/>
  <c r="X899" i="1"/>
  <c r="Y899" i="1"/>
  <c r="X895" i="1"/>
  <c r="Y895" i="1"/>
  <c r="X891" i="1"/>
  <c r="Y891" i="1"/>
  <c r="X887" i="1"/>
  <c r="Y887" i="1"/>
  <c r="X883" i="1"/>
  <c r="Y883" i="1"/>
  <c r="X879" i="1"/>
  <c r="Y879" i="1"/>
  <c r="X875" i="1"/>
  <c r="Y875" i="1"/>
  <c r="X871" i="1"/>
  <c r="Y871" i="1"/>
  <c r="X867" i="1"/>
  <c r="Y867" i="1"/>
  <c r="X863" i="1"/>
  <c r="Y863" i="1"/>
  <c r="X859" i="1"/>
  <c r="Y859" i="1"/>
  <c r="X855" i="1"/>
  <c r="Y855" i="1"/>
  <c r="X851" i="1"/>
  <c r="Y851" i="1"/>
  <c r="X847" i="1"/>
  <c r="Y847" i="1"/>
  <c r="X843" i="1"/>
  <c r="Y843" i="1"/>
  <c r="X839" i="1"/>
  <c r="Y839" i="1"/>
  <c r="X835" i="1"/>
  <c r="Y835" i="1"/>
  <c r="X831" i="1"/>
  <c r="Y831" i="1"/>
  <c r="X827" i="1"/>
  <c r="Y827" i="1"/>
  <c r="X823" i="1"/>
  <c r="Y823" i="1"/>
  <c r="X819" i="1"/>
  <c r="Y819" i="1"/>
  <c r="X815" i="1"/>
  <c r="Y815" i="1"/>
  <c r="X811" i="1"/>
  <c r="Y811" i="1"/>
  <c r="X807" i="1"/>
  <c r="Y807" i="1"/>
  <c r="X803" i="1"/>
  <c r="Y803" i="1"/>
  <c r="X799" i="1"/>
  <c r="Y799" i="1"/>
  <c r="X795" i="1"/>
  <c r="Y795" i="1"/>
  <c r="X791" i="1"/>
  <c r="Y791" i="1"/>
  <c r="X787" i="1"/>
  <c r="Y787" i="1"/>
  <c r="X783" i="1"/>
  <c r="Y783" i="1"/>
  <c r="X779" i="1"/>
  <c r="Y779" i="1"/>
  <c r="X775" i="1"/>
  <c r="Y775" i="1"/>
  <c r="X771" i="1"/>
  <c r="Y771" i="1"/>
  <c r="X767" i="1"/>
  <c r="Y767" i="1"/>
  <c r="X763" i="1"/>
  <c r="Y763" i="1"/>
  <c r="X759" i="1"/>
  <c r="Y759" i="1"/>
  <c r="X755" i="1"/>
  <c r="Y755" i="1"/>
  <c r="X751" i="1"/>
  <c r="Y751" i="1"/>
  <c r="X747" i="1"/>
  <c r="Y747" i="1"/>
  <c r="X743" i="1"/>
  <c r="Y743" i="1"/>
  <c r="X739" i="1"/>
  <c r="Y739" i="1"/>
  <c r="X735" i="1"/>
  <c r="Y735" i="1"/>
  <c r="X731" i="1"/>
  <c r="Y731" i="1"/>
  <c r="X727" i="1"/>
  <c r="Y727" i="1"/>
  <c r="X723" i="1"/>
  <c r="Y723" i="1"/>
  <c r="X719" i="1"/>
  <c r="Y719" i="1"/>
  <c r="X715" i="1"/>
  <c r="Y715" i="1"/>
  <c r="X711" i="1"/>
  <c r="Y711" i="1"/>
  <c r="X707" i="1"/>
  <c r="Y707" i="1"/>
  <c r="X703" i="1"/>
  <c r="Y703" i="1"/>
  <c r="X699" i="1"/>
  <c r="Y699" i="1"/>
  <c r="X695" i="1"/>
  <c r="Y695" i="1"/>
  <c r="X691" i="1"/>
  <c r="Y691" i="1"/>
  <c r="X687" i="1"/>
  <c r="Y687" i="1"/>
  <c r="X683" i="1"/>
  <c r="Y683" i="1"/>
  <c r="X679" i="1"/>
  <c r="Y679" i="1"/>
  <c r="X675" i="1"/>
  <c r="Y675" i="1"/>
  <c r="X671" i="1"/>
  <c r="Y671" i="1"/>
  <c r="X667" i="1"/>
  <c r="Y667" i="1"/>
  <c r="X663" i="1"/>
  <c r="Y663" i="1"/>
  <c r="X659" i="1"/>
  <c r="Y659" i="1"/>
  <c r="X655" i="1"/>
  <c r="Y655" i="1"/>
  <c r="X651" i="1"/>
  <c r="Y651" i="1"/>
  <c r="X647" i="1"/>
  <c r="Y647" i="1"/>
  <c r="X643" i="1"/>
  <c r="Y643" i="1"/>
  <c r="X639" i="1"/>
  <c r="Y639" i="1"/>
  <c r="X635" i="1"/>
  <c r="Y635" i="1"/>
  <c r="X631" i="1"/>
  <c r="Y631" i="1"/>
  <c r="X627" i="1"/>
  <c r="Y627" i="1"/>
  <c r="X623" i="1"/>
  <c r="Y623" i="1"/>
  <c r="X619" i="1"/>
  <c r="Y619" i="1"/>
  <c r="X615" i="1"/>
  <c r="Y615" i="1"/>
  <c r="X611" i="1"/>
  <c r="Y611" i="1"/>
  <c r="X607" i="1"/>
  <c r="Y607" i="1"/>
  <c r="X603" i="1"/>
  <c r="Y603" i="1"/>
  <c r="X599" i="1"/>
  <c r="Y599" i="1"/>
  <c r="X595" i="1"/>
  <c r="Y595" i="1"/>
  <c r="X591" i="1"/>
  <c r="Y591" i="1"/>
  <c r="X587" i="1"/>
  <c r="Y587" i="1"/>
  <c r="X583" i="1"/>
  <c r="Y583" i="1"/>
  <c r="X579" i="1"/>
  <c r="Y579" i="1"/>
  <c r="X575" i="1"/>
  <c r="Y575" i="1"/>
  <c r="X571" i="1"/>
  <c r="Y571" i="1"/>
  <c r="X567" i="1"/>
  <c r="Y567" i="1"/>
  <c r="X563" i="1"/>
  <c r="Y563" i="1"/>
  <c r="X559" i="1"/>
  <c r="Y559" i="1"/>
  <c r="X555" i="1"/>
  <c r="Y555" i="1"/>
  <c r="X551" i="1"/>
  <c r="Y551" i="1"/>
  <c r="X547" i="1"/>
  <c r="Y547" i="1"/>
  <c r="X543" i="1"/>
  <c r="Y543" i="1"/>
  <c r="X539" i="1"/>
  <c r="Y539" i="1"/>
  <c r="X535" i="1"/>
  <c r="Y535" i="1"/>
  <c r="X531" i="1"/>
  <c r="Y531" i="1"/>
  <c r="X527" i="1"/>
  <c r="Y527" i="1"/>
  <c r="X523" i="1"/>
  <c r="Y523" i="1"/>
  <c r="X519" i="1"/>
  <c r="Y519" i="1"/>
  <c r="X515" i="1"/>
  <c r="Y515" i="1"/>
  <c r="X511" i="1"/>
  <c r="Y511" i="1"/>
  <c r="X507" i="1"/>
  <c r="Y507" i="1"/>
  <c r="X503" i="1"/>
  <c r="Y503" i="1"/>
  <c r="X499" i="1"/>
  <c r="Y499" i="1"/>
  <c r="X495" i="1"/>
  <c r="Y495" i="1"/>
  <c r="X491" i="1"/>
  <c r="Y491" i="1"/>
  <c r="X487" i="1"/>
  <c r="Y487" i="1"/>
  <c r="X483" i="1"/>
  <c r="Y483" i="1"/>
  <c r="X479" i="1"/>
  <c r="Y479" i="1"/>
  <c r="X475" i="1"/>
  <c r="Y475" i="1"/>
  <c r="X471" i="1"/>
  <c r="Y471" i="1"/>
  <c r="X467" i="1"/>
  <c r="Y467" i="1"/>
  <c r="X463" i="1"/>
  <c r="Y463" i="1"/>
  <c r="X459" i="1"/>
  <c r="Y459" i="1"/>
  <c r="X455" i="1"/>
  <c r="Y455" i="1"/>
  <c r="X451" i="1"/>
  <c r="Y451" i="1"/>
  <c r="X447" i="1"/>
  <c r="Y447" i="1"/>
  <c r="X443" i="1"/>
  <c r="Y443" i="1"/>
  <c r="X439" i="1"/>
  <c r="Y439" i="1"/>
  <c r="X435" i="1"/>
  <c r="Y435" i="1"/>
  <c r="X431" i="1"/>
  <c r="Y431" i="1"/>
  <c r="X427" i="1"/>
  <c r="Y427" i="1"/>
  <c r="X423" i="1"/>
  <c r="Y423" i="1"/>
  <c r="X419" i="1"/>
  <c r="Y419" i="1"/>
  <c r="X415" i="1"/>
  <c r="Y415" i="1"/>
  <c r="X411" i="1"/>
  <c r="Y411" i="1"/>
  <c r="X407" i="1"/>
  <c r="Y407" i="1"/>
  <c r="X403" i="1"/>
  <c r="Y403" i="1"/>
  <c r="X399" i="1"/>
  <c r="Y399" i="1"/>
  <c r="X395" i="1"/>
  <c r="Y395" i="1"/>
  <c r="X391" i="1"/>
  <c r="Y391" i="1"/>
  <c r="X387" i="1"/>
  <c r="Y387" i="1"/>
  <c r="X383" i="1"/>
  <c r="Y383" i="1"/>
  <c r="X379" i="1"/>
  <c r="Y379" i="1"/>
  <c r="X375" i="1"/>
  <c r="Y375" i="1"/>
  <c r="X371" i="1"/>
  <c r="Y371" i="1"/>
  <c r="X367" i="1"/>
  <c r="Y367" i="1"/>
  <c r="X363" i="1"/>
  <c r="Y363" i="1"/>
  <c r="X359" i="1"/>
  <c r="Y359" i="1"/>
  <c r="X355" i="1"/>
  <c r="Y355" i="1"/>
  <c r="X351" i="1"/>
  <c r="Y351" i="1"/>
  <c r="X347" i="1"/>
  <c r="Y347" i="1"/>
  <c r="X343" i="1"/>
  <c r="Y343" i="1"/>
  <c r="X339" i="1"/>
  <c r="Y339" i="1"/>
  <c r="X335" i="1"/>
  <c r="Y335" i="1"/>
  <c r="X331" i="1"/>
  <c r="Y331" i="1"/>
  <c r="X327" i="1"/>
  <c r="Y327" i="1"/>
  <c r="X323" i="1"/>
  <c r="Y323" i="1"/>
  <c r="X319" i="1"/>
  <c r="Y319" i="1"/>
  <c r="X315" i="1"/>
  <c r="Y315" i="1"/>
  <c r="X311" i="1"/>
  <c r="Y311" i="1"/>
  <c r="X307" i="1"/>
  <c r="Y307" i="1"/>
  <c r="X303" i="1"/>
  <c r="Y303" i="1"/>
  <c r="X299" i="1"/>
  <c r="Y299" i="1"/>
  <c r="X295" i="1"/>
  <c r="Y295" i="1"/>
  <c r="X291" i="1"/>
  <c r="Y291" i="1"/>
  <c r="X287" i="1"/>
  <c r="Y287" i="1"/>
  <c r="X283" i="1"/>
  <c r="Y283" i="1"/>
  <c r="X279" i="1"/>
  <c r="Y279" i="1"/>
  <c r="X275" i="1"/>
  <c r="Y275" i="1"/>
  <c r="X271" i="1"/>
  <c r="Y271" i="1"/>
  <c r="X267" i="1"/>
  <c r="Y267" i="1"/>
  <c r="X263" i="1"/>
  <c r="Y263" i="1"/>
  <c r="X259" i="1"/>
  <c r="Y259" i="1"/>
  <c r="X255" i="1"/>
  <c r="Y255" i="1"/>
  <c r="X251" i="1"/>
  <c r="Y251" i="1"/>
  <c r="X247" i="1"/>
  <c r="Y247" i="1"/>
  <c r="X243" i="1"/>
  <c r="Y243" i="1"/>
  <c r="X239" i="1"/>
  <c r="Y239" i="1"/>
  <c r="X235" i="1"/>
  <c r="Y235" i="1"/>
  <c r="X231" i="1"/>
  <c r="Y231" i="1"/>
  <c r="X227" i="1"/>
  <c r="Y227" i="1"/>
  <c r="X223" i="1"/>
  <c r="Y223" i="1"/>
  <c r="X219" i="1"/>
  <c r="Y219" i="1"/>
  <c r="X215" i="1"/>
  <c r="Y215" i="1"/>
  <c r="X211" i="1"/>
  <c r="Y211" i="1"/>
  <c r="X207" i="1"/>
  <c r="Y207" i="1"/>
  <c r="X203" i="1"/>
  <c r="Y203" i="1"/>
  <c r="X199" i="1"/>
  <c r="Y199" i="1"/>
  <c r="X195" i="1"/>
  <c r="Y195" i="1"/>
  <c r="X191" i="1"/>
  <c r="Y191" i="1"/>
  <c r="X187" i="1"/>
  <c r="Y187" i="1"/>
  <c r="X183" i="1"/>
  <c r="Y183" i="1"/>
  <c r="X179" i="1"/>
  <c r="Y179" i="1"/>
  <c r="X175" i="1"/>
  <c r="Y175" i="1"/>
  <c r="X171" i="1"/>
  <c r="Y171" i="1"/>
  <c r="X167" i="1"/>
  <c r="Y167" i="1"/>
  <c r="X163" i="1"/>
  <c r="Y163" i="1"/>
  <c r="X159" i="1"/>
  <c r="Y159" i="1"/>
  <c r="X155" i="1"/>
  <c r="Y155" i="1"/>
  <c r="X151" i="1"/>
  <c r="Y151" i="1"/>
  <c r="X147" i="1"/>
  <c r="Y147" i="1"/>
  <c r="X143" i="1"/>
  <c r="Y143" i="1"/>
  <c r="X139" i="1"/>
  <c r="Y139" i="1"/>
  <c r="X135" i="1"/>
  <c r="Y135" i="1"/>
  <c r="X131" i="1"/>
  <c r="Y131" i="1"/>
  <c r="X127" i="1"/>
  <c r="Y127" i="1"/>
  <c r="X123" i="1"/>
  <c r="Y123" i="1"/>
  <c r="X119" i="1"/>
  <c r="Y119" i="1"/>
  <c r="X115" i="1"/>
  <c r="Y115" i="1"/>
  <c r="X111" i="1"/>
  <c r="Y111" i="1"/>
  <c r="X107" i="1"/>
  <c r="Y107" i="1"/>
  <c r="X103" i="1"/>
  <c r="Y103" i="1"/>
  <c r="X99" i="1"/>
  <c r="Y99" i="1"/>
  <c r="X95" i="1"/>
  <c r="Y95" i="1"/>
  <c r="X91" i="1"/>
  <c r="Y91" i="1"/>
  <c r="X87" i="1"/>
  <c r="Y87" i="1"/>
  <c r="X83" i="1"/>
  <c r="Y83" i="1"/>
  <c r="X79" i="1"/>
  <c r="Y79" i="1"/>
  <c r="X75" i="1"/>
  <c r="Y75" i="1"/>
  <c r="X71" i="1"/>
  <c r="Y71" i="1"/>
  <c r="X67" i="1"/>
  <c r="Y67" i="1"/>
  <c r="X63" i="1"/>
  <c r="Y63" i="1"/>
  <c r="X59" i="1"/>
  <c r="Y59" i="1"/>
  <c r="X55" i="1"/>
  <c r="Y55" i="1"/>
  <c r="X51" i="1"/>
  <c r="Y51" i="1"/>
  <c r="X47" i="1"/>
  <c r="Y47" i="1"/>
  <c r="X43" i="1"/>
  <c r="Y43" i="1"/>
  <c r="X39" i="1"/>
  <c r="Y39" i="1"/>
  <c r="X35" i="1"/>
  <c r="Y35" i="1"/>
  <c r="X31" i="1"/>
  <c r="Y31" i="1"/>
  <c r="X27" i="1"/>
  <c r="Y27" i="1"/>
  <c r="X23" i="1"/>
  <c r="Y23" i="1"/>
  <c r="X19" i="1"/>
  <c r="Y19" i="1"/>
  <c r="X15" i="1"/>
  <c r="Y15" i="1"/>
  <c r="X11" i="1"/>
  <c r="Y11" i="1"/>
  <c r="X7" i="1"/>
  <c r="Y7" i="1"/>
  <c r="X3" i="1"/>
  <c r="Y3" i="1"/>
  <c r="W2" i="1"/>
  <c r="X2" i="1"/>
  <c r="V1162" i="1"/>
  <c r="W1162" i="1"/>
  <c r="V1158" i="1"/>
  <c r="W1158" i="1"/>
  <c r="V1154" i="1"/>
  <c r="W1154" i="1"/>
  <c r="V1150" i="1"/>
  <c r="W1150" i="1"/>
  <c r="V1146" i="1"/>
  <c r="W1146" i="1"/>
  <c r="V1142" i="1"/>
  <c r="W1142" i="1"/>
  <c r="V1138" i="1"/>
  <c r="W1138" i="1"/>
  <c r="V1134" i="1"/>
  <c r="W1134" i="1"/>
  <c r="V1130" i="1"/>
  <c r="W1130" i="1"/>
  <c r="V1126" i="1"/>
  <c r="W1126" i="1"/>
  <c r="V1122" i="1"/>
  <c r="W1122" i="1"/>
  <c r="V1118" i="1"/>
  <c r="W1118" i="1"/>
  <c r="V1114" i="1"/>
  <c r="W1114" i="1"/>
  <c r="V1110" i="1"/>
  <c r="W1110" i="1"/>
  <c r="V1106" i="1"/>
  <c r="W1106" i="1"/>
  <c r="V1102" i="1"/>
  <c r="W1102" i="1"/>
  <c r="V1098" i="1"/>
  <c r="W1098" i="1"/>
  <c r="V1094" i="1"/>
  <c r="W1094" i="1"/>
  <c r="V1090" i="1"/>
  <c r="W1090" i="1"/>
  <c r="V1086" i="1"/>
  <c r="W1086" i="1"/>
  <c r="V1082" i="1"/>
  <c r="W1082" i="1"/>
  <c r="V1078" i="1"/>
  <c r="W1078" i="1"/>
  <c r="V1074" i="1"/>
  <c r="W1074" i="1"/>
  <c r="V1070" i="1"/>
  <c r="W1070" i="1"/>
  <c r="V1066" i="1"/>
  <c r="W1066" i="1"/>
  <c r="V1062" i="1"/>
  <c r="W1062" i="1"/>
  <c r="V1058" i="1"/>
  <c r="W1058" i="1"/>
  <c r="V1054" i="1"/>
  <c r="W1054" i="1"/>
  <c r="V1050" i="1"/>
  <c r="W1050" i="1"/>
  <c r="V1046" i="1"/>
  <c r="W1046" i="1"/>
  <c r="V1042" i="1"/>
  <c r="W1042" i="1"/>
  <c r="V1038" i="1"/>
  <c r="W1038" i="1"/>
  <c r="V1034" i="1"/>
  <c r="W1034" i="1"/>
  <c r="V1030" i="1"/>
  <c r="W1030" i="1"/>
  <c r="V1026" i="1"/>
  <c r="W1026" i="1"/>
  <c r="V1022" i="1"/>
  <c r="W1022" i="1"/>
  <c r="V1157" i="1"/>
  <c r="W1157" i="1"/>
  <c r="V1153" i="1"/>
  <c r="W1153" i="1"/>
  <c r="V1149" i="1"/>
  <c r="W1149" i="1"/>
  <c r="V1145" i="1"/>
  <c r="W1145" i="1"/>
  <c r="V1141" i="1"/>
  <c r="W1141" i="1"/>
  <c r="V1137" i="1"/>
  <c r="W1137" i="1"/>
  <c r="V1133" i="1"/>
  <c r="W1133" i="1"/>
  <c r="V1129" i="1"/>
  <c r="W1129" i="1"/>
  <c r="V1125" i="1"/>
  <c r="W1125" i="1"/>
  <c r="V1121" i="1"/>
  <c r="W1121" i="1"/>
  <c r="V1117" i="1"/>
  <c r="W1117" i="1"/>
  <c r="V1113" i="1"/>
  <c r="W1113" i="1"/>
  <c r="V1109" i="1"/>
  <c r="W1109" i="1"/>
  <c r="V1105" i="1"/>
  <c r="W1105" i="1"/>
  <c r="V1101" i="1"/>
  <c r="W1101" i="1"/>
  <c r="V1097" i="1"/>
  <c r="W1097" i="1"/>
  <c r="V1093" i="1"/>
  <c r="W1093" i="1"/>
  <c r="V1089" i="1"/>
  <c r="W1089" i="1"/>
  <c r="V1085" i="1"/>
  <c r="W1085" i="1"/>
  <c r="V1081" i="1"/>
  <c r="W1081" i="1"/>
  <c r="V1077" i="1"/>
  <c r="W1077" i="1"/>
  <c r="V1073" i="1"/>
  <c r="W1073" i="1"/>
  <c r="V1069" i="1"/>
  <c r="W1069" i="1"/>
  <c r="V1065" i="1"/>
  <c r="W1065" i="1"/>
  <c r="V1061" i="1"/>
  <c r="W1061" i="1"/>
  <c r="V1057" i="1"/>
  <c r="W1057" i="1"/>
  <c r="V1053" i="1"/>
  <c r="W1053" i="1"/>
  <c r="V1049" i="1"/>
  <c r="W1049" i="1"/>
  <c r="V1045" i="1"/>
  <c r="W1045" i="1"/>
  <c r="V1041" i="1"/>
  <c r="W1041" i="1"/>
  <c r="V1037" i="1"/>
  <c r="W1037" i="1"/>
  <c r="V1033" i="1"/>
  <c r="W1033" i="1"/>
  <c r="V1029" i="1"/>
  <c r="W1029" i="1"/>
  <c r="V1025" i="1"/>
  <c r="W1025" i="1"/>
  <c r="V1021" i="1"/>
  <c r="W1021" i="1"/>
  <c r="V1017" i="1"/>
  <c r="W1017" i="1"/>
  <c r="V1013" i="1"/>
  <c r="W1013" i="1"/>
  <c r="V1161" i="1"/>
  <c r="W1161" i="1"/>
  <c r="V1164" i="1"/>
  <c r="W1164" i="1"/>
  <c r="V1160" i="1"/>
  <c r="W1160" i="1"/>
  <c r="V1156" i="1"/>
  <c r="W1156" i="1"/>
  <c r="V1152" i="1"/>
  <c r="W1152" i="1"/>
  <c r="V1148" i="1"/>
  <c r="W1148" i="1"/>
  <c r="V1144" i="1"/>
  <c r="W1144" i="1"/>
  <c r="V1140" i="1"/>
  <c r="W1140" i="1"/>
  <c r="V1136" i="1"/>
  <c r="W1136" i="1"/>
  <c r="V1132" i="1"/>
  <c r="W1132" i="1"/>
  <c r="V1128" i="1"/>
  <c r="W1128" i="1"/>
  <c r="V1124" i="1"/>
  <c r="W1124" i="1"/>
  <c r="V1120" i="1"/>
  <c r="W1120" i="1"/>
  <c r="V1116" i="1"/>
  <c r="W1116" i="1"/>
  <c r="V1112" i="1"/>
  <c r="W1112" i="1"/>
  <c r="V1108" i="1"/>
  <c r="W1108" i="1"/>
  <c r="V1104" i="1"/>
  <c r="W1104" i="1"/>
  <c r="V1100" i="1"/>
  <c r="W1100" i="1"/>
  <c r="V1096" i="1"/>
  <c r="W1096" i="1"/>
  <c r="V1092" i="1"/>
  <c r="W1092" i="1"/>
  <c r="V1088" i="1"/>
  <c r="W1088" i="1"/>
  <c r="V1084" i="1"/>
  <c r="W1084" i="1"/>
  <c r="V1080" i="1"/>
  <c r="W1080" i="1"/>
  <c r="V1076" i="1"/>
  <c r="W1076" i="1"/>
  <c r="V1072" i="1"/>
  <c r="W1072" i="1"/>
  <c r="V1068" i="1"/>
  <c r="W1068" i="1"/>
  <c r="V1064" i="1"/>
  <c r="W1064" i="1"/>
  <c r="V1060" i="1"/>
  <c r="W1060" i="1"/>
  <c r="V1056" i="1"/>
  <c r="W1056" i="1"/>
  <c r="V1052" i="1"/>
  <c r="W1052" i="1"/>
  <c r="V1048" i="1"/>
  <c r="W1048" i="1"/>
  <c r="V1044" i="1"/>
  <c r="W1044" i="1"/>
  <c r="V1040" i="1"/>
  <c r="W1040" i="1"/>
  <c r="V1036" i="1"/>
  <c r="W1036" i="1"/>
  <c r="V1032" i="1"/>
  <c r="W1032" i="1"/>
  <c r="V1028" i="1"/>
  <c r="W1028" i="1"/>
  <c r="V1024" i="1"/>
  <c r="W1024" i="1"/>
  <c r="V1020" i="1"/>
  <c r="W1020" i="1"/>
  <c r="V1163" i="1"/>
  <c r="W1163" i="1"/>
  <c r="V1159" i="1"/>
  <c r="W1159" i="1"/>
  <c r="V1155" i="1"/>
  <c r="W1155" i="1"/>
  <c r="V1151" i="1"/>
  <c r="W1151" i="1"/>
  <c r="V1147" i="1"/>
  <c r="W1147" i="1"/>
  <c r="V1143" i="1"/>
  <c r="W1143" i="1"/>
  <c r="V1139" i="1"/>
  <c r="W1139" i="1"/>
  <c r="V1135" i="1"/>
  <c r="W1135" i="1"/>
  <c r="V1131" i="1"/>
  <c r="W1131" i="1"/>
  <c r="V1127" i="1"/>
  <c r="W1127" i="1"/>
  <c r="V1123" i="1"/>
  <c r="W1123" i="1"/>
  <c r="V1119" i="1"/>
  <c r="W1119" i="1"/>
  <c r="V1115" i="1"/>
  <c r="W1115" i="1"/>
  <c r="V1111" i="1"/>
  <c r="W1111" i="1"/>
  <c r="V1107" i="1"/>
  <c r="W1107" i="1"/>
  <c r="V1103" i="1"/>
  <c r="W1103" i="1"/>
  <c r="V1099" i="1"/>
  <c r="W1099" i="1"/>
  <c r="V1095" i="1"/>
  <c r="W1095" i="1"/>
  <c r="V1091" i="1"/>
  <c r="W1091" i="1"/>
  <c r="V1087" i="1"/>
  <c r="W1087" i="1"/>
  <c r="V1083" i="1"/>
  <c r="W1083" i="1"/>
  <c r="V1079" i="1"/>
  <c r="W1079" i="1"/>
  <c r="V1075" i="1"/>
  <c r="W1075" i="1"/>
  <c r="V1071" i="1"/>
  <c r="W1071" i="1"/>
  <c r="V1067" i="1"/>
  <c r="W1067" i="1"/>
  <c r="V1063" i="1"/>
  <c r="W1063" i="1"/>
  <c r="V1059" i="1"/>
  <c r="W1059" i="1"/>
  <c r="V1055" i="1"/>
  <c r="W1055" i="1"/>
  <c r="V1051" i="1"/>
  <c r="W1051" i="1"/>
  <c r="V1047" i="1"/>
  <c r="W1047" i="1"/>
  <c r="V1043" i="1"/>
  <c r="W1043" i="1"/>
  <c r="V1039" i="1"/>
  <c r="W1039" i="1"/>
  <c r="V1035" i="1"/>
  <c r="W1035" i="1"/>
  <c r="V1031" i="1"/>
  <c r="W1031" i="1"/>
  <c r="V1027" i="1"/>
  <c r="W1027" i="1"/>
  <c r="V1023" i="1"/>
  <c r="W1023" i="1"/>
  <c r="V1019" i="1"/>
  <c r="W1019" i="1"/>
  <c r="V1015" i="1"/>
  <c r="W1015" i="1"/>
  <c r="V1018" i="1"/>
  <c r="W1018" i="1"/>
  <c r="V1014" i="1"/>
  <c r="W1014" i="1"/>
  <c r="V1010" i="1"/>
  <c r="W1010" i="1"/>
  <c r="V1006" i="1"/>
  <c r="W1006" i="1"/>
  <c r="V1002" i="1"/>
  <c r="W1002" i="1"/>
  <c r="V998" i="1"/>
  <c r="W998" i="1"/>
  <c r="V994" i="1"/>
  <c r="W994" i="1"/>
  <c r="V990" i="1"/>
  <c r="W990" i="1"/>
  <c r="V986" i="1"/>
  <c r="W986" i="1"/>
  <c r="V982" i="1"/>
  <c r="W982" i="1"/>
  <c r="V978" i="1"/>
  <c r="W978" i="1"/>
  <c r="V974" i="1"/>
  <c r="W974" i="1"/>
  <c r="V970" i="1"/>
  <c r="W970" i="1"/>
  <c r="V966" i="1"/>
  <c r="W966" i="1"/>
  <c r="V962" i="1"/>
  <c r="W962" i="1"/>
  <c r="V958" i="1"/>
  <c r="W958" i="1"/>
  <c r="V954" i="1"/>
  <c r="W954" i="1"/>
  <c r="V950" i="1"/>
  <c r="W950" i="1"/>
  <c r="V946" i="1"/>
  <c r="W946" i="1"/>
  <c r="V942" i="1"/>
  <c r="W942" i="1"/>
  <c r="V938" i="1"/>
  <c r="W938" i="1"/>
  <c r="V934" i="1"/>
  <c r="W934" i="1"/>
  <c r="V930" i="1"/>
  <c r="W930" i="1"/>
  <c r="V926" i="1"/>
  <c r="W926" i="1"/>
  <c r="V922" i="1"/>
  <c r="W922" i="1"/>
  <c r="V918" i="1"/>
  <c r="W918" i="1"/>
  <c r="V914" i="1"/>
  <c r="W914" i="1"/>
  <c r="V910" i="1"/>
  <c r="W910" i="1"/>
  <c r="V906" i="1"/>
  <c r="W906" i="1"/>
  <c r="V902" i="1"/>
  <c r="W902" i="1"/>
  <c r="V898" i="1"/>
  <c r="W898" i="1"/>
  <c r="V894" i="1"/>
  <c r="W894" i="1"/>
  <c r="V890" i="1"/>
  <c r="W890" i="1"/>
  <c r="V886" i="1"/>
  <c r="W886" i="1"/>
  <c r="V882" i="1"/>
  <c r="W882" i="1"/>
  <c r="V878" i="1"/>
  <c r="W878" i="1"/>
  <c r="V874" i="1"/>
  <c r="W874" i="1"/>
  <c r="V870" i="1"/>
  <c r="W870" i="1"/>
  <c r="V866" i="1"/>
  <c r="W866" i="1"/>
  <c r="V862" i="1"/>
  <c r="W862" i="1"/>
  <c r="V858" i="1"/>
  <c r="W858" i="1"/>
  <c r="V854" i="1"/>
  <c r="W854" i="1"/>
  <c r="V850" i="1"/>
  <c r="W850" i="1"/>
  <c r="V846" i="1"/>
  <c r="W846" i="1"/>
  <c r="V842" i="1"/>
  <c r="W842" i="1"/>
  <c r="V838" i="1"/>
  <c r="W838" i="1"/>
  <c r="V834" i="1"/>
  <c r="W834" i="1"/>
  <c r="V830" i="1"/>
  <c r="W830" i="1"/>
  <c r="V826" i="1"/>
  <c r="W826" i="1"/>
  <c r="V822" i="1"/>
  <c r="W822" i="1"/>
  <c r="V818" i="1"/>
  <c r="W818" i="1"/>
  <c r="V814" i="1"/>
  <c r="W814" i="1"/>
  <c r="V810" i="1"/>
  <c r="W810" i="1"/>
  <c r="V806" i="1"/>
  <c r="W806" i="1"/>
  <c r="V802" i="1"/>
  <c r="W802" i="1"/>
  <c r="V798" i="1"/>
  <c r="W798" i="1"/>
  <c r="V794" i="1"/>
  <c r="W794" i="1"/>
  <c r="V790" i="1"/>
  <c r="W790" i="1"/>
  <c r="V786" i="1"/>
  <c r="W786" i="1"/>
  <c r="V782" i="1"/>
  <c r="W782" i="1"/>
  <c r="V778" i="1"/>
  <c r="W778" i="1"/>
  <c r="V774" i="1"/>
  <c r="W774" i="1"/>
  <c r="V770" i="1"/>
  <c r="W770" i="1"/>
  <c r="V766" i="1"/>
  <c r="W766" i="1"/>
  <c r="V762" i="1"/>
  <c r="W762" i="1"/>
  <c r="V758" i="1"/>
  <c r="W758" i="1"/>
  <c r="V754" i="1"/>
  <c r="W754" i="1"/>
  <c r="V750" i="1"/>
  <c r="W750" i="1"/>
  <c r="V746" i="1"/>
  <c r="W746" i="1"/>
  <c r="V742" i="1"/>
  <c r="W742" i="1"/>
  <c r="V738" i="1"/>
  <c r="W738" i="1"/>
  <c r="V734" i="1"/>
  <c r="W734" i="1"/>
  <c r="V730" i="1"/>
  <c r="W730" i="1"/>
  <c r="V726" i="1"/>
  <c r="W726" i="1"/>
  <c r="V722" i="1"/>
  <c r="W722" i="1"/>
  <c r="V718" i="1"/>
  <c r="W718" i="1"/>
  <c r="V714" i="1"/>
  <c r="W714" i="1"/>
  <c r="V710" i="1"/>
  <c r="W710" i="1"/>
  <c r="V706" i="1"/>
  <c r="W706" i="1"/>
  <c r="V702" i="1"/>
  <c r="W702" i="1"/>
  <c r="V698" i="1"/>
  <c r="W698" i="1"/>
  <c r="V694" i="1"/>
  <c r="W694" i="1"/>
  <c r="V690" i="1"/>
  <c r="W690" i="1"/>
  <c r="V686" i="1"/>
  <c r="W686" i="1"/>
  <c r="V682" i="1"/>
  <c r="W682" i="1"/>
  <c r="V678" i="1"/>
  <c r="W678" i="1"/>
  <c r="V674" i="1"/>
  <c r="W674" i="1"/>
  <c r="V670" i="1"/>
  <c r="W670" i="1"/>
  <c r="V666" i="1"/>
  <c r="W666" i="1"/>
  <c r="V662" i="1"/>
  <c r="W662" i="1"/>
  <c r="V658" i="1"/>
  <c r="W658" i="1"/>
  <c r="V654" i="1"/>
  <c r="W654" i="1"/>
  <c r="V650" i="1"/>
  <c r="W650" i="1"/>
  <c r="V646" i="1"/>
  <c r="W646" i="1"/>
  <c r="V642" i="1"/>
  <c r="W642" i="1"/>
  <c r="V638" i="1"/>
  <c r="W638" i="1"/>
  <c r="V634" i="1"/>
  <c r="W634" i="1"/>
  <c r="V630" i="1"/>
  <c r="W630" i="1"/>
  <c r="V626" i="1"/>
  <c r="W626" i="1"/>
  <c r="V622" i="1"/>
  <c r="W622" i="1"/>
  <c r="V618" i="1"/>
  <c r="W618" i="1"/>
  <c r="V614" i="1"/>
  <c r="W614" i="1"/>
  <c r="V610" i="1"/>
  <c r="W610" i="1"/>
  <c r="V606" i="1"/>
  <c r="W606" i="1"/>
  <c r="V602" i="1"/>
  <c r="W602" i="1"/>
  <c r="V598" i="1"/>
  <c r="W598" i="1"/>
  <c r="V594" i="1"/>
  <c r="W594" i="1"/>
  <c r="V590" i="1"/>
  <c r="W590" i="1"/>
  <c r="V586" i="1"/>
  <c r="W586" i="1"/>
  <c r="V582" i="1"/>
  <c r="W582" i="1"/>
  <c r="V578" i="1"/>
  <c r="W578" i="1"/>
  <c r="V574" i="1"/>
  <c r="W574" i="1"/>
  <c r="V570" i="1"/>
  <c r="W570" i="1"/>
  <c r="V566" i="1"/>
  <c r="W566" i="1"/>
  <c r="V562" i="1"/>
  <c r="W562" i="1"/>
  <c r="V558" i="1"/>
  <c r="W558" i="1"/>
  <c r="V554" i="1"/>
  <c r="W554" i="1"/>
  <c r="V550" i="1"/>
  <c r="W550" i="1"/>
  <c r="V546" i="1"/>
  <c r="W546" i="1"/>
  <c r="V542" i="1"/>
  <c r="W542" i="1"/>
  <c r="V538" i="1"/>
  <c r="W538" i="1"/>
  <c r="V534" i="1"/>
  <c r="W534" i="1"/>
  <c r="V530" i="1"/>
  <c r="W530" i="1"/>
  <c r="V526" i="1"/>
  <c r="W526" i="1"/>
  <c r="V522" i="1"/>
  <c r="W522" i="1"/>
  <c r="V518" i="1"/>
  <c r="W518" i="1"/>
  <c r="V514" i="1"/>
  <c r="W514" i="1"/>
  <c r="V510" i="1"/>
  <c r="W510" i="1"/>
  <c r="V506" i="1"/>
  <c r="W506" i="1"/>
  <c r="V502" i="1"/>
  <c r="W502" i="1"/>
  <c r="V498" i="1"/>
  <c r="W498" i="1"/>
  <c r="V494" i="1"/>
  <c r="W494" i="1"/>
  <c r="V490" i="1"/>
  <c r="W490" i="1"/>
  <c r="V486" i="1"/>
  <c r="W486" i="1"/>
  <c r="V482" i="1"/>
  <c r="W482" i="1"/>
  <c r="V478" i="1"/>
  <c r="W478" i="1"/>
  <c r="V474" i="1"/>
  <c r="W474" i="1"/>
  <c r="V470" i="1"/>
  <c r="W470" i="1"/>
  <c r="V466" i="1"/>
  <c r="W466" i="1"/>
  <c r="V462" i="1"/>
  <c r="W462" i="1"/>
  <c r="V458" i="1"/>
  <c r="W458" i="1"/>
  <c r="V454" i="1"/>
  <c r="W454" i="1"/>
  <c r="V450" i="1"/>
  <c r="W450" i="1"/>
  <c r="V446" i="1"/>
  <c r="W446" i="1"/>
  <c r="V442" i="1"/>
  <c r="W442" i="1"/>
  <c r="V438" i="1"/>
  <c r="W438" i="1"/>
  <c r="V434" i="1"/>
  <c r="W434" i="1"/>
  <c r="V430" i="1"/>
  <c r="W430" i="1"/>
  <c r="V426" i="1"/>
  <c r="W426" i="1"/>
  <c r="V422" i="1"/>
  <c r="W422" i="1"/>
  <c r="V418" i="1"/>
  <c r="W418" i="1"/>
  <c r="V414" i="1"/>
  <c r="W414" i="1"/>
  <c r="V410" i="1"/>
  <c r="W410" i="1"/>
  <c r="V406" i="1"/>
  <c r="W406" i="1"/>
  <c r="V402" i="1"/>
  <c r="W402" i="1"/>
  <c r="V398" i="1"/>
  <c r="W398" i="1"/>
  <c r="V394" i="1"/>
  <c r="W394" i="1"/>
  <c r="V390" i="1"/>
  <c r="W390" i="1"/>
  <c r="V386" i="1"/>
  <c r="W386" i="1"/>
  <c r="V382" i="1"/>
  <c r="W382" i="1"/>
  <c r="V378" i="1"/>
  <c r="W378" i="1"/>
  <c r="V374" i="1"/>
  <c r="W374" i="1"/>
  <c r="V370" i="1"/>
  <c r="W370" i="1"/>
  <c r="V366" i="1"/>
  <c r="W366" i="1"/>
  <c r="V362" i="1"/>
  <c r="W362" i="1"/>
  <c r="V358" i="1"/>
  <c r="W358" i="1"/>
  <c r="V354" i="1"/>
  <c r="W354" i="1"/>
  <c r="V350" i="1"/>
  <c r="W350" i="1"/>
  <c r="V346" i="1"/>
  <c r="W346" i="1"/>
  <c r="V342" i="1"/>
  <c r="W342" i="1"/>
  <c r="V338" i="1"/>
  <c r="W338" i="1"/>
  <c r="V334" i="1"/>
  <c r="W334" i="1"/>
  <c r="V330" i="1"/>
  <c r="W330" i="1"/>
  <c r="V326" i="1"/>
  <c r="W326" i="1"/>
  <c r="V322" i="1"/>
  <c r="W322" i="1"/>
  <c r="V318" i="1"/>
  <c r="W318" i="1"/>
  <c r="V314" i="1"/>
  <c r="W314" i="1"/>
  <c r="V310" i="1"/>
  <c r="W310" i="1"/>
  <c r="V306" i="1"/>
  <c r="W306" i="1"/>
  <c r="V302" i="1"/>
  <c r="W302" i="1"/>
  <c r="V298" i="1"/>
  <c r="W298" i="1"/>
  <c r="V294" i="1"/>
  <c r="W294" i="1"/>
  <c r="V290" i="1"/>
  <c r="W290" i="1"/>
  <c r="V286" i="1"/>
  <c r="W286" i="1"/>
  <c r="V282" i="1"/>
  <c r="W282" i="1"/>
  <c r="V278" i="1"/>
  <c r="W278" i="1"/>
  <c r="V274" i="1"/>
  <c r="W274" i="1"/>
  <c r="V270" i="1"/>
  <c r="W270" i="1"/>
  <c r="V266" i="1"/>
  <c r="W266" i="1"/>
  <c r="V262" i="1"/>
  <c r="W262" i="1"/>
  <c r="V258" i="1"/>
  <c r="W258" i="1"/>
  <c r="V254" i="1"/>
  <c r="W254" i="1"/>
  <c r="V250" i="1"/>
  <c r="W250" i="1"/>
  <c r="V246" i="1"/>
  <c r="W246" i="1"/>
  <c r="V242" i="1"/>
  <c r="W242" i="1"/>
  <c r="V238" i="1"/>
  <c r="W238" i="1"/>
  <c r="V234" i="1"/>
  <c r="W234" i="1"/>
  <c r="V230" i="1"/>
  <c r="W230" i="1"/>
  <c r="V226" i="1"/>
  <c r="W226" i="1"/>
  <c r="V222" i="1"/>
  <c r="W222" i="1"/>
  <c r="V218" i="1"/>
  <c r="W218" i="1"/>
  <c r="V214" i="1"/>
  <c r="W214" i="1"/>
  <c r="V210" i="1"/>
  <c r="W210" i="1"/>
  <c r="V206" i="1"/>
  <c r="W206" i="1"/>
  <c r="V202" i="1"/>
  <c r="W202" i="1"/>
  <c r="V198" i="1"/>
  <c r="W198" i="1"/>
  <c r="V194" i="1"/>
  <c r="W194" i="1"/>
  <c r="V190" i="1"/>
  <c r="W190" i="1"/>
  <c r="V186" i="1"/>
  <c r="W186" i="1"/>
  <c r="V182" i="1"/>
  <c r="W182" i="1"/>
  <c r="V178" i="1"/>
  <c r="W178" i="1"/>
  <c r="V174" i="1"/>
  <c r="W174" i="1"/>
  <c r="V170" i="1"/>
  <c r="W170" i="1"/>
  <c r="V166" i="1"/>
  <c r="W166" i="1"/>
  <c r="V162" i="1"/>
  <c r="W162" i="1"/>
  <c r="V158" i="1"/>
  <c r="W158" i="1"/>
  <c r="V154" i="1"/>
  <c r="W154" i="1"/>
  <c r="V150" i="1"/>
  <c r="W150" i="1"/>
  <c r="V146" i="1"/>
  <c r="W146" i="1"/>
  <c r="V142" i="1"/>
  <c r="W142" i="1"/>
  <c r="V138" i="1"/>
  <c r="W138" i="1"/>
  <c r="V134" i="1"/>
  <c r="W134" i="1"/>
  <c r="V130" i="1"/>
  <c r="W130" i="1"/>
  <c r="V126" i="1"/>
  <c r="W126" i="1"/>
  <c r="V122" i="1"/>
  <c r="W122" i="1"/>
  <c r="V118" i="1"/>
  <c r="W118" i="1"/>
  <c r="V114" i="1"/>
  <c r="W114" i="1"/>
  <c r="V110" i="1"/>
  <c r="W110" i="1"/>
  <c r="V106" i="1"/>
  <c r="W106" i="1"/>
  <c r="V102" i="1"/>
  <c r="W102" i="1"/>
  <c r="V98" i="1"/>
  <c r="W98" i="1"/>
  <c r="V94" i="1"/>
  <c r="W94" i="1"/>
  <c r="V90" i="1"/>
  <c r="W90" i="1"/>
  <c r="V86" i="1"/>
  <c r="W86" i="1"/>
  <c r="V82" i="1"/>
  <c r="W82" i="1"/>
  <c r="V78" i="1"/>
  <c r="W78" i="1"/>
  <c r="V74" i="1"/>
  <c r="W74" i="1"/>
  <c r="V70" i="1"/>
  <c r="W70" i="1"/>
  <c r="V66" i="1"/>
  <c r="W66" i="1"/>
  <c r="V62" i="1"/>
  <c r="W62" i="1"/>
  <c r="V58" i="1"/>
  <c r="W58" i="1"/>
  <c r="V54" i="1"/>
  <c r="W54" i="1"/>
  <c r="V50" i="1"/>
  <c r="W50" i="1"/>
  <c r="V46" i="1"/>
  <c r="W46" i="1"/>
  <c r="V42" i="1"/>
  <c r="W42" i="1"/>
  <c r="V38" i="1"/>
  <c r="W38" i="1"/>
  <c r="V34" i="1"/>
  <c r="W34" i="1"/>
  <c r="V30" i="1"/>
  <c r="W30" i="1"/>
  <c r="V26" i="1"/>
  <c r="W26" i="1"/>
  <c r="V22" i="1"/>
  <c r="W22" i="1"/>
  <c r="V18" i="1"/>
  <c r="W18" i="1"/>
  <c r="V14" i="1"/>
  <c r="W14" i="1"/>
  <c r="V10" i="1"/>
  <c r="W10" i="1"/>
  <c r="V6" i="1"/>
  <c r="W6" i="1"/>
  <c r="V1009" i="1"/>
  <c r="W1009" i="1"/>
  <c r="V1005" i="1"/>
  <c r="W1005" i="1"/>
  <c r="V1001" i="1"/>
  <c r="W1001" i="1"/>
  <c r="V997" i="1"/>
  <c r="W997" i="1"/>
  <c r="V993" i="1"/>
  <c r="W993" i="1"/>
  <c r="V989" i="1"/>
  <c r="W989" i="1"/>
  <c r="V985" i="1"/>
  <c r="W985" i="1"/>
  <c r="V981" i="1"/>
  <c r="W981" i="1"/>
  <c r="V977" i="1"/>
  <c r="W977" i="1"/>
  <c r="V973" i="1"/>
  <c r="W973" i="1"/>
  <c r="V969" i="1"/>
  <c r="W969" i="1"/>
  <c r="V965" i="1"/>
  <c r="W965" i="1"/>
  <c r="V961" i="1"/>
  <c r="W961" i="1"/>
  <c r="V957" i="1"/>
  <c r="W957" i="1"/>
  <c r="V953" i="1"/>
  <c r="W953" i="1"/>
  <c r="V949" i="1"/>
  <c r="W949" i="1"/>
  <c r="V945" i="1"/>
  <c r="W945" i="1"/>
  <c r="V941" i="1"/>
  <c r="W941" i="1"/>
  <c r="V937" i="1"/>
  <c r="W937" i="1"/>
  <c r="V933" i="1"/>
  <c r="W933" i="1"/>
  <c r="V929" i="1"/>
  <c r="W929" i="1"/>
  <c r="V925" i="1"/>
  <c r="W925" i="1"/>
  <c r="V921" i="1"/>
  <c r="W921" i="1"/>
  <c r="V917" i="1"/>
  <c r="W917" i="1"/>
  <c r="V913" i="1"/>
  <c r="W913" i="1"/>
  <c r="V909" i="1"/>
  <c r="W909" i="1"/>
  <c r="V905" i="1"/>
  <c r="W905" i="1"/>
  <c r="V901" i="1"/>
  <c r="W901" i="1"/>
  <c r="V897" i="1"/>
  <c r="W897" i="1"/>
  <c r="V893" i="1"/>
  <c r="W893" i="1"/>
  <c r="V889" i="1"/>
  <c r="W889" i="1"/>
  <c r="V885" i="1"/>
  <c r="W885" i="1"/>
  <c r="V881" i="1"/>
  <c r="W881" i="1"/>
  <c r="V877" i="1"/>
  <c r="W877" i="1"/>
  <c r="V873" i="1"/>
  <c r="W873" i="1"/>
  <c r="V869" i="1"/>
  <c r="W869" i="1"/>
  <c r="V865" i="1"/>
  <c r="W865" i="1"/>
  <c r="V861" i="1"/>
  <c r="W861" i="1"/>
  <c r="V857" i="1"/>
  <c r="W857" i="1"/>
  <c r="V853" i="1"/>
  <c r="W853" i="1"/>
  <c r="V849" i="1"/>
  <c r="W849" i="1"/>
  <c r="V845" i="1"/>
  <c r="W845" i="1"/>
  <c r="V841" i="1"/>
  <c r="W841" i="1"/>
  <c r="V837" i="1"/>
  <c r="W837" i="1"/>
  <c r="V833" i="1"/>
  <c r="W833" i="1"/>
  <c r="V829" i="1"/>
  <c r="W829" i="1"/>
  <c r="V825" i="1"/>
  <c r="W825" i="1"/>
  <c r="V821" i="1"/>
  <c r="W821" i="1"/>
  <c r="V817" i="1"/>
  <c r="W817" i="1"/>
  <c r="V813" i="1"/>
  <c r="W813" i="1"/>
  <c r="V809" i="1"/>
  <c r="W809" i="1"/>
  <c r="V805" i="1"/>
  <c r="W805" i="1"/>
  <c r="V801" i="1"/>
  <c r="W801" i="1"/>
  <c r="V797" i="1"/>
  <c r="W797" i="1"/>
  <c r="V793" i="1"/>
  <c r="W793" i="1"/>
  <c r="V789" i="1"/>
  <c r="W789" i="1"/>
  <c r="V785" i="1"/>
  <c r="W785" i="1"/>
  <c r="V781" i="1"/>
  <c r="W781" i="1"/>
  <c r="V777" i="1"/>
  <c r="W777" i="1"/>
  <c r="V773" i="1"/>
  <c r="W773" i="1"/>
  <c r="V769" i="1"/>
  <c r="W769" i="1"/>
  <c r="V765" i="1"/>
  <c r="W765" i="1"/>
  <c r="V761" i="1"/>
  <c r="W761" i="1"/>
  <c r="V757" i="1"/>
  <c r="W757" i="1"/>
  <c r="V753" i="1"/>
  <c r="W753" i="1"/>
  <c r="V749" i="1"/>
  <c r="W749" i="1"/>
  <c r="V745" i="1"/>
  <c r="W745" i="1"/>
  <c r="V741" i="1"/>
  <c r="W741" i="1"/>
  <c r="V737" i="1"/>
  <c r="W737" i="1"/>
  <c r="V733" i="1"/>
  <c r="W733" i="1"/>
  <c r="V729" i="1"/>
  <c r="W729" i="1"/>
  <c r="V725" i="1"/>
  <c r="W725" i="1"/>
  <c r="V721" i="1"/>
  <c r="W721" i="1"/>
  <c r="V717" i="1"/>
  <c r="W717" i="1"/>
  <c r="V713" i="1"/>
  <c r="W713" i="1"/>
  <c r="V709" i="1"/>
  <c r="W709" i="1"/>
  <c r="V705" i="1"/>
  <c r="W705" i="1"/>
  <c r="V701" i="1"/>
  <c r="W701" i="1"/>
  <c r="V697" i="1"/>
  <c r="W697" i="1"/>
  <c r="V693" i="1"/>
  <c r="W693" i="1"/>
  <c r="V689" i="1"/>
  <c r="W689" i="1"/>
  <c r="V685" i="1"/>
  <c r="W685" i="1"/>
  <c r="V681" i="1"/>
  <c r="W681" i="1"/>
  <c r="V677" i="1"/>
  <c r="W677" i="1"/>
  <c r="V673" i="1"/>
  <c r="W673" i="1"/>
  <c r="V669" i="1"/>
  <c r="W669" i="1"/>
  <c r="V665" i="1"/>
  <c r="W665" i="1"/>
  <c r="V661" i="1"/>
  <c r="W661" i="1"/>
  <c r="V657" i="1"/>
  <c r="W657" i="1"/>
  <c r="V653" i="1"/>
  <c r="W653" i="1"/>
  <c r="V649" i="1"/>
  <c r="W649" i="1"/>
  <c r="V645" i="1"/>
  <c r="W645" i="1"/>
  <c r="V641" i="1"/>
  <c r="W641" i="1"/>
  <c r="V637" i="1"/>
  <c r="W637" i="1"/>
  <c r="V633" i="1"/>
  <c r="W633" i="1"/>
  <c r="V629" i="1"/>
  <c r="W629" i="1"/>
  <c r="V625" i="1"/>
  <c r="W625" i="1"/>
  <c r="V621" i="1"/>
  <c r="W621" i="1"/>
  <c r="V617" i="1"/>
  <c r="W617" i="1"/>
  <c r="V613" i="1"/>
  <c r="W613" i="1"/>
  <c r="V609" i="1"/>
  <c r="W609" i="1"/>
  <c r="V605" i="1"/>
  <c r="W605" i="1"/>
  <c r="V601" i="1"/>
  <c r="W601" i="1"/>
  <c r="V597" i="1"/>
  <c r="W597" i="1"/>
  <c r="V593" i="1"/>
  <c r="W593" i="1"/>
  <c r="V589" i="1"/>
  <c r="W589" i="1"/>
  <c r="V585" i="1"/>
  <c r="W585" i="1"/>
  <c r="V581" i="1"/>
  <c r="W581" i="1"/>
  <c r="V577" i="1"/>
  <c r="W577" i="1"/>
  <c r="V573" i="1"/>
  <c r="W573" i="1"/>
  <c r="V569" i="1"/>
  <c r="W569" i="1"/>
  <c r="V565" i="1"/>
  <c r="W565" i="1"/>
  <c r="V561" i="1"/>
  <c r="W561" i="1"/>
  <c r="V557" i="1"/>
  <c r="W557" i="1"/>
  <c r="V553" i="1"/>
  <c r="W553" i="1"/>
  <c r="V549" i="1"/>
  <c r="W549" i="1"/>
  <c r="V545" i="1"/>
  <c r="W545" i="1"/>
  <c r="V541" i="1"/>
  <c r="W541" i="1"/>
  <c r="V537" i="1"/>
  <c r="W537" i="1"/>
  <c r="V533" i="1"/>
  <c r="W533" i="1"/>
  <c r="V529" i="1"/>
  <c r="W529" i="1"/>
  <c r="V525" i="1"/>
  <c r="W525" i="1"/>
  <c r="V521" i="1"/>
  <c r="W521" i="1"/>
  <c r="V517" i="1"/>
  <c r="W517" i="1"/>
  <c r="V513" i="1"/>
  <c r="W513" i="1"/>
  <c r="V509" i="1"/>
  <c r="W509" i="1"/>
  <c r="V505" i="1"/>
  <c r="W505" i="1"/>
  <c r="V501" i="1"/>
  <c r="W501" i="1"/>
  <c r="V497" i="1"/>
  <c r="W497" i="1"/>
  <c r="V493" i="1"/>
  <c r="W493" i="1"/>
  <c r="V489" i="1"/>
  <c r="W489" i="1"/>
  <c r="V485" i="1"/>
  <c r="W485" i="1"/>
  <c r="V481" i="1"/>
  <c r="W481" i="1"/>
  <c r="V477" i="1"/>
  <c r="W477" i="1"/>
  <c r="V473" i="1"/>
  <c r="W473" i="1"/>
  <c r="V469" i="1"/>
  <c r="W469" i="1"/>
  <c r="V465" i="1"/>
  <c r="W465" i="1"/>
  <c r="V461" i="1"/>
  <c r="W461" i="1"/>
  <c r="V457" i="1"/>
  <c r="W457" i="1"/>
  <c r="V453" i="1"/>
  <c r="W453" i="1"/>
  <c r="V449" i="1"/>
  <c r="W449" i="1"/>
  <c r="V445" i="1"/>
  <c r="W445" i="1"/>
  <c r="V441" i="1"/>
  <c r="W441" i="1"/>
  <c r="V437" i="1"/>
  <c r="W437" i="1"/>
  <c r="V433" i="1"/>
  <c r="W433" i="1"/>
  <c r="V429" i="1"/>
  <c r="W429" i="1"/>
  <c r="V425" i="1"/>
  <c r="W425" i="1"/>
  <c r="V421" i="1"/>
  <c r="W421" i="1"/>
  <c r="V417" i="1"/>
  <c r="W417" i="1"/>
  <c r="V413" i="1"/>
  <c r="W413" i="1"/>
  <c r="V409" i="1"/>
  <c r="W409" i="1"/>
  <c r="V405" i="1"/>
  <c r="W405" i="1"/>
  <c r="V401" i="1"/>
  <c r="W401" i="1"/>
  <c r="V397" i="1"/>
  <c r="W397" i="1"/>
  <c r="V393" i="1"/>
  <c r="W393" i="1"/>
  <c r="V389" i="1"/>
  <c r="W389" i="1"/>
  <c r="V385" i="1"/>
  <c r="W385" i="1"/>
  <c r="V381" i="1"/>
  <c r="W381" i="1"/>
  <c r="V377" i="1"/>
  <c r="W377" i="1"/>
  <c r="V373" i="1"/>
  <c r="W373" i="1"/>
  <c r="V369" i="1"/>
  <c r="W369" i="1"/>
  <c r="V365" i="1"/>
  <c r="W365" i="1"/>
  <c r="V361" i="1"/>
  <c r="W361" i="1"/>
  <c r="V357" i="1"/>
  <c r="W357" i="1"/>
  <c r="V353" i="1"/>
  <c r="W353" i="1"/>
  <c r="V349" i="1"/>
  <c r="W349" i="1"/>
  <c r="V345" i="1"/>
  <c r="W345" i="1"/>
  <c r="V341" i="1"/>
  <c r="W341" i="1"/>
  <c r="V337" i="1"/>
  <c r="W337" i="1"/>
  <c r="V333" i="1"/>
  <c r="W333" i="1"/>
  <c r="V329" i="1"/>
  <c r="W329" i="1"/>
  <c r="V325" i="1"/>
  <c r="W325" i="1"/>
  <c r="V321" i="1"/>
  <c r="W321" i="1"/>
  <c r="V317" i="1"/>
  <c r="W317" i="1"/>
  <c r="V313" i="1"/>
  <c r="W313" i="1"/>
  <c r="V309" i="1"/>
  <c r="W309" i="1"/>
  <c r="V305" i="1"/>
  <c r="W305" i="1"/>
  <c r="V301" i="1"/>
  <c r="W301" i="1"/>
  <c r="V297" i="1"/>
  <c r="W297" i="1"/>
  <c r="V293" i="1"/>
  <c r="W293" i="1"/>
  <c r="V289" i="1"/>
  <c r="W289" i="1"/>
  <c r="V285" i="1"/>
  <c r="W285" i="1"/>
  <c r="V281" i="1"/>
  <c r="W281" i="1"/>
  <c r="V277" i="1"/>
  <c r="W277" i="1"/>
  <c r="V273" i="1"/>
  <c r="W273" i="1"/>
  <c r="V269" i="1"/>
  <c r="W269" i="1"/>
  <c r="V265" i="1"/>
  <c r="W265" i="1"/>
  <c r="V261" i="1"/>
  <c r="W261" i="1"/>
  <c r="V257" i="1"/>
  <c r="W257" i="1"/>
  <c r="V253" i="1"/>
  <c r="W253" i="1"/>
  <c r="V249" i="1"/>
  <c r="W249" i="1"/>
  <c r="V245" i="1"/>
  <c r="W245" i="1"/>
  <c r="V241" i="1"/>
  <c r="W241" i="1"/>
  <c r="V237" i="1"/>
  <c r="W237" i="1"/>
  <c r="V233" i="1"/>
  <c r="W233" i="1"/>
  <c r="V229" i="1"/>
  <c r="W229" i="1"/>
  <c r="V225" i="1"/>
  <c r="W225" i="1"/>
  <c r="V221" i="1"/>
  <c r="W221" i="1"/>
  <c r="V217" i="1"/>
  <c r="W217" i="1"/>
  <c r="V213" i="1"/>
  <c r="W213" i="1"/>
  <c r="V209" i="1"/>
  <c r="W209" i="1"/>
  <c r="V205" i="1"/>
  <c r="W205" i="1"/>
  <c r="V201" i="1"/>
  <c r="W201" i="1"/>
  <c r="V197" i="1"/>
  <c r="W197" i="1"/>
  <c r="V193" i="1"/>
  <c r="W193" i="1"/>
  <c r="V189" i="1"/>
  <c r="W189" i="1"/>
  <c r="V185" i="1"/>
  <c r="W185" i="1"/>
  <c r="V181" i="1"/>
  <c r="W181" i="1"/>
  <c r="V177" i="1"/>
  <c r="W177" i="1"/>
  <c r="V173" i="1"/>
  <c r="W173" i="1"/>
  <c r="V169" i="1"/>
  <c r="W169" i="1"/>
  <c r="V165" i="1"/>
  <c r="W165" i="1"/>
  <c r="V161" i="1"/>
  <c r="W161" i="1"/>
  <c r="V157" i="1"/>
  <c r="W157" i="1"/>
  <c r="V153" i="1"/>
  <c r="W153" i="1"/>
  <c r="V149" i="1"/>
  <c r="W149" i="1"/>
  <c r="V145" i="1"/>
  <c r="W145" i="1"/>
  <c r="V141" i="1"/>
  <c r="W141" i="1"/>
  <c r="V137" i="1"/>
  <c r="W137" i="1"/>
  <c r="V133" i="1"/>
  <c r="W133" i="1"/>
  <c r="V129" i="1"/>
  <c r="W129" i="1"/>
  <c r="V125" i="1"/>
  <c r="W125" i="1"/>
  <c r="V121" i="1"/>
  <c r="W121" i="1"/>
  <c r="V117" i="1"/>
  <c r="W117" i="1"/>
  <c r="V113" i="1"/>
  <c r="W113" i="1"/>
  <c r="V109" i="1"/>
  <c r="W109" i="1"/>
  <c r="V105" i="1"/>
  <c r="W105" i="1"/>
  <c r="V101" i="1"/>
  <c r="W101" i="1"/>
  <c r="V97" i="1"/>
  <c r="W97" i="1"/>
  <c r="V93" i="1"/>
  <c r="W93" i="1"/>
  <c r="V89" i="1"/>
  <c r="W89" i="1"/>
  <c r="V85" i="1"/>
  <c r="W85" i="1"/>
  <c r="V81" i="1"/>
  <c r="W81" i="1"/>
  <c r="V77" i="1"/>
  <c r="W77" i="1"/>
  <c r="V73" i="1"/>
  <c r="W73" i="1"/>
  <c r="V69" i="1"/>
  <c r="W69" i="1"/>
  <c r="V65" i="1"/>
  <c r="W65" i="1"/>
  <c r="V61" i="1"/>
  <c r="W61" i="1"/>
  <c r="V57" i="1"/>
  <c r="W57" i="1"/>
  <c r="V53" i="1"/>
  <c r="W53" i="1"/>
  <c r="V49" i="1"/>
  <c r="W49" i="1"/>
  <c r="V45" i="1"/>
  <c r="W45" i="1"/>
  <c r="V41" i="1"/>
  <c r="W41" i="1"/>
  <c r="V37" i="1"/>
  <c r="W37" i="1"/>
  <c r="V33" i="1"/>
  <c r="W33" i="1"/>
  <c r="V29" i="1"/>
  <c r="W29" i="1"/>
  <c r="V25" i="1"/>
  <c r="W25" i="1"/>
  <c r="V21" i="1"/>
  <c r="W21" i="1"/>
  <c r="V17" i="1"/>
  <c r="W17" i="1"/>
  <c r="V13" i="1"/>
  <c r="W13" i="1"/>
  <c r="V9" i="1"/>
  <c r="W9" i="1"/>
  <c r="V5" i="1"/>
  <c r="W5" i="1"/>
  <c r="V1016" i="1"/>
  <c r="W1016" i="1"/>
  <c r="V1012" i="1"/>
  <c r="W1012" i="1"/>
  <c r="V1008" i="1"/>
  <c r="W1008" i="1"/>
  <c r="V1004" i="1"/>
  <c r="W1004" i="1"/>
  <c r="V1000" i="1"/>
  <c r="W1000" i="1"/>
  <c r="V996" i="1"/>
  <c r="W996" i="1"/>
  <c r="V992" i="1"/>
  <c r="W992" i="1"/>
  <c r="V988" i="1"/>
  <c r="W988" i="1"/>
  <c r="V984" i="1"/>
  <c r="W984" i="1"/>
  <c r="V980" i="1"/>
  <c r="W980" i="1"/>
  <c r="V976" i="1"/>
  <c r="W976" i="1"/>
  <c r="V972" i="1"/>
  <c r="W972" i="1"/>
  <c r="V968" i="1"/>
  <c r="W968" i="1"/>
  <c r="V964" i="1"/>
  <c r="W964" i="1"/>
  <c r="V960" i="1"/>
  <c r="W960" i="1"/>
  <c r="V956" i="1"/>
  <c r="W956" i="1"/>
  <c r="V952" i="1"/>
  <c r="W952" i="1"/>
  <c r="V948" i="1"/>
  <c r="W948" i="1"/>
  <c r="V944" i="1"/>
  <c r="W944" i="1"/>
  <c r="V940" i="1"/>
  <c r="W940" i="1"/>
  <c r="V936" i="1"/>
  <c r="W936" i="1"/>
  <c r="V932" i="1"/>
  <c r="W932" i="1"/>
  <c r="V928" i="1"/>
  <c r="W928" i="1"/>
  <c r="V924" i="1"/>
  <c r="W924" i="1"/>
  <c r="V920" i="1"/>
  <c r="W920" i="1"/>
  <c r="V916" i="1"/>
  <c r="W916" i="1"/>
  <c r="V912" i="1"/>
  <c r="W912" i="1"/>
  <c r="V908" i="1"/>
  <c r="W908" i="1"/>
  <c r="V904" i="1"/>
  <c r="W904" i="1"/>
  <c r="V900" i="1"/>
  <c r="W900" i="1"/>
  <c r="V896" i="1"/>
  <c r="W896" i="1"/>
  <c r="V892" i="1"/>
  <c r="W892" i="1"/>
  <c r="V888" i="1"/>
  <c r="W888" i="1"/>
  <c r="V884" i="1"/>
  <c r="W884" i="1"/>
  <c r="V880" i="1"/>
  <c r="W880" i="1"/>
  <c r="V876" i="1"/>
  <c r="W876" i="1"/>
  <c r="V872" i="1"/>
  <c r="W872" i="1"/>
  <c r="V868" i="1"/>
  <c r="W868" i="1"/>
  <c r="V864" i="1"/>
  <c r="W864" i="1"/>
  <c r="V860" i="1"/>
  <c r="W860" i="1"/>
  <c r="V856" i="1"/>
  <c r="W856" i="1"/>
  <c r="V852" i="1"/>
  <c r="W852" i="1"/>
  <c r="V848" i="1"/>
  <c r="W848" i="1"/>
  <c r="V844" i="1"/>
  <c r="W844" i="1"/>
  <c r="V840" i="1"/>
  <c r="W840" i="1"/>
  <c r="V836" i="1"/>
  <c r="W836" i="1"/>
  <c r="V832" i="1"/>
  <c r="W832" i="1"/>
  <c r="V828" i="1"/>
  <c r="W828" i="1"/>
  <c r="V824" i="1"/>
  <c r="W824" i="1"/>
  <c r="V820" i="1"/>
  <c r="W820" i="1"/>
  <c r="V816" i="1"/>
  <c r="W816" i="1"/>
  <c r="V812" i="1"/>
  <c r="W812" i="1"/>
  <c r="V808" i="1"/>
  <c r="W808" i="1"/>
  <c r="V804" i="1"/>
  <c r="W804" i="1"/>
  <c r="V800" i="1"/>
  <c r="W800" i="1"/>
  <c r="V796" i="1"/>
  <c r="W796" i="1"/>
  <c r="V792" i="1"/>
  <c r="W792" i="1"/>
  <c r="V788" i="1"/>
  <c r="W788" i="1"/>
  <c r="V784" i="1"/>
  <c r="W784" i="1"/>
  <c r="V780" i="1"/>
  <c r="W780" i="1"/>
  <c r="V776" i="1"/>
  <c r="W776" i="1"/>
  <c r="V772" i="1"/>
  <c r="W772" i="1"/>
  <c r="V768" i="1"/>
  <c r="W768" i="1"/>
  <c r="V764" i="1"/>
  <c r="W764" i="1"/>
  <c r="V760" i="1"/>
  <c r="W760" i="1"/>
  <c r="V756" i="1"/>
  <c r="W756" i="1"/>
  <c r="V752" i="1"/>
  <c r="W752" i="1"/>
  <c r="V748" i="1"/>
  <c r="W748" i="1"/>
  <c r="V744" i="1"/>
  <c r="W744" i="1"/>
  <c r="V740" i="1"/>
  <c r="W740" i="1"/>
  <c r="V736" i="1"/>
  <c r="W736" i="1"/>
  <c r="V732" i="1"/>
  <c r="W732" i="1"/>
  <c r="V728" i="1"/>
  <c r="W728" i="1"/>
  <c r="V724" i="1"/>
  <c r="W724" i="1"/>
  <c r="V720" i="1"/>
  <c r="W720" i="1"/>
  <c r="V716" i="1"/>
  <c r="W716" i="1"/>
  <c r="V712" i="1"/>
  <c r="W712" i="1"/>
  <c r="V708" i="1"/>
  <c r="W708" i="1"/>
  <c r="V704" i="1"/>
  <c r="W704" i="1"/>
  <c r="V700" i="1"/>
  <c r="W700" i="1"/>
  <c r="V696" i="1"/>
  <c r="W696" i="1"/>
  <c r="V692" i="1"/>
  <c r="W692" i="1"/>
  <c r="V688" i="1"/>
  <c r="W688" i="1"/>
  <c r="V684" i="1"/>
  <c r="W684" i="1"/>
  <c r="V680" i="1"/>
  <c r="W680" i="1"/>
  <c r="V676" i="1"/>
  <c r="W676" i="1"/>
  <c r="V672" i="1"/>
  <c r="W672" i="1"/>
  <c r="V668" i="1"/>
  <c r="W668" i="1"/>
  <c r="V664" i="1"/>
  <c r="W664" i="1"/>
  <c r="V660" i="1"/>
  <c r="W660" i="1"/>
  <c r="V656" i="1"/>
  <c r="W656" i="1"/>
  <c r="V652" i="1"/>
  <c r="W652" i="1"/>
  <c r="V648" i="1"/>
  <c r="W648" i="1"/>
  <c r="V644" i="1"/>
  <c r="W644" i="1"/>
  <c r="V640" i="1"/>
  <c r="W640" i="1"/>
  <c r="V636" i="1"/>
  <c r="W636" i="1"/>
  <c r="V632" i="1"/>
  <c r="W632" i="1"/>
  <c r="V628" i="1"/>
  <c r="W628" i="1"/>
  <c r="V624" i="1"/>
  <c r="W624" i="1"/>
  <c r="V620" i="1"/>
  <c r="W620" i="1"/>
  <c r="V616" i="1"/>
  <c r="W616" i="1"/>
  <c r="V612" i="1"/>
  <c r="W612" i="1"/>
  <c r="V608" i="1"/>
  <c r="W608" i="1"/>
  <c r="V604" i="1"/>
  <c r="W604" i="1"/>
  <c r="V600" i="1"/>
  <c r="W600" i="1"/>
  <c r="V596" i="1"/>
  <c r="W596" i="1"/>
  <c r="V592" i="1"/>
  <c r="W592" i="1"/>
  <c r="V588" i="1"/>
  <c r="W588" i="1"/>
  <c r="V584" i="1"/>
  <c r="W584" i="1"/>
  <c r="V580" i="1"/>
  <c r="W580" i="1"/>
  <c r="V576" i="1"/>
  <c r="W576" i="1"/>
  <c r="V572" i="1"/>
  <c r="W572" i="1"/>
  <c r="V568" i="1"/>
  <c r="W568" i="1"/>
  <c r="V564" i="1"/>
  <c r="W564" i="1"/>
  <c r="V560" i="1"/>
  <c r="W560" i="1"/>
  <c r="V556" i="1"/>
  <c r="W556" i="1"/>
  <c r="V552" i="1"/>
  <c r="W552" i="1"/>
  <c r="V548" i="1"/>
  <c r="W548" i="1"/>
  <c r="V544" i="1"/>
  <c r="W544" i="1"/>
  <c r="V540" i="1"/>
  <c r="W540" i="1"/>
  <c r="V536" i="1"/>
  <c r="W536" i="1"/>
  <c r="V532" i="1"/>
  <c r="W532" i="1"/>
  <c r="V528" i="1"/>
  <c r="W528" i="1"/>
  <c r="V524" i="1"/>
  <c r="W524" i="1"/>
  <c r="V520" i="1"/>
  <c r="W520" i="1"/>
  <c r="V516" i="1"/>
  <c r="W516" i="1"/>
  <c r="V512" i="1"/>
  <c r="W512" i="1"/>
  <c r="V508" i="1"/>
  <c r="W508" i="1"/>
  <c r="V504" i="1"/>
  <c r="W504" i="1"/>
  <c r="V500" i="1"/>
  <c r="W500" i="1"/>
  <c r="V496" i="1"/>
  <c r="W496" i="1"/>
  <c r="V492" i="1"/>
  <c r="W492" i="1"/>
  <c r="V488" i="1"/>
  <c r="W488" i="1"/>
  <c r="V484" i="1"/>
  <c r="W484" i="1"/>
  <c r="V480" i="1"/>
  <c r="W480" i="1"/>
  <c r="V476" i="1"/>
  <c r="W476" i="1"/>
  <c r="V472" i="1"/>
  <c r="W472" i="1"/>
  <c r="V468" i="1"/>
  <c r="W468" i="1"/>
  <c r="V464" i="1"/>
  <c r="W464" i="1"/>
  <c r="V460" i="1"/>
  <c r="W460" i="1"/>
  <c r="V456" i="1"/>
  <c r="W456" i="1"/>
  <c r="V452" i="1"/>
  <c r="W452" i="1"/>
  <c r="V448" i="1"/>
  <c r="W448" i="1"/>
  <c r="V444" i="1"/>
  <c r="W444" i="1"/>
  <c r="V440" i="1"/>
  <c r="W440" i="1"/>
  <c r="V436" i="1"/>
  <c r="W436" i="1"/>
  <c r="V432" i="1"/>
  <c r="W432" i="1"/>
  <c r="V428" i="1"/>
  <c r="W428" i="1"/>
  <c r="V424" i="1"/>
  <c r="W424" i="1"/>
  <c r="V420" i="1"/>
  <c r="W420" i="1"/>
  <c r="V416" i="1"/>
  <c r="W416" i="1"/>
  <c r="V412" i="1"/>
  <c r="W412" i="1"/>
  <c r="V408" i="1"/>
  <c r="W408" i="1"/>
  <c r="V404" i="1"/>
  <c r="W404" i="1"/>
  <c r="V400" i="1"/>
  <c r="W400" i="1"/>
  <c r="V396" i="1"/>
  <c r="W396" i="1"/>
  <c r="V392" i="1"/>
  <c r="W392" i="1"/>
  <c r="V388" i="1"/>
  <c r="W388" i="1"/>
  <c r="V384" i="1"/>
  <c r="W384" i="1"/>
  <c r="V380" i="1"/>
  <c r="W380" i="1"/>
  <c r="V376" i="1"/>
  <c r="W376" i="1"/>
  <c r="V372" i="1"/>
  <c r="W372" i="1"/>
  <c r="V368" i="1"/>
  <c r="W368" i="1"/>
  <c r="V364" i="1"/>
  <c r="W364" i="1"/>
  <c r="V360" i="1"/>
  <c r="W360" i="1"/>
  <c r="V356" i="1"/>
  <c r="W356" i="1"/>
  <c r="V352" i="1"/>
  <c r="W352" i="1"/>
  <c r="V348" i="1"/>
  <c r="W348" i="1"/>
  <c r="V344" i="1"/>
  <c r="W344" i="1"/>
  <c r="V340" i="1"/>
  <c r="W340" i="1"/>
  <c r="V336" i="1"/>
  <c r="W336" i="1"/>
  <c r="V332" i="1"/>
  <c r="W332" i="1"/>
  <c r="V328" i="1"/>
  <c r="W328" i="1"/>
  <c r="V324" i="1"/>
  <c r="W324" i="1"/>
  <c r="V320" i="1"/>
  <c r="W320" i="1"/>
  <c r="V316" i="1"/>
  <c r="W316" i="1"/>
  <c r="V312" i="1"/>
  <c r="W312" i="1"/>
  <c r="V308" i="1"/>
  <c r="W308" i="1"/>
  <c r="V304" i="1"/>
  <c r="W304" i="1"/>
  <c r="V300" i="1"/>
  <c r="W300" i="1"/>
  <c r="V296" i="1"/>
  <c r="W296" i="1"/>
  <c r="V292" i="1"/>
  <c r="W292" i="1"/>
  <c r="V288" i="1"/>
  <c r="W288" i="1"/>
  <c r="V284" i="1"/>
  <c r="W284" i="1"/>
  <c r="V280" i="1"/>
  <c r="W280" i="1"/>
  <c r="V276" i="1"/>
  <c r="W276" i="1"/>
  <c r="V272" i="1"/>
  <c r="W272" i="1"/>
  <c r="V268" i="1"/>
  <c r="W268" i="1"/>
  <c r="V264" i="1"/>
  <c r="W264" i="1"/>
  <c r="V260" i="1"/>
  <c r="W260" i="1"/>
  <c r="V256" i="1"/>
  <c r="W256" i="1"/>
  <c r="V252" i="1"/>
  <c r="W252" i="1"/>
  <c r="V248" i="1"/>
  <c r="W248" i="1"/>
  <c r="V244" i="1"/>
  <c r="W244" i="1"/>
  <c r="V240" i="1"/>
  <c r="W240" i="1"/>
  <c r="V236" i="1"/>
  <c r="W236" i="1"/>
  <c r="V232" i="1"/>
  <c r="W232" i="1"/>
  <c r="V228" i="1"/>
  <c r="W228" i="1"/>
  <c r="V224" i="1"/>
  <c r="W224" i="1"/>
  <c r="V220" i="1"/>
  <c r="W220" i="1"/>
  <c r="V216" i="1"/>
  <c r="W216" i="1"/>
  <c r="V212" i="1"/>
  <c r="W212" i="1"/>
  <c r="V208" i="1"/>
  <c r="W208" i="1"/>
  <c r="V204" i="1"/>
  <c r="W204" i="1"/>
  <c r="V200" i="1"/>
  <c r="W200" i="1"/>
  <c r="V196" i="1"/>
  <c r="W196" i="1"/>
  <c r="V192" i="1"/>
  <c r="W192" i="1"/>
  <c r="V188" i="1"/>
  <c r="W188" i="1"/>
  <c r="V184" i="1"/>
  <c r="W184" i="1"/>
  <c r="V180" i="1"/>
  <c r="W180" i="1"/>
  <c r="V176" i="1"/>
  <c r="W176" i="1"/>
  <c r="V172" i="1"/>
  <c r="W172" i="1"/>
  <c r="V168" i="1"/>
  <c r="W168" i="1"/>
  <c r="V164" i="1"/>
  <c r="W164" i="1"/>
  <c r="V160" i="1"/>
  <c r="W160" i="1"/>
  <c r="V156" i="1"/>
  <c r="W156" i="1"/>
  <c r="V152" i="1"/>
  <c r="W152" i="1"/>
  <c r="V148" i="1"/>
  <c r="W148" i="1"/>
  <c r="V144" i="1"/>
  <c r="W144" i="1"/>
  <c r="V140" i="1"/>
  <c r="W140" i="1"/>
  <c r="V136" i="1"/>
  <c r="W136" i="1"/>
  <c r="V132" i="1"/>
  <c r="W132" i="1"/>
  <c r="V128" i="1"/>
  <c r="W128" i="1"/>
  <c r="V124" i="1"/>
  <c r="W124" i="1"/>
  <c r="V120" i="1"/>
  <c r="W120" i="1"/>
  <c r="V116" i="1"/>
  <c r="W116" i="1"/>
  <c r="V112" i="1"/>
  <c r="W112" i="1"/>
  <c r="V108" i="1"/>
  <c r="W108" i="1"/>
  <c r="V104" i="1"/>
  <c r="W104" i="1"/>
  <c r="V100" i="1"/>
  <c r="W100" i="1"/>
  <c r="V96" i="1"/>
  <c r="W96" i="1"/>
  <c r="V92" i="1"/>
  <c r="W92" i="1"/>
  <c r="V88" i="1"/>
  <c r="W88" i="1"/>
  <c r="V84" i="1"/>
  <c r="W84" i="1"/>
  <c r="V80" i="1"/>
  <c r="W80" i="1"/>
  <c r="V76" i="1"/>
  <c r="W76" i="1"/>
  <c r="V72" i="1"/>
  <c r="W72" i="1"/>
  <c r="V68" i="1"/>
  <c r="W68" i="1"/>
  <c r="V64" i="1"/>
  <c r="W64" i="1"/>
  <c r="V60" i="1"/>
  <c r="W60" i="1"/>
  <c r="V56" i="1"/>
  <c r="W56" i="1"/>
  <c r="V52" i="1"/>
  <c r="W52" i="1"/>
  <c r="V48" i="1"/>
  <c r="W48" i="1"/>
  <c r="V44" i="1"/>
  <c r="W44" i="1"/>
  <c r="V40" i="1"/>
  <c r="W40" i="1"/>
  <c r="V36" i="1"/>
  <c r="W36" i="1"/>
  <c r="V32" i="1"/>
  <c r="W32" i="1"/>
  <c r="V28" i="1"/>
  <c r="W28" i="1"/>
  <c r="V24" i="1"/>
  <c r="W24" i="1"/>
  <c r="V20" i="1"/>
  <c r="W20" i="1"/>
  <c r="V16" i="1"/>
  <c r="W16" i="1"/>
  <c r="V12" i="1"/>
  <c r="W12" i="1"/>
  <c r="V8" i="1"/>
  <c r="W8" i="1"/>
  <c r="V4" i="1"/>
  <c r="W4" i="1"/>
  <c r="V1011" i="1"/>
  <c r="W1011" i="1"/>
  <c r="V1007" i="1"/>
  <c r="W1007" i="1"/>
  <c r="V1003" i="1"/>
  <c r="W1003" i="1"/>
  <c r="V999" i="1"/>
  <c r="W999" i="1"/>
  <c r="V995" i="1"/>
  <c r="W995" i="1"/>
  <c r="V991" i="1"/>
  <c r="W991" i="1"/>
  <c r="V987" i="1"/>
  <c r="W987" i="1"/>
  <c r="V983" i="1"/>
  <c r="W983" i="1"/>
  <c r="V979" i="1"/>
  <c r="W979" i="1"/>
  <c r="V975" i="1"/>
  <c r="W975" i="1"/>
  <c r="V971" i="1"/>
  <c r="W971" i="1"/>
  <c r="V967" i="1"/>
  <c r="W967" i="1"/>
  <c r="V963" i="1"/>
  <c r="W963" i="1"/>
  <c r="V959" i="1"/>
  <c r="W959" i="1"/>
  <c r="V955" i="1"/>
  <c r="W955" i="1"/>
  <c r="V951" i="1"/>
  <c r="W951" i="1"/>
  <c r="V947" i="1"/>
  <c r="W947" i="1"/>
  <c r="V943" i="1"/>
  <c r="W943" i="1"/>
  <c r="V939" i="1"/>
  <c r="W939" i="1"/>
  <c r="V935" i="1"/>
  <c r="W935" i="1"/>
  <c r="V931" i="1"/>
  <c r="W931" i="1"/>
  <c r="V927" i="1"/>
  <c r="W927" i="1"/>
  <c r="V923" i="1"/>
  <c r="W923" i="1"/>
  <c r="V919" i="1"/>
  <c r="W919" i="1"/>
  <c r="V915" i="1"/>
  <c r="W915" i="1"/>
  <c r="V911" i="1"/>
  <c r="W911" i="1"/>
  <c r="V907" i="1"/>
  <c r="W907" i="1"/>
  <c r="V903" i="1"/>
  <c r="W903" i="1"/>
  <c r="V899" i="1"/>
  <c r="W899" i="1"/>
  <c r="V895" i="1"/>
  <c r="W895" i="1"/>
  <c r="V891" i="1"/>
  <c r="W891" i="1"/>
  <c r="V887" i="1"/>
  <c r="W887" i="1"/>
  <c r="V883" i="1"/>
  <c r="W883" i="1"/>
  <c r="V879" i="1"/>
  <c r="W879" i="1"/>
  <c r="V875" i="1"/>
  <c r="W875" i="1"/>
  <c r="V871" i="1"/>
  <c r="W871" i="1"/>
  <c r="V867" i="1"/>
  <c r="W867" i="1"/>
  <c r="V863" i="1"/>
  <c r="W863" i="1"/>
  <c r="V859" i="1"/>
  <c r="W859" i="1"/>
  <c r="V855" i="1"/>
  <c r="W855" i="1"/>
  <c r="V851" i="1"/>
  <c r="W851" i="1"/>
  <c r="V847" i="1"/>
  <c r="W847" i="1"/>
  <c r="V843" i="1"/>
  <c r="W843" i="1"/>
  <c r="V839" i="1"/>
  <c r="W839" i="1"/>
  <c r="V835" i="1"/>
  <c r="W835" i="1"/>
  <c r="V831" i="1"/>
  <c r="W831" i="1"/>
  <c r="V827" i="1"/>
  <c r="W827" i="1"/>
  <c r="V823" i="1"/>
  <c r="W823" i="1"/>
  <c r="V819" i="1"/>
  <c r="W819" i="1"/>
  <c r="V815" i="1"/>
  <c r="W815" i="1"/>
  <c r="V811" i="1"/>
  <c r="W811" i="1"/>
  <c r="V807" i="1"/>
  <c r="W807" i="1"/>
  <c r="V803" i="1"/>
  <c r="W803" i="1"/>
  <c r="V799" i="1"/>
  <c r="W799" i="1"/>
  <c r="V795" i="1"/>
  <c r="W795" i="1"/>
  <c r="V791" i="1"/>
  <c r="W791" i="1"/>
  <c r="V787" i="1"/>
  <c r="W787" i="1"/>
  <c r="V783" i="1"/>
  <c r="W783" i="1"/>
  <c r="V779" i="1"/>
  <c r="W779" i="1"/>
  <c r="V775" i="1"/>
  <c r="W775" i="1"/>
  <c r="V771" i="1"/>
  <c r="W771" i="1"/>
  <c r="V767" i="1"/>
  <c r="W767" i="1"/>
  <c r="V763" i="1"/>
  <c r="W763" i="1"/>
  <c r="V759" i="1"/>
  <c r="W759" i="1"/>
  <c r="V755" i="1"/>
  <c r="W755" i="1"/>
  <c r="V751" i="1"/>
  <c r="W751" i="1"/>
  <c r="V747" i="1"/>
  <c r="W747" i="1"/>
  <c r="V743" i="1"/>
  <c r="W743" i="1"/>
  <c r="V739" i="1"/>
  <c r="W739" i="1"/>
  <c r="V735" i="1"/>
  <c r="W735" i="1"/>
  <c r="V731" i="1"/>
  <c r="W731" i="1"/>
  <c r="V727" i="1"/>
  <c r="W727" i="1"/>
  <c r="V723" i="1"/>
  <c r="W723" i="1"/>
  <c r="V719" i="1"/>
  <c r="W719" i="1"/>
  <c r="V715" i="1"/>
  <c r="W715" i="1"/>
  <c r="V711" i="1"/>
  <c r="W711" i="1"/>
  <c r="V707" i="1"/>
  <c r="W707" i="1"/>
  <c r="V703" i="1"/>
  <c r="W703" i="1"/>
  <c r="V699" i="1"/>
  <c r="W699" i="1"/>
  <c r="V695" i="1"/>
  <c r="W695" i="1"/>
  <c r="V691" i="1"/>
  <c r="W691" i="1"/>
  <c r="V687" i="1"/>
  <c r="W687" i="1"/>
  <c r="V683" i="1"/>
  <c r="W683" i="1"/>
  <c r="V679" i="1"/>
  <c r="W679" i="1"/>
  <c r="V675" i="1"/>
  <c r="W675" i="1"/>
  <c r="V671" i="1"/>
  <c r="W671" i="1"/>
  <c r="V667" i="1"/>
  <c r="W667" i="1"/>
  <c r="V663" i="1"/>
  <c r="W663" i="1"/>
  <c r="V659" i="1"/>
  <c r="W659" i="1"/>
  <c r="V655" i="1"/>
  <c r="W655" i="1"/>
  <c r="V651" i="1"/>
  <c r="W651" i="1"/>
  <c r="V647" i="1"/>
  <c r="W647" i="1"/>
  <c r="V643" i="1"/>
  <c r="W643" i="1"/>
  <c r="V639" i="1"/>
  <c r="W639" i="1"/>
  <c r="V635" i="1"/>
  <c r="W635" i="1"/>
  <c r="V631" i="1"/>
  <c r="W631" i="1"/>
  <c r="V627" i="1"/>
  <c r="W627" i="1"/>
  <c r="V623" i="1"/>
  <c r="W623" i="1"/>
  <c r="V619" i="1"/>
  <c r="W619" i="1"/>
  <c r="V615" i="1"/>
  <c r="W615" i="1"/>
  <c r="V611" i="1"/>
  <c r="W611" i="1"/>
  <c r="V607" i="1"/>
  <c r="W607" i="1"/>
  <c r="V603" i="1"/>
  <c r="W603" i="1"/>
  <c r="V599" i="1"/>
  <c r="W599" i="1"/>
  <c r="V595" i="1"/>
  <c r="W595" i="1"/>
  <c r="V591" i="1"/>
  <c r="W591" i="1"/>
  <c r="V587" i="1"/>
  <c r="W587" i="1"/>
  <c r="V583" i="1"/>
  <c r="W583" i="1"/>
  <c r="V579" i="1"/>
  <c r="W579" i="1"/>
  <c r="V575" i="1"/>
  <c r="W575" i="1"/>
  <c r="V571" i="1"/>
  <c r="W571" i="1"/>
  <c r="V567" i="1"/>
  <c r="W567" i="1"/>
  <c r="V563" i="1"/>
  <c r="W563" i="1"/>
  <c r="V559" i="1"/>
  <c r="W559" i="1"/>
  <c r="V555" i="1"/>
  <c r="W555" i="1"/>
  <c r="V551" i="1"/>
  <c r="W551" i="1"/>
  <c r="V547" i="1"/>
  <c r="W547" i="1"/>
  <c r="V543" i="1"/>
  <c r="W543" i="1"/>
  <c r="V539" i="1"/>
  <c r="W539" i="1"/>
  <c r="V535" i="1"/>
  <c r="W535" i="1"/>
  <c r="V531" i="1"/>
  <c r="W531" i="1"/>
  <c r="V527" i="1"/>
  <c r="W527" i="1"/>
  <c r="V523" i="1"/>
  <c r="W523" i="1"/>
  <c r="V519" i="1"/>
  <c r="W519" i="1"/>
  <c r="V515" i="1"/>
  <c r="W515" i="1"/>
  <c r="V511" i="1"/>
  <c r="W511" i="1"/>
  <c r="V507" i="1"/>
  <c r="W507" i="1"/>
  <c r="V503" i="1"/>
  <c r="W503" i="1"/>
  <c r="V499" i="1"/>
  <c r="W499" i="1"/>
  <c r="V495" i="1"/>
  <c r="W495" i="1"/>
  <c r="V491" i="1"/>
  <c r="W491" i="1"/>
  <c r="V487" i="1"/>
  <c r="W487" i="1"/>
  <c r="V483" i="1"/>
  <c r="W483" i="1"/>
  <c r="V479" i="1"/>
  <c r="W479" i="1"/>
  <c r="V475" i="1"/>
  <c r="W475" i="1"/>
  <c r="V471" i="1"/>
  <c r="W471" i="1"/>
  <c r="V467" i="1"/>
  <c r="W467" i="1"/>
  <c r="V463" i="1"/>
  <c r="W463" i="1"/>
  <c r="V459" i="1"/>
  <c r="W459" i="1"/>
  <c r="V455" i="1"/>
  <c r="W455" i="1"/>
  <c r="V451" i="1"/>
  <c r="W451" i="1"/>
  <c r="V447" i="1"/>
  <c r="W447" i="1"/>
  <c r="V443" i="1"/>
  <c r="W443" i="1"/>
  <c r="V439" i="1"/>
  <c r="W439" i="1"/>
  <c r="V435" i="1"/>
  <c r="W435" i="1"/>
  <c r="V431" i="1"/>
  <c r="W431" i="1"/>
  <c r="V427" i="1"/>
  <c r="W427" i="1"/>
  <c r="V423" i="1"/>
  <c r="W423" i="1"/>
  <c r="V419" i="1"/>
  <c r="W419" i="1"/>
  <c r="V415" i="1"/>
  <c r="W415" i="1"/>
  <c r="V411" i="1"/>
  <c r="W411" i="1"/>
  <c r="V407" i="1"/>
  <c r="W407" i="1"/>
  <c r="V403" i="1"/>
  <c r="W403" i="1"/>
  <c r="V399" i="1"/>
  <c r="W399" i="1"/>
  <c r="V395" i="1"/>
  <c r="W395" i="1"/>
  <c r="V391" i="1"/>
  <c r="W391" i="1"/>
  <c r="V387" i="1"/>
  <c r="W387" i="1"/>
  <c r="V383" i="1"/>
  <c r="W383" i="1"/>
  <c r="V379" i="1"/>
  <c r="W379" i="1"/>
  <c r="V375" i="1"/>
  <c r="W375" i="1"/>
  <c r="V371" i="1"/>
  <c r="W371" i="1"/>
  <c r="V367" i="1"/>
  <c r="W367" i="1"/>
  <c r="V363" i="1"/>
  <c r="W363" i="1"/>
  <c r="V359" i="1"/>
  <c r="W359" i="1"/>
  <c r="V355" i="1"/>
  <c r="W355" i="1"/>
  <c r="V351" i="1"/>
  <c r="W351" i="1"/>
  <c r="V347" i="1"/>
  <c r="W347" i="1"/>
  <c r="V343" i="1"/>
  <c r="W343" i="1"/>
  <c r="V339" i="1"/>
  <c r="W339" i="1"/>
  <c r="V335" i="1"/>
  <c r="W335" i="1"/>
  <c r="V331" i="1"/>
  <c r="W331" i="1"/>
  <c r="V327" i="1"/>
  <c r="W327" i="1"/>
  <c r="V323" i="1"/>
  <c r="W323" i="1"/>
  <c r="V319" i="1"/>
  <c r="W319" i="1"/>
  <c r="V315" i="1"/>
  <c r="W315" i="1"/>
  <c r="V311" i="1"/>
  <c r="W311" i="1"/>
  <c r="V307" i="1"/>
  <c r="W307" i="1"/>
  <c r="V303" i="1"/>
  <c r="W303" i="1"/>
  <c r="V299" i="1"/>
  <c r="W299" i="1"/>
  <c r="V295" i="1"/>
  <c r="W295" i="1"/>
  <c r="V291" i="1"/>
  <c r="W291" i="1"/>
  <c r="V287" i="1"/>
  <c r="W287" i="1"/>
  <c r="V283" i="1"/>
  <c r="W283" i="1"/>
  <c r="V279" i="1"/>
  <c r="W279" i="1"/>
  <c r="V275" i="1"/>
  <c r="W275" i="1"/>
  <c r="V271" i="1"/>
  <c r="W271" i="1"/>
  <c r="V267" i="1"/>
  <c r="W267" i="1"/>
  <c r="V263" i="1"/>
  <c r="W263" i="1"/>
  <c r="V259" i="1"/>
  <c r="W259" i="1"/>
  <c r="V255" i="1"/>
  <c r="W255" i="1"/>
  <c r="V251" i="1"/>
  <c r="W251" i="1"/>
  <c r="V247" i="1"/>
  <c r="W247" i="1"/>
  <c r="V243" i="1"/>
  <c r="W243" i="1"/>
  <c r="V239" i="1"/>
  <c r="W239" i="1"/>
  <c r="V235" i="1"/>
  <c r="W235" i="1"/>
  <c r="V231" i="1"/>
  <c r="W231" i="1"/>
  <c r="V227" i="1"/>
  <c r="W227" i="1"/>
  <c r="V223" i="1"/>
  <c r="W223" i="1"/>
  <c r="V219" i="1"/>
  <c r="W219" i="1"/>
  <c r="V215" i="1"/>
  <c r="W215" i="1"/>
  <c r="V211" i="1"/>
  <c r="W211" i="1"/>
  <c r="V207" i="1"/>
  <c r="W207" i="1"/>
  <c r="V203" i="1"/>
  <c r="W203" i="1"/>
  <c r="V199" i="1"/>
  <c r="W199" i="1"/>
  <c r="V195" i="1"/>
  <c r="W195" i="1"/>
  <c r="V191" i="1"/>
  <c r="W191" i="1"/>
  <c r="V187" i="1"/>
  <c r="W187" i="1"/>
  <c r="V183" i="1"/>
  <c r="W183" i="1"/>
  <c r="V179" i="1"/>
  <c r="W179" i="1"/>
  <c r="V175" i="1"/>
  <c r="W175" i="1"/>
  <c r="V171" i="1"/>
  <c r="W171" i="1"/>
  <c r="V167" i="1"/>
  <c r="W167" i="1"/>
  <c r="V163" i="1"/>
  <c r="W163" i="1"/>
  <c r="V159" i="1"/>
  <c r="W159" i="1"/>
  <c r="V155" i="1"/>
  <c r="W155" i="1"/>
  <c r="V151" i="1"/>
  <c r="W151" i="1"/>
  <c r="V147" i="1"/>
  <c r="W147" i="1"/>
  <c r="V143" i="1"/>
  <c r="W143" i="1"/>
  <c r="V139" i="1"/>
  <c r="W139" i="1"/>
  <c r="V135" i="1"/>
  <c r="W135" i="1"/>
  <c r="V131" i="1"/>
  <c r="W131" i="1"/>
  <c r="V127" i="1"/>
  <c r="W127" i="1"/>
  <c r="V123" i="1"/>
  <c r="W123" i="1"/>
  <c r="V119" i="1"/>
  <c r="W119" i="1"/>
  <c r="V115" i="1"/>
  <c r="W115" i="1"/>
  <c r="V111" i="1"/>
  <c r="W111" i="1"/>
  <c r="V107" i="1"/>
  <c r="W107" i="1"/>
  <c r="V103" i="1"/>
  <c r="W103" i="1"/>
  <c r="V99" i="1"/>
  <c r="W99" i="1"/>
  <c r="V95" i="1"/>
  <c r="W95" i="1"/>
  <c r="V91" i="1"/>
  <c r="W91" i="1"/>
  <c r="V87" i="1"/>
  <c r="W87" i="1"/>
  <c r="V83" i="1"/>
  <c r="W83" i="1"/>
  <c r="V79" i="1"/>
  <c r="W79" i="1"/>
  <c r="V75" i="1"/>
  <c r="W75" i="1"/>
  <c r="V71" i="1"/>
  <c r="W71" i="1"/>
  <c r="V67" i="1"/>
  <c r="W67" i="1"/>
  <c r="V63" i="1"/>
  <c r="W63" i="1"/>
  <c r="V59" i="1"/>
  <c r="W59" i="1"/>
  <c r="V55" i="1"/>
  <c r="W55" i="1"/>
  <c r="V51" i="1"/>
  <c r="W51" i="1"/>
  <c r="V47" i="1"/>
  <c r="W47" i="1"/>
  <c r="V43" i="1"/>
  <c r="W43" i="1"/>
  <c r="V39" i="1"/>
  <c r="W39" i="1"/>
  <c r="V35" i="1"/>
  <c r="W35" i="1"/>
  <c r="V31" i="1"/>
  <c r="W31" i="1"/>
  <c r="V27" i="1"/>
  <c r="W27" i="1"/>
  <c r="V23" i="1"/>
  <c r="W23" i="1"/>
  <c r="V19" i="1"/>
  <c r="W19" i="1"/>
  <c r="V15" i="1"/>
  <c r="W15" i="1"/>
  <c r="V11" i="1"/>
  <c r="W11" i="1"/>
  <c r="V7" i="1"/>
  <c r="W7" i="1"/>
  <c r="V3" i="1"/>
  <c r="W3" i="1"/>
  <c r="U2" i="1"/>
  <c r="V2" i="1"/>
  <c r="T1159" i="1"/>
  <c r="U1159" i="1"/>
  <c r="T1147" i="1"/>
  <c r="U1147" i="1"/>
  <c r="T1127" i="1"/>
  <c r="U1127" i="1"/>
  <c r="T1103" i="1"/>
  <c r="U1103" i="1"/>
  <c r="T1087" i="1"/>
  <c r="U1087" i="1"/>
  <c r="T1071" i="1"/>
  <c r="U1071" i="1"/>
  <c r="T1055" i="1"/>
  <c r="U1055" i="1"/>
  <c r="T1043" i="1"/>
  <c r="U1043" i="1"/>
  <c r="T1027" i="1"/>
  <c r="U1027" i="1"/>
  <c r="T1011" i="1"/>
  <c r="U1011" i="1"/>
  <c r="T995" i="1"/>
  <c r="U995" i="1"/>
  <c r="T975" i="1"/>
  <c r="U975" i="1"/>
  <c r="T959" i="1"/>
  <c r="U959" i="1"/>
  <c r="T943" i="1"/>
  <c r="U943" i="1"/>
  <c r="T927" i="1"/>
  <c r="U927" i="1"/>
  <c r="T911" i="1"/>
  <c r="U911" i="1"/>
  <c r="T899" i="1"/>
  <c r="U899" i="1"/>
  <c r="T879" i="1"/>
  <c r="U879" i="1"/>
  <c r="T867" i="1"/>
  <c r="U867" i="1"/>
  <c r="T851" i="1"/>
  <c r="U851" i="1"/>
  <c r="T835" i="1"/>
  <c r="U835" i="1"/>
  <c r="T819" i="1"/>
  <c r="U819" i="1"/>
  <c r="T799" i="1"/>
  <c r="U799" i="1"/>
  <c r="T783" i="1"/>
  <c r="U783" i="1"/>
  <c r="T767" i="1"/>
  <c r="U767" i="1"/>
  <c r="T751" i="1"/>
  <c r="U751" i="1"/>
  <c r="T739" i="1"/>
  <c r="U739" i="1"/>
  <c r="T723" i="1"/>
  <c r="U723" i="1"/>
  <c r="T703" i="1"/>
  <c r="U703" i="1"/>
  <c r="T687" i="1"/>
  <c r="U687" i="1"/>
  <c r="T671" i="1"/>
  <c r="U671" i="1"/>
  <c r="T655" i="1"/>
  <c r="U655" i="1"/>
  <c r="T639" i="1"/>
  <c r="U639" i="1"/>
  <c r="T623" i="1"/>
  <c r="U623" i="1"/>
  <c r="T607" i="1"/>
  <c r="U607" i="1"/>
  <c r="T595" i="1"/>
  <c r="U595" i="1"/>
  <c r="T579" i="1"/>
  <c r="U579" i="1"/>
  <c r="T563" i="1"/>
  <c r="U563" i="1"/>
  <c r="T547" i="1"/>
  <c r="U547" i="1"/>
  <c r="T531" i="1"/>
  <c r="U531" i="1"/>
  <c r="T511" i="1"/>
  <c r="U511" i="1"/>
  <c r="T499" i="1"/>
  <c r="U499" i="1"/>
  <c r="T483" i="1"/>
  <c r="U483" i="1"/>
  <c r="T463" i="1"/>
  <c r="U463" i="1"/>
  <c r="T451" i="1"/>
  <c r="U451" i="1"/>
  <c r="T423" i="1"/>
  <c r="U423" i="1"/>
  <c r="T1162" i="1"/>
  <c r="U1162" i="1"/>
  <c r="T1146" i="1"/>
  <c r="U1146" i="1"/>
  <c r="T1138" i="1"/>
  <c r="U1138" i="1"/>
  <c r="T1126" i="1"/>
  <c r="U1126" i="1"/>
  <c r="T1110" i="1"/>
  <c r="U1110" i="1"/>
  <c r="T1102" i="1"/>
  <c r="U1102" i="1"/>
  <c r="T1090" i="1"/>
  <c r="U1090" i="1"/>
  <c r="T1078" i="1"/>
  <c r="U1078" i="1"/>
  <c r="T1066" i="1"/>
  <c r="U1066" i="1"/>
  <c r="T1054" i="1"/>
  <c r="U1054" i="1"/>
  <c r="T1038" i="1"/>
  <c r="U1038" i="1"/>
  <c r="T1030" i="1"/>
  <c r="U1030" i="1"/>
  <c r="T1014" i="1"/>
  <c r="U1014" i="1"/>
  <c r="T1006" i="1"/>
  <c r="U1006" i="1"/>
  <c r="T990" i="1"/>
  <c r="U990" i="1"/>
  <c r="T978" i="1"/>
  <c r="U978" i="1"/>
  <c r="T966" i="1"/>
  <c r="U966" i="1"/>
  <c r="T954" i="1"/>
  <c r="U954" i="1"/>
  <c r="T942" i="1"/>
  <c r="U942" i="1"/>
  <c r="T934" i="1"/>
  <c r="U934" i="1"/>
  <c r="T922" i="1"/>
  <c r="U922" i="1"/>
  <c r="T906" i="1"/>
  <c r="U906" i="1"/>
  <c r="T894" i="1"/>
  <c r="U894" i="1"/>
  <c r="T882" i="1"/>
  <c r="U882" i="1"/>
  <c r="T874" i="1"/>
  <c r="U874" i="1"/>
  <c r="T862" i="1"/>
  <c r="U862" i="1"/>
  <c r="T858" i="1"/>
  <c r="U858" i="1"/>
  <c r="T854" i="1"/>
  <c r="U854" i="1"/>
  <c r="T850" i="1"/>
  <c r="U850" i="1"/>
  <c r="T846" i="1"/>
  <c r="U846" i="1"/>
  <c r="T842" i="1"/>
  <c r="U842" i="1"/>
  <c r="T838" i="1"/>
  <c r="U838" i="1"/>
  <c r="T834" i="1"/>
  <c r="U834" i="1"/>
  <c r="T830" i="1"/>
  <c r="U830" i="1"/>
  <c r="T826" i="1"/>
  <c r="U826" i="1"/>
  <c r="T822" i="1"/>
  <c r="U822" i="1"/>
  <c r="T818" i="1"/>
  <c r="U818" i="1"/>
  <c r="T814" i="1"/>
  <c r="U814" i="1"/>
  <c r="T810" i="1"/>
  <c r="U810" i="1"/>
  <c r="T806" i="1"/>
  <c r="U806" i="1"/>
  <c r="T802" i="1"/>
  <c r="U802" i="1"/>
  <c r="T798" i="1"/>
  <c r="U798" i="1"/>
  <c r="T794" i="1"/>
  <c r="U794" i="1"/>
  <c r="T790" i="1"/>
  <c r="U790" i="1"/>
  <c r="T786" i="1"/>
  <c r="U786" i="1"/>
  <c r="T782" i="1"/>
  <c r="U782" i="1"/>
  <c r="T778" i="1"/>
  <c r="U778" i="1"/>
  <c r="T774" i="1"/>
  <c r="U774" i="1"/>
  <c r="T770" i="1"/>
  <c r="U770" i="1"/>
  <c r="T766" i="1"/>
  <c r="U766" i="1"/>
  <c r="T762" i="1"/>
  <c r="U762" i="1"/>
  <c r="T758" i="1"/>
  <c r="U758" i="1"/>
  <c r="T754" i="1"/>
  <c r="U754" i="1"/>
  <c r="T750" i="1"/>
  <c r="U750" i="1"/>
  <c r="T746" i="1"/>
  <c r="U746" i="1"/>
  <c r="T742" i="1"/>
  <c r="U742" i="1"/>
  <c r="T738" i="1"/>
  <c r="U738" i="1"/>
  <c r="T734" i="1"/>
  <c r="U734" i="1"/>
  <c r="T730" i="1"/>
  <c r="U730" i="1"/>
  <c r="T726" i="1"/>
  <c r="U726" i="1"/>
  <c r="T722" i="1"/>
  <c r="U722" i="1"/>
  <c r="T718" i="1"/>
  <c r="U718" i="1"/>
  <c r="T714" i="1"/>
  <c r="U714" i="1"/>
  <c r="T710" i="1"/>
  <c r="U710" i="1"/>
  <c r="T706" i="1"/>
  <c r="U706" i="1"/>
  <c r="T702" i="1"/>
  <c r="U702" i="1"/>
  <c r="T698" i="1"/>
  <c r="U698" i="1"/>
  <c r="T694" i="1"/>
  <c r="U694" i="1"/>
  <c r="T690" i="1"/>
  <c r="U690" i="1"/>
  <c r="T686" i="1"/>
  <c r="U686" i="1"/>
  <c r="T682" i="1"/>
  <c r="U682" i="1"/>
  <c r="T678" i="1"/>
  <c r="U678" i="1"/>
  <c r="T674" i="1"/>
  <c r="U674" i="1"/>
  <c r="T670" i="1"/>
  <c r="U670" i="1"/>
  <c r="T666" i="1"/>
  <c r="U666" i="1"/>
  <c r="T662" i="1"/>
  <c r="U662" i="1"/>
  <c r="T658" i="1"/>
  <c r="U658" i="1"/>
  <c r="T654" i="1"/>
  <c r="U654" i="1"/>
  <c r="T650" i="1"/>
  <c r="U650" i="1"/>
  <c r="T646" i="1"/>
  <c r="U646" i="1"/>
  <c r="T642" i="1"/>
  <c r="U642" i="1"/>
  <c r="T638" i="1"/>
  <c r="U638" i="1"/>
  <c r="T634" i="1"/>
  <c r="U634" i="1"/>
  <c r="T630" i="1"/>
  <c r="U630" i="1"/>
  <c r="T626" i="1"/>
  <c r="U626" i="1"/>
  <c r="T622" i="1"/>
  <c r="U622" i="1"/>
  <c r="T618" i="1"/>
  <c r="U618" i="1"/>
  <c r="T614" i="1"/>
  <c r="U614" i="1"/>
  <c r="T610" i="1"/>
  <c r="U610" i="1"/>
  <c r="T606" i="1"/>
  <c r="U606" i="1"/>
  <c r="T602" i="1"/>
  <c r="U602" i="1"/>
  <c r="T598" i="1"/>
  <c r="U598" i="1"/>
  <c r="T594" i="1"/>
  <c r="U594" i="1"/>
  <c r="T590" i="1"/>
  <c r="U590" i="1"/>
  <c r="T586" i="1"/>
  <c r="U586" i="1"/>
  <c r="T582" i="1"/>
  <c r="U582" i="1"/>
  <c r="T578" i="1"/>
  <c r="U578" i="1"/>
  <c r="T574" i="1"/>
  <c r="U574" i="1"/>
  <c r="T570" i="1"/>
  <c r="U570" i="1"/>
  <c r="T566" i="1"/>
  <c r="U566" i="1"/>
  <c r="T562" i="1"/>
  <c r="U562" i="1"/>
  <c r="T558" i="1"/>
  <c r="U558" i="1"/>
  <c r="T554" i="1"/>
  <c r="U554" i="1"/>
  <c r="T550" i="1"/>
  <c r="U550" i="1"/>
  <c r="T546" i="1"/>
  <c r="U546" i="1"/>
  <c r="T542" i="1"/>
  <c r="U542" i="1"/>
  <c r="T538" i="1"/>
  <c r="U538" i="1"/>
  <c r="T534" i="1"/>
  <c r="U534" i="1"/>
  <c r="T530" i="1"/>
  <c r="U530" i="1"/>
  <c r="T526" i="1"/>
  <c r="U526" i="1"/>
  <c r="T522" i="1"/>
  <c r="U522" i="1"/>
  <c r="T518" i="1"/>
  <c r="U518" i="1"/>
  <c r="T514" i="1"/>
  <c r="U514" i="1"/>
  <c r="T510" i="1"/>
  <c r="U510" i="1"/>
  <c r="T506" i="1"/>
  <c r="U506" i="1"/>
  <c r="T502" i="1"/>
  <c r="U502" i="1"/>
  <c r="T498" i="1"/>
  <c r="U498" i="1"/>
  <c r="T494" i="1"/>
  <c r="U494" i="1"/>
  <c r="T490" i="1"/>
  <c r="U490" i="1"/>
  <c r="T486" i="1"/>
  <c r="U486" i="1"/>
  <c r="T482" i="1"/>
  <c r="U482" i="1"/>
  <c r="T478" i="1"/>
  <c r="U478" i="1"/>
  <c r="T474" i="1"/>
  <c r="U474" i="1"/>
  <c r="T470" i="1"/>
  <c r="U470" i="1"/>
  <c r="T466" i="1"/>
  <c r="U466" i="1"/>
  <c r="T462" i="1"/>
  <c r="U462" i="1"/>
  <c r="T458" i="1"/>
  <c r="U458" i="1"/>
  <c r="T454" i="1"/>
  <c r="U454" i="1"/>
  <c r="T450" i="1"/>
  <c r="U450" i="1"/>
  <c r="T446" i="1"/>
  <c r="U446" i="1"/>
  <c r="T442" i="1"/>
  <c r="U442" i="1"/>
  <c r="T438" i="1"/>
  <c r="U438" i="1"/>
  <c r="T434" i="1"/>
  <c r="U434" i="1"/>
  <c r="T430" i="1"/>
  <c r="U430" i="1"/>
  <c r="T426" i="1"/>
  <c r="U426" i="1"/>
  <c r="T422" i="1"/>
  <c r="U422" i="1"/>
  <c r="T418" i="1"/>
  <c r="U418" i="1"/>
  <c r="T414" i="1"/>
  <c r="U414" i="1"/>
  <c r="T410" i="1"/>
  <c r="U410" i="1"/>
  <c r="T406" i="1"/>
  <c r="U406" i="1"/>
  <c r="T402" i="1"/>
  <c r="U402" i="1"/>
  <c r="T398" i="1"/>
  <c r="U398" i="1"/>
  <c r="T394" i="1"/>
  <c r="U394" i="1"/>
  <c r="T390" i="1"/>
  <c r="U390" i="1"/>
  <c r="T386" i="1"/>
  <c r="U386" i="1"/>
  <c r="T382" i="1"/>
  <c r="U382" i="1"/>
  <c r="T378" i="1"/>
  <c r="U378" i="1"/>
  <c r="T374" i="1"/>
  <c r="U374" i="1"/>
  <c r="T370" i="1"/>
  <c r="U370" i="1"/>
  <c r="T366" i="1"/>
  <c r="U366" i="1"/>
  <c r="T362" i="1"/>
  <c r="U362" i="1"/>
  <c r="T358" i="1"/>
  <c r="U358" i="1"/>
  <c r="T354" i="1"/>
  <c r="U354" i="1"/>
  <c r="T350" i="1"/>
  <c r="U350" i="1"/>
  <c r="T346" i="1"/>
  <c r="U346" i="1"/>
  <c r="T342" i="1"/>
  <c r="U342" i="1"/>
  <c r="T338" i="1"/>
  <c r="U338" i="1"/>
  <c r="T334" i="1"/>
  <c r="U334" i="1"/>
  <c r="T330" i="1"/>
  <c r="U330" i="1"/>
  <c r="T326" i="1"/>
  <c r="U326" i="1"/>
  <c r="T322" i="1"/>
  <c r="U322" i="1"/>
  <c r="T318" i="1"/>
  <c r="U318" i="1"/>
  <c r="T314" i="1"/>
  <c r="U314" i="1"/>
  <c r="T310" i="1"/>
  <c r="U310" i="1"/>
  <c r="T306" i="1"/>
  <c r="U306" i="1"/>
  <c r="T302" i="1"/>
  <c r="U302" i="1"/>
  <c r="T298" i="1"/>
  <c r="U298" i="1"/>
  <c r="T294" i="1"/>
  <c r="U294" i="1"/>
  <c r="T290" i="1"/>
  <c r="U290" i="1"/>
  <c r="T286" i="1"/>
  <c r="U286" i="1"/>
  <c r="T282" i="1"/>
  <c r="U282" i="1"/>
  <c r="T278" i="1"/>
  <c r="U278" i="1"/>
  <c r="T274" i="1"/>
  <c r="U274" i="1"/>
  <c r="T270" i="1"/>
  <c r="U270" i="1"/>
  <c r="T266" i="1"/>
  <c r="U266" i="1"/>
  <c r="T262" i="1"/>
  <c r="U262" i="1"/>
  <c r="T258" i="1"/>
  <c r="U258" i="1"/>
  <c r="T254" i="1"/>
  <c r="U254" i="1"/>
  <c r="T250" i="1"/>
  <c r="U250" i="1"/>
  <c r="T246" i="1"/>
  <c r="U246" i="1"/>
  <c r="T242" i="1"/>
  <c r="U242" i="1"/>
  <c r="T238" i="1"/>
  <c r="U238" i="1"/>
  <c r="T234" i="1"/>
  <c r="U234" i="1"/>
  <c r="T230" i="1"/>
  <c r="U230" i="1"/>
  <c r="T226" i="1"/>
  <c r="U226" i="1"/>
  <c r="T222" i="1"/>
  <c r="U222" i="1"/>
  <c r="T218" i="1"/>
  <c r="U218" i="1"/>
  <c r="T214" i="1"/>
  <c r="U214" i="1"/>
  <c r="T210" i="1"/>
  <c r="U210" i="1"/>
  <c r="T206" i="1"/>
  <c r="U206" i="1"/>
  <c r="T202" i="1"/>
  <c r="U202" i="1"/>
  <c r="T198" i="1"/>
  <c r="U198" i="1"/>
  <c r="T194" i="1"/>
  <c r="U194" i="1"/>
  <c r="T190" i="1"/>
  <c r="U190" i="1"/>
  <c r="T186" i="1"/>
  <c r="U186" i="1"/>
  <c r="T182" i="1"/>
  <c r="U182" i="1"/>
  <c r="T178" i="1"/>
  <c r="U178" i="1"/>
  <c r="T174" i="1"/>
  <c r="U174" i="1"/>
  <c r="T170" i="1"/>
  <c r="U170" i="1"/>
  <c r="T166" i="1"/>
  <c r="U166" i="1"/>
  <c r="T162" i="1"/>
  <c r="U162" i="1"/>
  <c r="T158" i="1"/>
  <c r="U158" i="1"/>
  <c r="T154" i="1"/>
  <c r="U154" i="1"/>
  <c r="T150" i="1"/>
  <c r="U150" i="1"/>
  <c r="T146" i="1"/>
  <c r="U146" i="1"/>
  <c r="T142" i="1"/>
  <c r="U142" i="1"/>
  <c r="T138" i="1"/>
  <c r="U138" i="1"/>
  <c r="T134" i="1"/>
  <c r="U134" i="1"/>
  <c r="T130" i="1"/>
  <c r="U130" i="1"/>
  <c r="T126" i="1"/>
  <c r="U126" i="1"/>
  <c r="T122" i="1"/>
  <c r="U122" i="1"/>
  <c r="T118" i="1"/>
  <c r="U118" i="1"/>
  <c r="T114" i="1"/>
  <c r="U114" i="1"/>
  <c r="T110" i="1"/>
  <c r="U110" i="1"/>
  <c r="T106" i="1"/>
  <c r="U106" i="1"/>
  <c r="T102" i="1"/>
  <c r="U102" i="1"/>
  <c r="T98" i="1"/>
  <c r="U98" i="1"/>
  <c r="T94" i="1"/>
  <c r="U94" i="1"/>
  <c r="T90" i="1"/>
  <c r="U90" i="1"/>
  <c r="T86" i="1"/>
  <c r="U86" i="1"/>
  <c r="T82" i="1"/>
  <c r="U82" i="1"/>
  <c r="T78" i="1"/>
  <c r="U78" i="1"/>
  <c r="T74" i="1"/>
  <c r="U74" i="1"/>
  <c r="T70" i="1"/>
  <c r="U70" i="1"/>
  <c r="T66" i="1"/>
  <c r="U66" i="1"/>
  <c r="T62" i="1"/>
  <c r="U62" i="1"/>
  <c r="T58" i="1"/>
  <c r="U58" i="1"/>
  <c r="T54" i="1"/>
  <c r="U54" i="1"/>
  <c r="T50" i="1"/>
  <c r="U50" i="1"/>
  <c r="T46" i="1"/>
  <c r="U46" i="1"/>
  <c r="T42" i="1"/>
  <c r="U42" i="1"/>
  <c r="T38" i="1"/>
  <c r="U38" i="1"/>
  <c r="T34" i="1"/>
  <c r="U34" i="1"/>
  <c r="T30" i="1"/>
  <c r="U30" i="1"/>
  <c r="T26" i="1"/>
  <c r="U26" i="1"/>
  <c r="T22" i="1"/>
  <c r="U22" i="1"/>
  <c r="T18" i="1"/>
  <c r="U18" i="1"/>
  <c r="T14" i="1"/>
  <c r="U14" i="1"/>
  <c r="T10" i="1"/>
  <c r="U10" i="1"/>
  <c r="T6" i="1"/>
  <c r="U6" i="1"/>
  <c r="T1163" i="1"/>
  <c r="U1163" i="1"/>
  <c r="T1143" i="1"/>
  <c r="U1143" i="1"/>
  <c r="T1131" i="1"/>
  <c r="U1131" i="1"/>
  <c r="T1107" i="1"/>
  <c r="U1107" i="1"/>
  <c r="T1091" i="1"/>
  <c r="U1091" i="1"/>
  <c r="T1083" i="1"/>
  <c r="U1083" i="1"/>
  <c r="T1059" i="1"/>
  <c r="U1059" i="1"/>
  <c r="T1039" i="1"/>
  <c r="U1039" i="1"/>
  <c r="T1023" i="1"/>
  <c r="U1023" i="1"/>
  <c r="T1007" i="1"/>
  <c r="U1007" i="1"/>
  <c r="T991" i="1"/>
  <c r="U991" i="1"/>
  <c r="T979" i="1"/>
  <c r="U979" i="1"/>
  <c r="T963" i="1"/>
  <c r="U963" i="1"/>
  <c r="T947" i="1"/>
  <c r="U947" i="1"/>
  <c r="T931" i="1"/>
  <c r="U931" i="1"/>
  <c r="T915" i="1"/>
  <c r="U915" i="1"/>
  <c r="T895" i="1"/>
  <c r="U895" i="1"/>
  <c r="T883" i="1"/>
  <c r="U883" i="1"/>
  <c r="T863" i="1"/>
  <c r="U863" i="1"/>
  <c r="T847" i="1"/>
  <c r="U847" i="1"/>
  <c r="T831" i="1"/>
  <c r="U831" i="1"/>
  <c r="T815" i="1"/>
  <c r="U815" i="1"/>
  <c r="T803" i="1"/>
  <c r="U803" i="1"/>
  <c r="T787" i="1"/>
  <c r="U787" i="1"/>
  <c r="T771" i="1"/>
  <c r="U771" i="1"/>
  <c r="T755" i="1"/>
  <c r="U755" i="1"/>
  <c r="T735" i="1"/>
  <c r="U735" i="1"/>
  <c r="T719" i="1"/>
  <c r="U719" i="1"/>
  <c r="T707" i="1"/>
  <c r="U707" i="1"/>
  <c r="T691" i="1"/>
  <c r="U691" i="1"/>
  <c r="T675" i="1"/>
  <c r="U675" i="1"/>
  <c r="T659" i="1"/>
  <c r="U659" i="1"/>
  <c r="T643" i="1"/>
  <c r="U643" i="1"/>
  <c r="T627" i="1"/>
  <c r="U627" i="1"/>
  <c r="T611" i="1"/>
  <c r="U611" i="1"/>
  <c r="T591" i="1"/>
  <c r="U591" i="1"/>
  <c r="T575" i="1"/>
  <c r="U575" i="1"/>
  <c r="T559" i="1"/>
  <c r="U559" i="1"/>
  <c r="T543" i="1"/>
  <c r="U543" i="1"/>
  <c r="T527" i="1"/>
  <c r="U527" i="1"/>
  <c r="T515" i="1"/>
  <c r="U515" i="1"/>
  <c r="T495" i="1"/>
  <c r="U495" i="1"/>
  <c r="T479" i="1"/>
  <c r="U479" i="1"/>
  <c r="T467" i="1"/>
  <c r="U467" i="1"/>
  <c r="T447" i="1"/>
  <c r="U447" i="1"/>
  <c r="T427" i="1"/>
  <c r="U427" i="1"/>
  <c r="T1158" i="1"/>
  <c r="U1158" i="1"/>
  <c r="T1150" i="1"/>
  <c r="U1150" i="1"/>
  <c r="T1134" i="1"/>
  <c r="U1134" i="1"/>
  <c r="T1122" i="1"/>
  <c r="U1122" i="1"/>
  <c r="T1114" i="1"/>
  <c r="U1114" i="1"/>
  <c r="T1098" i="1"/>
  <c r="U1098" i="1"/>
  <c r="T1086" i="1"/>
  <c r="U1086" i="1"/>
  <c r="T1074" i="1"/>
  <c r="U1074" i="1"/>
  <c r="T1062" i="1"/>
  <c r="U1062" i="1"/>
  <c r="T1050" i="1"/>
  <c r="U1050" i="1"/>
  <c r="T1042" i="1"/>
  <c r="U1042" i="1"/>
  <c r="T1026" i="1"/>
  <c r="U1026" i="1"/>
  <c r="T1018" i="1"/>
  <c r="U1018" i="1"/>
  <c r="T1002" i="1"/>
  <c r="U1002" i="1"/>
  <c r="T994" i="1"/>
  <c r="U994" i="1"/>
  <c r="T982" i="1"/>
  <c r="U982" i="1"/>
  <c r="T970" i="1"/>
  <c r="U970" i="1"/>
  <c r="T958" i="1"/>
  <c r="U958" i="1"/>
  <c r="T946" i="1"/>
  <c r="U946" i="1"/>
  <c r="T930" i="1"/>
  <c r="U930" i="1"/>
  <c r="T918" i="1"/>
  <c r="U918" i="1"/>
  <c r="T910" i="1"/>
  <c r="U910" i="1"/>
  <c r="T898" i="1"/>
  <c r="U898" i="1"/>
  <c r="T886" i="1"/>
  <c r="U886" i="1"/>
  <c r="T878" i="1"/>
  <c r="U878" i="1"/>
  <c r="T866" i="1"/>
  <c r="U866" i="1"/>
  <c r="T1161" i="1"/>
  <c r="U1161" i="1"/>
  <c r="T1153" i="1"/>
  <c r="U1153" i="1"/>
  <c r="T1145" i="1"/>
  <c r="U1145" i="1"/>
  <c r="T1137" i="1"/>
  <c r="U1137" i="1"/>
  <c r="T1129" i="1"/>
  <c r="U1129" i="1"/>
  <c r="T1121" i="1"/>
  <c r="U1121" i="1"/>
  <c r="T1113" i="1"/>
  <c r="U1113" i="1"/>
  <c r="T1105" i="1"/>
  <c r="U1105" i="1"/>
  <c r="T1097" i="1"/>
  <c r="U1097" i="1"/>
  <c r="T1089" i="1"/>
  <c r="U1089" i="1"/>
  <c r="T1081" i="1"/>
  <c r="U1081" i="1"/>
  <c r="T1073" i="1"/>
  <c r="U1073" i="1"/>
  <c r="T1065" i="1"/>
  <c r="U1065" i="1"/>
  <c r="T1057" i="1"/>
  <c r="U1057" i="1"/>
  <c r="T1049" i="1"/>
  <c r="U1049" i="1"/>
  <c r="T1041" i="1"/>
  <c r="U1041" i="1"/>
  <c r="T1033" i="1"/>
  <c r="U1033" i="1"/>
  <c r="T1025" i="1"/>
  <c r="U1025" i="1"/>
  <c r="T1017" i="1"/>
  <c r="U1017" i="1"/>
  <c r="T1009" i="1"/>
  <c r="U1009" i="1"/>
  <c r="T1001" i="1"/>
  <c r="U1001" i="1"/>
  <c r="T993" i="1"/>
  <c r="U993" i="1"/>
  <c r="T985" i="1"/>
  <c r="U985" i="1"/>
  <c r="T977" i="1"/>
  <c r="U977" i="1"/>
  <c r="T969" i="1"/>
  <c r="U969" i="1"/>
  <c r="T961" i="1"/>
  <c r="U961" i="1"/>
  <c r="T953" i="1"/>
  <c r="U953" i="1"/>
  <c r="T945" i="1"/>
  <c r="U945" i="1"/>
  <c r="T937" i="1"/>
  <c r="U937" i="1"/>
  <c r="T929" i="1"/>
  <c r="U929" i="1"/>
  <c r="T921" i="1"/>
  <c r="U921" i="1"/>
  <c r="T913" i="1"/>
  <c r="U913" i="1"/>
  <c r="T905" i="1"/>
  <c r="U905" i="1"/>
  <c r="T897" i="1"/>
  <c r="U897" i="1"/>
  <c r="T889" i="1"/>
  <c r="U889" i="1"/>
  <c r="T881" i="1"/>
  <c r="U881" i="1"/>
  <c r="T873" i="1"/>
  <c r="U873" i="1"/>
  <c r="T865" i="1"/>
  <c r="U865" i="1"/>
  <c r="T857" i="1"/>
  <c r="U857" i="1"/>
  <c r="T849" i="1"/>
  <c r="U849" i="1"/>
  <c r="T841" i="1"/>
  <c r="U841" i="1"/>
  <c r="T833" i="1"/>
  <c r="U833" i="1"/>
  <c r="T825" i="1"/>
  <c r="U825" i="1"/>
  <c r="T813" i="1"/>
  <c r="U813" i="1"/>
  <c r="T801" i="1"/>
  <c r="U801" i="1"/>
  <c r="T785" i="1"/>
  <c r="U785" i="1"/>
  <c r="T773" i="1"/>
  <c r="U773" i="1"/>
  <c r="T761" i="1"/>
  <c r="U761" i="1"/>
  <c r="T749" i="1"/>
  <c r="U749" i="1"/>
  <c r="T737" i="1"/>
  <c r="U737" i="1"/>
  <c r="T721" i="1"/>
  <c r="U721" i="1"/>
  <c r="T709" i="1"/>
  <c r="U709" i="1"/>
  <c r="T697" i="1"/>
  <c r="U697" i="1"/>
  <c r="T685" i="1"/>
  <c r="U685" i="1"/>
  <c r="T673" i="1"/>
  <c r="U673" i="1"/>
  <c r="T657" i="1"/>
  <c r="U657" i="1"/>
  <c r="T645" i="1"/>
  <c r="U645" i="1"/>
  <c r="T637" i="1"/>
  <c r="U637" i="1"/>
  <c r="T629" i="1"/>
  <c r="U629" i="1"/>
  <c r="T625" i="1"/>
  <c r="U625" i="1"/>
  <c r="T621" i="1"/>
  <c r="U621" i="1"/>
  <c r="T617" i="1"/>
  <c r="U617" i="1"/>
  <c r="T613" i="1"/>
  <c r="U613" i="1"/>
  <c r="T609" i="1"/>
  <c r="U609" i="1"/>
  <c r="T605" i="1"/>
  <c r="U605" i="1"/>
  <c r="T601" i="1"/>
  <c r="U601" i="1"/>
  <c r="T597" i="1"/>
  <c r="U597" i="1"/>
  <c r="T593" i="1"/>
  <c r="U593" i="1"/>
  <c r="T589" i="1"/>
  <c r="U589" i="1"/>
  <c r="T585" i="1"/>
  <c r="U585" i="1"/>
  <c r="T581" i="1"/>
  <c r="U581" i="1"/>
  <c r="T577" i="1"/>
  <c r="U577" i="1"/>
  <c r="T573" i="1"/>
  <c r="U573" i="1"/>
  <c r="T569" i="1"/>
  <c r="U569" i="1"/>
  <c r="T565" i="1"/>
  <c r="U565" i="1"/>
  <c r="T561" i="1"/>
  <c r="U561" i="1"/>
  <c r="T557" i="1"/>
  <c r="U557" i="1"/>
  <c r="T553" i="1"/>
  <c r="U553" i="1"/>
  <c r="T549" i="1"/>
  <c r="U549" i="1"/>
  <c r="T545" i="1"/>
  <c r="U545" i="1"/>
  <c r="T541" i="1"/>
  <c r="U541" i="1"/>
  <c r="T537" i="1"/>
  <c r="U537" i="1"/>
  <c r="T533" i="1"/>
  <c r="U533" i="1"/>
  <c r="T529" i="1"/>
  <c r="U529" i="1"/>
  <c r="T525" i="1"/>
  <c r="U525" i="1"/>
  <c r="T521" i="1"/>
  <c r="U521" i="1"/>
  <c r="T517" i="1"/>
  <c r="U517" i="1"/>
  <c r="T513" i="1"/>
  <c r="U513" i="1"/>
  <c r="T509" i="1"/>
  <c r="U509" i="1"/>
  <c r="T505" i="1"/>
  <c r="U505" i="1"/>
  <c r="T501" i="1"/>
  <c r="U501" i="1"/>
  <c r="T497" i="1"/>
  <c r="U497" i="1"/>
  <c r="T493" i="1"/>
  <c r="U493" i="1"/>
  <c r="T489" i="1"/>
  <c r="U489" i="1"/>
  <c r="T485" i="1"/>
  <c r="U485" i="1"/>
  <c r="T481" i="1"/>
  <c r="U481" i="1"/>
  <c r="T477" i="1"/>
  <c r="U477" i="1"/>
  <c r="T473" i="1"/>
  <c r="U473" i="1"/>
  <c r="T469" i="1"/>
  <c r="U469" i="1"/>
  <c r="T465" i="1"/>
  <c r="U465" i="1"/>
  <c r="T461" i="1"/>
  <c r="U461" i="1"/>
  <c r="T457" i="1"/>
  <c r="U457" i="1"/>
  <c r="T453" i="1"/>
  <c r="U453" i="1"/>
  <c r="T449" i="1"/>
  <c r="U449" i="1"/>
  <c r="T445" i="1"/>
  <c r="U445" i="1"/>
  <c r="T441" i="1"/>
  <c r="U441" i="1"/>
  <c r="T437" i="1"/>
  <c r="U437" i="1"/>
  <c r="T433" i="1"/>
  <c r="U433" i="1"/>
  <c r="T429" i="1"/>
  <c r="U429" i="1"/>
  <c r="T425" i="1"/>
  <c r="U425" i="1"/>
  <c r="T421" i="1"/>
  <c r="U421" i="1"/>
  <c r="T417" i="1"/>
  <c r="U417" i="1"/>
  <c r="T413" i="1"/>
  <c r="U413" i="1"/>
  <c r="T409" i="1"/>
  <c r="U409" i="1"/>
  <c r="T405" i="1"/>
  <c r="U405" i="1"/>
  <c r="T401" i="1"/>
  <c r="U401" i="1"/>
  <c r="T397" i="1"/>
  <c r="U397" i="1"/>
  <c r="T393" i="1"/>
  <c r="U393" i="1"/>
  <c r="T389" i="1"/>
  <c r="U389" i="1"/>
  <c r="T385" i="1"/>
  <c r="U385" i="1"/>
  <c r="T381" i="1"/>
  <c r="U381" i="1"/>
  <c r="T377" i="1"/>
  <c r="U377" i="1"/>
  <c r="T373" i="1"/>
  <c r="U373" i="1"/>
  <c r="T369" i="1"/>
  <c r="U369" i="1"/>
  <c r="T365" i="1"/>
  <c r="U365" i="1"/>
  <c r="T361" i="1"/>
  <c r="U361" i="1"/>
  <c r="T357" i="1"/>
  <c r="U357" i="1"/>
  <c r="T353" i="1"/>
  <c r="U353" i="1"/>
  <c r="T349" i="1"/>
  <c r="U349" i="1"/>
  <c r="T345" i="1"/>
  <c r="U345" i="1"/>
  <c r="T341" i="1"/>
  <c r="U341" i="1"/>
  <c r="T337" i="1"/>
  <c r="U337" i="1"/>
  <c r="T333" i="1"/>
  <c r="U333" i="1"/>
  <c r="T329" i="1"/>
  <c r="U329" i="1"/>
  <c r="T325" i="1"/>
  <c r="U325" i="1"/>
  <c r="T321" i="1"/>
  <c r="U321" i="1"/>
  <c r="T317" i="1"/>
  <c r="U317" i="1"/>
  <c r="T313" i="1"/>
  <c r="U313" i="1"/>
  <c r="T309" i="1"/>
  <c r="U309" i="1"/>
  <c r="T305" i="1"/>
  <c r="U305" i="1"/>
  <c r="T301" i="1"/>
  <c r="U301" i="1"/>
  <c r="T297" i="1"/>
  <c r="U297" i="1"/>
  <c r="T293" i="1"/>
  <c r="U293" i="1"/>
  <c r="T289" i="1"/>
  <c r="U289" i="1"/>
  <c r="T285" i="1"/>
  <c r="U285" i="1"/>
  <c r="T281" i="1"/>
  <c r="U281" i="1"/>
  <c r="T277" i="1"/>
  <c r="U277" i="1"/>
  <c r="T273" i="1"/>
  <c r="U273" i="1"/>
  <c r="T269" i="1"/>
  <c r="U269" i="1"/>
  <c r="T265" i="1"/>
  <c r="U265" i="1"/>
  <c r="T261" i="1"/>
  <c r="U261" i="1"/>
  <c r="T257" i="1"/>
  <c r="U257" i="1"/>
  <c r="T253" i="1"/>
  <c r="U253" i="1"/>
  <c r="T249" i="1"/>
  <c r="U249" i="1"/>
  <c r="T245" i="1"/>
  <c r="U245" i="1"/>
  <c r="T241" i="1"/>
  <c r="U241" i="1"/>
  <c r="T237" i="1"/>
  <c r="U237" i="1"/>
  <c r="T233" i="1"/>
  <c r="U233" i="1"/>
  <c r="T229" i="1"/>
  <c r="U229" i="1"/>
  <c r="T225" i="1"/>
  <c r="U225" i="1"/>
  <c r="T221" i="1"/>
  <c r="U221" i="1"/>
  <c r="T217" i="1"/>
  <c r="U217" i="1"/>
  <c r="T213" i="1"/>
  <c r="U213" i="1"/>
  <c r="T209" i="1"/>
  <c r="U209" i="1"/>
  <c r="T205" i="1"/>
  <c r="U205" i="1"/>
  <c r="T201" i="1"/>
  <c r="U201" i="1"/>
  <c r="T197" i="1"/>
  <c r="U197" i="1"/>
  <c r="T193" i="1"/>
  <c r="U193" i="1"/>
  <c r="T189" i="1"/>
  <c r="U189" i="1"/>
  <c r="T185" i="1"/>
  <c r="U185" i="1"/>
  <c r="T181" i="1"/>
  <c r="U181" i="1"/>
  <c r="T177" i="1"/>
  <c r="U177" i="1"/>
  <c r="T173" i="1"/>
  <c r="U173" i="1"/>
  <c r="T169" i="1"/>
  <c r="U169" i="1"/>
  <c r="T165" i="1"/>
  <c r="U165" i="1"/>
  <c r="T161" i="1"/>
  <c r="U161" i="1"/>
  <c r="T157" i="1"/>
  <c r="U157" i="1"/>
  <c r="T153" i="1"/>
  <c r="U153" i="1"/>
  <c r="T149" i="1"/>
  <c r="U149" i="1"/>
  <c r="T145" i="1"/>
  <c r="U145" i="1"/>
  <c r="T141" i="1"/>
  <c r="U141" i="1"/>
  <c r="T137" i="1"/>
  <c r="U137" i="1"/>
  <c r="T133" i="1"/>
  <c r="U133" i="1"/>
  <c r="T129" i="1"/>
  <c r="U129" i="1"/>
  <c r="T125" i="1"/>
  <c r="U125" i="1"/>
  <c r="T121" i="1"/>
  <c r="U121" i="1"/>
  <c r="T117" i="1"/>
  <c r="U117" i="1"/>
  <c r="T113" i="1"/>
  <c r="U113" i="1"/>
  <c r="T109" i="1"/>
  <c r="U109" i="1"/>
  <c r="T105" i="1"/>
  <c r="U105" i="1"/>
  <c r="T101" i="1"/>
  <c r="U101" i="1"/>
  <c r="T97" i="1"/>
  <c r="U97" i="1"/>
  <c r="T93" i="1"/>
  <c r="U93" i="1"/>
  <c r="T89" i="1"/>
  <c r="U89" i="1"/>
  <c r="T85" i="1"/>
  <c r="U85" i="1"/>
  <c r="T81" i="1"/>
  <c r="U81" i="1"/>
  <c r="T77" i="1"/>
  <c r="U77" i="1"/>
  <c r="T73" i="1"/>
  <c r="U73" i="1"/>
  <c r="T69" i="1"/>
  <c r="U69" i="1"/>
  <c r="T65" i="1"/>
  <c r="U65" i="1"/>
  <c r="T61" i="1"/>
  <c r="U61" i="1"/>
  <c r="T57" i="1"/>
  <c r="U57" i="1"/>
  <c r="T53" i="1"/>
  <c r="U53" i="1"/>
  <c r="T49" i="1"/>
  <c r="U49" i="1"/>
  <c r="T45" i="1"/>
  <c r="U45" i="1"/>
  <c r="T41" i="1"/>
  <c r="U41" i="1"/>
  <c r="T37" i="1"/>
  <c r="U37" i="1"/>
  <c r="T33" i="1"/>
  <c r="U33" i="1"/>
  <c r="T29" i="1"/>
  <c r="U29" i="1"/>
  <c r="T25" i="1"/>
  <c r="U25" i="1"/>
  <c r="T21" i="1"/>
  <c r="U21" i="1"/>
  <c r="T17" i="1"/>
  <c r="U17" i="1"/>
  <c r="T13" i="1"/>
  <c r="U13" i="1"/>
  <c r="T9" i="1"/>
  <c r="U9" i="1"/>
  <c r="T5" i="1"/>
  <c r="U5" i="1"/>
  <c r="T1155" i="1"/>
  <c r="U1155" i="1"/>
  <c r="T1139" i="1"/>
  <c r="U1139" i="1"/>
  <c r="T1123" i="1"/>
  <c r="U1123" i="1"/>
  <c r="T1111" i="1"/>
  <c r="U1111" i="1"/>
  <c r="T1095" i="1"/>
  <c r="U1095" i="1"/>
  <c r="T1075" i="1"/>
  <c r="U1075" i="1"/>
  <c r="T1067" i="1"/>
  <c r="U1067" i="1"/>
  <c r="T1047" i="1"/>
  <c r="U1047" i="1"/>
  <c r="T1031" i="1"/>
  <c r="U1031" i="1"/>
  <c r="T1015" i="1"/>
  <c r="U1015" i="1"/>
  <c r="T999" i="1"/>
  <c r="U999" i="1"/>
  <c r="T983" i="1"/>
  <c r="U983" i="1"/>
  <c r="T971" i="1"/>
  <c r="U971" i="1"/>
  <c r="T951" i="1"/>
  <c r="U951" i="1"/>
  <c r="T935" i="1"/>
  <c r="U935" i="1"/>
  <c r="T919" i="1"/>
  <c r="U919" i="1"/>
  <c r="T907" i="1"/>
  <c r="U907" i="1"/>
  <c r="T887" i="1"/>
  <c r="U887" i="1"/>
  <c r="T871" i="1"/>
  <c r="U871" i="1"/>
  <c r="T859" i="1"/>
  <c r="U859" i="1"/>
  <c r="T839" i="1"/>
  <c r="U839" i="1"/>
  <c r="T823" i="1"/>
  <c r="U823" i="1"/>
  <c r="T807" i="1"/>
  <c r="U807" i="1"/>
  <c r="T791" i="1"/>
  <c r="U791" i="1"/>
  <c r="T779" i="1"/>
  <c r="U779" i="1"/>
  <c r="T759" i="1"/>
  <c r="U759" i="1"/>
  <c r="T743" i="1"/>
  <c r="U743" i="1"/>
  <c r="T731" i="1"/>
  <c r="U731" i="1"/>
  <c r="T711" i="1"/>
  <c r="U711" i="1"/>
  <c r="T699" i="1"/>
  <c r="U699" i="1"/>
  <c r="T683" i="1"/>
  <c r="U683" i="1"/>
  <c r="T667" i="1"/>
  <c r="U667" i="1"/>
  <c r="T651" i="1"/>
  <c r="U651" i="1"/>
  <c r="T635" i="1"/>
  <c r="U635" i="1"/>
  <c r="T619" i="1"/>
  <c r="U619" i="1"/>
  <c r="T603" i="1"/>
  <c r="U603" i="1"/>
  <c r="T587" i="1"/>
  <c r="U587" i="1"/>
  <c r="T571" i="1"/>
  <c r="U571" i="1"/>
  <c r="T555" i="1"/>
  <c r="U555" i="1"/>
  <c r="T539" i="1"/>
  <c r="U539" i="1"/>
  <c r="T523" i="1"/>
  <c r="U523" i="1"/>
  <c r="T507" i="1"/>
  <c r="U507" i="1"/>
  <c r="T491" i="1"/>
  <c r="U491" i="1"/>
  <c r="T475" i="1"/>
  <c r="U475" i="1"/>
  <c r="T459" i="1"/>
  <c r="U459" i="1"/>
  <c r="T443" i="1"/>
  <c r="U443" i="1"/>
  <c r="T435" i="1"/>
  <c r="U435" i="1"/>
  <c r="T419" i="1"/>
  <c r="U419" i="1"/>
  <c r="T1154" i="1"/>
  <c r="U1154" i="1"/>
  <c r="T1142" i="1"/>
  <c r="U1142" i="1"/>
  <c r="T1130" i="1"/>
  <c r="U1130" i="1"/>
  <c r="T1118" i="1"/>
  <c r="U1118" i="1"/>
  <c r="T1106" i="1"/>
  <c r="U1106" i="1"/>
  <c r="T1094" i="1"/>
  <c r="U1094" i="1"/>
  <c r="T1082" i="1"/>
  <c r="U1082" i="1"/>
  <c r="T1070" i="1"/>
  <c r="U1070" i="1"/>
  <c r="T1058" i="1"/>
  <c r="U1058" i="1"/>
  <c r="T1046" i="1"/>
  <c r="U1046" i="1"/>
  <c r="T1034" i="1"/>
  <c r="U1034" i="1"/>
  <c r="T1022" i="1"/>
  <c r="U1022" i="1"/>
  <c r="T1010" i="1"/>
  <c r="U1010" i="1"/>
  <c r="T998" i="1"/>
  <c r="U998" i="1"/>
  <c r="T986" i="1"/>
  <c r="U986" i="1"/>
  <c r="T974" i="1"/>
  <c r="U974" i="1"/>
  <c r="T962" i="1"/>
  <c r="U962" i="1"/>
  <c r="T950" i="1"/>
  <c r="U950" i="1"/>
  <c r="T938" i="1"/>
  <c r="U938" i="1"/>
  <c r="T926" i="1"/>
  <c r="U926" i="1"/>
  <c r="T914" i="1"/>
  <c r="U914" i="1"/>
  <c r="T902" i="1"/>
  <c r="U902" i="1"/>
  <c r="T890" i="1"/>
  <c r="U890" i="1"/>
  <c r="T870" i="1"/>
  <c r="U870" i="1"/>
  <c r="T1157" i="1"/>
  <c r="U1157" i="1"/>
  <c r="T1149" i="1"/>
  <c r="U1149" i="1"/>
  <c r="T1141" i="1"/>
  <c r="U1141" i="1"/>
  <c r="T1133" i="1"/>
  <c r="U1133" i="1"/>
  <c r="T1125" i="1"/>
  <c r="U1125" i="1"/>
  <c r="T1117" i="1"/>
  <c r="U1117" i="1"/>
  <c r="T1109" i="1"/>
  <c r="U1109" i="1"/>
  <c r="T1101" i="1"/>
  <c r="U1101" i="1"/>
  <c r="T1093" i="1"/>
  <c r="U1093" i="1"/>
  <c r="T1085" i="1"/>
  <c r="U1085" i="1"/>
  <c r="T1077" i="1"/>
  <c r="U1077" i="1"/>
  <c r="T1069" i="1"/>
  <c r="U1069" i="1"/>
  <c r="T1061" i="1"/>
  <c r="U1061" i="1"/>
  <c r="T1053" i="1"/>
  <c r="U1053" i="1"/>
  <c r="T1045" i="1"/>
  <c r="U1045" i="1"/>
  <c r="T1037" i="1"/>
  <c r="U1037" i="1"/>
  <c r="T1029" i="1"/>
  <c r="U1029" i="1"/>
  <c r="T1021" i="1"/>
  <c r="U1021" i="1"/>
  <c r="T1013" i="1"/>
  <c r="U1013" i="1"/>
  <c r="T1005" i="1"/>
  <c r="U1005" i="1"/>
  <c r="T997" i="1"/>
  <c r="U997" i="1"/>
  <c r="T989" i="1"/>
  <c r="U989" i="1"/>
  <c r="T981" i="1"/>
  <c r="U981" i="1"/>
  <c r="T973" i="1"/>
  <c r="U973" i="1"/>
  <c r="T965" i="1"/>
  <c r="U965" i="1"/>
  <c r="T957" i="1"/>
  <c r="U957" i="1"/>
  <c r="T949" i="1"/>
  <c r="U949" i="1"/>
  <c r="T941" i="1"/>
  <c r="U941" i="1"/>
  <c r="T933" i="1"/>
  <c r="U933" i="1"/>
  <c r="T925" i="1"/>
  <c r="U925" i="1"/>
  <c r="T917" i="1"/>
  <c r="U917" i="1"/>
  <c r="T909" i="1"/>
  <c r="U909" i="1"/>
  <c r="T901" i="1"/>
  <c r="U901" i="1"/>
  <c r="T893" i="1"/>
  <c r="U893" i="1"/>
  <c r="T885" i="1"/>
  <c r="U885" i="1"/>
  <c r="T877" i="1"/>
  <c r="U877" i="1"/>
  <c r="T869" i="1"/>
  <c r="U869" i="1"/>
  <c r="T861" i="1"/>
  <c r="U861" i="1"/>
  <c r="T853" i="1"/>
  <c r="U853" i="1"/>
  <c r="T845" i="1"/>
  <c r="U845" i="1"/>
  <c r="T837" i="1"/>
  <c r="U837" i="1"/>
  <c r="T829" i="1"/>
  <c r="U829" i="1"/>
  <c r="T821" i="1"/>
  <c r="U821" i="1"/>
  <c r="T817" i="1"/>
  <c r="U817" i="1"/>
  <c r="T809" i="1"/>
  <c r="U809" i="1"/>
  <c r="T805" i="1"/>
  <c r="U805" i="1"/>
  <c r="T797" i="1"/>
  <c r="U797" i="1"/>
  <c r="T793" i="1"/>
  <c r="U793" i="1"/>
  <c r="T789" i="1"/>
  <c r="U789" i="1"/>
  <c r="T781" i="1"/>
  <c r="U781" i="1"/>
  <c r="T777" i="1"/>
  <c r="U777" i="1"/>
  <c r="T769" i="1"/>
  <c r="U769" i="1"/>
  <c r="T765" i="1"/>
  <c r="U765" i="1"/>
  <c r="T757" i="1"/>
  <c r="U757" i="1"/>
  <c r="T753" i="1"/>
  <c r="U753" i="1"/>
  <c r="T745" i="1"/>
  <c r="U745" i="1"/>
  <c r="T741" i="1"/>
  <c r="U741" i="1"/>
  <c r="T733" i="1"/>
  <c r="U733" i="1"/>
  <c r="T729" i="1"/>
  <c r="U729" i="1"/>
  <c r="T725" i="1"/>
  <c r="U725" i="1"/>
  <c r="T717" i="1"/>
  <c r="U717" i="1"/>
  <c r="T713" i="1"/>
  <c r="U713" i="1"/>
  <c r="T705" i="1"/>
  <c r="U705" i="1"/>
  <c r="T701" i="1"/>
  <c r="U701" i="1"/>
  <c r="T693" i="1"/>
  <c r="U693" i="1"/>
  <c r="T689" i="1"/>
  <c r="U689" i="1"/>
  <c r="T681" i="1"/>
  <c r="U681" i="1"/>
  <c r="T677" i="1"/>
  <c r="U677" i="1"/>
  <c r="T669" i="1"/>
  <c r="U669" i="1"/>
  <c r="T665" i="1"/>
  <c r="U665" i="1"/>
  <c r="T661" i="1"/>
  <c r="U661" i="1"/>
  <c r="T653" i="1"/>
  <c r="U653" i="1"/>
  <c r="T649" i="1"/>
  <c r="U649" i="1"/>
  <c r="T641" i="1"/>
  <c r="U641" i="1"/>
  <c r="T633" i="1"/>
  <c r="U633" i="1"/>
  <c r="T1164" i="1"/>
  <c r="U1164" i="1"/>
  <c r="T1160" i="1"/>
  <c r="U1160" i="1"/>
  <c r="T1156" i="1"/>
  <c r="U1156" i="1"/>
  <c r="T1152" i="1"/>
  <c r="U1152" i="1"/>
  <c r="T1148" i="1"/>
  <c r="U1148" i="1"/>
  <c r="T1144" i="1"/>
  <c r="U1144" i="1"/>
  <c r="T1140" i="1"/>
  <c r="U1140" i="1"/>
  <c r="T1136" i="1"/>
  <c r="U1136" i="1"/>
  <c r="T1132" i="1"/>
  <c r="U1132" i="1"/>
  <c r="T1128" i="1"/>
  <c r="U1128" i="1"/>
  <c r="T1124" i="1"/>
  <c r="U1124" i="1"/>
  <c r="T1120" i="1"/>
  <c r="U1120" i="1"/>
  <c r="T1116" i="1"/>
  <c r="U1116" i="1"/>
  <c r="T1112" i="1"/>
  <c r="U1112" i="1"/>
  <c r="T1108" i="1"/>
  <c r="U1108" i="1"/>
  <c r="T1104" i="1"/>
  <c r="U1104" i="1"/>
  <c r="T1100" i="1"/>
  <c r="U1100" i="1"/>
  <c r="T1096" i="1"/>
  <c r="U1096" i="1"/>
  <c r="T1092" i="1"/>
  <c r="U1092" i="1"/>
  <c r="T1088" i="1"/>
  <c r="U1088" i="1"/>
  <c r="T1084" i="1"/>
  <c r="U1084" i="1"/>
  <c r="T1080" i="1"/>
  <c r="U1080" i="1"/>
  <c r="T1076" i="1"/>
  <c r="U1076" i="1"/>
  <c r="T1072" i="1"/>
  <c r="U1072" i="1"/>
  <c r="T1068" i="1"/>
  <c r="U1068" i="1"/>
  <c r="T1064" i="1"/>
  <c r="U1064" i="1"/>
  <c r="T1060" i="1"/>
  <c r="U1060" i="1"/>
  <c r="T1056" i="1"/>
  <c r="U1056" i="1"/>
  <c r="T1052" i="1"/>
  <c r="U1052" i="1"/>
  <c r="T1048" i="1"/>
  <c r="U1048" i="1"/>
  <c r="T1044" i="1"/>
  <c r="U1044" i="1"/>
  <c r="T1040" i="1"/>
  <c r="U1040" i="1"/>
  <c r="T1036" i="1"/>
  <c r="U1036" i="1"/>
  <c r="T1032" i="1"/>
  <c r="U1032" i="1"/>
  <c r="T1028" i="1"/>
  <c r="U1028" i="1"/>
  <c r="T1024" i="1"/>
  <c r="U1024" i="1"/>
  <c r="T1020" i="1"/>
  <c r="U1020" i="1"/>
  <c r="T1016" i="1"/>
  <c r="U1016" i="1"/>
  <c r="T1012" i="1"/>
  <c r="U1012" i="1"/>
  <c r="T1008" i="1"/>
  <c r="U1008" i="1"/>
  <c r="T1004" i="1"/>
  <c r="U1004" i="1"/>
  <c r="T1000" i="1"/>
  <c r="U1000" i="1"/>
  <c r="T996" i="1"/>
  <c r="U996" i="1"/>
  <c r="T992" i="1"/>
  <c r="U992" i="1"/>
  <c r="T988" i="1"/>
  <c r="U988" i="1"/>
  <c r="T984" i="1"/>
  <c r="U984" i="1"/>
  <c r="T980" i="1"/>
  <c r="U980" i="1"/>
  <c r="T976" i="1"/>
  <c r="U976" i="1"/>
  <c r="T972" i="1"/>
  <c r="U972" i="1"/>
  <c r="T968" i="1"/>
  <c r="U968" i="1"/>
  <c r="T964" i="1"/>
  <c r="U964" i="1"/>
  <c r="T960" i="1"/>
  <c r="U960" i="1"/>
  <c r="T956" i="1"/>
  <c r="U956" i="1"/>
  <c r="T952" i="1"/>
  <c r="U952" i="1"/>
  <c r="T948" i="1"/>
  <c r="U948" i="1"/>
  <c r="T944" i="1"/>
  <c r="U944" i="1"/>
  <c r="T940" i="1"/>
  <c r="U940" i="1"/>
  <c r="T936" i="1"/>
  <c r="U936" i="1"/>
  <c r="T932" i="1"/>
  <c r="U932" i="1"/>
  <c r="T928" i="1"/>
  <c r="U928" i="1"/>
  <c r="T924" i="1"/>
  <c r="U924" i="1"/>
  <c r="T920" i="1"/>
  <c r="U920" i="1"/>
  <c r="T916" i="1"/>
  <c r="U916" i="1"/>
  <c r="T912" i="1"/>
  <c r="U912" i="1"/>
  <c r="T908" i="1"/>
  <c r="U908" i="1"/>
  <c r="T904" i="1"/>
  <c r="U904" i="1"/>
  <c r="T900" i="1"/>
  <c r="U900" i="1"/>
  <c r="T896" i="1"/>
  <c r="U896" i="1"/>
  <c r="T892" i="1"/>
  <c r="U892" i="1"/>
  <c r="T888" i="1"/>
  <c r="U888" i="1"/>
  <c r="T884" i="1"/>
  <c r="U884" i="1"/>
  <c r="T880" i="1"/>
  <c r="U880" i="1"/>
  <c r="T876" i="1"/>
  <c r="U876" i="1"/>
  <c r="T872" i="1"/>
  <c r="U872" i="1"/>
  <c r="T868" i="1"/>
  <c r="U868" i="1"/>
  <c r="T864" i="1"/>
  <c r="U864" i="1"/>
  <c r="T860" i="1"/>
  <c r="U860" i="1"/>
  <c r="T856" i="1"/>
  <c r="U856" i="1"/>
  <c r="T852" i="1"/>
  <c r="U852" i="1"/>
  <c r="T848" i="1"/>
  <c r="U848" i="1"/>
  <c r="T844" i="1"/>
  <c r="U844" i="1"/>
  <c r="T840" i="1"/>
  <c r="U840" i="1"/>
  <c r="T836" i="1"/>
  <c r="U836" i="1"/>
  <c r="T832" i="1"/>
  <c r="U832" i="1"/>
  <c r="T828" i="1"/>
  <c r="U828" i="1"/>
  <c r="T824" i="1"/>
  <c r="U824" i="1"/>
  <c r="T820" i="1"/>
  <c r="U820" i="1"/>
  <c r="T816" i="1"/>
  <c r="U816" i="1"/>
  <c r="T812" i="1"/>
  <c r="U812" i="1"/>
  <c r="T808" i="1"/>
  <c r="U808" i="1"/>
  <c r="T804" i="1"/>
  <c r="U804" i="1"/>
  <c r="T800" i="1"/>
  <c r="U800" i="1"/>
  <c r="T796" i="1"/>
  <c r="U796" i="1"/>
  <c r="T792" i="1"/>
  <c r="U792" i="1"/>
  <c r="T788" i="1"/>
  <c r="U788" i="1"/>
  <c r="T784" i="1"/>
  <c r="U784" i="1"/>
  <c r="T780" i="1"/>
  <c r="U780" i="1"/>
  <c r="T776" i="1"/>
  <c r="U776" i="1"/>
  <c r="T772" i="1"/>
  <c r="U772" i="1"/>
  <c r="T768" i="1"/>
  <c r="U768" i="1"/>
  <c r="T764" i="1"/>
  <c r="U764" i="1"/>
  <c r="T760" i="1"/>
  <c r="U760" i="1"/>
  <c r="T756" i="1"/>
  <c r="U756" i="1"/>
  <c r="T752" i="1"/>
  <c r="U752" i="1"/>
  <c r="T748" i="1"/>
  <c r="U748" i="1"/>
  <c r="T744" i="1"/>
  <c r="U744" i="1"/>
  <c r="T740" i="1"/>
  <c r="U740" i="1"/>
  <c r="T736" i="1"/>
  <c r="U736" i="1"/>
  <c r="T732" i="1"/>
  <c r="U732" i="1"/>
  <c r="T728" i="1"/>
  <c r="U728" i="1"/>
  <c r="T724" i="1"/>
  <c r="U724" i="1"/>
  <c r="T720" i="1"/>
  <c r="U720" i="1"/>
  <c r="T716" i="1"/>
  <c r="U716" i="1"/>
  <c r="T712" i="1"/>
  <c r="U712" i="1"/>
  <c r="T708" i="1"/>
  <c r="U708" i="1"/>
  <c r="T704" i="1"/>
  <c r="U704" i="1"/>
  <c r="T700" i="1"/>
  <c r="U700" i="1"/>
  <c r="T696" i="1"/>
  <c r="U696" i="1"/>
  <c r="T692" i="1"/>
  <c r="U692" i="1"/>
  <c r="T688" i="1"/>
  <c r="U688" i="1"/>
  <c r="T684" i="1"/>
  <c r="U684" i="1"/>
  <c r="T680" i="1"/>
  <c r="U680" i="1"/>
  <c r="T676" i="1"/>
  <c r="U676" i="1"/>
  <c r="T672" i="1"/>
  <c r="U672" i="1"/>
  <c r="T668" i="1"/>
  <c r="U668" i="1"/>
  <c r="T664" i="1"/>
  <c r="U664" i="1"/>
  <c r="T660" i="1"/>
  <c r="U660" i="1"/>
  <c r="T656" i="1"/>
  <c r="U656" i="1"/>
  <c r="T652" i="1"/>
  <c r="U652" i="1"/>
  <c r="T648" i="1"/>
  <c r="U648" i="1"/>
  <c r="T644" i="1"/>
  <c r="U644" i="1"/>
  <c r="T640" i="1"/>
  <c r="U640" i="1"/>
  <c r="T636" i="1"/>
  <c r="U636" i="1"/>
  <c r="T632" i="1"/>
  <c r="U632" i="1"/>
  <c r="T628" i="1"/>
  <c r="U628" i="1"/>
  <c r="T624" i="1"/>
  <c r="U624" i="1"/>
  <c r="T620" i="1"/>
  <c r="U620" i="1"/>
  <c r="T616" i="1"/>
  <c r="U616" i="1"/>
  <c r="T612" i="1"/>
  <c r="U612" i="1"/>
  <c r="T608" i="1"/>
  <c r="U608" i="1"/>
  <c r="T604" i="1"/>
  <c r="U604" i="1"/>
  <c r="T600" i="1"/>
  <c r="U600" i="1"/>
  <c r="T596" i="1"/>
  <c r="U596" i="1"/>
  <c r="T592" i="1"/>
  <c r="U592" i="1"/>
  <c r="T588" i="1"/>
  <c r="U588" i="1"/>
  <c r="T584" i="1"/>
  <c r="U584" i="1"/>
  <c r="T580" i="1"/>
  <c r="U580" i="1"/>
  <c r="T576" i="1"/>
  <c r="U576" i="1"/>
  <c r="T572" i="1"/>
  <c r="U572" i="1"/>
  <c r="T568" i="1"/>
  <c r="U568" i="1"/>
  <c r="T564" i="1"/>
  <c r="U564" i="1"/>
  <c r="T560" i="1"/>
  <c r="U560" i="1"/>
  <c r="T556" i="1"/>
  <c r="U556" i="1"/>
  <c r="T552" i="1"/>
  <c r="U552" i="1"/>
  <c r="T548" i="1"/>
  <c r="U548" i="1"/>
  <c r="T544" i="1"/>
  <c r="U544" i="1"/>
  <c r="T540" i="1"/>
  <c r="U540" i="1"/>
  <c r="T536" i="1"/>
  <c r="U536" i="1"/>
  <c r="T532" i="1"/>
  <c r="U532" i="1"/>
  <c r="T528" i="1"/>
  <c r="U528" i="1"/>
  <c r="T524" i="1"/>
  <c r="U524" i="1"/>
  <c r="T520" i="1"/>
  <c r="U520" i="1"/>
  <c r="T516" i="1"/>
  <c r="U516" i="1"/>
  <c r="T512" i="1"/>
  <c r="U512" i="1"/>
  <c r="T508" i="1"/>
  <c r="U508" i="1"/>
  <c r="T504" i="1"/>
  <c r="U504" i="1"/>
  <c r="T500" i="1"/>
  <c r="U500" i="1"/>
  <c r="T496" i="1"/>
  <c r="U496" i="1"/>
  <c r="T492" i="1"/>
  <c r="U492" i="1"/>
  <c r="T488" i="1"/>
  <c r="U488" i="1"/>
  <c r="T484" i="1"/>
  <c r="U484" i="1"/>
  <c r="T480" i="1"/>
  <c r="U480" i="1"/>
  <c r="T476" i="1"/>
  <c r="U476" i="1"/>
  <c r="T472" i="1"/>
  <c r="U472" i="1"/>
  <c r="T468" i="1"/>
  <c r="U468" i="1"/>
  <c r="T464" i="1"/>
  <c r="U464" i="1"/>
  <c r="T460" i="1"/>
  <c r="U460" i="1"/>
  <c r="T456" i="1"/>
  <c r="U456" i="1"/>
  <c r="T452" i="1"/>
  <c r="U452" i="1"/>
  <c r="T448" i="1"/>
  <c r="U448" i="1"/>
  <c r="T444" i="1"/>
  <c r="U444" i="1"/>
  <c r="T440" i="1"/>
  <c r="U440" i="1"/>
  <c r="T436" i="1"/>
  <c r="U436" i="1"/>
  <c r="T432" i="1"/>
  <c r="U432" i="1"/>
  <c r="T428" i="1"/>
  <c r="U428" i="1"/>
  <c r="T424" i="1"/>
  <c r="U424" i="1"/>
  <c r="T420" i="1"/>
  <c r="U420" i="1"/>
  <c r="T416" i="1"/>
  <c r="U416" i="1"/>
  <c r="T412" i="1"/>
  <c r="U412" i="1"/>
  <c r="T408" i="1"/>
  <c r="U408" i="1"/>
  <c r="T404" i="1"/>
  <c r="U404" i="1"/>
  <c r="T400" i="1"/>
  <c r="U400" i="1"/>
  <c r="T396" i="1"/>
  <c r="U396" i="1"/>
  <c r="T392" i="1"/>
  <c r="U392" i="1"/>
  <c r="T388" i="1"/>
  <c r="U388" i="1"/>
  <c r="T384" i="1"/>
  <c r="U384" i="1"/>
  <c r="T380" i="1"/>
  <c r="U380" i="1"/>
  <c r="T376" i="1"/>
  <c r="U376" i="1"/>
  <c r="T372" i="1"/>
  <c r="U372" i="1"/>
  <c r="T368" i="1"/>
  <c r="U368" i="1"/>
  <c r="T364" i="1"/>
  <c r="U364" i="1"/>
  <c r="T360" i="1"/>
  <c r="U360" i="1"/>
  <c r="T356" i="1"/>
  <c r="U356" i="1"/>
  <c r="T352" i="1"/>
  <c r="U352" i="1"/>
  <c r="T348" i="1"/>
  <c r="U348" i="1"/>
  <c r="T344" i="1"/>
  <c r="U344" i="1"/>
  <c r="T340" i="1"/>
  <c r="U340" i="1"/>
  <c r="T336" i="1"/>
  <c r="U336" i="1"/>
  <c r="T332" i="1"/>
  <c r="U332" i="1"/>
  <c r="T328" i="1"/>
  <c r="U328" i="1"/>
  <c r="T324" i="1"/>
  <c r="U324" i="1"/>
  <c r="T320" i="1"/>
  <c r="U320" i="1"/>
  <c r="T316" i="1"/>
  <c r="U316" i="1"/>
  <c r="T312" i="1"/>
  <c r="U312" i="1"/>
  <c r="T308" i="1"/>
  <c r="U308" i="1"/>
  <c r="T304" i="1"/>
  <c r="U304" i="1"/>
  <c r="T300" i="1"/>
  <c r="U300" i="1"/>
  <c r="T296" i="1"/>
  <c r="U296" i="1"/>
  <c r="T292" i="1"/>
  <c r="U292" i="1"/>
  <c r="T288" i="1"/>
  <c r="U288" i="1"/>
  <c r="T284" i="1"/>
  <c r="U284" i="1"/>
  <c r="T280" i="1"/>
  <c r="U280" i="1"/>
  <c r="T276" i="1"/>
  <c r="U276" i="1"/>
  <c r="T272" i="1"/>
  <c r="U272" i="1"/>
  <c r="T268" i="1"/>
  <c r="U268" i="1"/>
  <c r="T264" i="1"/>
  <c r="U264" i="1"/>
  <c r="T260" i="1"/>
  <c r="U260" i="1"/>
  <c r="T256" i="1"/>
  <c r="U256" i="1"/>
  <c r="T252" i="1"/>
  <c r="U252" i="1"/>
  <c r="T248" i="1"/>
  <c r="U248" i="1"/>
  <c r="T244" i="1"/>
  <c r="U244" i="1"/>
  <c r="T240" i="1"/>
  <c r="U240" i="1"/>
  <c r="T236" i="1"/>
  <c r="U236" i="1"/>
  <c r="T232" i="1"/>
  <c r="U232" i="1"/>
  <c r="T228" i="1"/>
  <c r="U228" i="1"/>
  <c r="T224" i="1"/>
  <c r="U224" i="1"/>
  <c r="T220" i="1"/>
  <c r="U220" i="1"/>
  <c r="T216" i="1"/>
  <c r="U216" i="1"/>
  <c r="T212" i="1"/>
  <c r="U212" i="1"/>
  <c r="T208" i="1"/>
  <c r="U208" i="1"/>
  <c r="T204" i="1"/>
  <c r="U204" i="1"/>
  <c r="T200" i="1"/>
  <c r="U200" i="1"/>
  <c r="T196" i="1"/>
  <c r="U196" i="1"/>
  <c r="T192" i="1"/>
  <c r="U192" i="1"/>
  <c r="T188" i="1"/>
  <c r="U188" i="1"/>
  <c r="T184" i="1"/>
  <c r="U184" i="1"/>
  <c r="T180" i="1"/>
  <c r="U180" i="1"/>
  <c r="T176" i="1"/>
  <c r="U176" i="1"/>
  <c r="T172" i="1"/>
  <c r="U172" i="1"/>
  <c r="T168" i="1"/>
  <c r="U168" i="1"/>
  <c r="T164" i="1"/>
  <c r="U164" i="1"/>
  <c r="T160" i="1"/>
  <c r="U160" i="1"/>
  <c r="T156" i="1"/>
  <c r="U156" i="1"/>
  <c r="T152" i="1"/>
  <c r="U152" i="1"/>
  <c r="T148" i="1"/>
  <c r="U148" i="1"/>
  <c r="T144" i="1"/>
  <c r="U144" i="1"/>
  <c r="T140" i="1"/>
  <c r="U140" i="1"/>
  <c r="T136" i="1"/>
  <c r="U136" i="1"/>
  <c r="T132" i="1"/>
  <c r="U132" i="1"/>
  <c r="T128" i="1"/>
  <c r="U128" i="1"/>
  <c r="T124" i="1"/>
  <c r="U124" i="1"/>
  <c r="T120" i="1"/>
  <c r="U120" i="1"/>
  <c r="T116" i="1"/>
  <c r="U116" i="1"/>
  <c r="T112" i="1"/>
  <c r="U112" i="1"/>
  <c r="T108" i="1"/>
  <c r="U108" i="1"/>
  <c r="T104" i="1"/>
  <c r="U104" i="1"/>
  <c r="T100" i="1"/>
  <c r="U100" i="1"/>
  <c r="T96" i="1"/>
  <c r="U96" i="1"/>
  <c r="T92" i="1"/>
  <c r="U92" i="1"/>
  <c r="T88" i="1"/>
  <c r="U88" i="1"/>
  <c r="T84" i="1"/>
  <c r="U84" i="1"/>
  <c r="T80" i="1"/>
  <c r="U80" i="1"/>
  <c r="T76" i="1"/>
  <c r="U76" i="1"/>
  <c r="T72" i="1"/>
  <c r="U72" i="1"/>
  <c r="T68" i="1"/>
  <c r="U68" i="1"/>
  <c r="T64" i="1"/>
  <c r="U64" i="1"/>
  <c r="T60" i="1"/>
  <c r="U60" i="1"/>
  <c r="T56" i="1"/>
  <c r="U56" i="1"/>
  <c r="T52" i="1"/>
  <c r="U52" i="1"/>
  <c r="T48" i="1"/>
  <c r="U48" i="1"/>
  <c r="T44" i="1"/>
  <c r="U44" i="1"/>
  <c r="T40" i="1"/>
  <c r="U40" i="1"/>
  <c r="T36" i="1"/>
  <c r="U36" i="1"/>
  <c r="T32" i="1"/>
  <c r="U32" i="1"/>
  <c r="T28" i="1"/>
  <c r="U28" i="1"/>
  <c r="T24" i="1"/>
  <c r="U24" i="1"/>
  <c r="T20" i="1"/>
  <c r="U20" i="1"/>
  <c r="T16" i="1"/>
  <c r="U16" i="1"/>
  <c r="T12" i="1"/>
  <c r="U12" i="1"/>
  <c r="T8" i="1"/>
  <c r="U8" i="1"/>
  <c r="T4" i="1"/>
  <c r="U4" i="1"/>
  <c r="T1151" i="1"/>
  <c r="U1151" i="1"/>
  <c r="T1135" i="1"/>
  <c r="U1135" i="1"/>
  <c r="T1119" i="1"/>
  <c r="U1119" i="1"/>
  <c r="T1115" i="1"/>
  <c r="U1115" i="1"/>
  <c r="T1099" i="1"/>
  <c r="U1099" i="1"/>
  <c r="T1079" i="1"/>
  <c r="U1079" i="1"/>
  <c r="T1063" i="1"/>
  <c r="U1063" i="1"/>
  <c r="T1051" i="1"/>
  <c r="U1051" i="1"/>
  <c r="T1035" i="1"/>
  <c r="U1035" i="1"/>
  <c r="T1019" i="1"/>
  <c r="U1019" i="1"/>
  <c r="T1003" i="1"/>
  <c r="U1003" i="1"/>
  <c r="T987" i="1"/>
  <c r="U987" i="1"/>
  <c r="T967" i="1"/>
  <c r="U967" i="1"/>
  <c r="T955" i="1"/>
  <c r="U955" i="1"/>
  <c r="T939" i="1"/>
  <c r="U939" i="1"/>
  <c r="T923" i="1"/>
  <c r="U923" i="1"/>
  <c r="T903" i="1"/>
  <c r="U903" i="1"/>
  <c r="T891" i="1"/>
  <c r="U891" i="1"/>
  <c r="T875" i="1"/>
  <c r="U875" i="1"/>
  <c r="T855" i="1"/>
  <c r="U855" i="1"/>
  <c r="T843" i="1"/>
  <c r="U843" i="1"/>
  <c r="T827" i="1"/>
  <c r="U827" i="1"/>
  <c r="T811" i="1"/>
  <c r="U811" i="1"/>
  <c r="T795" i="1"/>
  <c r="U795" i="1"/>
  <c r="T775" i="1"/>
  <c r="U775" i="1"/>
  <c r="T763" i="1"/>
  <c r="U763" i="1"/>
  <c r="T747" i="1"/>
  <c r="U747" i="1"/>
  <c r="T727" i="1"/>
  <c r="U727" i="1"/>
  <c r="T715" i="1"/>
  <c r="U715" i="1"/>
  <c r="T695" i="1"/>
  <c r="U695" i="1"/>
  <c r="T679" i="1"/>
  <c r="U679" i="1"/>
  <c r="T663" i="1"/>
  <c r="U663" i="1"/>
  <c r="T647" i="1"/>
  <c r="U647" i="1"/>
  <c r="T631" i="1"/>
  <c r="U631" i="1"/>
  <c r="T615" i="1"/>
  <c r="U615" i="1"/>
  <c r="T599" i="1"/>
  <c r="U599" i="1"/>
  <c r="T583" i="1"/>
  <c r="U583" i="1"/>
  <c r="T567" i="1"/>
  <c r="U567" i="1"/>
  <c r="T551" i="1"/>
  <c r="U551" i="1"/>
  <c r="T535" i="1"/>
  <c r="U535" i="1"/>
  <c r="T519" i="1"/>
  <c r="U519" i="1"/>
  <c r="T503" i="1"/>
  <c r="U503" i="1"/>
  <c r="T487" i="1"/>
  <c r="U487" i="1"/>
  <c r="T471" i="1"/>
  <c r="U471" i="1"/>
  <c r="T455" i="1"/>
  <c r="U455" i="1"/>
  <c r="T439" i="1"/>
  <c r="U439" i="1"/>
  <c r="T431" i="1"/>
  <c r="U431" i="1"/>
  <c r="T415" i="1"/>
  <c r="U415" i="1"/>
  <c r="T411" i="1"/>
  <c r="U411" i="1"/>
  <c r="T407" i="1"/>
  <c r="U407" i="1"/>
  <c r="T403" i="1"/>
  <c r="U403" i="1"/>
  <c r="T399" i="1"/>
  <c r="U399" i="1"/>
  <c r="T395" i="1"/>
  <c r="U395" i="1"/>
  <c r="T391" i="1"/>
  <c r="U391" i="1"/>
  <c r="T387" i="1"/>
  <c r="U387" i="1"/>
  <c r="T383" i="1"/>
  <c r="U383" i="1"/>
  <c r="T379" i="1"/>
  <c r="U379" i="1"/>
  <c r="T375" i="1"/>
  <c r="U375" i="1"/>
  <c r="T371" i="1"/>
  <c r="U371" i="1"/>
  <c r="T367" i="1"/>
  <c r="U367" i="1"/>
  <c r="T363" i="1"/>
  <c r="U363" i="1"/>
  <c r="T359" i="1"/>
  <c r="U359" i="1"/>
  <c r="T355" i="1"/>
  <c r="U355" i="1"/>
  <c r="T351" i="1"/>
  <c r="U351" i="1"/>
  <c r="T347" i="1"/>
  <c r="U347" i="1"/>
  <c r="T343" i="1"/>
  <c r="U343" i="1"/>
  <c r="T339" i="1"/>
  <c r="U339" i="1"/>
  <c r="T335" i="1"/>
  <c r="U335" i="1"/>
  <c r="T331" i="1"/>
  <c r="U331" i="1"/>
  <c r="T327" i="1"/>
  <c r="U327" i="1"/>
  <c r="T323" i="1"/>
  <c r="U323" i="1"/>
  <c r="T319" i="1"/>
  <c r="U319" i="1"/>
  <c r="T315" i="1"/>
  <c r="U315" i="1"/>
  <c r="T311" i="1"/>
  <c r="U311" i="1"/>
  <c r="T307" i="1"/>
  <c r="U307" i="1"/>
  <c r="T303" i="1"/>
  <c r="U303" i="1"/>
  <c r="T299" i="1"/>
  <c r="U299" i="1"/>
  <c r="T295" i="1"/>
  <c r="U295" i="1"/>
  <c r="T291" i="1"/>
  <c r="U291" i="1"/>
  <c r="T287" i="1"/>
  <c r="U287" i="1"/>
  <c r="T283" i="1"/>
  <c r="U283" i="1"/>
  <c r="T279" i="1"/>
  <c r="U279" i="1"/>
  <c r="T275" i="1"/>
  <c r="U275" i="1"/>
  <c r="T271" i="1"/>
  <c r="U271" i="1"/>
  <c r="T267" i="1"/>
  <c r="U267" i="1"/>
  <c r="T263" i="1"/>
  <c r="U263" i="1"/>
  <c r="T259" i="1"/>
  <c r="U259" i="1"/>
  <c r="T255" i="1"/>
  <c r="U255" i="1"/>
  <c r="T251" i="1"/>
  <c r="U251" i="1"/>
  <c r="T247" i="1"/>
  <c r="U247" i="1"/>
  <c r="T243" i="1"/>
  <c r="U243" i="1"/>
  <c r="T239" i="1"/>
  <c r="U239" i="1"/>
  <c r="T235" i="1"/>
  <c r="U235" i="1"/>
  <c r="T231" i="1"/>
  <c r="U231" i="1"/>
  <c r="T227" i="1"/>
  <c r="U227" i="1"/>
  <c r="T223" i="1"/>
  <c r="U223" i="1"/>
  <c r="T219" i="1"/>
  <c r="U219" i="1"/>
  <c r="T215" i="1"/>
  <c r="U215" i="1"/>
  <c r="T211" i="1"/>
  <c r="U211" i="1"/>
  <c r="T207" i="1"/>
  <c r="U207" i="1"/>
  <c r="T203" i="1"/>
  <c r="U203" i="1"/>
  <c r="T199" i="1"/>
  <c r="U199" i="1"/>
  <c r="T195" i="1"/>
  <c r="U195" i="1"/>
  <c r="T191" i="1"/>
  <c r="U191" i="1"/>
  <c r="T187" i="1"/>
  <c r="U187" i="1"/>
  <c r="T183" i="1"/>
  <c r="U183" i="1"/>
  <c r="T179" i="1"/>
  <c r="U179" i="1"/>
  <c r="T175" i="1"/>
  <c r="U175" i="1"/>
  <c r="T171" i="1"/>
  <c r="U171" i="1"/>
  <c r="T167" i="1"/>
  <c r="U167" i="1"/>
  <c r="T163" i="1"/>
  <c r="U163" i="1"/>
  <c r="T159" i="1"/>
  <c r="U159" i="1"/>
  <c r="T155" i="1"/>
  <c r="U155" i="1"/>
  <c r="T151" i="1"/>
  <c r="U151" i="1"/>
  <c r="T147" i="1"/>
  <c r="U147" i="1"/>
  <c r="T143" i="1"/>
  <c r="U143" i="1"/>
  <c r="T139" i="1"/>
  <c r="U139" i="1"/>
  <c r="T135" i="1"/>
  <c r="U135" i="1"/>
  <c r="T131" i="1"/>
  <c r="U131" i="1"/>
  <c r="T127" i="1"/>
  <c r="U127" i="1"/>
  <c r="T123" i="1"/>
  <c r="U123" i="1"/>
  <c r="T119" i="1"/>
  <c r="U119" i="1"/>
  <c r="T115" i="1"/>
  <c r="U115" i="1"/>
  <c r="T111" i="1"/>
  <c r="U111" i="1"/>
  <c r="T107" i="1"/>
  <c r="U107" i="1"/>
  <c r="T103" i="1"/>
  <c r="U103" i="1"/>
  <c r="T99" i="1"/>
  <c r="U99" i="1"/>
  <c r="T95" i="1"/>
  <c r="U95" i="1"/>
  <c r="T91" i="1"/>
  <c r="U91" i="1"/>
  <c r="T87" i="1"/>
  <c r="U87" i="1"/>
  <c r="T83" i="1"/>
  <c r="U83" i="1"/>
  <c r="T79" i="1"/>
  <c r="U79" i="1"/>
  <c r="T75" i="1"/>
  <c r="U75" i="1"/>
  <c r="T71" i="1"/>
  <c r="U71" i="1"/>
  <c r="T67" i="1"/>
  <c r="U67" i="1"/>
  <c r="T63" i="1"/>
  <c r="U63" i="1"/>
  <c r="T59" i="1"/>
  <c r="U59" i="1"/>
  <c r="T55" i="1"/>
  <c r="U55" i="1"/>
  <c r="T51" i="1"/>
  <c r="U51" i="1"/>
  <c r="T47" i="1"/>
  <c r="U47" i="1"/>
  <c r="T43" i="1"/>
  <c r="U43" i="1"/>
  <c r="T39" i="1"/>
  <c r="U39" i="1"/>
  <c r="T35" i="1"/>
  <c r="U35" i="1"/>
  <c r="T31" i="1"/>
  <c r="U31" i="1"/>
  <c r="T27" i="1"/>
  <c r="U27" i="1"/>
  <c r="T23" i="1"/>
  <c r="U23" i="1"/>
  <c r="T19" i="1"/>
  <c r="U19" i="1"/>
  <c r="T15" i="1"/>
  <c r="U15" i="1"/>
  <c r="T11" i="1"/>
  <c r="U11" i="1"/>
  <c r="T7" i="1"/>
  <c r="U7" i="1"/>
  <c r="T3" i="1"/>
  <c r="U3" i="1"/>
  <c r="S2" i="1"/>
  <c r="T2" i="1"/>
  <c r="R1163" i="1"/>
  <c r="S1163" i="1"/>
  <c r="R1147" i="1"/>
  <c r="S1147" i="1"/>
  <c r="R1139" i="1"/>
  <c r="S1139" i="1"/>
  <c r="R1127" i="1"/>
  <c r="S1127" i="1"/>
  <c r="R1111" i="1"/>
  <c r="S1111" i="1"/>
  <c r="R1099" i="1"/>
  <c r="S1099" i="1"/>
  <c r="R1087" i="1"/>
  <c r="S1087" i="1"/>
  <c r="R1079" i="1"/>
  <c r="S1079" i="1"/>
  <c r="R1067" i="1"/>
  <c r="S1067" i="1"/>
  <c r="R1059" i="1"/>
  <c r="S1059" i="1"/>
  <c r="R1051" i="1"/>
  <c r="S1051" i="1"/>
  <c r="R1039" i="1"/>
  <c r="S1039" i="1"/>
  <c r="R1031" i="1"/>
  <c r="S1031" i="1"/>
  <c r="R1023" i="1"/>
  <c r="S1023" i="1"/>
  <c r="R1015" i="1"/>
  <c r="S1015" i="1"/>
  <c r="R1007" i="1"/>
  <c r="S1007" i="1"/>
  <c r="R999" i="1"/>
  <c r="S999" i="1"/>
  <c r="R991" i="1"/>
  <c r="S991" i="1"/>
  <c r="R983" i="1"/>
  <c r="S983" i="1"/>
  <c r="R975" i="1"/>
  <c r="S975" i="1"/>
  <c r="R963" i="1"/>
  <c r="S963" i="1"/>
  <c r="R955" i="1"/>
  <c r="S955" i="1"/>
  <c r="R947" i="1"/>
  <c r="S947" i="1"/>
  <c r="R939" i="1"/>
  <c r="S939" i="1"/>
  <c r="R931" i="1"/>
  <c r="S931" i="1"/>
  <c r="R919" i="1"/>
  <c r="S919" i="1"/>
  <c r="R1162" i="1"/>
  <c r="S1162" i="1"/>
  <c r="R1158" i="1"/>
  <c r="S1158" i="1"/>
  <c r="R1154" i="1"/>
  <c r="S1154" i="1"/>
  <c r="R1150" i="1"/>
  <c r="S1150" i="1"/>
  <c r="R1146" i="1"/>
  <c r="S1146" i="1"/>
  <c r="R1142" i="1"/>
  <c r="S1142" i="1"/>
  <c r="R1138" i="1"/>
  <c r="S1138" i="1"/>
  <c r="R1134" i="1"/>
  <c r="S1134" i="1"/>
  <c r="R1130" i="1"/>
  <c r="S1130" i="1"/>
  <c r="R1126" i="1"/>
  <c r="S1126" i="1"/>
  <c r="R1122" i="1"/>
  <c r="S1122" i="1"/>
  <c r="R1118" i="1"/>
  <c r="S1118" i="1"/>
  <c r="R1114" i="1"/>
  <c r="S1114" i="1"/>
  <c r="R1110" i="1"/>
  <c r="S1110" i="1"/>
  <c r="R1106" i="1"/>
  <c r="S1106" i="1"/>
  <c r="R1102" i="1"/>
  <c r="S1102" i="1"/>
  <c r="R1098" i="1"/>
  <c r="S1098" i="1"/>
  <c r="R1094" i="1"/>
  <c r="S1094" i="1"/>
  <c r="R1090" i="1"/>
  <c r="S1090" i="1"/>
  <c r="R1086" i="1"/>
  <c r="S1086" i="1"/>
  <c r="R1082" i="1"/>
  <c r="S1082" i="1"/>
  <c r="R1078" i="1"/>
  <c r="S1078" i="1"/>
  <c r="R1074" i="1"/>
  <c r="S1074" i="1"/>
  <c r="R1070" i="1"/>
  <c r="S1070" i="1"/>
  <c r="R1066" i="1"/>
  <c r="S1066" i="1"/>
  <c r="R1062" i="1"/>
  <c r="S1062" i="1"/>
  <c r="R1058" i="1"/>
  <c r="S1058" i="1"/>
  <c r="R1054" i="1"/>
  <c r="S1054" i="1"/>
  <c r="R1050" i="1"/>
  <c r="S1050" i="1"/>
  <c r="R1046" i="1"/>
  <c r="S1046" i="1"/>
  <c r="R1042" i="1"/>
  <c r="S1042" i="1"/>
  <c r="R1038" i="1"/>
  <c r="S1038" i="1"/>
  <c r="R1034" i="1"/>
  <c r="S1034" i="1"/>
  <c r="R1030" i="1"/>
  <c r="S1030" i="1"/>
  <c r="R1026" i="1"/>
  <c r="S1026" i="1"/>
  <c r="R1022" i="1"/>
  <c r="S1022" i="1"/>
  <c r="R1159" i="1"/>
  <c r="S1159" i="1"/>
  <c r="R1151" i="1"/>
  <c r="S1151" i="1"/>
  <c r="R1135" i="1"/>
  <c r="S1135" i="1"/>
  <c r="R1123" i="1"/>
  <c r="S1123" i="1"/>
  <c r="R1115" i="1"/>
  <c r="S1115" i="1"/>
  <c r="R1103" i="1"/>
  <c r="S1103" i="1"/>
  <c r="R1091" i="1"/>
  <c r="S1091" i="1"/>
  <c r="R1071" i="1"/>
  <c r="S1071" i="1"/>
  <c r="R1161" i="1"/>
  <c r="S1161" i="1"/>
  <c r="R1157" i="1"/>
  <c r="S1157" i="1"/>
  <c r="R1153" i="1"/>
  <c r="S1153" i="1"/>
  <c r="R1149" i="1"/>
  <c r="S1149" i="1"/>
  <c r="R1145" i="1"/>
  <c r="S1145" i="1"/>
  <c r="R1141" i="1"/>
  <c r="S1141" i="1"/>
  <c r="R1137" i="1"/>
  <c r="S1137" i="1"/>
  <c r="R1133" i="1"/>
  <c r="S1133" i="1"/>
  <c r="R1129" i="1"/>
  <c r="S1129" i="1"/>
  <c r="R1125" i="1"/>
  <c r="S1125" i="1"/>
  <c r="R1121" i="1"/>
  <c r="S1121" i="1"/>
  <c r="R1117" i="1"/>
  <c r="S1117" i="1"/>
  <c r="R1113" i="1"/>
  <c r="S1113" i="1"/>
  <c r="R1109" i="1"/>
  <c r="S1109" i="1"/>
  <c r="R1105" i="1"/>
  <c r="S1105" i="1"/>
  <c r="R1101" i="1"/>
  <c r="S1101" i="1"/>
  <c r="R1097" i="1"/>
  <c r="S1097" i="1"/>
  <c r="R1093" i="1"/>
  <c r="S1093" i="1"/>
  <c r="R1089" i="1"/>
  <c r="S1089" i="1"/>
  <c r="R1085" i="1"/>
  <c r="S1085" i="1"/>
  <c r="R1081" i="1"/>
  <c r="S1081" i="1"/>
  <c r="R1077" i="1"/>
  <c r="S1077" i="1"/>
  <c r="R1073" i="1"/>
  <c r="S1073" i="1"/>
  <c r="R1069" i="1"/>
  <c r="S1069" i="1"/>
  <c r="R1065" i="1"/>
  <c r="S1065" i="1"/>
  <c r="R1061" i="1"/>
  <c r="S1061" i="1"/>
  <c r="R1057" i="1"/>
  <c r="S1057" i="1"/>
  <c r="R1053" i="1"/>
  <c r="S1053" i="1"/>
  <c r="R1049" i="1"/>
  <c r="S1049" i="1"/>
  <c r="R1045" i="1"/>
  <c r="S1045" i="1"/>
  <c r="R1041" i="1"/>
  <c r="S1041" i="1"/>
  <c r="R1037" i="1"/>
  <c r="S1037" i="1"/>
  <c r="R1033" i="1"/>
  <c r="S1033" i="1"/>
  <c r="R1029" i="1"/>
  <c r="S1029" i="1"/>
  <c r="R1025" i="1"/>
  <c r="S1025" i="1"/>
  <c r="R1021" i="1"/>
  <c r="S1021" i="1"/>
  <c r="R1017" i="1"/>
  <c r="S1017" i="1"/>
  <c r="R1013" i="1"/>
  <c r="S1013" i="1"/>
  <c r="R1009" i="1"/>
  <c r="S1009" i="1"/>
  <c r="R1005" i="1"/>
  <c r="S1005" i="1"/>
  <c r="R1001" i="1"/>
  <c r="S1001" i="1"/>
  <c r="R1164" i="1"/>
  <c r="S1164" i="1"/>
  <c r="R1160" i="1"/>
  <c r="S1160" i="1"/>
  <c r="R1156" i="1"/>
  <c r="S1156" i="1"/>
  <c r="R1152" i="1"/>
  <c r="S1152" i="1"/>
  <c r="R1148" i="1"/>
  <c r="S1148" i="1"/>
  <c r="R1144" i="1"/>
  <c r="S1144" i="1"/>
  <c r="R1140" i="1"/>
  <c r="S1140" i="1"/>
  <c r="R1136" i="1"/>
  <c r="S1136" i="1"/>
  <c r="R1132" i="1"/>
  <c r="S1132" i="1"/>
  <c r="R1128" i="1"/>
  <c r="S1128" i="1"/>
  <c r="R1124" i="1"/>
  <c r="S1124" i="1"/>
  <c r="R1120" i="1"/>
  <c r="S1120" i="1"/>
  <c r="R1116" i="1"/>
  <c r="S1116" i="1"/>
  <c r="R1112" i="1"/>
  <c r="S1112" i="1"/>
  <c r="R1108" i="1"/>
  <c r="S1108" i="1"/>
  <c r="R1104" i="1"/>
  <c r="S1104" i="1"/>
  <c r="R1100" i="1"/>
  <c r="S1100" i="1"/>
  <c r="R1096" i="1"/>
  <c r="S1096" i="1"/>
  <c r="R1092" i="1"/>
  <c r="S1092" i="1"/>
  <c r="R1088" i="1"/>
  <c r="S1088" i="1"/>
  <c r="R1084" i="1"/>
  <c r="S1084" i="1"/>
  <c r="R1080" i="1"/>
  <c r="S1080" i="1"/>
  <c r="R1076" i="1"/>
  <c r="S1076" i="1"/>
  <c r="R1072" i="1"/>
  <c r="S1072" i="1"/>
  <c r="R1068" i="1"/>
  <c r="S1068" i="1"/>
  <c r="R1064" i="1"/>
  <c r="S1064" i="1"/>
  <c r="R1060" i="1"/>
  <c r="S1060" i="1"/>
  <c r="R1056" i="1"/>
  <c r="S1056" i="1"/>
  <c r="R1052" i="1"/>
  <c r="S1052" i="1"/>
  <c r="R1048" i="1"/>
  <c r="S1048" i="1"/>
  <c r="R1155" i="1"/>
  <c r="S1155" i="1"/>
  <c r="R1143" i="1"/>
  <c r="S1143" i="1"/>
  <c r="R1131" i="1"/>
  <c r="S1131" i="1"/>
  <c r="R1119" i="1"/>
  <c r="S1119" i="1"/>
  <c r="R1107" i="1"/>
  <c r="S1107" i="1"/>
  <c r="R1095" i="1"/>
  <c r="S1095" i="1"/>
  <c r="R1083" i="1"/>
  <c r="S1083" i="1"/>
  <c r="R1075" i="1"/>
  <c r="S1075" i="1"/>
  <c r="R1063" i="1"/>
  <c r="S1063" i="1"/>
  <c r="R1055" i="1"/>
  <c r="S1055" i="1"/>
  <c r="R1047" i="1"/>
  <c r="S1047" i="1"/>
  <c r="R1043" i="1"/>
  <c r="S1043" i="1"/>
  <c r="R1035" i="1"/>
  <c r="S1035" i="1"/>
  <c r="R1027" i="1"/>
  <c r="S1027" i="1"/>
  <c r="R1019" i="1"/>
  <c r="S1019" i="1"/>
  <c r="R1011" i="1"/>
  <c r="S1011" i="1"/>
  <c r="R1003" i="1"/>
  <c r="S1003" i="1"/>
  <c r="R995" i="1"/>
  <c r="S995" i="1"/>
  <c r="R987" i="1"/>
  <c r="S987" i="1"/>
  <c r="R979" i="1"/>
  <c r="S979" i="1"/>
  <c r="R971" i="1"/>
  <c r="S971" i="1"/>
  <c r="R967" i="1"/>
  <c r="S967" i="1"/>
  <c r="R959" i="1"/>
  <c r="S959" i="1"/>
  <c r="R951" i="1"/>
  <c r="S951" i="1"/>
  <c r="R943" i="1"/>
  <c r="S943" i="1"/>
  <c r="R935" i="1"/>
  <c r="S935" i="1"/>
  <c r="R927" i="1"/>
  <c r="S927" i="1"/>
  <c r="R923" i="1"/>
  <c r="S923" i="1"/>
  <c r="R915" i="1"/>
  <c r="S915" i="1"/>
  <c r="R911" i="1"/>
  <c r="S911" i="1"/>
  <c r="R907" i="1"/>
  <c r="S907" i="1"/>
  <c r="R903" i="1"/>
  <c r="S903" i="1"/>
  <c r="R899" i="1"/>
  <c r="S899" i="1"/>
  <c r="R895" i="1"/>
  <c r="S895" i="1"/>
  <c r="R891" i="1"/>
  <c r="S891" i="1"/>
  <c r="R887" i="1"/>
  <c r="S887" i="1"/>
  <c r="R883" i="1"/>
  <c r="S883" i="1"/>
  <c r="R879" i="1"/>
  <c r="S879" i="1"/>
  <c r="R875" i="1"/>
  <c r="S875" i="1"/>
  <c r="R871" i="1"/>
  <c r="S871" i="1"/>
  <c r="R867" i="1"/>
  <c r="S867" i="1"/>
  <c r="R863" i="1"/>
  <c r="S863" i="1"/>
  <c r="R859" i="1"/>
  <c r="S859" i="1"/>
  <c r="R855" i="1"/>
  <c r="S855" i="1"/>
  <c r="R851" i="1"/>
  <c r="S851" i="1"/>
  <c r="R847" i="1"/>
  <c r="S847" i="1"/>
  <c r="R843" i="1"/>
  <c r="S843" i="1"/>
  <c r="R839" i="1"/>
  <c r="S839" i="1"/>
  <c r="R835" i="1"/>
  <c r="S835" i="1"/>
  <c r="R831" i="1"/>
  <c r="S831" i="1"/>
  <c r="R827" i="1"/>
  <c r="S827" i="1"/>
  <c r="R823" i="1"/>
  <c r="S823" i="1"/>
  <c r="R819" i="1"/>
  <c r="S819" i="1"/>
  <c r="R815" i="1"/>
  <c r="S815" i="1"/>
  <c r="R811" i="1"/>
  <c r="S811" i="1"/>
  <c r="R807" i="1"/>
  <c r="S807" i="1"/>
  <c r="R803" i="1"/>
  <c r="S803" i="1"/>
  <c r="R799" i="1"/>
  <c r="S799" i="1"/>
  <c r="R795" i="1"/>
  <c r="S795" i="1"/>
  <c r="R791" i="1"/>
  <c r="S791" i="1"/>
  <c r="R787" i="1"/>
  <c r="S787" i="1"/>
  <c r="R783" i="1"/>
  <c r="S783" i="1"/>
  <c r="R779" i="1"/>
  <c r="S779" i="1"/>
  <c r="R775" i="1"/>
  <c r="S775" i="1"/>
  <c r="R771" i="1"/>
  <c r="S771" i="1"/>
  <c r="R767" i="1"/>
  <c r="S767" i="1"/>
  <c r="R1018" i="1"/>
  <c r="S1018" i="1"/>
  <c r="R1014" i="1"/>
  <c r="S1014" i="1"/>
  <c r="R1010" i="1"/>
  <c r="S1010" i="1"/>
  <c r="R1006" i="1"/>
  <c r="S1006" i="1"/>
  <c r="R1002" i="1"/>
  <c r="S1002" i="1"/>
  <c r="R998" i="1"/>
  <c r="S998" i="1"/>
  <c r="R994" i="1"/>
  <c r="S994" i="1"/>
  <c r="R990" i="1"/>
  <c r="S990" i="1"/>
  <c r="R986" i="1"/>
  <c r="S986" i="1"/>
  <c r="R982" i="1"/>
  <c r="S982" i="1"/>
  <c r="R978" i="1"/>
  <c r="S978" i="1"/>
  <c r="R974" i="1"/>
  <c r="S974" i="1"/>
  <c r="R970" i="1"/>
  <c r="S970" i="1"/>
  <c r="R966" i="1"/>
  <c r="S966" i="1"/>
  <c r="R962" i="1"/>
  <c r="S962" i="1"/>
  <c r="R958" i="1"/>
  <c r="S958" i="1"/>
  <c r="R954" i="1"/>
  <c r="S954" i="1"/>
  <c r="R950" i="1"/>
  <c r="S950" i="1"/>
  <c r="R946" i="1"/>
  <c r="S946" i="1"/>
  <c r="R942" i="1"/>
  <c r="S942" i="1"/>
  <c r="R938" i="1"/>
  <c r="S938" i="1"/>
  <c r="R934" i="1"/>
  <c r="S934" i="1"/>
  <c r="R930" i="1"/>
  <c r="S930" i="1"/>
  <c r="R926" i="1"/>
  <c r="S926" i="1"/>
  <c r="R922" i="1"/>
  <c r="S922" i="1"/>
  <c r="R918" i="1"/>
  <c r="S918" i="1"/>
  <c r="R914" i="1"/>
  <c r="S914" i="1"/>
  <c r="R910" i="1"/>
  <c r="S910" i="1"/>
  <c r="R906" i="1"/>
  <c r="S906" i="1"/>
  <c r="R902" i="1"/>
  <c r="S902" i="1"/>
  <c r="R898" i="1"/>
  <c r="S898" i="1"/>
  <c r="R894" i="1"/>
  <c r="S894" i="1"/>
  <c r="R890" i="1"/>
  <c r="S890" i="1"/>
  <c r="R886" i="1"/>
  <c r="S886" i="1"/>
  <c r="R882" i="1"/>
  <c r="S882" i="1"/>
  <c r="R878" i="1"/>
  <c r="S878" i="1"/>
  <c r="R874" i="1"/>
  <c r="S874" i="1"/>
  <c r="R870" i="1"/>
  <c r="S870" i="1"/>
  <c r="R866" i="1"/>
  <c r="S866" i="1"/>
  <c r="R862" i="1"/>
  <c r="S862" i="1"/>
  <c r="R858" i="1"/>
  <c r="S858" i="1"/>
  <c r="R854" i="1"/>
  <c r="S854" i="1"/>
  <c r="R850" i="1"/>
  <c r="S850" i="1"/>
  <c r="R846" i="1"/>
  <c r="S846" i="1"/>
  <c r="R842" i="1"/>
  <c r="S842" i="1"/>
  <c r="R838" i="1"/>
  <c r="S838" i="1"/>
  <c r="R834" i="1"/>
  <c r="S834" i="1"/>
  <c r="R830" i="1"/>
  <c r="S830" i="1"/>
  <c r="R826" i="1"/>
  <c r="S826" i="1"/>
  <c r="R822" i="1"/>
  <c r="S822" i="1"/>
  <c r="R818" i="1"/>
  <c r="S818" i="1"/>
  <c r="R814" i="1"/>
  <c r="S814" i="1"/>
  <c r="R810" i="1"/>
  <c r="S810" i="1"/>
  <c r="R806" i="1"/>
  <c r="S806" i="1"/>
  <c r="R802" i="1"/>
  <c r="S802" i="1"/>
  <c r="R798" i="1"/>
  <c r="S798" i="1"/>
  <c r="R794" i="1"/>
  <c r="S794" i="1"/>
  <c r="R790" i="1"/>
  <c r="S790" i="1"/>
  <c r="R786" i="1"/>
  <c r="S786" i="1"/>
  <c r="R782" i="1"/>
  <c r="S782" i="1"/>
  <c r="R778" i="1"/>
  <c r="S778" i="1"/>
  <c r="R774" i="1"/>
  <c r="S774" i="1"/>
  <c r="R770" i="1"/>
  <c r="S770" i="1"/>
  <c r="R766" i="1"/>
  <c r="S766" i="1"/>
  <c r="R762" i="1"/>
  <c r="S762" i="1"/>
  <c r="R758" i="1"/>
  <c r="S758" i="1"/>
  <c r="R754" i="1"/>
  <c r="S754" i="1"/>
  <c r="R750" i="1"/>
  <c r="S750" i="1"/>
  <c r="R746" i="1"/>
  <c r="S746" i="1"/>
  <c r="R742" i="1"/>
  <c r="S742" i="1"/>
  <c r="R738" i="1"/>
  <c r="S738" i="1"/>
  <c r="R734" i="1"/>
  <c r="S734" i="1"/>
  <c r="R730" i="1"/>
  <c r="S730" i="1"/>
  <c r="R726" i="1"/>
  <c r="S726" i="1"/>
  <c r="R722" i="1"/>
  <c r="S722" i="1"/>
  <c r="R718" i="1"/>
  <c r="S718" i="1"/>
  <c r="R714" i="1"/>
  <c r="S714" i="1"/>
  <c r="R710" i="1"/>
  <c r="S710" i="1"/>
  <c r="R706" i="1"/>
  <c r="S706" i="1"/>
  <c r="R702" i="1"/>
  <c r="S702" i="1"/>
  <c r="R698" i="1"/>
  <c r="S698" i="1"/>
  <c r="R694" i="1"/>
  <c r="S694" i="1"/>
  <c r="R690" i="1"/>
  <c r="S690" i="1"/>
  <c r="R686" i="1"/>
  <c r="S686" i="1"/>
  <c r="R682" i="1"/>
  <c r="S682" i="1"/>
  <c r="R678" i="1"/>
  <c r="S678" i="1"/>
  <c r="R674" i="1"/>
  <c r="S674" i="1"/>
  <c r="R670" i="1"/>
  <c r="S670" i="1"/>
  <c r="R666" i="1"/>
  <c r="S666" i="1"/>
  <c r="R662" i="1"/>
  <c r="S662" i="1"/>
  <c r="R658" i="1"/>
  <c r="S658" i="1"/>
  <c r="R654" i="1"/>
  <c r="S654" i="1"/>
  <c r="R650" i="1"/>
  <c r="S650" i="1"/>
  <c r="R646" i="1"/>
  <c r="S646" i="1"/>
  <c r="R642" i="1"/>
  <c r="S642" i="1"/>
  <c r="R638" i="1"/>
  <c r="S638" i="1"/>
  <c r="R634" i="1"/>
  <c r="S634" i="1"/>
  <c r="R630" i="1"/>
  <c r="S630" i="1"/>
  <c r="R626" i="1"/>
  <c r="S626" i="1"/>
  <c r="R622" i="1"/>
  <c r="S622" i="1"/>
  <c r="R618" i="1"/>
  <c r="S618" i="1"/>
  <c r="R614" i="1"/>
  <c r="S614" i="1"/>
  <c r="R610" i="1"/>
  <c r="S610" i="1"/>
  <c r="R606" i="1"/>
  <c r="S606" i="1"/>
  <c r="R602" i="1"/>
  <c r="S602" i="1"/>
  <c r="R598" i="1"/>
  <c r="S598" i="1"/>
  <c r="R594" i="1"/>
  <c r="S594" i="1"/>
  <c r="R590" i="1"/>
  <c r="S590" i="1"/>
  <c r="R586" i="1"/>
  <c r="S586" i="1"/>
  <c r="R582" i="1"/>
  <c r="S582" i="1"/>
  <c r="R578" i="1"/>
  <c r="S578" i="1"/>
  <c r="R574" i="1"/>
  <c r="S574" i="1"/>
  <c r="R570" i="1"/>
  <c r="S570" i="1"/>
  <c r="R566" i="1"/>
  <c r="S566" i="1"/>
  <c r="R562" i="1"/>
  <c r="S562" i="1"/>
  <c r="R558" i="1"/>
  <c r="S558" i="1"/>
  <c r="R554" i="1"/>
  <c r="S554" i="1"/>
  <c r="R550" i="1"/>
  <c r="S550" i="1"/>
  <c r="R546" i="1"/>
  <c r="S546" i="1"/>
  <c r="R542" i="1"/>
  <c r="S542" i="1"/>
  <c r="R538" i="1"/>
  <c r="S538" i="1"/>
  <c r="R534" i="1"/>
  <c r="S534" i="1"/>
  <c r="R530" i="1"/>
  <c r="S530" i="1"/>
  <c r="R526" i="1"/>
  <c r="S526" i="1"/>
  <c r="R522" i="1"/>
  <c r="S522" i="1"/>
  <c r="R518" i="1"/>
  <c r="S518" i="1"/>
  <c r="R514" i="1"/>
  <c r="S514" i="1"/>
  <c r="R510" i="1"/>
  <c r="S510" i="1"/>
  <c r="R506" i="1"/>
  <c r="S506" i="1"/>
  <c r="R502" i="1"/>
  <c r="S502" i="1"/>
  <c r="R498" i="1"/>
  <c r="S498" i="1"/>
  <c r="R494" i="1"/>
  <c r="S494" i="1"/>
  <c r="R490" i="1"/>
  <c r="S490" i="1"/>
  <c r="R486" i="1"/>
  <c r="S486" i="1"/>
  <c r="R482" i="1"/>
  <c r="S482" i="1"/>
  <c r="R478" i="1"/>
  <c r="S478" i="1"/>
  <c r="R474" i="1"/>
  <c r="S474" i="1"/>
  <c r="R470" i="1"/>
  <c r="S470" i="1"/>
  <c r="R466" i="1"/>
  <c r="S466" i="1"/>
  <c r="R462" i="1"/>
  <c r="S462" i="1"/>
  <c r="R458" i="1"/>
  <c r="S458" i="1"/>
  <c r="R454" i="1"/>
  <c r="S454" i="1"/>
  <c r="R450" i="1"/>
  <c r="S450" i="1"/>
  <c r="R446" i="1"/>
  <c r="S446" i="1"/>
  <c r="R442" i="1"/>
  <c r="S442" i="1"/>
  <c r="R438" i="1"/>
  <c r="S438" i="1"/>
  <c r="R434" i="1"/>
  <c r="S434" i="1"/>
  <c r="R430" i="1"/>
  <c r="S430" i="1"/>
  <c r="R426" i="1"/>
  <c r="S426" i="1"/>
  <c r="R422" i="1"/>
  <c r="S422" i="1"/>
  <c r="R418" i="1"/>
  <c r="S418" i="1"/>
  <c r="R414" i="1"/>
  <c r="S414" i="1"/>
  <c r="R410" i="1"/>
  <c r="S410" i="1"/>
  <c r="R406" i="1"/>
  <c r="S406" i="1"/>
  <c r="R402" i="1"/>
  <c r="S402" i="1"/>
  <c r="R398" i="1"/>
  <c r="S398" i="1"/>
  <c r="R394" i="1"/>
  <c r="S394" i="1"/>
  <c r="R390" i="1"/>
  <c r="S390" i="1"/>
  <c r="R386" i="1"/>
  <c r="S386" i="1"/>
  <c r="R382" i="1"/>
  <c r="S382" i="1"/>
  <c r="R378" i="1"/>
  <c r="S378" i="1"/>
  <c r="R374" i="1"/>
  <c r="S374" i="1"/>
  <c r="R370" i="1"/>
  <c r="S370" i="1"/>
  <c r="R366" i="1"/>
  <c r="S366" i="1"/>
  <c r="R362" i="1"/>
  <c r="S362" i="1"/>
  <c r="R358" i="1"/>
  <c r="S358" i="1"/>
  <c r="R354" i="1"/>
  <c r="S354" i="1"/>
  <c r="R350" i="1"/>
  <c r="S350" i="1"/>
  <c r="R346" i="1"/>
  <c r="S346" i="1"/>
  <c r="R342" i="1"/>
  <c r="S342" i="1"/>
  <c r="R338" i="1"/>
  <c r="S338" i="1"/>
  <c r="R334" i="1"/>
  <c r="S334" i="1"/>
  <c r="R330" i="1"/>
  <c r="S330" i="1"/>
  <c r="R326" i="1"/>
  <c r="S326" i="1"/>
  <c r="R322" i="1"/>
  <c r="S322" i="1"/>
  <c r="R318" i="1"/>
  <c r="S318" i="1"/>
  <c r="R314" i="1"/>
  <c r="S314" i="1"/>
  <c r="R310" i="1"/>
  <c r="S310" i="1"/>
  <c r="R306" i="1"/>
  <c r="S306" i="1"/>
  <c r="R302" i="1"/>
  <c r="S302" i="1"/>
  <c r="R298" i="1"/>
  <c r="S298" i="1"/>
  <c r="R294" i="1"/>
  <c r="S294" i="1"/>
  <c r="R290" i="1"/>
  <c r="S290" i="1"/>
  <c r="R286" i="1"/>
  <c r="S286" i="1"/>
  <c r="R282" i="1"/>
  <c r="S282" i="1"/>
  <c r="R278" i="1"/>
  <c r="S278" i="1"/>
  <c r="R274" i="1"/>
  <c r="S274" i="1"/>
  <c r="R270" i="1"/>
  <c r="S270" i="1"/>
  <c r="R266" i="1"/>
  <c r="S266" i="1"/>
  <c r="R262" i="1"/>
  <c r="S262" i="1"/>
  <c r="R258" i="1"/>
  <c r="S258" i="1"/>
  <c r="R254" i="1"/>
  <c r="S254" i="1"/>
  <c r="R250" i="1"/>
  <c r="S250" i="1"/>
  <c r="R246" i="1"/>
  <c r="S246" i="1"/>
  <c r="R242" i="1"/>
  <c r="S242" i="1"/>
  <c r="R238" i="1"/>
  <c r="S238" i="1"/>
  <c r="R234" i="1"/>
  <c r="S234" i="1"/>
  <c r="R230" i="1"/>
  <c r="S230" i="1"/>
  <c r="R226" i="1"/>
  <c r="S226" i="1"/>
  <c r="R222" i="1"/>
  <c r="S222" i="1"/>
  <c r="R218" i="1"/>
  <c r="S218" i="1"/>
  <c r="R214" i="1"/>
  <c r="S214" i="1"/>
  <c r="R210" i="1"/>
  <c r="S210" i="1"/>
  <c r="R206" i="1"/>
  <c r="S206" i="1"/>
  <c r="R202" i="1"/>
  <c r="S202" i="1"/>
  <c r="R198" i="1"/>
  <c r="S198" i="1"/>
  <c r="R194" i="1"/>
  <c r="S194" i="1"/>
  <c r="R190" i="1"/>
  <c r="S190" i="1"/>
  <c r="R186" i="1"/>
  <c r="S186" i="1"/>
  <c r="R182" i="1"/>
  <c r="S182" i="1"/>
  <c r="R178" i="1"/>
  <c r="S178" i="1"/>
  <c r="R174" i="1"/>
  <c r="S174" i="1"/>
  <c r="R170" i="1"/>
  <c r="S170" i="1"/>
  <c r="R166" i="1"/>
  <c r="S166" i="1"/>
  <c r="R162" i="1"/>
  <c r="S162" i="1"/>
  <c r="R158" i="1"/>
  <c r="S158" i="1"/>
  <c r="R154" i="1"/>
  <c r="S154" i="1"/>
  <c r="R150" i="1"/>
  <c r="S150" i="1"/>
  <c r="R146" i="1"/>
  <c r="S146" i="1"/>
  <c r="R142" i="1"/>
  <c r="S142" i="1"/>
  <c r="R138" i="1"/>
  <c r="S138" i="1"/>
  <c r="R134" i="1"/>
  <c r="S134" i="1"/>
  <c r="R130" i="1"/>
  <c r="S130" i="1"/>
  <c r="R126" i="1"/>
  <c r="S126" i="1"/>
  <c r="R122" i="1"/>
  <c r="S122" i="1"/>
  <c r="R118" i="1"/>
  <c r="S118" i="1"/>
  <c r="R114" i="1"/>
  <c r="S114" i="1"/>
  <c r="R110" i="1"/>
  <c r="S110" i="1"/>
  <c r="R106" i="1"/>
  <c r="S106" i="1"/>
  <c r="R102" i="1"/>
  <c r="S102" i="1"/>
  <c r="R98" i="1"/>
  <c r="S98" i="1"/>
  <c r="R94" i="1"/>
  <c r="S94" i="1"/>
  <c r="R90" i="1"/>
  <c r="S90" i="1"/>
  <c r="R86" i="1"/>
  <c r="S86" i="1"/>
  <c r="R82" i="1"/>
  <c r="S82" i="1"/>
  <c r="R78" i="1"/>
  <c r="S78" i="1"/>
  <c r="R74" i="1"/>
  <c r="S74" i="1"/>
  <c r="R70" i="1"/>
  <c r="S70" i="1"/>
  <c r="R66" i="1"/>
  <c r="S66" i="1"/>
  <c r="R62" i="1"/>
  <c r="S62" i="1"/>
  <c r="R58" i="1"/>
  <c r="S58" i="1"/>
  <c r="R54" i="1"/>
  <c r="S54" i="1"/>
  <c r="R50" i="1"/>
  <c r="S50" i="1"/>
  <c r="R46" i="1"/>
  <c r="S46" i="1"/>
  <c r="R42" i="1"/>
  <c r="S42" i="1"/>
  <c r="R38" i="1"/>
  <c r="S38" i="1"/>
  <c r="R34" i="1"/>
  <c r="S34" i="1"/>
  <c r="R30" i="1"/>
  <c r="S30" i="1"/>
  <c r="R26" i="1"/>
  <c r="S26" i="1"/>
  <c r="R22" i="1"/>
  <c r="S22" i="1"/>
  <c r="R18" i="1"/>
  <c r="S18" i="1"/>
  <c r="R14" i="1"/>
  <c r="S14" i="1"/>
  <c r="R10" i="1"/>
  <c r="S10" i="1"/>
  <c r="R6" i="1"/>
  <c r="S6" i="1"/>
  <c r="R997" i="1"/>
  <c r="S997" i="1"/>
  <c r="R993" i="1"/>
  <c r="S993" i="1"/>
  <c r="R989" i="1"/>
  <c r="S989" i="1"/>
  <c r="R985" i="1"/>
  <c r="S985" i="1"/>
  <c r="R981" i="1"/>
  <c r="S981" i="1"/>
  <c r="R977" i="1"/>
  <c r="S977" i="1"/>
  <c r="R973" i="1"/>
  <c r="S973" i="1"/>
  <c r="R969" i="1"/>
  <c r="S969" i="1"/>
  <c r="R965" i="1"/>
  <c r="S965" i="1"/>
  <c r="R961" i="1"/>
  <c r="S961" i="1"/>
  <c r="R957" i="1"/>
  <c r="S957" i="1"/>
  <c r="R953" i="1"/>
  <c r="S953" i="1"/>
  <c r="R949" i="1"/>
  <c r="S949" i="1"/>
  <c r="R945" i="1"/>
  <c r="S945" i="1"/>
  <c r="R941" i="1"/>
  <c r="S941" i="1"/>
  <c r="R937" i="1"/>
  <c r="S937" i="1"/>
  <c r="R933" i="1"/>
  <c r="S933" i="1"/>
  <c r="R929" i="1"/>
  <c r="S929" i="1"/>
  <c r="R925" i="1"/>
  <c r="S925" i="1"/>
  <c r="R921" i="1"/>
  <c r="S921" i="1"/>
  <c r="R917" i="1"/>
  <c r="S917" i="1"/>
  <c r="R913" i="1"/>
  <c r="S913" i="1"/>
  <c r="R909" i="1"/>
  <c r="S909" i="1"/>
  <c r="R905" i="1"/>
  <c r="S905" i="1"/>
  <c r="R901" i="1"/>
  <c r="S901" i="1"/>
  <c r="R897" i="1"/>
  <c r="S897" i="1"/>
  <c r="R893" i="1"/>
  <c r="S893" i="1"/>
  <c r="R889" i="1"/>
  <c r="S889" i="1"/>
  <c r="R885" i="1"/>
  <c r="S885" i="1"/>
  <c r="R881" i="1"/>
  <c r="S881" i="1"/>
  <c r="R877" i="1"/>
  <c r="S877" i="1"/>
  <c r="R873" i="1"/>
  <c r="S873" i="1"/>
  <c r="R869" i="1"/>
  <c r="S869" i="1"/>
  <c r="R865" i="1"/>
  <c r="S865" i="1"/>
  <c r="R861" i="1"/>
  <c r="S861" i="1"/>
  <c r="R857" i="1"/>
  <c r="S857" i="1"/>
  <c r="R853" i="1"/>
  <c r="S853" i="1"/>
  <c r="R849" i="1"/>
  <c r="S849" i="1"/>
  <c r="R845" i="1"/>
  <c r="S845" i="1"/>
  <c r="R841" i="1"/>
  <c r="S841" i="1"/>
  <c r="R837" i="1"/>
  <c r="S837" i="1"/>
  <c r="R833" i="1"/>
  <c r="S833" i="1"/>
  <c r="R829" i="1"/>
  <c r="S829" i="1"/>
  <c r="R825" i="1"/>
  <c r="S825" i="1"/>
  <c r="R821" i="1"/>
  <c r="S821" i="1"/>
  <c r="R817" i="1"/>
  <c r="S817" i="1"/>
  <c r="R813" i="1"/>
  <c r="S813" i="1"/>
  <c r="R809" i="1"/>
  <c r="S809" i="1"/>
  <c r="R805" i="1"/>
  <c r="S805" i="1"/>
  <c r="R801" i="1"/>
  <c r="S801" i="1"/>
  <c r="R797" i="1"/>
  <c r="S797" i="1"/>
  <c r="R793" i="1"/>
  <c r="S793" i="1"/>
  <c r="R789" i="1"/>
  <c r="S789" i="1"/>
  <c r="R785" i="1"/>
  <c r="S785" i="1"/>
  <c r="R781" i="1"/>
  <c r="S781" i="1"/>
  <c r="R777" i="1"/>
  <c r="S777" i="1"/>
  <c r="R773" i="1"/>
  <c r="S773" i="1"/>
  <c r="R769" i="1"/>
  <c r="S769" i="1"/>
  <c r="R765" i="1"/>
  <c r="S765" i="1"/>
  <c r="R761" i="1"/>
  <c r="S761" i="1"/>
  <c r="R757" i="1"/>
  <c r="S757" i="1"/>
  <c r="R753" i="1"/>
  <c r="S753" i="1"/>
  <c r="R749" i="1"/>
  <c r="S749" i="1"/>
  <c r="R745" i="1"/>
  <c r="S745" i="1"/>
  <c r="R741" i="1"/>
  <c r="S741" i="1"/>
  <c r="R737" i="1"/>
  <c r="S737" i="1"/>
  <c r="R733" i="1"/>
  <c r="S733" i="1"/>
  <c r="R729" i="1"/>
  <c r="S729" i="1"/>
  <c r="R725" i="1"/>
  <c r="S725" i="1"/>
  <c r="R721" i="1"/>
  <c r="S721" i="1"/>
  <c r="R717" i="1"/>
  <c r="S717" i="1"/>
  <c r="R713" i="1"/>
  <c r="S713" i="1"/>
  <c r="R709" i="1"/>
  <c r="S709" i="1"/>
  <c r="R705" i="1"/>
  <c r="S705" i="1"/>
  <c r="R701" i="1"/>
  <c r="S701" i="1"/>
  <c r="R697" i="1"/>
  <c r="S697" i="1"/>
  <c r="R693" i="1"/>
  <c r="S693" i="1"/>
  <c r="R689" i="1"/>
  <c r="S689" i="1"/>
  <c r="R685" i="1"/>
  <c r="S685" i="1"/>
  <c r="R681" i="1"/>
  <c r="S681" i="1"/>
  <c r="R677" i="1"/>
  <c r="S677" i="1"/>
  <c r="R673" i="1"/>
  <c r="S673" i="1"/>
  <c r="R669" i="1"/>
  <c r="S669" i="1"/>
  <c r="R665" i="1"/>
  <c r="S665" i="1"/>
  <c r="R661" i="1"/>
  <c r="S661" i="1"/>
  <c r="R657" i="1"/>
  <c r="S657" i="1"/>
  <c r="R653" i="1"/>
  <c r="S653" i="1"/>
  <c r="R649" i="1"/>
  <c r="S649" i="1"/>
  <c r="R645" i="1"/>
  <c r="S645" i="1"/>
  <c r="R641" i="1"/>
  <c r="S641" i="1"/>
  <c r="R637" i="1"/>
  <c r="S637" i="1"/>
  <c r="R633" i="1"/>
  <c r="S633" i="1"/>
  <c r="R629" i="1"/>
  <c r="S629" i="1"/>
  <c r="R625" i="1"/>
  <c r="S625" i="1"/>
  <c r="R621" i="1"/>
  <c r="S621" i="1"/>
  <c r="R617" i="1"/>
  <c r="S617" i="1"/>
  <c r="R613" i="1"/>
  <c r="S613" i="1"/>
  <c r="R609" i="1"/>
  <c r="S609" i="1"/>
  <c r="R605" i="1"/>
  <c r="S605" i="1"/>
  <c r="R601" i="1"/>
  <c r="S601" i="1"/>
  <c r="R597" i="1"/>
  <c r="S597" i="1"/>
  <c r="R593" i="1"/>
  <c r="S593" i="1"/>
  <c r="R589" i="1"/>
  <c r="S589" i="1"/>
  <c r="R585" i="1"/>
  <c r="S585" i="1"/>
  <c r="R581" i="1"/>
  <c r="S581" i="1"/>
  <c r="R577" i="1"/>
  <c r="S577" i="1"/>
  <c r="R573" i="1"/>
  <c r="S573" i="1"/>
  <c r="R569" i="1"/>
  <c r="S569" i="1"/>
  <c r="R565" i="1"/>
  <c r="S565" i="1"/>
  <c r="R561" i="1"/>
  <c r="S561" i="1"/>
  <c r="R557" i="1"/>
  <c r="S557" i="1"/>
  <c r="R553" i="1"/>
  <c r="S553" i="1"/>
  <c r="R549" i="1"/>
  <c r="S549" i="1"/>
  <c r="R545" i="1"/>
  <c r="S545" i="1"/>
  <c r="R541" i="1"/>
  <c r="S541" i="1"/>
  <c r="R537" i="1"/>
  <c r="S537" i="1"/>
  <c r="R533" i="1"/>
  <c r="S533" i="1"/>
  <c r="R529" i="1"/>
  <c r="S529" i="1"/>
  <c r="R525" i="1"/>
  <c r="S525" i="1"/>
  <c r="R521" i="1"/>
  <c r="S521" i="1"/>
  <c r="R517" i="1"/>
  <c r="S517" i="1"/>
  <c r="R513" i="1"/>
  <c r="S513" i="1"/>
  <c r="R509" i="1"/>
  <c r="S509" i="1"/>
  <c r="R505" i="1"/>
  <c r="S505" i="1"/>
  <c r="R501" i="1"/>
  <c r="S501" i="1"/>
  <c r="R497" i="1"/>
  <c r="S497" i="1"/>
  <c r="R493" i="1"/>
  <c r="S493" i="1"/>
  <c r="R489" i="1"/>
  <c r="S489" i="1"/>
  <c r="R485" i="1"/>
  <c r="S485" i="1"/>
  <c r="R481" i="1"/>
  <c r="S481" i="1"/>
  <c r="R477" i="1"/>
  <c r="S477" i="1"/>
  <c r="R473" i="1"/>
  <c r="S473" i="1"/>
  <c r="R469" i="1"/>
  <c r="S469" i="1"/>
  <c r="R465" i="1"/>
  <c r="S465" i="1"/>
  <c r="R461" i="1"/>
  <c r="S461" i="1"/>
  <c r="R457" i="1"/>
  <c r="S457" i="1"/>
  <c r="R453" i="1"/>
  <c r="S453" i="1"/>
  <c r="R449" i="1"/>
  <c r="S449" i="1"/>
  <c r="R445" i="1"/>
  <c r="S445" i="1"/>
  <c r="R441" i="1"/>
  <c r="S441" i="1"/>
  <c r="R437" i="1"/>
  <c r="S437" i="1"/>
  <c r="R433" i="1"/>
  <c r="S433" i="1"/>
  <c r="R429" i="1"/>
  <c r="S429" i="1"/>
  <c r="R425" i="1"/>
  <c r="S425" i="1"/>
  <c r="R421" i="1"/>
  <c r="S421" i="1"/>
  <c r="R417" i="1"/>
  <c r="S417" i="1"/>
  <c r="R413" i="1"/>
  <c r="S413" i="1"/>
  <c r="R409" i="1"/>
  <c r="S409" i="1"/>
  <c r="R405" i="1"/>
  <c r="S405" i="1"/>
  <c r="R401" i="1"/>
  <c r="S401" i="1"/>
  <c r="R397" i="1"/>
  <c r="S397" i="1"/>
  <c r="R393" i="1"/>
  <c r="S393" i="1"/>
  <c r="R389" i="1"/>
  <c r="S389" i="1"/>
  <c r="R385" i="1"/>
  <c r="S385" i="1"/>
  <c r="R381" i="1"/>
  <c r="S381" i="1"/>
  <c r="R377" i="1"/>
  <c r="S377" i="1"/>
  <c r="R373" i="1"/>
  <c r="S373" i="1"/>
  <c r="R369" i="1"/>
  <c r="S369" i="1"/>
  <c r="R365" i="1"/>
  <c r="S365" i="1"/>
  <c r="R361" i="1"/>
  <c r="S361" i="1"/>
  <c r="R357" i="1"/>
  <c r="S357" i="1"/>
  <c r="R353" i="1"/>
  <c r="S353" i="1"/>
  <c r="R349" i="1"/>
  <c r="S349" i="1"/>
  <c r="R345" i="1"/>
  <c r="S345" i="1"/>
  <c r="R341" i="1"/>
  <c r="S341" i="1"/>
  <c r="R337" i="1"/>
  <c r="S337" i="1"/>
  <c r="R333" i="1"/>
  <c r="S333" i="1"/>
  <c r="R329" i="1"/>
  <c r="S329" i="1"/>
  <c r="R325" i="1"/>
  <c r="S325" i="1"/>
  <c r="R321" i="1"/>
  <c r="S321" i="1"/>
  <c r="R317" i="1"/>
  <c r="S317" i="1"/>
  <c r="R313" i="1"/>
  <c r="S313" i="1"/>
  <c r="R309" i="1"/>
  <c r="S309" i="1"/>
  <c r="R305" i="1"/>
  <c r="S305" i="1"/>
  <c r="R301" i="1"/>
  <c r="S301" i="1"/>
  <c r="R297" i="1"/>
  <c r="S297" i="1"/>
  <c r="R293" i="1"/>
  <c r="S293" i="1"/>
  <c r="R289" i="1"/>
  <c r="S289" i="1"/>
  <c r="R285" i="1"/>
  <c r="S285" i="1"/>
  <c r="R281" i="1"/>
  <c r="S281" i="1"/>
  <c r="R277" i="1"/>
  <c r="S277" i="1"/>
  <c r="R273" i="1"/>
  <c r="S273" i="1"/>
  <c r="R269" i="1"/>
  <c r="S269" i="1"/>
  <c r="R265" i="1"/>
  <c r="S265" i="1"/>
  <c r="R261" i="1"/>
  <c r="S261" i="1"/>
  <c r="R257" i="1"/>
  <c r="S257" i="1"/>
  <c r="R253" i="1"/>
  <c r="S253" i="1"/>
  <c r="R249" i="1"/>
  <c r="S249" i="1"/>
  <c r="R245" i="1"/>
  <c r="S245" i="1"/>
  <c r="R241" i="1"/>
  <c r="S241" i="1"/>
  <c r="R237" i="1"/>
  <c r="S237" i="1"/>
  <c r="R233" i="1"/>
  <c r="S233" i="1"/>
  <c r="R229" i="1"/>
  <c r="S229" i="1"/>
  <c r="R225" i="1"/>
  <c r="S225" i="1"/>
  <c r="R221" i="1"/>
  <c r="S221" i="1"/>
  <c r="R217" i="1"/>
  <c r="S217" i="1"/>
  <c r="R213" i="1"/>
  <c r="S213" i="1"/>
  <c r="R209" i="1"/>
  <c r="S209" i="1"/>
  <c r="R205" i="1"/>
  <c r="S205" i="1"/>
  <c r="R201" i="1"/>
  <c r="S201" i="1"/>
  <c r="R197" i="1"/>
  <c r="S197" i="1"/>
  <c r="R193" i="1"/>
  <c r="S193" i="1"/>
  <c r="R189" i="1"/>
  <c r="S189" i="1"/>
  <c r="R185" i="1"/>
  <c r="S185" i="1"/>
  <c r="R181" i="1"/>
  <c r="S181" i="1"/>
  <c r="R177" i="1"/>
  <c r="S177" i="1"/>
  <c r="R173" i="1"/>
  <c r="S173" i="1"/>
  <c r="R169" i="1"/>
  <c r="S169" i="1"/>
  <c r="R165" i="1"/>
  <c r="S165" i="1"/>
  <c r="R161" i="1"/>
  <c r="S161" i="1"/>
  <c r="R157" i="1"/>
  <c r="S157" i="1"/>
  <c r="R153" i="1"/>
  <c r="S153" i="1"/>
  <c r="R149" i="1"/>
  <c r="S149" i="1"/>
  <c r="R145" i="1"/>
  <c r="S145" i="1"/>
  <c r="R141" i="1"/>
  <c r="S141" i="1"/>
  <c r="R137" i="1"/>
  <c r="S137" i="1"/>
  <c r="R133" i="1"/>
  <c r="S133" i="1"/>
  <c r="R129" i="1"/>
  <c r="S129" i="1"/>
  <c r="R125" i="1"/>
  <c r="S125" i="1"/>
  <c r="R121" i="1"/>
  <c r="S121" i="1"/>
  <c r="R117" i="1"/>
  <c r="S117" i="1"/>
  <c r="R113" i="1"/>
  <c r="S113" i="1"/>
  <c r="R109" i="1"/>
  <c r="S109" i="1"/>
  <c r="R105" i="1"/>
  <c r="S105" i="1"/>
  <c r="R101" i="1"/>
  <c r="S101" i="1"/>
  <c r="R97" i="1"/>
  <c r="S97" i="1"/>
  <c r="R93" i="1"/>
  <c r="S93" i="1"/>
  <c r="R89" i="1"/>
  <c r="S89" i="1"/>
  <c r="R85" i="1"/>
  <c r="S85" i="1"/>
  <c r="R81" i="1"/>
  <c r="S81" i="1"/>
  <c r="R77" i="1"/>
  <c r="S77" i="1"/>
  <c r="R73" i="1"/>
  <c r="S73" i="1"/>
  <c r="R69" i="1"/>
  <c r="S69" i="1"/>
  <c r="R65" i="1"/>
  <c r="S65" i="1"/>
  <c r="R61" i="1"/>
  <c r="S61" i="1"/>
  <c r="R57" i="1"/>
  <c r="S57" i="1"/>
  <c r="R53" i="1"/>
  <c r="S53" i="1"/>
  <c r="R49" i="1"/>
  <c r="S49" i="1"/>
  <c r="R45" i="1"/>
  <c r="S45" i="1"/>
  <c r="R41" i="1"/>
  <c r="S41" i="1"/>
  <c r="R37" i="1"/>
  <c r="S37" i="1"/>
  <c r="R33" i="1"/>
  <c r="S33" i="1"/>
  <c r="R29" i="1"/>
  <c r="S29" i="1"/>
  <c r="R25" i="1"/>
  <c r="S25" i="1"/>
  <c r="R21" i="1"/>
  <c r="S21" i="1"/>
  <c r="R17" i="1"/>
  <c r="S17" i="1"/>
  <c r="R13" i="1"/>
  <c r="S13" i="1"/>
  <c r="R9" i="1"/>
  <c r="S9" i="1"/>
  <c r="R5" i="1"/>
  <c r="S5" i="1"/>
  <c r="R1044" i="1"/>
  <c r="S1044" i="1"/>
  <c r="R1040" i="1"/>
  <c r="S1040" i="1"/>
  <c r="R1036" i="1"/>
  <c r="S1036" i="1"/>
  <c r="R1032" i="1"/>
  <c r="S1032" i="1"/>
  <c r="R1028" i="1"/>
  <c r="S1028" i="1"/>
  <c r="R1024" i="1"/>
  <c r="S1024" i="1"/>
  <c r="R1020" i="1"/>
  <c r="S1020" i="1"/>
  <c r="R1016" i="1"/>
  <c r="S1016" i="1"/>
  <c r="R1012" i="1"/>
  <c r="S1012" i="1"/>
  <c r="R1008" i="1"/>
  <c r="S1008" i="1"/>
  <c r="R1004" i="1"/>
  <c r="S1004" i="1"/>
  <c r="R1000" i="1"/>
  <c r="S1000" i="1"/>
  <c r="R996" i="1"/>
  <c r="S996" i="1"/>
  <c r="R992" i="1"/>
  <c r="S992" i="1"/>
  <c r="R988" i="1"/>
  <c r="S988" i="1"/>
  <c r="R984" i="1"/>
  <c r="S984" i="1"/>
  <c r="R980" i="1"/>
  <c r="S980" i="1"/>
  <c r="R976" i="1"/>
  <c r="S976" i="1"/>
  <c r="R972" i="1"/>
  <c r="S972" i="1"/>
  <c r="R968" i="1"/>
  <c r="S968" i="1"/>
  <c r="R964" i="1"/>
  <c r="S964" i="1"/>
  <c r="R960" i="1"/>
  <c r="S960" i="1"/>
  <c r="R956" i="1"/>
  <c r="S956" i="1"/>
  <c r="R952" i="1"/>
  <c r="S952" i="1"/>
  <c r="R948" i="1"/>
  <c r="S948" i="1"/>
  <c r="R944" i="1"/>
  <c r="S944" i="1"/>
  <c r="R940" i="1"/>
  <c r="S940" i="1"/>
  <c r="R936" i="1"/>
  <c r="S936" i="1"/>
  <c r="R932" i="1"/>
  <c r="S932" i="1"/>
  <c r="R928" i="1"/>
  <c r="S928" i="1"/>
  <c r="R924" i="1"/>
  <c r="S924" i="1"/>
  <c r="R920" i="1"/>
  <c r="S920" i="1"/>
  <c r="R916" i="1"/>
  <c r="S916" i="1"/>
  <c r="R912" i="1"/>
  <c r="S912" i="1"/>
  <c r="R908" i="1"/>
  <c r="S908" i="1"/>
  <c r="R904" i="1"/>
  <c r="S904" i="1"/>
  <c r="R900" i="1"/>
  <c r="S900" i="1"/>
  <c r="R896" i="1"/>
  <c r="S896" i="1"/>
  <c r="R892" i="1"/>
  <c r="S892" i="1"/>
  <c r="R888" i="1"/>
  <c r="S888" i="1"/>
  <c r="R884" i="1"/>
  <c r="S884" i="1"/>
  <c r="R880" i="1"/>
  <c r="S880" i="1"/>
  <c r="R876" i="1"/>
  <c r="S876" i="1"/>
  <c r="R872" i="1"/>
  <c r="S872" i="1"/>
  <c r="R868" i="1"/>
  <c r="S868" i="1"/>
  <c r="R864" i="1"/>
  <c r="S864" i="1"/>
  <c r="R860" i="1"/>
  <c r="S860" i="1"/>
  <c r="R856" i="1"/>
  <c r="S856" i="1"/>
  <c r="R852" i="1"/>
  <c r="S852" i="1"/>
  <c r="R848" i="1"/>
  <c r="S848" i="1"/>
  <c r="R844" i="1"/>
  <c r="S844" i="1"/>
  <c r="R840" i="1"/>
  <c r="S840" i="1"/>
  <c r="R836" i="1"/>
  <c r="S836" i="1"/>
  <c r="R832" i="1"/>
  <c r="S832" i="1"/>
  <c r="R828" i="1"/>
  <c r="S828" i="1"/>
  <c r="R824" i="1"/>
  <c r="S824" i="1"/>
  <c r="R820" i="1"/>
  <c r="S820" i="1"/>
  <c r="R816" i="1"/>
  <c r="S816" i="1"/>
  <c r="R812" i="1"/>
  <c r="S812" i="1"/>
  <c r="R808" i="1"/>
  <c r="S808" i="1"/>
  <c r="R804" i="1"/>
  <c r="S804" i="1"/>
  <c r="R800" i="1"/>
  <c r="S800" i="1"/>
  <c r="R796" i="1"/>
  <c r="S796" i="1"/>
  <c r="R792" i="1"/>
  <c r="S792" i="1"/>
  <c r="R788" i="1"/>
  <c r="S788" i="1"/>
  <c r="R784" i="1"/>
  <c r="S784" i="1"/>
  <c r="R780" i="1"/>
  <c r="S780" i="1"/>
  <c r="R776" i="1"/>
  <c r="S776" i="1"/>
  <c r="R772" i="1"/>
  <c r="S772" i="1"/>
  <c r="R768" i="1"/>
  <c r="S768" i="1"/>
  <c r="R764" i="1"/>
  <c r="S764" i="1"/>
  <c r="R760" i="1"/>
  <c r="S760" i="1"/>
  <c r="R756" i="1"/>
  <c r="S756" i="1"/>
  <c r="R752" i="1"/>
  <c r="S752" i="1"/>
  <c r="R748" i="1"/>
  <c r="S748" i="1"/>
  <c r="R744" i="1"/>
  <c r="S744" i="1"/>
  <c r="R740" i="1"/>
  <c r="S740" i="1"/>
  <c r="R736" i="1"/>
  <c r="S736" i="1"/>
  <c r="R732" i="1"/>
  <c r="S732" i="1"/>
  <c r="R728" i="1"/>
  <c r="S728" i="1"/>
  <c r="R724" i="1"/>
  <c r="S724" i="1"/>
  <c r="R720" i="1"/>
  <c r="S720" i="1"/>
  <c r="R716" i="1"/>
  <c r="S716" i="1"/>
  <c r="R712" i="1"/>
  <c r="S712" i="1"/>
  <c r="R708" i="1"/>
  <c r="S708" i="1"/>
  <c r="R704" i="1"/>
  <c r="S704" i="1"/>
  <c r="R700" i="1"/>
  <c r="S700" i="1"/>
  <c r="R696" i="1"/>
  <c r="S696" i="1"/>
  <c r="R692" i="1"/>
  <c r="S692" i="1"/>
  <c r="R688" i="1"/>
  <c r="S688" i="1"/>
  <c r="R684" i="1"/>
  <c r="S684" i="1"/>
  <c r="R680" i="1"/>
  <c r="S680" i="1"/>
  <c r="R676" i="1"/>
  <c r="S676" i="1"/>
  <c r="R672" i="1"/>
  <c r="S672" i="1"/>
  <c r="R668" i="1"/>
  <c r="S668" i="1"/>
  <c r="R664" i="1"/>
  <c r="S664" i="1"/>
  <c r="R660" i="1"/>
  <c r="S660" i="1"/>
  <c r="R656" i="1"/>
  <c r="S656" i="1"/>
  <c r="R652" i="1"/>
  <c r="S652" i="1"/>
  <c r="R648" i="1"/>
  <c r="S648" i="1"/>
  <c r="R644" i="1"/>
  <c r="S644" i="1"/>
  <c r="R640" i="1"/>
  <c r="S640" i="1"/>
  <c r="R636" i="1"/>
  <c r="S636" i="1"/>
  <c r="R632" i="1"/>
  <c r="S632" i="1"/>
  <c r="R628" i="1"/>
  <c r="S628" i="1"/>
  <c r="R624" i="1"/>
  <c r="S624" i="1"/>
  <c r="R620" i="1"/>
  <c r="S620" i="1"/>
  <c r="R616" i="1"/>
  <c r="S616" i="1"/>
  <c r="R612" i="1"/>
  <c r="S612" i="1"/>
  <c r="R608" i="1"/>
  <c r="S608" i="1"/>
  <c r="R604" i="1"/>
  <c r="S604" i="1"/>
  <c r="R600" i="1"/>
  <c r="S600" i="1"/>
  <c r="R596" i="1"/>
  <c r="S596" i="1"/>
  <c r="R592" i="1"/>
  <c r="S592" i="1"/>
  <c r="R588" i="1"/>
  <c r="S588" i="1"/>
  <c r="R584" i="1"/>
  <c r="S584" i="1"/>
  <c r="R580" i="1"/>
  <c r="S580" i="1"/>
  <c r="R576" i="1"/>
  <c r="S576" i="1"/>
  <c r="R572" i="1"/>
  <c r="S572" i="1"/>
  <c r="R568" i="1"/>
  <c r="S568" i="1"/>
  <c r="R564" i="1"/>
  <c r="S564" i="1"/>
  <c r="R560" i="1"/>
  <c r="S560" i="1"/>
  <c r="R556" i="1"/>
  <c r="S556" i="1"/>
  <c r="R552" i="1"/>
  <c r="S552" i="1"/>
  <c r="R548" i="1"/>
  <c r="S548" i="1"/>
  <c r="R544" i="1"/>
  <c r="S544" i="1"/>
  <c r="R540" i="1"/>
  <c r="S540" i="1"/>
  <c r="R536" i="1"/>
  <c r="S536" i="1"/>
  <c r="R532" i="1"/>
  <c r="S532" i="1"/>
  <c r="R528" i="1"/>
  <c r="S528" i="1"/>
  <c r="R524" i="1"/>
  <c r="S524" i="1"/>
  <c r="R520" i="1"/>
  <c r="S520" i="1"/>
  <c r="R516" i="1"/>
  <c r="S516" i="1"/>
  <c r="R512" i="1"/>
  <c r="S512" i="1"/>
  <c r="R508" i="1"/>
  <c r="S508" i="1"/>
  <c r="R504" i="1"/>
  <c r="S504" i="1"/>
  <c r="R500" i="1"/>
  <c r="S500" i="1"/>
  <c r="R496" i="1"/>
  <c r="S496" i="1"/>
  <c r="R492" i="1"/>
  <c r="S492" i="1"/>
  <c r="R488" i="1"/>
  <c r="S488" i="1"/>
  <c r="R484" i="1"/>
  <c r="S484" i="1"/>
  <c r="R480" i="1"/>
  <c r="S480" i="1"/>
  <c r="R476" i="1"/>
  <c r="S476" i="1"/>
  <c r="R472" i="1"/>
  <c r="S472" i="1"/>
  <c r="R468" i="1"/>
  <c r="S468" i="1"/>
  <c r="R464" i="1"/>
  <c r="S464" i="1"/>
  <c r="R460" i="1"/>
  <c r="S460" i="1"/>
  <c r="R456" i="1"/>
  <c r="S456" i="1"/>
  <c r="R452" i="1"/>
  <c r="S452" i="1"/>
  <c r="R448" i="1"/>
  <c r="S448" i="1"/>
  <c r="R444" i="1"/>
  <c r="S444" i="1"/>
  <c r="R440" i="1"/>
  <c r="S440" i="1"/>
  <c r="R436" i="1"/>
  <c r="S436" i="1"/>
  <c r="R432" i="1"/>
  <c r="S432" i="1"/>
  <c r="R428" i="1"/>
  <c r="S428" i="1"/>
  <c r="R424" i="1"/>
  <c r="S424" i="1"/>
  <c r="R420" i="1"/>
  <c r="S420" i="1"/>
  <c r="R416" i="1"/>
  <c r="S416" i="1"/>
  <c r="R412" i="1"/>
  <c r="S412" i="1"/>
  <c r="R408" i="1"/>
  <c r="S408" i="1"/>
  <c r="R404" i="1"/>
  <c r="S404" i="1"/>
  <c r="R400" i="1"/>
  <c r="S400" i="1"/>
  <c r="R396" i="1"/>
  <c r="S396" i="1"/>
  <c r="R392" i="1"/>
  <c r="S392" i="1"/>
  <c r="R388" i="1"/>
  <c r="S388" i="1"/>
  <c r="R384" i="1"/>
  <c r="S384" i="1"/>
  <c r="R380" i="1"/>
  <c r="S380" i="1"/>
  <c r="R376" i="1"/>
  <c r="S376" i="1"/>
  <c r="R372" i="1"/>
  <c r="S372" i="1"/>
  <c r="R368" i="1"/>
  <c r="S368" i="1"/>
  <c r="R364" i="1"/>
  <c r="S364" i="1"/>
  <c r="R360" i="1"/>
  <c r="S360" i="1"/>
  <c r="R356" i="1"/>
  <c r="S356" i="1"/>
  <c r="R352" i="1"/>
  <c r="S352" i="1"/>
  <c r="R348" i="1"/>
  <c r="S348" i="1"/>
  <c r="R344" i="1"/>
  <c r="S344" i="1"/>
  <c r="R340" i="1"/>
  <c r="S340" i="1"/>
  <c r="R336" i="1"/>
  <c r="S336" i="1"/>
  <c r="R332" i="1"/>
  <c r="S332" i="1"/>
  <c r="R328" i="1"/>
  <c r="S328" i="1"/>
  <c r="R324" i="1"/>
  <c r="S324" i="1"/>
  <c r="R320" i="1"/>
  <c r="S320" i="1"/>
  <c r="R316" i="1"/>
  <c r="S316" i="1"/>
  <c r="R312" i="1"/>
  <c r="S312" i="1"/>
  <c r="R308" i="1"/>
  <c r="S308" i="1"/>
  <c r="R304" i="1"/>
  <c r="S304" i="1"/>
  <c r="R300" i="1"/>
  <c r="S300" i="1"/>
  <c r="R296" i="1"/>
  <c r="S296" i="1"/>
  <c r="R292" i="1"/>
  <c r="S292" i="1"/>
  <c r="R288" i="1"/>
  <c r="S288" i="1"/>
  <c r="R284" i="1"/>
  <c r="S284" i="1"/>
  <c r="R280" i="1"/>
  <c r="S280" i="1"/>
  <c r="R276" i="1"/>
  <c r="S276" i="1"/>
  <c r="R272" i="1"/>
  <c r="S272" i="1"/>
  <c r="R268" i="1"/>
  <c r="S268" i="1"/>
  <c r="R264" i="1"/>
  <c r="S264" i="1"/>
  <c r="R260" i="1"/>
  <c r="S260" i="1"/>
  <c r="R256" i="1"/>
  <c r="S256" i="1"/>
  <c r="R252" i="1"/>
  <c r="S252" i="1"/>
  <c r="R248" i="1"/>
  <c r="S248" i="1"/>
  <c r="R244" i="1"/>
  <c r="S244" i="1"/>
  <c r="R240" i="1"/>
  <c r="S240" i="1"/>
  <c r="R236" i="1"/>
  <c r="S236" i="1"/>
  <c r="R232" i="1"/>
  <c r="S232" i="1"/>
  <c r="R228" i="1"/>
  <c r="S228" i="1"/>
  <c r="R224" i="1"/>
  <c r="S224" i="1"/>
  <c r="R220" i="1"/>
  <c r="S220" i="1"/>
  <c r="R216" i="1"/>
  <c r="S216" i="1"/>
  <c r="R212" i="1"/>
  <c r="S212" i="1"/>
  <c r="R208" i="1"/>
  <c r="S208" i="1"/>
  <c r="R204" i="1"/>
  <c r="S204" i="1"/>
  <c r="R200" i="1"/>
  <c r="S200" i="1"/>
  <c r="R196" i="1"/>
  <c r="S196" i="1"/>
  <c r="R192" i="1"/>
  <c r="S192" i="1"/>
  <c r="R188" i="1"/>
  <c r="S188" i="1"/>
  <c r="R184" i="1"/>
  <c r="S184" i="1"/>
  <c r="R180" i="1"/>
  <c r="S180" i="1"/>
  <c r="R176" i="1"/>
  <c r="S176" i="1"/>
  <c r="R172" i="1"/>
  <c r="S172" i="1"/>
  <c r="R168" i="1"/>
  <c r="S168" i="1"/>
  <c r="R164" i="1"/>
  <c r="S164" i="1"/>
  <c r="R160" i="1"/>
  <c r="S160" i="1"/>
  <c r="R156" i="1"/>
  <c r="S156" i="1"/>
  <c r="R152" i="1"/>
  <c r="S152" i="1"/>
  <c r="R148" i="1"/>
  <c r="S148" i="1"/>
  <c r="R144" i="1"/>
  <c r="S144" i="1"/>
  <c r="R140" i="1"/>
  <c r="S140" i="1"/>
  <c r="R136" i="1"/>
  <c r="S136" i="1"/>
  <c r="R132" i="1"/>
  <c r="S132" i="1"/>
  <c r="R128" i="1"/>
  <c r="S128" i="1"/>
  <c r="R124" i="1"/>
  <c r="S124" i="1"/>
  <c r="R120" i="1"/>
  <c r="S120" i="1"/>
  <c r="R116" i="1"/>
  <c r="S116" i="1"/>
  <c r="R112" i="1"/>
  <c r="S112" i="1"/>
  <c r="R108" i="1"/>
  <c r="S108" i="1"/>
  <c r="R104" i="1"/>
  <c r="S104" i="1"/>
  <c r="R100" i="1"/>
  <c r="S100" i="1"/>
  <c r="R96" i="1"/>
  <c r="S96" i="1"/>
  <c r="R92" i="1"/>
  <c r="S92" i="1"/>
  <c r="R88" i="1"/>
  <c r="S88" i="1"/>
  <c r="R84" i="1"/>
  <c r="S84" i="1"/>
  <c r="R80" i="1"/>
  <c r="S80" i="1"/>
  <c r="R76" i="1"/>
  <c r="S76" i="1"/>
  <c r="R72" i="1"/>
  <c r="S72" i="1"/>
  <c r="R68" i="1"/>
  <c r="S68" i="1"/>
  <c r="R64" i="1"/>
  <c r="S64" i="1"/>
  <c r="R60" i="1"/>
  <c r="S60" i="1"/>
  <c r="R56" i="1"/>
  <c r="S56" i="1"/>
  <c r="R52" i="1"/>
  <c r="S52" i="1"/>
  <c r="R48" i="1"/>
  <c r="S48" i="1"/>
  <c r="R44" i="1"/>
  <c r="S44" i="1"/>
  <c r="R40" i="1"/>
  <c r="S40" i="1"/>
  <c r="R36" i="1"/>
  <c r="S36" i="1"/>
  <c r="R32" i="1"/>
  <c r="S32" i="1"/>
  <c r="R28" i="1"/>
  <c r="S28" i="1"/>
  <c r="R24" i="1"/>
  <c r="S24" i="1"/>
  <c r="R20" i="1"/>
  <c r="S20" i="1"/>
  <c r="R16" i="1"/>
  <c r="S16" i="1"/>
  <c r="R12" i="1"/>
  <c r="S12" i="1"/>
  <c r="R8" i="1"/>
  <c r="S8" i="1"/>
  <c r="R4" i="1"/>
  <c r="S4" i="1"/>
  <c r="R763" i="1"/>
  <c r="S763" i="1"/>
  <c r="R759" i="1"/>
  <c r="S759" i="1"/>
  <c r="R755" i="1"/>
  <c r="S755" i="1"/>
  <c r="R751" i="1"/>
  <c r="S751" i="1"/>
  <c r="R747" i="1"/>
  <c r="S747" i="1"/>
  <c r="R743" i="1"/>
  <c r="S743" i="1"/>
  <c r="R739" i="1"/>
  <c r="S739" i="1"/>
  <c r="R735" i="1"/>
  <c r="S735" i="1"/>
  <c r="R731" i="1"/>
  <c r="S731" i="1"/>
  <c r="R727" i="1"/>
  <c r="S727" i="1"/>
  <c r="R723" i="1"/>
  <c r="S723" i="1"/>
  <c r="R719" i="1"/>
  <c r="S719" i="1"/>
  <c r="R715" i="1"/>
  <c r="S715" i="1"/>
  <c r="R711" i="1"/>
  <c r="S711" i="1"/>
  <c r="R707" i="1"/>
  <c r="S707" i="1"/>
  <c r="R703" i="1"/>
  <c r="S703" i="1"/>
  <c r="R699" i="1"/>
  <c r="S699" i="1"/>
  <c r="R695" i="1"/>
  <c r="S695" i="1"/>
  <c r="R691" i="1"/>
  <c r="S691" i="1"/>
  <c r="R687" i="1"/>
  <c r="S687" i="1"/>
  <c r="R683" i="1"/>
  <c r="S683" i="1"/>
  <c r="R679" i="1"/>
  <c r="S679" i="1"/>
  <c r="R675" i="1"/>
  <c r="S675" i="1"/>
  <c r="R671" i="1"/>
  <c r="S671" i="1"/>
  <c r="R667" i="1"/>
  <c r="S667" i="1"/>
  <c r="R663" i="1"/>
  <c r="S663" i="1"/>
  <c r="R659" i="1"/>
  <c r="S659" i="1"/>
  <c r="R655" i="1"/>
  <c r="S655" i="1"/>
  <c r="R651" i="1"/>
  <c r="S651" i="1"/>
  <c r="R647" i="1"/>
  <c r="S647" i="1"/>
  <c r="R643" i="1"/>
  <c r="S643" i="1"/>
  <c r="R639" i="1"/>
  <c r="S639" i="1"/>
  <c r="R635" i="1"/>
  <c r="S635" i="1"/>
  <c r="R631" i="1"/>
  <c r="S631" i="1"/>
  <c r="R627" i="1"/>
  <c r="S627" i="1"/>
  <c r="R623" i="1"/>
  <c r="S623" i="1"/>
  <c r="R619" i="1"/>
  <c r="S619" i="1"/>
  <c r="R615" i="1"/>
  <c r="S615" i="1"/>
  <c r="R611" i="1"/>
  <c r="S611" i="1"/>
  <c r="R607" i="1"/>
  <c r="S607" i="1"/>
  <c r="R603" i="1"/>
  <c r="S603" i="1"/>
  <c r="R599" i="1"/>
  <c r="S599" i="1"/>
  <c r="R595" i="1"/>
  <c r="S595" i="1"/>
  <c r="R591" i="1"/>
  <c r="S591" i="1"/>
  <c r="R587" i="1"/>
  <c r="S587" i="1"/>
  <c r="R583" i="1"/>
  <c r="S583" i="1"/>
  <c r="R579" i="1"/>
  <c r="S579" i="1"/>
  <c r="R575" i="1"/>
  <c r="S575" i="1"/>
  <c r="R571" i="1"/>
  <c r="S571" i="1"/>
  <c r="R567" i="1"/>
  <c r="S567" i="1"/>
  <c r="R563" i="1"/>
  <c r="S563" i="1"/>
  <c r="R559" i="1"/>
  <c r="S559" i="1"/>
  <c r="R555" i="1"/>
  <c r="S555" i="1"/>
  <c r="R551" i="1"/>
  <c r="S551" i="1"/>
  <c r="R547" i="1"/>
  <c r="S547" i="1"/>
  <c r="R543" i="1"/>
  <c r="S543" i="1"/>
  <c r="R539" i="1"/>
  <c r="S539" i="1"/>
  <c r="R535" i="1"/>
  <c r="S535" i="1"/>
  <c r="R531" i="1"/>
  <c r="S531" i="1"/>
  <c r="R527" i="1"/>
  <c r="S527" i="1"/>
  <c r="R523" i="1"/>
  <c r="S523" i="1"/>
  <c r="R519" i="1"/>
  <c r="S519" i="1"/>
  <c r="R515" i="1"/>
  <c r="S515" i="1"/>
  <c r="R511" i="1"/>
  <c r="S511" i="1"/>
  <c r="R507" i="1"/>
  <c r="S507" i="1"/>
  <c r="R503" i="1"/>
  <c r="S503" i="1"/>
  <c r="R499" i="1"/>
  <c r="S499" i="1"/>
  <c r="R495" i="1"/>
  <c r="S495" i="1"/>
  <c r="R491" i="1"/>
  <c r="S491" i="1"/>
  <c r="R487" i="1"/>
  <c r="S487" i="1"/>
  <c r="R483" i="1"/>
  <c r="S483" i="1"/>
  <c r="R479" i="1"/>
  <c r="S479" i="1"/>
  <c r="R475" i="1"/>
  <c r="S475" i="1"/>
  <c r="R471" i="1"/>
  <c r="S471" i="1"/>
  <c r="R467" i="1"/>
  <c r="S467" i="1"/>
  <c r="R463" i="1"/>
  <c r="S463" i="1"/>
  <c r="R459" i="1"/>
  <c r="S459" i="1"/>
  <c r="R455" i="1"/>
  <c r="S455" i="1"/>
  <c r="R451" i="1"/>
  <c r="S451" i="1"/>
  <c r="R447" i="1"/>
  <c r="S447" i="1"/>
  <c r="R443" i="1"/>
  <c r="S443" i="1"/>
  <c r="R439" i="1"/>
  <c r="S439" i="1"/>
  <c r="R435" i="1"/>
  <c r="S435" i="1"/>
  <c r="R431" i="1"/>
  <c r="S431" i="1"/>
  <c r="R427" i="1"/>
  <c r="S427" i="1"/>
  <c r="R423" i="1"/>
  <c r="S423" i="1"/>
  <c r="R419" i="1"/>
  <c r="S419" i="1"/>
  <c r="R415" i="1"/>
  <c r="S415" i="1"/>
  <c r="R411" i="1"/>
  <c r="S411" i="1"/>
  <c r="R407" i="1"/>
  <c r="S407" i="1"/>
  <c r="R403" i="1"/>
  <c r="S403" i="1"/>
  <c r="R399" i="1"/>
  <c r="S399" i="1"/>
  <c r="R395" i="1"/>
  <c r="S395" i="1"/>
  <c r="R391" i="1"/>
  <c r="S391" i="1"/>
  <c r="R387" i="1"/>
  <c r="S387" i="1"/>
  <c r="R383" i="1"/>
  <c r="S383" i="1"/>
  <c r="R379" i="1"/>
  <c r="S379" i="1"/>
  <c r="R375" i="1"/>
  <c r="S375" i="1"/>
  <c r="R371" i="1"/>
  <c r="S371" i="1"/>
  <c r="R367" i="1"/>
  <c r="S367" i="1"/>
  <c r="R363" i="1"/>
  <c r="S363" i="1"/>
  <c r="R359" i="1"/>
  <c r="S359" i="1"/>
  <c r="R355" i="1"/>
  <c r="S355" i="1"/>
  <c r="R351" i="1"/>
  <c r="S351" i="1"/>
  <c r="R347" i="1"/>
  <c r="S347" i="1"/>
  <c r="R343" i="1"/>
  <c r="S343" i="1"/>
  <c r="R339" i="1"/>
  <c r="S339" i="1"/>
  <c r="R335" i="1"/>
  <c r="S335" i="1"/>
  <c r="R331" i="1"/>
  <c r="S331" i="1"/>
  <c r="R327" i="1"/>
  <c r="S327" i="1"/>
  <c r="R323" i="1"/>
  <c r="S323" i="1"/>
  <c r="R319" i="1"/>
  <c r="S319" i="1"/>
  <c r="R315" i="1"/>
  <c r="S315" i="1"/>
  <c r="R311" i="1"/>
  <c r="S311" i="1"/>
  <c r="R307" i="1"/>
  <c r="S307" i="1"/>
  <c r="R303" i="1"/>
  <c r="S303" i="1"/>
  <c r="R299" i="1"/>
  <c r="S299" i="1"/>
  <c r="R295" i="1"/>
  <c r="S295" i="1"/>
  <c r="R291" i="1"/>
  <c r="S291" i="1"/>
  <c r="R287" i="1"/>
  <c r="S287" i="1"/>
  <c r="R283" i="1"/>
  <c r="S283" i="1"/>
  <c r="R279" i="1"/>
  <c r="S279" i="1"/>
  <c r="R275" i="1"/>
  <c r="S275" i="1"/>
  <c r="R271" i="1"/>
  <c r="S271" i="1"/>
  <c r="R267" i="1"/>
  <c r="S267" i="1"/>
  <c r="R263" i="1"/>
  <c r="S263" i="1"/>
  <c r="R259" i="1"/>
  <c r="S259" i="1"/>
  <c r="R255" i="1"/>
  <c r="S255" i="1"/>
  <c r="R251" i="1"/>
  <c r="S251" i="1"/>
  <c r="R247" i="1"/>
  <c r="S247" i="1"/>
  <c r="R243" i="1"/>
  <c r="S243" i="1"/>
  <c r="R239" i="1"/>
  <c r="S239" i="1"/>
  <c r="R235" i="1"/>
  <c r="S235" i="1"/>
  <c r="R231" i="1"/>
  <c r="S231" i="1"/>
  <c r="R227" i="1"/>
  <c r="S227" i="1"/>
  <c r="R223" i="1"/>
  <c r="S223" i="1"/>
  <c r="R219" i="1"/>
  <c r="S219" i="1"/>
  <c r="R215" i="1"/>
  <c r="S215" i="1"/>
  <c r="R211" i="1"/>
  <c r="S211" i="1"/>
  <c r="R207" i="1"/>
  <c r="S207" i="1"/>
  <c r="R203" i="1"/>
  <c r="S203" i="1"/>
  <c r="R199" i="1"/>
  <c r="S199" i="1"/>
  <c r="R195" i="1"/>
  <c r="S195" i="1"/>
  <c r="R191" i="1"/>
  <c r="S191" i="1"/>
  <c r="R187" i="1"/>
  <c r="S187" i="1"/>
  <c r="R183" i="1"/>
  <c r="S183" i="1"/>
  <c r="R179" i="1"/>
  <c r="S179" i="1"/>
  <c r="R175" i="1"/>
  <c r="S175" i="1"/>
  <c r="R171" i="1"/>
  <c r="S171" i="1"/>
  <c r="R167" i="1"/>
  <c r="S167" i="1"/>
  <c r="R163" i="1"/>
  <c r="S163" i="1"/>
  <c r="R159" i="1"/>
  <c r="S159" i="1"/>
  <c r="R155" i="1"/>
  <c r="S155" i="1"/>
  <c r="R151" i="1"/>
  <c r="S151" i="1"/>
  <c r="R147" i="1"/>
  <c r="S147" i="1"/>
  <c r="R143" i="1"/>
  <c r="S143" i="1"/>
  <c r="R139" i="1"/>
  <c r="S139" i="1"/>
  <c r="R135" i="1"/>
  <c r="S135" i="1"/>
  <c r="R131" i="1"/>
  <c r="S131" i="1"/>
  <c r="R127" i="1"/>
  <c r="S127" i="1"/>
  <c r="R123" i="1"/>
  <c r="S123" i="1"/>
  <c r="R119" i="1"/>
  <c r="S119" i="1"/>
  <c r="R115" i="1"/>
  <c r="S115" i="1"/>
  <c r="R111" i="1"/>
  <c r="S111" i="1"/>
  <c r="R107" i="1"/>
  <c r="S107" i="1"/>
  <c r="R103" i="1"/>
  <c r="S103" i="1"/>
  <c r="R99" i="1"/>
  <c r="S99" i="1"/>
  <c r="R95" i="1"/>
  <c r="S95" i="1"/>
  <c r="R91" i="1"/>
  <c r="S91" i="1"/>
  <c r="R87" i="1"/>
  <c r="S87" i="1"/>
  <c r="R83" i="1"/>
  <c r="S83" i="1"/>
  <c r="R79" i="1"/>
  <c r="S79" i="1"/>
  <c r="R75" i="1"/>
  <c r="S75" i="1"/>
  <c r="R71" i="1"/>
  <c r="S71" i="1"/>
  <c r="R67" i="1"/>
  <c r="S67" i="1"/>
  <c r="R63" i="1"/>
  <c r="S63" i="1"/>
  <c r="R59" i="1"/>
  <c r="S59" i="1"/>
  <c r="R55" i="1"/>
  <c r="S55" i="1"/>
  <c r="R51" i="1"/>
  <c r="S51" i="1"/>
  <c r="R47" i="1"/>
  <c r="S47" i="1"/>
  <c r="R43" i="1"/>
  <c r="S43" i="1"/>
  <c r="R39" i="1"/>
  <c r="S39" i="1"/>
  <c r="R35" i="1"/>
  <c r="S35" i="1"/>
  <c r="R31" i="1"/>
  <c r="S31" i="1"/>
  <c r="R27" i="1"/>
  <c r="S27" i="1"/>
  <c r="R23" i="1"/>
  <c r="S23" i="1"/>
  <c r="R19" i="1"/>
  <c r="S19" i="1"/>
  <c r="R15" i="1"/>
  <c r="S15" i="1"/>
  <c r="R11" i="1"/>
  <c r="S11" i="1"/>
  <c r="R7" i="1"/>
  <c r="S7" i="1"/>
  <c r="R3" i="1"/>
  <c r="S3" i="1"/>
  <c r="Q2" i="1"/>
  <c r="R2" i="1"/>
  <c r="P1164" i="1"/>
  <c r="Q1164" i="1"/>
  <c r="P1162" i="1"/>
  <c r="Q1162" i="1"/>
  <c r="P1158" i="1"/>
  <c r="Q1158" i="1"/>
  <c r="P1154" i="1"/>
  <c r="Q1154" i="1"/>
  <c r="P1150" i="1"/>
  <c r="Q1150" i="1"/>
  <c r="P1146" i="1"/>
  <c r="Q1146" i="1"/>
  <c r="P1142" i="1"/>
  <c r="Q1142" i="1"/>
  <c r="P1138" i="1"/>
  <c r="Q1138" i="1"/>
  <c r="P1134" i="1"/>
  <c r="Q1134" i="1"/>
  <c r="P1130" i="1"/>
  <c r="Q1130" i="1"/>
  <c r="P1126" i="1"/>
  <c r="Q1126" i="1"/>
  <c r="P1122" i="1"/>
  <c r="Q1122" i="1"/>
  <c r="P1118" i="1"/>
  <c r="Q1118" i="1"/>
  <c r="P1114" i="1"/>
  <c r="Q1114" i="1"/>
  <c r="P1110" i="1"/>
  <c r="Q1110" i="1"/>
  <c r="P1106" i="1"/>
  <c r="Q1106" i="1"/>
  <c r="P1102" i="1"/>
  <c r="Q1102" i="1"/>
  <c r="P1098" i="1"/>
  <c r="Q1098" i="1"/>
  <c r="P1094" i="1"/>
  <c r="Q1094" i="1"/>
  <c r="P1090" i="1"/>
  <c r="Q1090" i="1"/>
  <c r="P1086" i="1"/>
  <c r="Q1086" i="1"/>
  <c r="P1082" i="1"/>
  <c r="Q1082" i="1"/>
  <c r="P1078" i="1"/>
  <c r="Q1078" i="1"/>
  <c r="P1074" i="1"/>
  <c r="Q1074" i="1"/>
  <c r="P1070" i="1"/>
  <c r="Q1070" i="1"/>
  <c r="P1066" i="1"/>
  <c r="Q1066" i="1"/>
  <c r="P1062" i="1"/>
  <c r="Q1062" i="1"/>
  <c r="P1058" i="1"/>
  <c r="Q1058" i="1"/>
  <c r="P1054" i="1"/>
  <c r="Q1054" i="1"/>
  <c r="P1050" i="1"/>
  <c r="Q1050" i="1"/>
  <c r="P1046" i="1"/>
  <c r="Q1046" i="1"/>
  <c r="P1042" i="1"/>
  <c r="Q1042" i="1"/>
  <c r="P1038" i="1"/>
  <c r="Q1038" i="1"/>
  <c r="P1034" i="1"/>
  <c r="Q1034" i="1"/>
  <c r="P1030" i="1"/>
  <c r="Q1030" i="1"/>
  <c r="P1026" i="1"/>
  <c r="Q1026" i="1"/>
  <c r="P1022" i="1"/>
  <c r="Q1022" i="1"/>
  <c r="P1161" i="1"/>
  <c r="Q1161" i="1"/>
  <c r="P1157" i="1"/>
  <c r="Q1157" i="1"/>
  <c r="P1153" i="1"/>
  <c r="Q1153" i="1"/>
  <c r="P1149" i="1"/>
  <c r="Q1149" i="1"/>
  <c r="P1145" i="1"/>
  <c r="Q1145" i="1"/>
  <c r="P1141" i="1"/>
  <c r="Q1141" i="1"/>
  <c r="P1137" i="1"/>
  <c r="Q1137" i="1"/>
  <c r="P1133" i="1"/>
  <c r="Q1133" i="1"/>
  <c r="P1129" i="1"/>
  <c r="Q1129" i="1"/>
  <c r="P1125" i="1"/>
  <c r="Q1125" i="1"/>
  <c r="P1121" i="1"/>
  <c r="Q1121" i="1"/>
  <c r="P1117" i="1"/>
  <c r="Q1117" i="1"/>
  <c r="P1113" i="1"/>
  <c r="Q1113" i="1"/>
  <c r="P1109" i="1"/>
  <c r="Q1109" i="1"/>
  <c r="P1105" i="1"/>
  <c r="Q1105" i="1"/>
  <c r="P1101" i="1"/>
  <c r="Q1101" i="1"/>
  <c r="P1097" i="1"/>
  <c r="Q1097" i="1"/>
  <c r="P1093" i="1"/>
  <c r="Q1093" i="1"/>
  <c r="P1089" i="1"/>
  <c r="Q1089" i="1"/>
  <c r="P1085" i="1"/>
  <c r="Q1085" i="1"/>
  <c r="P1081" i="1"/>
  <c r="Q1081" i="1"/>
  <c r="P1077" i="1"/>
  <c r="Q1077" i="1"/>
  <c r="P1073" i="1"/>
  <c r="Q1073" i="1"/>
  <c r="P1069" i="1"/>
  <c r="Q1069" i="1"/>
  <c r="P1065" i="1"/>
  <c r="Q1065" i="1"/>
  <c r="P1061" i="1"/>
  <c r="Q1061" i="1"/>
  <c r="P1057" i="1"/>
  <c r="Q1057" i="1"/>
  <c r="P1053" i="1"/>
  <c r="Q1053" i="1"/>
  <c r="P1049" i="1"/>
  <c r="Q1049" i="1"/>
  <c r="P1045" i="1"/>
  <c r="Q1045" i="1"/>
  <c r="P1041" i="1"/>
  <c r="Q1041" i="1"/>
  <c r="P1037" i="1"/>
  <c r="Q1037" i="1"/>
  <c r="P1033" i="1"/>
  <c r="Q1033" i="1"/>
  <c r="P1029" i="1"/>
  <c r="Q1029" i="1"/>
  <c r="P1025" i="1"/>
  <c r="Q1025" i="1"/>
  <c r="P1021" i="1"/>
  <c r="Q1021" i="1"/>
  <c r="P1017" i="1"/>
  <c r="Q1017" i="1"/>
  <c r="P1152" i="1"/>
  <c r="Q1152" i="1"/>
  <c r="P1144" i="1"/>
  <c r="Q1144" i="1"/>
  <c r="P1136" i="1"/>
  <c r="Q1136" i="1"/>
  <c r="P1128" i="1"/>
  <c r="Q1128" i="1"/>
  <c r="P1120" i="1"/>
  <c r="Q1120" i="1"/>
  <c r="P1112" i="1"/>
  <c r="Q1112" i="1"/>
  <c r="P1104" i="1"/>
  <c r="Q1104" i="1"/>
  <c r="P1096" i="1"/>
  <c r="Q1096" i="1"/>
  <c r="P1088" i="1"/>
  <c r="Q1088" i="1"/>
  <c r="P1080" i="1"/>
  <c r="Q1080" i="1"/>
  <c r="P1072" i="1"/>
  <c r="Q1072" i="1"/>
  <c r="P1064" i="1"/>
  <c r="Q1064" i="1"/>
  <c r="P1056" i="1"/>
  <c r="Q1056" i="1"/>
  <c r="P1048" i="1"/>
  <c r="Q1048" i="1"/>
  <c r="P1040" i="1"/>
  <c r="Q1040" i="1"/>
  <c r="P1032" i="1"/>
  <c r="Q1032" i="1"/>
  <c r="P1024" i="1"/>
  <c r="Q1024" i="1"/>
  <c r="P1016" i="1"/>
  <c r="Q1016" i="1"/>
  <c r="P1008" i="1"/>
  <c r="Q1008" i="1"/>
  <c r="P1000" i="1"/>
  <c r="Q1000" i="1"/>
  <c r="P992" i="1"/>
  <c r="Q992" i="1"/>
  <c r="P984" i="1"/>
  <c r="Q984" i="1"/>
  <c r="P976" i="1"/>
  <c r="Q976" i="1"/>
  <c r="P968" i="1"/>
  <c r="Q968" i="1"/>
  <c r="P960" i="1"/>
  <c r="Q960" i="1"/>
  <c r="P952" i="1"/>
  <c r="Q952" i="1"/>
  <c r="P944" i="1"/>
  <c r="Q944" i="1"/>
  <c r="P936" i="1"/>
  <c r="Q936" i="1"/>
  <c r="P928" i="1"/>
  <c r="Q928" i="1"/>
  <c r="P920" i="1"/>
  <c r="Q920" i="1"/>
  <c r="P912" i="1"/>
  <c r="Q912" i="1"/>
  <c r="P904" i="1"/>
  <c r="Q904" i="1"/>
  <c r="P896" i="1"/>
  <c r="Q896" i="1"/>
  <c r="P888" i="1"/>
  <c r="Q888" i="1"/>
  <c r="P880" i="1"/>
  <c r="Q880" i="1"/>
  <c r="P780" i="1"/>
  <c r="Q780" i="1"/>
  <c r="P1160" i="1"/>
  <c r="Q1160" i="1"/>
  <c r="P1156" i="1"/>
  <c r="Q1156" i="1"/>
  <c r="P1148" i="1"/>
  <c r="Q1148" i="1"/>
  <c r="P1140" i="1"/>
  <c r="Q1140" i="1"/>
  <c r="P1132" i="1"/>
  <c r="Q1132" i="1"/>
  <c r="P1124" i="1"/>
  <c r="Q1124" i="1"/>
  <c r="P1116" i="1"/>
  <c r="Q1116" i="1"/>
  <c r="P1108" i="1"/>
  <c r="Q1108" i="1"/>
  <c r="P1100" i="1"/>
  <c r="Q1100" i="1"/>
  <c r="P1092" i="1"/>
  <c r="Q1092" i="1"/>
  <c r="P1084" i="1"/>
  <c r="Q1084" i="1"/>
  <c r="P1076" i="1"/>
  <c r="Q1076" i="1"/>
  <c r="P1068" i="1"/>
  <c r="Q1068" i="1"/>
  <c r="P1060" i="1"/>
  <c r="Q1060" i="1"/>
  <c r="P1052" i="1"/>
  <c r="Q1052" i="1"/>
  <c r="P1044" i="1"/>
  <c r="Q1044" i="1"/>
  <c r="P1036" i="1"/>
  <c r="Q1036" i="1"/>
  <c r="P1028" i="1"/>
  <c r="Q1028" i="1"/>
  <c r="P1020" i="1"/>
  <c r="Q1020" i="1"/>
  <c r="P1012" i="1"/>
  <c r="Q1012" i="1"/>
  <c r="P1004" i="1"/>
  <c r="Q1004" i="1"/>
  <c r="P996" i="1"/>
  <c r="Q996" i="1"/>
  <c r="P988" i="1"/>
  <c r="Q988" i="1"/>
  <c r="P980" i="1"/>
  <c r="Q980" i="1"/>
  <c r="P972" i="1"/>
  <c r="Q972" i="1"/>
  <c r="P964" i="1"/>
  <c r="Q964" i="1"/>
  <c r="P956" i="1"/>
  <c r="Q956" i="1"/>
  <c r="P948" i="1"/>
  <c r="Q948" i="1"/>
  <c r="P940" i="1"/>
  <c r="Q940" i="1"/>
  <c r="P932" i="1"/>
  <c r="Q932" i="1"/>
  <c r="P924" i="1"/>
  <c r="Q924" i="1"/>
  <c r="P916" i="1"/>
  <c r="Q916" i="1"/>
  <c r="P908" i="1"/>
  <c r="Q908" i="1"/>
  <c r="P900" i="1"/>
  <c r="Q900" i="1"/>
  <c r="P892" i="1"/>
  <c r="Q892" i="1"/>
  <c r="P884" i="1"/>
  <c r="Q884" i="1"/>
  <c r="P876" i="1"/>
  <c r="Q876" i="1"/>
  <c r="P872" i="1"/>
  <c r="Q872" i="1"/>
  <c r="P1018" i="1"/>
  <c r="Q1018" i="1"/>
  <c r="P1014" i="1"/>
  <c r="Q1014" i="1"/>
  <c r="P1010" i="1"/>
  <c r="Q1010" i="1"/>
  <c r="P1006" i="1"/>
  <c r="Q1006" i="1"/>
  <c r="P1002" i="1"/>
  <c r="Q1002" i="1"/>
  <c r="P998" i="1"/>
  <c r="Q998" i="1"/>
  <c r="P994" i="1"/>
  <c r="Q994" i="1"/>
  <c r="P990" i="1"/>
  <c r="Q990" i="1"/>
  <c r="P986" i="1"/>
  <c r="Q986" i="1"/>
  <c r="P982" i="1"/>
  <c r="Q982" i="1"/>
  <c r="P978" i="1"/>
  <c r="Q978" i="1"/>
  <c r="P974" i="1"/>
  <c r="Q974" i="1"/>
  <c r="P970" i="1"/>
  <c r="Q970" i="1"/>
  <c r="P966" i="1"/>
  <c r="Q966" i="1"/>
  <c r="P962" i="1"/>
  <c r="Q962" i="1"/>
  <c r="P958" i="1"/>
  <c r="Q958" i="1"/>
  <c r="P954" i="1"/>
  <c r="Q954" i="1"/>
  <c r="P950" i="1"/>
  <c r="Q950" i="1"/>
  <c r="P946" i="1"/>
  <c r="Q946" i="1"/>
  <c r="P942" i="1"/>
  <c r="Q942" i="1"/>
  <c r="P938" i="1"/>
  <c r="Q938" i="1"/>
  <c r="P934" i="1"/>
  <c r="Q934" i="1"/>
  <c r="P930" i="1"/>
  <c r="Q930" i="1"/>
  <c r="P926" i="1"/>
  <c r="Q926" i="1"/>
  <c r="P922" i="1"/>
  <c r="Q922" i="1"/>
  <c r="P918" i="1"/>
  <c r="Q918" i="1"/>
  <c r="P914" i="1"/>
  <c r="Q914" i="1"/>
  <c r="P910" i="1"/>
  <c r="Q910" i="1"/>
  <c r="P906" i="1"/>
  <c r="Q906" i="1"/>
  <c r="P902" i="1"/>
  <c r="Q902" i="1"/>
  <c r="P898" i="1"/>
  <c r="Q898" i="1"/>
  <c r="P894" i="1"/>
  <c r="Q894" i="1"/>
  <c r="P890" i="1"/>
  <c r="Q890" i="1"/>
  <c r="P886" i="1"/>
  <c r="Q886" i="1"/>
  <c r="P882" i="1"/>
  <c r="Q882" i="1"/>
  <c r="P878" i="1"/>
  <c r="Q878" i="1"/>
  <c r="P874" i="1"/>
  <c r="Q874" i="1"/>
  <c r="P870" i="1"/>
  <c r="Q870" i="1"/>
  <c r="P866" i="1"/>
  <c r="Q866" i="1"/>
  <c r="P862" i="1"/>
  <c r="Q862" i="1"/>
  <c r="P858" i="1"/>
  <c r="Q858" i="1"/>
  <c r="P854" i="1"/>
  <c r="Q854" i="1"/>
  <c r="P850" i="1"/>
  <c r="Q850" i="1"/>
  <c r="P846" i="1"/>
  <c r="Q846" i="1"/>
  <c r="P842" i="1"/>
  <c r="Q842" i="1"/>
  <c r="P838" i="1"/>
  <c r="Q838" i="1"/>
  <c r="P834" i="1"/>
  <c r="Q834" i="1"/>
  <c r="P830" i="1"/>
  <c r="Q830" i="1"/>
  <c r="P826" i="1"/>
  <c r="Q826" i="1"/>
  <c r="P822" i="1"/>
  <c r="Q822" i="1"/>
  <c r="P818" i="1"/>
  <c r="Q818" i="1"/>
  <c r="P814" i="1"/>
  <c r="Q814" i="1"/>
  <c r="P810" i="1"/>
  <c r="Q810" i="1"/>
  <c r="P806" i="1"/>
  <c r="Q806" i="1"/>
  <c r="P802" i="1"/>
  <c r="Q802" i="1"/>
  <c r="P798" i="1"/>
  <c r="Q798" i="1"/>
  <c r="P794" i="1"/>
  <c r="Q794" i="1"/>
  <c r="P790" i="1"/>
  <c r="Q790" i="1"/>
  <c r="P786" i="1"/>
  <c r="Q786" i="1"/>
  <c r="P782" i="1"/>
  <c r="Q782" i="1"/>
  <c r="P778" i="1"/>
  <c r="Q778" i="1"/>
  <c r="P774" i="1"/>
  <c r="Q774" i="1"/>
  <c r="P770" i="1"/>
  <c r="Q770" i="1"/>
  <c r="P766" i="1"/>
  <c r="Q766" i="1"/>
  <c r="P762" i="1"/>
  <c r="Q762" i="1"/>
  <c r="P758" i="1"/>
  <c r="Q758" i="1"/>
  <c r="P754" i="1"/>
  <c r="Q754" i="1"/>
  <c r="P750" i="1"/>
  <c r="Q750" i="1"/>
  <c r="P746" i="1"/>
  <c r="Q746" i="1"/>
  <c r="P742" i="1"/>
  <c r="Q742" i="1"/>
  <c r="P738" i="1"/>
  <c r="Q738" i="1"/>
  <c r="P734" i="1"/>
  <c r="Q734" i="1"/>
  <c r="P730" i="1"/>
  <c r="Q730" i="1"/>
  <c r="P726" i="1"/>
  <c r="Q726" i="1"/>
  <c r="P722" i="1"/>
  <c r="Q722" i="1"/>
  <c r="P718" i="1"/>
  <c r="Q718" i="1"/>
  <c r="P714" i="1"/>
  <c r="Q714" i="1"/>
  <c r="P710" i="1"/>
  <c r="Q710" i="1"/>
  <c r="P706" i="1"/>
  <c r="Q706" i="1"/>
  <c r="P702" i="1"/>
  <c r="Q702" i="1"/>
  <c r="P698" i="1"/>
  <c r="Q698" i="1"/>
  <c r="P694" i="1"/>
  <c r="Q694" i="1"/>
  <c r="P690" i="1"/>
  <c r="Q690" i="1"/>
  <c r="P686" i="1"/>
  <c r="Q686" i="1"/>
  <c r="P682" i="1"/>
  <c r="Q682" i="1"/>
  <c r="P678" i="1"/>
  <c r="Q678" i="1"/>
  <c r="P674" i="1"/>
  <c r="Q674" i="1"/>
  <c r="P670" i="1"/>
  <c r="Q670" i="1"/>
  <c r="P666" i="1"/>
  <c r="Q666" i="1"/>
  <c r="P662" i="1"/>
  <c r="Q662" i="1"/>
  <c r="P658" i="1"/>
  <c r="Q658" i="1"/>
  <c r="P654" i="1"/>
  <c r="Q654" i="1"/>
  <c r="P650" i="1"/>
  <c r="Q650" i="1"/>
  <c r="P646" i="1"/>
  <c r="Q646" i="1"/>
  <c r="P642" i="1"/>
  <c r="Q642" i="1"/>
  <c r="P638" i="1"/>
  <c r="Q638" i="1"/>
  <c r="P634" i="1"/>
  <c r="Q634" i="1"/>
  <c r="P630" i="1"/>
  <c r="Q630" i="1"/>
  <c r="P626" i="1"/>
  <c r="Q626" i="1"/>
  <c r="P622" i="1"/>
  <c r="Q622" i="1"/>
  <c r="P618" i="1"/>
  <c r="Q618" i="1"/>
  <c r="P614" i="1"/>
  <c r="Q614" i="1"/>
  <c r="P610" i="1"/>
  <c r="Q610" i="1"/>
  <c r="P606" i="1"/>
  <c r="Q606" i="1"/>
  <c r="P602" i="1"/>
  <c r="Q602" i="1"/>
  <c r="P598" i="1"/>
  <c r="Q598" i="1"/>
  <c r="P594" i="1"/>
  <c r="Q594" i="1"/>
  <c r="P590" i="1"/>
  <c r="Q590" i="1"/>
  <c r="P586" i="1"/>
  <c r="Q586" i="1"/>
  <c r="P582" i="1"/>
  <c r="Q582" i="1"/>
  <c r="P578" i="1"/>
  <c r="Q578" i="1"/>
  <c r="P574" i="1"/>
  <c r="Q574" i="1"/>
  <c r="P570" i="1"/>
  <c r="Q570" i="1"/>
  <c r="P566" i="1"/>
  <c r="Q566" i="1"/>
  <c r="P562" i="1"/>
  <c r="Q562" i="1"/>
  <c r="P558" i="1"/>
  <c r="Q558" i="1"/>
  <c r="P554" i="1"/>
  <c r="Q554" i="1"/>
  <c r="P550" i="1"/>
  <c r="Q550" i="1"/>
  <c r="P546" i="1"/>
  <c r="Q546" i="1"/>
  <c r="P542" i="1"/>
  <c r="Q542" i="1"/>
  <c r="P538" i="1"/>
  <c r="Q538" i="1"/>
  <c r="P534" i="1"/>
  <c r="Q534" i="1"/>
  <c r="P530" i="1"/>
  <c r="Q530" i="1"/>
  <c r="P526" i="1"/>
  <c r="Q526" i="1"/>
  <c r="P522" i="1"/>
  <c r="Q522" i="1"/>
  <c r="P518" i="1"/>
  <c r="Q518" i="1"/>
  <c r="P514" i="1"/>
  <c r="Q514" i="1"/>
  <c r="P510" i="1"/>
  <c r="Q510" i="1"/>
  <c r="P506" i="1"/>
  <c r="Q506" i="1"/>
  <c r="P502" i="1"/>
  <c r="Q502" i="1"/>
  <c r="P498" i="1"/>
  <c r="Q498" i="1"/>
  <c r="P494" i="1"/>
  <c r="Q494" i="1"/>
  <c r="P490" i="1"/>
  <c r="Q490" i="1"/>
  <c r="P486" i="1"/>
  <c r="Q486" i="1"/>
  <c r="P482" i="1"/>
  <c r="Q482" i="1"/>
  <c r="P478" i="1"/>
  <c r="Q478" i="1"/>
  <c r="P474" i="1"/>
  <c r="Q474" i="1"/>
  <c r="P470" i="1"/>
  <c r="Q470" i="1"/>
  <c r="P466" i="1"/>
  <c r="Q466" i="1"/>
  <c r="P462" i="1"/>
  <c r="Q462" i="1"/>
  <c r="P458" i="1"/>
  <c r="Q458" i="1"/>
  <c r="P454" i="1"/>
  <c r="Q454" i="1"/>
  <c r="P450" i="1"/>
  <c r="Q450" i="1"/>
  <c r="P446" i="1"/>
  <c r="Q446" i="1"/>
  <c r="P442" i="1"/>
  <c r="Q442" i="1"/>
  <c r="P438" i="1"/>
  <c r="Q438" i="1"/>
  <c r="P434" i="1"/>
  <c r="Q434" i="1"/>
  <c r="P430" i="1"/>
  <c r="Q430" i="1"/>
  <c r="P426" i="1"/>
  <c r="Q426" i="1"/>
  <c r="P422" i="1"/>
  <c r="Q422" i="1"/>
  <c r="P418" i="1"/>
  <c r="Q418" i="1"/>
  <c r="P414" i="1"/>
  <c r="Q414" i="1"/>
  <c r="P410" i="1"/>
  <c r="Q410" i="1"/>
  <c r="P406" i="1"/>
  <c r="Q406" i="1"/>
  <c r="P402" i="1"/>
  <c r="Q402" i="1"/>
  <c r="P398" i="1"/>
  <c r="Q398" i="1"/>
  <c r="P394" i="1"/>
  <c r="Q394" i="1"/>
  <c r="P390" i="1"/>
  <c r="Q390" i="1"/>
  <c r="P386" i="1"/>
  <c r="Q386" i="1"/>
  <c r="P382" i="1"/>
  <c r="Q382" i="1"/>
  <c r="P378" i="1"/>
  <c r="Q378" i="1"/>
  <c r="P374" i="1"/>
  <c r="Q374" i="1"/>
  <c r="P370" i="1"/>
  <c r="Q370" i="1"/>
  <c r="P366" i="1"/>
  <c r="Q366" i="1"/>
  <c r="P362" i="1"/>
  <c r="Q362" i="1"/>
  <c r="P358" i="1"/>
  <c r="Q358" i="1"/>
  <c r="P354" i="1"/>
  <c r="Q354" i="1"/>
  <c r="P350" i="1"/>
  <c r="Q350" i="1"/>
  <c r="P346" i="1"/>
  <c r="Q346" i="1"/>
  <c r="P342" i="1"/>
  <c r="Q342" i="1"/>
  <c r="P338" i="1"/>
  <c r="Q338" i="1"/>
  <c r="P334" i="1"/>
  <c r="Q334" i="1"/>
  <c r="P330" i="1"/>
  <c r="Q330" i="1"/>
  <c r="P326" i="1"/>
  <c r="Q326" i="1"/>
  <c r="P322" i="1"/>
  <c r="Q322" i="1"/>
  <c r="P318" i="1"/>
  <c r="Q318" i="1"/>
  <c r="P314" i="1"/>
  <c r="Q314" i="1"/>
  <c r="P310" i="1"/>
  <c r="Q310" i="1"/>
  <c r="P306" i="1"/>
  <c r="Q306" i="1"/>
  <c r="P302" i="1"/>
  <c r="Q302" i="1"/>
  <c r="P298" i="1"/>
  <c r="Q298" i="1"/>
  <c r="P294" i="1"/>
  <c r="Q294" i="1"/>
  <c r="P290" i="1"/>
  <c r="Q290" i="1"/>
  <c r="P286" i="1"/>
  <c r="Q286" i="1"/>
  <c r="P282" i="1"/>
  <c r="Q282" i="1"/>
  <c r="P278" i="1"/>
  <c r="Q278" i="1"/>
  <c r="P274" i="1"/>
  <c r="Q274" i="1"/>
  <c r="P270" i="1"/>
  <c r="Q270" i="1"/>
  <c r="P266" i="1"/>
  <c r="Q266" i="1"/>
  <c r="P262" i="1"/>
  <c r="Q262" i="1"/>
  <c r="P258" i="1"/>
  <c r="Q258" i="1"/>
  <c r="P254" i="1"/>
  <c r="Q254" i="1"/>
  <c r="P250" i="1"/>
  <c r="Q250" i="1"/>
  <c r="P246" i="1"/>
  <c r="Q246" i="1"/>
  <c r="P242" i="1"/>
  <c r="Q242" i="1"/>
  <c r="P238" i="1"/>
  <c r="Q238" i="1"/>
  <c r="P234" i="1"/>
  <c r="Q234" i="1"/>
  <c r="P230" i="1"/>
  <c r="Q230" i="1"/>
  <c r="P226" i="1"/>
  <c r="Q226" i="1"/>
  <c r="P222" i="1"/>
  <c r="Q222" i="1"/>
  <c r="P218" i="1"/>
  <c r="Q218" i="1"/>
  <c r="P214" i="1"/>
  <c r="Q214" i="1"/>
  <c r="P210" i="1"/>
  <c r="Q210" i="1"/>
  <c r="P206" i="1"/>
  <c r="Q206" i="1"/>
  <c r="P202" i="1"/>
  <c r="Q202" i="1"/>
  <c r="P198" i="1"/>
  <c r="Q198" i="1"/>
  <c r="P194" i="1"/>
  <c r="Q194" i="1"/>
  <c r="P190" i="1"/>
  <c r="Q190" i="1"/>
  <c r="P186" i="1"/>
  <c r="Q186" i="1"/>
  <c r="P182" i="1"/>
  <c r="Q182" i="1"/>
  <c r="P178" i="1"/>
  <c r="Q178" i="1"/>
  <c r="P174" i="1"/>
  <c r="Q174" i="1"/>
  <c r="P170" i="1"/>
  <c r="Q170" i="1"/>
  <c r="P166" i="1"/>
  <c r="Q166" i="1"/>
  <c r="P162" i="1"/>
  <c r="Q162" i="1"/>
  <c r="P158" i="1"/>
  <c r="Q158" i="1"/>
  <c r="P154" i="1"/>
  <c r="Q154" i="1"/>
  <c r="P150" i="1"/>
  <c r="Q150" i="1"/>
  <c r="P146" i="1"/>
  <c r="Q146" i="1"/>
  <c r="P142" i="1"/>
  <c r="Q142" i="1"/>
  <c r="P138" i="1"/>
  <c r="Q138" i="1"/>
  <c r="P134" i="1"/>
  <c r="Q134" i="1"/>
  <c r="P130" i="1"/>
  <c r="Q130" i="1"/>
  <c r="P126" i="1"/>
  <c r="Q126" i="1"/>
  <c r="P122" i="1"/>
  <c r="Q122" i="1"/>
  <c r="P118" i="1"/>
  <c r="Q118" i="1"/>
  <c r="P114" i="1"/>
  <c r="Q114" i="1"/>
  <c r="P110" i="1"/>
  <c r="Q110" i="1"/>
  <c r="P106" i="1"/>
  <c r="Q106" i="1"/>
  <c r="P102" i="1"/>
  <c r="Q102" i="1"/>
  <c r="P98" i="1"/>
  <c r="Q98" i="1"/>
  <c r="P94" i="1"/>
  <c r="Q94" i="1"/>
  <c r="P90" i="1"/>
  <c r="Q90" i="1"/>
  <c r="P86" i="1"/>
  <c r="Q86" i="1"/>
  <c r="P82" i="1"/>
  <c r="Q82" i="1"/>
  <c r="P78" i="1"/>
  <c r="Q78" i="1"/>
  <c r="P74" i="1"/>
  <c r="Q74" i="1"/>
  <c r="P70" i="1"/>
  <c r="Q70" i="1"/>
  <c r="P66" i="1"/>
  <c r="Q66" i="1"/>
  <c r="P62" i="1"/>
  <c r="Q62" i="1"/>
  <c r="P58" i="1"/>
  <c r="Q58" i="1"/>
  <c r="P54" i="1"/>
  <c r="Q54" i="1"/>
  <c r="P50" i="1"/>
  <c r="Q50" i="1"/>
  <c r="P46" i="1"/>
  <c r="Q46" i="1"/>
  <c r="P42" i="1"/>
  <c r="Q42" i="1"/>
  <c r="P38" i="1"/>
  <c r="Q38" i="1"/>
  <c r="P34" i="1"/>
  <c r="Q34" i="1"/>
  <c r="P30" i="1"/>
  <c r="Q30" i="1"/>
  <c r="P26" i="1"/>
  <c r="Q26" i="1"/>
  <c r="P22" i="1"/>
  <c r="Q22" i="1"/>
  <c r="P18" i="1"/>
  <c r="Q18" i="1"/>
  <c r="P14" i="1"/>
  <c r="Q14" i="1"/>
  <c r="P10" i="1"/>
  <c r="Q10" i="1"/>
  <c r="P6" i="1"/>
  <c r="Q6" i="1"/>
  <c r="P1013" i="1"/>
  <c r="Q1013" i="1"/>
  <c r="P1009" i="1"/>
  <c r="Q1009" i="1"/>
  <c r="P1005" i="1"/>
  <c r="Q1005" i="1"/>
  <c r="P1001" i="1"/>
  <c r="Q1001" i="1"/>
  <c r="P997" i="1"/>
  <c r="Q997" i="1"/>
  <c r="P993" i="1"/>
  <c r="Q993" i="1"/>
  <c r="P989" i="1"/>
  <c r="Q989" i="1"/>
  <c r="P985" i="1"/>
  <c r="Q985" i="1"/>
  <c r="P981" i="1"/>
  <c r="Q981" i="1"/>
  <c r="P977" i="1"/>
  <c r="Q977" i="1"/>
  <c r="P973" i="1"/>
  <c r="Q973" i="1"/>
  <c r="P969" i="1"/>
  <c r="Q969" i="1"/>
  <c r="P965" i="1"/>
  <c r="Q965" i="1"/>
  <c r="P961" i="1"/>
  <c r="Q961" i="1"/>
  <c r="P957" i="1"/>
  <c r="Q957" i="1"/>
  <c r="P953" i="1"/>
  <c r="Q953" i="1"/>
  <c r="P949" i="1"/>
  <c r="Q949" i="1"/>
  <c r="P945" i="1"/>
  <c r="Q945" i="1"/>
  <c r="P941" i="1"/>
  <c r="Q941" i="1"/>
  <c r="P937" i="1"/>
  <c r="Q937" i="1"/>
  <c r="P933" i="1"/>
  <c r="Q933" i="1"/>
  <c r="P929" i="1"/>
  <c r="Q929" i="1"/>
  <c r="P925" i="1"/>
  <c r="Q925" i="1"/>
  <c r="P921" i="1"/>
  <c r="Q921" i="1"/>
  <c r="P917" i="1"/>
  <c r="Q917" i="1"/>
  <c r="P913" i="1"/>
  <c r="Q913" i="1"/>
  <c r="P909" i="1"/>
  <c r="Q909" i="1"/>
  <c r="P905" i="1"/>
  <c r="Q905" i="1"/>
  <c r="P901" i="1"/>
  <c r="Q901" i="1"/>
  <c r="P897" i="1"/>
  <c r="Q897" i="1"/>
  <c r="P893" i="1"/>
  <c r="Q893" i="1"/>
  <c r="P889" i="1"/>
  <c r="Q889" i="1"/>
  <c r="P885" i="1"/>
  <c r="Q885" i="1"/>
  <c r="P881" i="1"/>
  <c r="Q881" i="1"/>
  <c r="P877" i="1"/>
  <c r="Q877" i="1"/>
  <c r="P873" i="1"/>
  <c r="Q873" i="1"/>
  <c r="P869" i="1"/>
  <c r="Q869" i="1"/>
  <c r="P865" i="1"/>
  <c r="Q865" i="1"/>
  <c r="P861" i="1"/>
  <c r="Q861" i="1"/>
  <c r="P857" i="1"/>
  <c r="Q857" i="1"/>
  <c r="P853" i="1"/>
  <c r="Q853" i="1"/>
  <c r="P849" i="1"/>
  <c r="Q849" i="1"/>
  <c r="P845" i="1"/>
  <c r="Q845" i="1"/>
  <c r="P841" i="1"/>
  <c r="Q841" i="1"/>
  <c r="P837" i="1"/>
  <c r="Q837" i="1"/>
  <c r="P833" i="1"/>
  <c r="Q833" i="1"/>
  <c r="P829" i="1"/>
  <c r="Q829" i="1"/>
  <c r="P825" i="1"/>
  <c r="Q825" i="1"/>
  <c r="P821" i="1"/>
  <c r="Q821" i="1"/>
  <c r="P817" i="1"/>
  <c r="Q817" i="1"/>
  <c r="P813" i="1"/>
  <c r="Q813" i="1"/>
  <c r="P809" i="1"/>
  <c r="Q809" i="1"/>
  <c r="P805" i="1"/>
  <c r="Q805" i="1"/>
  <c r="P801" i="1"/>
  <c r="Q801" i="1"/>
  <c r="P797" i="1"/>
  <c r="Q797" i="1"/>
  <c r="P793" i="1"/>
  <c r="Q793" i="1"/>
  <c r="P789" i="1"/>
  <c r="Q789" i="1"/>
  <c r="P785" i="1"/>
  <c r="Q785" i="1"/>
  <c r="P781" i="1"/>
  <c r="Q781" i="1"/>
  <c r="P777" i="1"/>
  <c r="Q777" i="1"/>
  <c r="P773" i="1"/>
  <c r="Q773" i="1"/>
  <c r="P769" i="1"/>
  <c r="Q769" i="1"/>
  <c r="P765" i="1"/>
  <c r="Q765" i="1"/>
  <c r="P761" i="1"/>
  <c r="Q761" i="1"/>
  <c r="P757" i="1"/>
  <c r="Q757" i="1"/>
  <c r="P753" i="1"/>
  <c r="Q753" i="1"/>
  <c r="P749" i="1"/>
  <c r="Q749" i="1"/>
  <c r="P745" i="1"/>
  <c r="Q745" i="1"/>
  <c r="P741" i="1"/>
  <c r="Q741" i="1"/>
  <c r="P737" i="1"/>
  <c r="Q737" i="1"/>
  <c r="P733" i="1"/>
  <c r="Q733" i="1"/>
  <c r="P729" i="1"/>
  <c r="Q729" i="1"/>
  <c r="P725" i="1"/>
  <c r="Q725" i="1"/>
  <c r="P721" i="1"/>
  <c r="Q721" i="1"/>
  <c r="P717" i="1"/>
  <c r="Q717" i="1"/>
  <c r="P713" i="1"/>
  <c r="Q713" i="1"/>
  <c r="P709" i="1"/>
  <c r="Q709" i="1"/>
  <c r="P705" i="1"/>
  <c r="Q705" i="1"/>
  <c r="P701" i="1"/>
  <c r="Q701" i="1"/>
  <c r="P697" i="1"/>
  <c r="Q697" i="1"/>
  <c r="P693" i="1"/>
  <c r="Q693" i="1"/>
  <c r="P689" i="1"/>
  <c r="Q689" i="1"/>
  <c r="P685" i="1"/>
  <c r="Q685" i="1"/>
  <c r="P681" i="1"/>
  <c r="Q681" i="1"/>
  <c r="P677" i="1"/>
  <c r="Q677" i="1"/>
  <c r="P673" i="1"/>
  <c r="Q673" i="1"/>
  <c r="P669" i="1"/>
  <c r="Q669" i="1"/>
  <c r="P665" i="1"/>
  <c r="Q665" i="1"/>
  <c r="P661" i="1"/>
  <c r="Q661" i="1"/>
  <c r="P657" i="1"/>
  <c r="Q657" i="1"/>
  <c r="P653" i="1"/>
  <c r="Q653" i="1"/>
  <c r="P649" i="1"/>
  <c r="Q649" i="1"/>
  <c r="P645" i="1"/>
  <c r="Q645" i="1"/>
  <c r="P641" i="1"/>
  <c r="Q641" i="1"/>
  <c r="P637" i="1"/>
  <c r="Q637" i="1"/>
  <c r="P633" i="1"/>
  <c r="Q633" i="1"/>
  <c r="P629" i="1"/>
  <c r="Q629" i="1"/>
  <c r="P625" i="1"/>
  <c r="Q625" i="1"/>
  <c r="P621" i="1"/>
  <c r="Q621" i="1"/>
  <c r="P617" i="1"/>
  <c r="Q617" i="1"/>
  <c r="P613" i="1"/>
  <c r="Q613" i="1"/>
  <c r="P609" i="1"/>
  <c r="Q609" i="1"/>
  <c r="P605" i="1"/>
  <c r="Q605" i="1"/>
  <c r="P601" i="1"/>
  <c r="Q601" i="1"/>
  <c r="P597" i="1"/>
  <c r="Q597" i="1"/>
  <c r="P593" i="1"/>
  <c r="Q593" i="1"/>
  <c r="P589" i="1"/>
  <c r="Q589" i="1"/>
  <c r="P585" i="1"/>
  <c r="Q585" i="1"/>
  <c r="P581" i="1"/>
  <c r="Q581" i="1"/>
  <c r="P577" i="1"/>
  <c r="Q577" i="1"/>
  <c r="P573" i="1"/>
  <c r="Q573" i="1"/>
  <c r="P569" i="1"/>
  <c r="Q569" i="1"/>
  <c r="P565" i="1"/>
  <c r="Q565" i="1"/>
  <c r="P561" i="1"/>
  <c r="Q561" i="1"/>
  <c r="P557" i="1"/>
  <c r="Q557" i="1"/>
  <c r="P553" i="1"/>
  <c r="Q553" i="1"/>
  <c r="P549" i="1"/>
  <c r="Q549" i="1"/>
  <c r="P545" i="1"/>
  <c r="Q545" i="1"/>
  <c r="P541" i="1"/>
  <c r="Q541" i="1"/>
  <c r="P537" i="1"/>
  <c r="Q537" i="1"/>
  <c r="P533" i="1"/>
  <c r="Q533" i="1"/>
  <c r="P529" i="1"/>
  <c r="Q529" i="1"/>
  <c r="P525" i="1"/>
  <c r="Q525" i="1"/>
  <c r="P521" i="1"/>
  <c r="Q521" i="1"/>
  <c r="P517" i="1"/>
  <c r="Q517" i="1"/>
  <c r="P513" i="1"/>
  <c r="Q513" i="1"/>
  <c r="P509" i="1"/>
  <c r="Q509" i="1"/>
  <c r="P505" i="1"/>
  <c r="Q505" i="1"/>
  <c r="P501" i="1"/>
  <c r="Q501" i="1"/>
  <c r="P497" i="1"/>
  <c r="Q497" i="1"/>
  <c r="P493" i="1"/>
  <c r="Q493" i="1"/>
  <c r="P489" i="1"/>
  <c r="Q489" i="1"/>
  <c r="P485" i="1"/>
  <c r="Q485" i="1"/>
  <c r="P481" i="1"/>
  <c r="Q481" i="1"/>
  <c r="P477" i="1"/>
  <c r="Q477" i="1"/>
  <c r="P473" i="1"/>
  <c r="Q473" i="1"/>
  <c r="P469" i="1"/>
  <c r="Q469" i="1"/>
  <c r="P465" i="1"/>
  <c r="Q465" i="1"/>
  <c r="P461" i="1"/>
  <c r="Q461" i="1"/>
  <c r="P457" i="1"/>
  <c r="Q457" i="1"/>
  <c r="P453" i="1"/>
  <c r="Q453" i="1"/>
  <c r="P449" i="1"/>
  <c r="Q449" i="1"/>
  <c r="P445" i="1"/>
  <c r="Q445" i="1"/>
  <c r="P441" i="1"/>
  <c r="Q441" i="1"/>
  <c r="P437" i="1"/>
  <c r="Q437" i="1"/>
  <c r="P433" i="1"/>
  <c r="Q433" i="1"/>
  <c r="P429" i="1"/>
  <c r="Q429" i="1"/>
  <c r="P425" i="1"/>
  <c r="Q425" i="1"/>
  <c r="P421" i="1"/>
  <c r="Q421" i="1"/>
  <c r="P417" i="1"/>
  <c r="Q417" i="1"/>
  <c r="P413" i="1"/>
  <c r="Q413" i="1"/>
  <c r="P409" i="1"/>
  <c r="Q409" i="1"/>
  <c r="P405" i="1"/>
  <c r="Q405" i="1"/>
  <c r="P401" i="1"/>
  <c r="Q401" i="1"/>
  <c r="P397" i="1"/>
  <c r="Q397" i="1"/>
  <c r="P393" i="1"/>
  <c r="Q393" i="1"/>
  <c r="P389" i="1"/>
  <c r="Q389" i="1"/>
  <c r="P385" i="1"/>
  <c r="Q385" i="1"/>
  <c r="P381" i="1"/>
  <c r="Q381" i="1"/>
  <c r="P377" i="1"/>
  <c r="Q377" i="1"/>
  <c r="P373" i="1"/>
  <c r="Q373" i="1"/>
  <c r="P369" i="1"/>
  <c r="Q369" i="1"/>
  <c r="P365" i="1"/>
  <c r="Q365" i="1"/>
  <c r="P361" i="1"/>
  <c r="Q361" i="1"/>
  <c r="P357" i="1"/>
  <c r="Q357" i="1"/>
  <c r="P353" i="1"/>
  <c r="Q353" i="1"/>
  <c r="P349" i="1"/>
  <c r="Q349" i="1"/>
  <c r="P345" i="1"/>
  <c r="Q345" i="1"/>
  <c r="P341" i="1"/>
  <c r="Q341" i="1"/>
  <c r="P337" i="1"/>
  <c r="Q337" i="1"/>
  <c r="P333" i="1"/>
  <c r="Q333" i="1"/>
  <c r="P329" i="1"/>
  <c r="Q329" i="1"/>
  <c r="P325" i="1"/>
  <c r="Q325" i="1"/>
  <c r="P321" i="1"/>
  <c r="Q321" i="1"/>
  <c r="P317" i="1"/>
  <c r="Q317" i="1"/>
  <c r="P313" i="1"/>
  <c r="Q313" i="1"/>
  <c r="P309" i="1"/>
  <c r="Q309" i="1"/>
  <c r="P305" i="1"/>
  <c r="Q305" i="1"/>
  <c r="P301" i="1"/>
  <c r="Q301" i="1"/>
  <c r="P297" i="1"/>
  <c r="Q297" i="1"/>
  <c r="P293" i="1"/>
  <c r="Q293" i="1"/>
  <c r="P289" i="1"/>
  <c r="Q289" i="1"/>
  <c r="P285" i="1"/>
  <c r="Q285" i="1"/>
  <c r="P281" i="1"/>
  <c r="Q281" i="1"/>
  <c r="P277" i="1"/>
  <c r="Q277" i="1"/>
  <c r="P273" i="1"/>
  <c r="Q273" i="1"/>
  <c r="P269" i="1"/>
  <c r="Q269" i="1"/>
  <c r="P265" i="1"/>
  <c r="Q265" i="1"/>
  <c r="P261" i="1"/>
  <c r="Q261" i="1"/>
  <c r="P257" i="1"/>
  <c r="Q257" i="1"/>
  <c r="P253" i="1"/>
  <c r="Q253" i="1"/>
  <c r="P249" i="1"/>
  <c r="Q249" i="1"/>
  <c r="P245" i="1"/>
  <c r="Q245" i="1"/>
  <c r="P241" i="1"/>
  <c r="Q241" i="1"/>
  <c r="P237" i="1"/>
  <c r="Q237" i="1"/>
  <c r="P233" i="1"/>
  <c r="Q233" i="1"/>
  <c r="P229" i="1"/>
  <c r="Q229" i="1"/>
  <c r="P225" i="1"/>
  <c r="Q225" i="1"/>
  <c r="P221" i="1"/>
  <c r="Q221" i="1"/>
  <c r="P217" i="1"/>
  <c r="Q217" i="1"/>
  <c r="P213" i="1"/>
  <c r="Q213" i="1"/>
  <c r="P209" i="1"/>
  <c r="Q209" i="1"/>
  <c r="P205" i="1"/>
  <c r="Q205" i="1"/>
  <c r="P201" i="1"/>
  <c r="Q201" i="1"/>
  <c r="P197" i="1"/>
  <c r="Q197" i="1"/>
  <c r="P193" i="1"/>
  <c r="Q193" i="1"/>
  <c r="P189" i="1"/>
  <c r="Q189" i="1"/>
  <c r="P185" i="1"/>
  <c r="Q185" i="1"/>
  <c r="P181" i="1"/>
  <c r="Q181" i="1"/>
  <c r="P177" i="1"/>
  <c r="Q177" i="1"/>
  <c r="P173" i="1"/>
  <c r="Q173" i="1"/>
  <c r="P169" i="1"/>
  <c r="Q169" i="1"/>
  <c r="P165" i="1"/>
  <c r="Q165" i="1"/>
  <c r="P161" i="1"/>
  <c r="Q161" i="1"/>
  <c r="P157" i="1"/>
  <c r="Q157" i="1"/>
  <c r="P153" i="1"/>
  <c r="Q153" i="1"/>
  <c r="P149" i="1"/>
  <c r="Q149" i="1"/>
  <c r="P145" i="1"/>
  <c r="Q145" i="1"/>
  <c r="P141" i="1"/>
  <c r="Q141" i="1"/>
  <c r="P137" i="1"/>
  <c r="Q137" i="1"/>
  <c r="P133" i="1"/>
  <c r="Q133" i="1"/>
  <c r="P129" i="1"/>
  <c r="Q129" i="1"/>
  <c r="P125" i="1"/>
  <c r="Q125" i="1"/>
  <c r="P121" i="1"/>
  <c r="Q121" i="1"/>
  <c r="P117" i="1"/>
  <c r="Q117" i="1"/>
  <c r="P113" i="1"/>
  <c r="Q113" i="1"/>
  <c r="P109" i="1"/>
  <c r="Q109" i="1"/>
  <c r="P105" i="1"/>
  <c r="Q105" i="1"/>
  <c r="P101" i="1"/>
  <c r="Q101" i="1"/>
  <c r="P97" i="1"/>
  <c r="Q97" i="1"/>
  <c r="P93" i="1"/>
  <c r="Q93" i="1"/>
  <c r="P89" i="1"/>
  <c r="Q89" i="1"/>
  <c r="P85" i="1"/>
  <c r="Q85" i="1"/>
  <c r="P81" i="1"/>
  <c r="Q81" i="1"/>
  <c r="P77" i="1"/>
  <c r="Q77" i="1"/>
  <c r="P73" i="1"/>
  <c r="Q73" i="1"/>
  <c r="P69" i="1"/>
  <c r="Q69" i="1"/>
  <c r="P65" i="1"/>
  <c r="Q65" i="1"/>
  <c r="P61" i="1"/>
  <c r="Q61" i="1"/>
  <c r="P57" i="1"/>
  <c r="Q57" i="1"/>
  <c r="P53" i="1"/>
  <c r="Q53" i="1"/>
  <c r="P49" i="1"/>
  <c r="Q49" i="1"/>
  <c r="P45" i="1"/>
  <c r="Q45" i="1"/>
  <c r="P41" i="1"/>
  <c r="Q41" i="1"/>
  <c r="P37" i="1"/>
  <c r="Q37" i="1"/>
  <c r="P33" i="1"/>
  <c r="Q33" i="1"/>
  <c r="P29" i="1"/>
  <c r="Q29" i="1"/>
  <c r="P25" i="1"/>
  <c r="Q25" i="1"/>
  <c r="P21" i="1"/>
  <c r="Q21" i="1"/>
  <c r="P17" i="1"/>
  <c r="Q17" i="1"/>
  <c r="P13" i="1"/>
  <c r="Q13" i="1"/>
  <c r="P9" i="1"/>
  <c r="Q9" i="1"/>
  <c r="P5" i="1"/>
  <c r="Q5" i="1"/>
  <c r="P776" i="1"/>
  <c r="Q776" i="1"/>
  <c r="P772" i="1"/>
  <c r="Q772" i="1"/>
  <c r="P768" i="1"/>
  <c r="Q768" i="1"/>
  <c r="P764" i="1"/>
  <c r="Q764" i="1"/>
  <c r="P760" i="1"/>
  <c r="Q760" i="1"/>
  <c r="P756" i="1"/>
  <c r="Q756" i="1"/>
  <c r="P752" i="1"/>
  <c r="Q752" i="1"/>
  <c r="P748" i="1"/>
  <c r="Q748" i="1"/>
  <c r="P744" i="1"/>
  <c r="Q744" i="1"/>
  <c r="P740" i="1"/>
  <c r="Q740" i="1"/>
  <c r="P736" i="1"/>
  <c r="Q736" i="1"/>
  <c r="P732" i="1"/>
  <c r="Q732" i="1"/>
  <c r="P728" i="1"/>
  <c r="Q728" i="1"/>
  <c r="P724" i="1"/>
  <c r="Q724" i="1"/>
  <c r="P720" i="1"/>
  <c r="Q720" i="1"/>
  <c r="P716" i="1"/>
  <c r="Q716" i="1"/>
  <c r="P712" i="1"/>
  <c r="Q712" i="1"/>
  <c r="P708" i="1"/>
  <c r="Q708" i="1"/>
  <c r="P704" i="1"/>
  <c r="Q704" i="1"/>
  <c r="P700" i="1"/>
  <c r="Q700" i="1"/>
  <c r="P696" i="1"/>
  <c r="Q696" i="1"/>
  <c r="P692" i="1"/>
  <c r="Q692" i="1"/>
  <c r="P688" i="1"/>
  <c r="Q688" i="1"/>
  <c r="P684" i="1"/>
  <c r="Q684" i="1"/>
  <c r="P680" i="1"/>
  <c r="Q680" i="1"/>
  <c r="P676" i="1"/>
  <c r="Q676" i="1"/>
  <c r="P672" i="1"/>
  <c r="Q672" i="1"/>
  <c r="P668" i="1"/>
  <c r="Q668" i="1"/>
  <c r="P664" i="1"/>
  <c r="Q664" i="1"/>
  <c r="P660" i="1"/>
  <c r="Q660" i="1"/>
  <c r="P656" i="1"/>
  <c r="Q656" i="1"/>
  <c r="P652" i="1"/>
  <c r="Q652" i="1"/>
  <c r="P648" i="1"/>
  <c r="Q648" i="1"/>
  <c r="P644" i="1"/>
  <c r="Q644" i="1"/>
  <c r="P640" i="1"/>
  <c r="Q640" i="1"/>
  <c r="P636" i="1"/>
  <c r="Q636" i="1"/>
  <c r="P632" i="1"/>
  <c r="Q632" i="1"/>
  <c r="P628" i="1"/>
  <c r="Q628" i="1"/>
  <c r="P624" i="1"/>
  <c r="Q624" i="1"/>
  <c r="P620" i="1"/>
  <c r="Q620" i="1"/>
  <c r="P616" i="1"/>
  <c r="Q616" i="1"/>
  <c r="P612" i="1"/>
  <c r="Q612" i="1"/>
  <c r="P608" i="1"/>
  <c r="Q608" i="1"/>
  <c r="P604" i="1"/>
  <c r="Q604" i="1"/>
  <c r="P600" i="1"/>
  <c r="Q600" i="1"/>
  <c r="P596" i="1"/>
  <c r="Q596" i="1"/>
  <c r="P592" i="1"/>
  <c r="Q592" i="1"/>
  <c r="P588" i="1"/>
  <c r="Q588" i="1"/>
  <c r="P584" i="1"/>
  <c r="Q584" i="1"/>
  <c r="P580" i="1"/>
  <c r="Q580" i="1"/>
  <c r="P576" i="1"/>
  <c r="Q576" i="1"/>
  <c r="P572" i="1"/>
  <c r="Q572" i="1"/>
  <c r="P568" i="1"/>
  <c r="Q568" i="1"/>
  <c r="P564" i="1"/>
  <c r="Q564" i="1"/>
  <c r="P560" i="1"/>
  <c r="Q560" i="1"/>
  <c r="P556" i="1"/>
  <c r="Q556" i="1"/>
  <c r="P552" i="1"/>
  <c r="Q552" i="1"/>
  <c r="P548" i="1"/>
  <c r="Q548" i="1"/>
  <c r="P544" i="1"/>
  <c r="Q544" i="1"/>
  <c r="P540" i="1"/>
  <c r="Q540" i="1"/>
  <c r="P536" i="1"/>
  <c r="Q536" i="1"/>
  <c r="P532" i="1"/>
  <c r="Q532" i="1"/>
  <c r="P528" i="1"/>
  <c r="Q528" i="1"/>
  <c r="P524" i="1"/>
  <c r="Q524" i="1"/>
  <c r="P520" i="1"/>
  <c r="Q520" i="1"/>
  <c r="P516" i="1"/>
  <c r="Q516" i="1"/>
  <c r="P512" i="1"/>
  <c r="Q512" i="1"/>
  <c r="P508" i="1"/>
  <c r="Q508" i="1"/>
  <c r="P504" i="1"/>
  <c r="Q504" i="1"/>
  <c r="P500" i="1"/>
  <c r="Q500" i="1"/>
  <c r="P496" i="1"/>
  <c r="Q496" i="1"/>
  <c r="P492" i="1"/>
  <c r="Q492" i="1"/>
  <c r="P488" i="1"/>
  <c r="Q488" i="1"/>
  <c r="P484" i="1"/>
  <c r="Q484" i="1"/>
  <c r="P480" i="1"/>
  <c r="Q480" i="1"/>
  <c r="P476" i="1"/>
  <c r="Q476" i="1"/>
  <c r="P472" i="1"/>
  <c r="Q472" i="1"/>
  <c r="P468" i="1"/>
  <c r="Q468" i="1"/>
  <c r="P464" i="1"/>
  <c r="Q464" i="1"/>
  <c r="P460" i="1"/>
  <c r="Q460" i="1"/>
  <c r="P456" i="1"/>
  <c r="Q456" i="1"/>
  <c r="P452" i="1"/>
  <c r="Q452" i="1"/>
  <c r="P448" i="1"/>
  <c r="Q448" i="1"/>
  <c r="P444" i="1"/>
  <c r="Q444" i="1"/>
  <c r="P440" i="1"/>
  <c r="Q440" i="1"/>
  <c r="P436" i="1"/>
  <c r="Q436" i="1"/>
  <c r="P432" i="1"/>
  <c r="Q432" i="1"/>
  <c r="P428" i="1"/>
  <c r="Q428" i="1"/>
  <c r="P424" i="1"/>
  <c r="Q424" i="1"/>
  <c r="P420" i="1"/>
  <c r="Q420" i="1"/>
  <c r="P416" i="1"/>
  <c r="Q416" i="1"/>
  <c r="P412" i="1"/>
  <c r="Q412" i="1"/>
  <c r="P408" i="1"/>
  <c r="Q408" i="1"/>
  <c r="P404" i="1"/>
  <c r="Q404" i="1"/>
  <c r="P400" i="1"/>
  <c r="Q400" i="1"/>
  <c r="P396" i="1"/>
  <c r="Q396" i="1"/>
  <c r="P392" i="1"/>
  <c r="Q392" i="1"/>
  <c r="P388" i="1"/>
  <c r="Q388" i="1"/>
  <c r="P384" i="1"/>
  <c r="Q384" i="1"/>
  <c r="P380" i="1"/>
  <c r="Q380" i="1"/>
  <c r="P376" i="1"/>
  <c r="Q376" i="1"/>
  <c r="P372" i="1"/>
  <c r="Q372" i="1"/>
  <c r="P368" i="1"/>
  <c r="Q368" i="1"/>
  <c r="P364" i="1"/>
  <c r="Q364" i="1"/>
  <c r="P360" i="1"/>
  <c r="Q360" i="1"/>
  <c r="P356" i="1"/>
  <c r="Q356" i="1"/>
  <c r="P352" i="1"/>
  <c r="Q352" i="1"/>
  <c r="P348" i="1"/>
  <c r="Q348" i="1"/>
  <c r="P344" i="1"/>
  <c r="Q344" i="1"/>
  <c r="P340" i="1"/>
  <c r="Q340" i="1"/>
  <c r="P336" i="1"/>
  <c r="Q336" i="1"/>
  <c r="P332" i="1"/>
  <c r="Q332" i="1"/>
  <c r="P328" i="1"/>
  <c r="Q328" i="1"/>
  <c r="P324" i="1"/>
  <c r="Q324" i="1"/>
  <c r="P320" i="1"/>
  <c r="Q320" i="1"/>
  <c r="P316" i="1"/>
  <c r="Q316" i="1"/>
  <c r="P312" i="1"/>
  <c r="Q312" i="1"/>
  <c r="P308" i="1"/>
  <c r="Q308" i="1"/>
  <c r="P304" i="1"/>
  <c r="Q304" i="1"/>
  <c r="P300" i="1"/>
  <c r="Q300" i="1"/>
  <c r="P296" i="1"/>
  <c r="Q296" i="1"/>
  <c r="P292" i="1"/>
  <c r="Q292" i="1"/>
  <c r="P288" i="1"/>
  <c r="Q288" i="1"/>
  <c r="P284" i="1"/>
  <c r="Q284" i="1"/>
  <c r="P280" i="1"/>
  <c r="Q280" i="1"/>
  <c r="P276" i="1"/>
  <c r="Q276" i="1"/>
  <c r="P272" i="1"/>
  <c r="Q272" i="1"/>
  <c r="P268" i="1"/>
  <c r="Q268" i="1"/>
  <c r="P264" i="1"/>
  <c r="Q264" i="1"/>
  <c r="P260" i="1"/>
  <c r="Q260" i="1"/>
  <c r="P256" i="1"/>
  <c r="Q256" i="1"/>
  <c r="P252" i="1"/>
  <c r="Q252" i="1"/>
  <c r="P248" i="1"/>
  <c r="Q248" i="1"/>
  <c r="P244" i="1"/>
  <c r="Q244" i="1"/>
  <c r="P240" i="1"/>
  <c r="Q240" i="1"/>
  <c r="P236" i="1"/>
  <c r="Q236" i="1"/>
  <c r="P232" i="1"/>
  <c r="Q232" i="1"/>
  <c r="P228" i="1"/>
  <c r="Q228" i="1"/>
  <c r="P224" i="1"/>
  <c r="Q224" i="1"/>
  <c r="P220" i="1"/>
  <c r="Q220" i="1"/>
  <c r="P216" i="1"/>
  <c r="Q216" i="1"/>
  <c r="P212" i="1"/>
  <c r="Q212" i="1"/>
  <c r="P208" i="1"/>
  <c r="Q208" i="1"/>
  <c r="P204" i="1"/>
  <c r="Q204" i="1"/>
  <c r="P200" i="1"/>
  <c r="Q200" i="1"/>
  <c r="P196" i="1"/>
  <c r="Q196" i="1"/>
  <c r="P192" i="1"/>
  <c r="Q192" i="1"/>
  <c r="P188" i="1"/>
  <c r="Q188" i="1"/>
  <c r="P184" i="1"/>
  <c r="Q184" i="1"/>
  <c r="P180" i="1"/>
  <c r="Q180" i="1"/>
  <c r="P176" i="1"/>
  <c r="Q176" i="1"/>
  <c r="P172" i="1"/>
  <c r="Q172" i="1"/>
  <c r="P168" i="1"/>
  <c r="Q168" i="1"/>
  <c r="P164" i="1"/>
  <c r="Q164" i="1"/>
  <c r="P160" i="1"/>
  <c r="Q160" i="1"/>
  <c r="P156" i="1"/>
  <c r="Q156" i="1"/>
  <c r="P152" i="1"/>
  <c r="Q152" i="1"/>
  <c r="P148" i="1"/>
  <c r="Q148" i="1"/>
  <c r="P144" i="1"/>
  <c r="Q144" i="1"/>
  <c r="P140" i="1"/>
  <c r="Q140" i="1"/>
  <c r="P136" i="1"/>
  <c r="Q136" i="1"/>
  <c r="P132" i="1"/>
  <c r="Q132" i="1"/>
  <c r="P128" i="1"/>
  <c r="Q128" i="1"/>
  <c r="P124" i="1"/>
  <c r="Q124" i="1"/>
  <c r="P120" i="1"/>
  <c r="Q120" i="1"/>
  <c r="P116" i="1"/>
  <c r="Q116" i="1"/>
  <c r="P112" i="1"/>
  <c r="Q112" i="1"/>
  <c r="P108" i="1"/>
  <c r="Q108" i="1"/>
  <c r="P104" i="1"/>
  <c r="Q104" i="1"/>
  <c r="P100" i="1"/>
  <c r="Q100" i="1"/>
  <c r="P96" i="1"/>
  <c r="Q96" i="1"/>
  <c r="P92" i="1"/>
  <c r="Q92" i="1"/>
  <c r="P88" i="1"/>
  <c r="Q88" i="1"/>
  <c r="P84" i="1"/>
  <c r="Q84" i="1"/>
  <c r="P80" i="1"/>
  <c r="Q80" i="1"/>
  <c r="P76" i="1"/>
  <c r="Q76" i="1"/>
  <c r="P72" i="1"/>
  <c r="Q72" i="1"/>
  <c r="P68" i="1"/>
  <c r="Q68" i="1"/>
  <c r="P64" i="1"/>
  <c r="Q64" i="1"/>
  <c r="P60" i="1"/>
  <c r="Q60" i="1"/>
  <c r="P56" i="1"/>
  <c r="Q56" i="1"/>
  <c r="P52" i="1"/>
  <c r="Q52" i="1"/>
  <c r="P48" i="1"/>
  <c r="Q48" i="1"/>
  <c r="P44" i="1"/>
  <c r="Q44" i="1"/>
  <c r="P40" i="1"/>
  <c r="Q40" i="1"/>
  <c r="P36" i="1"/>
  <c r="Q36" i="1"/>
  <c r="P32" i="1"/>
  <c r="Q32" i="1"/>
  <c r="P28" i="1"/>
  <c r="Q28" i="1"/>
  <c r="P24" i="1"/>
  <c r="Q24" i="1"/>
  <c r="P20" i="1"/>
  <c r="Q20" i="1"/>
  <c r="P16" i="1"/>
  <c r="Q16" i="1"/>
  <c r="P12" i="1"/>
  <c r="Q12" i="1"/>
  <c r="P8" i="1"/>
  <c r="Q8" i="1"/>
  <c r="P4" i="1"/>
  <c r="Q4" i="1"/>
  <c r="P868" i="1"/>
  <c r="Q868" i="1"/>
  <c r="P864" i="1"/>
  <c r="Q864" i="1"/>
  <c r="P860" i="1"/>
  <c r="Q860" i="1"/>
  <c r="P856" i="1"/>
  <c r="Q856" i="1"/>
  <c r="P852" i="1"/>
  <c r="Q852" i="1"/>
  <c r="P848" i="1"/>
  <c r="Q848" i="1"/>
  <c r="P844" i="1"/>
  <c r="Q844" i="1"/>
  <c r="P840" i="1"/>
  <c r="Q840" i="1"/>
  <c r="P836" i="1"/>
  <c r="Q836" i="1"/>
  <c r="P832" i="1"/>
  <c r="Q832" i="1"/>
  <c r="P828" i="1"/>
  <c r="Q828" i="1"/>
  <c r="P824" i="1"/>
  <c r="Q824" i="1"/>
  <c r="P820" i="1"/>
  <c r="Q820" i="1"/>
  <c r="P816" i="1"/>
  <c r="Q816" i="1"/>
  <c r="P812" i="1"/>
  <c r="Q812" i="1"/>
  <c r="P808" i="1"/>
  <c r="Q808" i="1"/>
  <c r="P804" i="1"/>
  <c r="Q804" i="1"/>
  <c r="P800" i="1"/>
  <c r="Q800" i="1"/>
  <c r="P796" i="1"/>
  <c r="Q796" i="1"/>
  <c r="P792" i="1"/>
  <c r="Q792" i="1"/>
  <c r="P788" i="1"/>
  <c r="Q788" i="1"/>
  <c r="P784" i="1"/>
  <c r="Q784" i="1"/>
  <c r="P1163" i="1"/>
  <c r="Q1163" i="1"/>
  <c r="P1159" i="1"/>
  <c r="Q1159" i="1"/>
  <c r="P1155" i="1"/>
  <c r="Q1155" i="1"/>
  <c r="P1151" i="1"/>
  <c r="Q1151" i="1"/>
  <c r="P1147" i="1"/>
  <c r="Q1147" i="1"/>
  <c r="P1143" i="1"/>
  <c r="Q1143" i="1"/>
  <c r="P1139" i="1"/>
  <c r="Q1139" i="1"/>
  <c r="P1135" i="1"/>
  <c r="Q1135" i="1"/>
  <c r="P1131" i="1"/>
  <c r="Q1131" i="1"/>
  <c r="P1127" i="1"/>
  <c r="Q1127" i="1"/>
  <c r="P1123" i="1"/>
  <c r="Q1123" i="1"/>
  <c r="P1119" i="1"/>
  <c r="Q1119" i="1"/>
  <c r="P1115" i="1"/>
  <c r="Q1115" i="1"/>
  <c r="P1111" i="1"/>
  <c r="Q1111" i="1"/>
  <c r="P1107" i="1"/>
  <c r="Q1107" i="1"/>
  <c r="P1103" i="1"/>
  <c r="Q1103" i="1"/>
  <c r="P1099" i="1"/>
  <c r="Q1099" i="1"/>
  <c r="P1095" i="1"/>
  <c r="Q1095" i="1"/>
  <c r="P1091" i="1"/>
  <c r="Q1091" i="1"/>
  <c r="P1087" i="1"/>
  <c r="Q1087" i="1"/>
  <c r="P1083" i="1"/>
  <c r="Q1083" i="1"/>
  <c r="P1079" i="1"/>
  <c r="Q1079" i="1"/>
  <c r="P1075" i="1"/>
  <c r="Q1075" i="1"/>
  <c r="P1071" i="1"/>
  <c r="Q1071" i="1"/>
  <c r="P1067" i="1"/>
  <c r="Q1067" i="1"/>
  <c r="P1063" i="1"/>
  <c r="Q1063" i="1"/>
  <c r="P1059" i="1"/>
  <c r="Q1059" i="1"/>
  <c r="P1055" i="1"/>
  <c r="Q1055" i="1"/>
  <c r="P1051" i="1"/>
  <c r="Q1051" i="1"/>
  <c r="P1047" i="1"/>
  <c r="Q1047" i="1"/>
  <c r="P1043" i="1"/>
  <c r="Q1043" i="1"/>
  <c r="P1039" i="1"/>
  <c r="Q1039" i="1"/>
  <c r="P1035" i="1"/>
  <c r="Q1035" i="1"/>
  <c r="P1031" i="1"/>
  <c r="Q1031" i="1"/>
  <c r="P1027" i="1"/>
  <c r="Q1027" i="1"/>
  <c r="P1023" i="1"/>
  <c r="Q1023" i="1"/>
  <c r="P1019" i="1"/>
  <c r="Q1019" i="1"/>
  <c r="P1015" i="1"/>
  <c r="Q1015" i="1"/>
  <c r="P1011" i="1"/>
  <c r="Q1011" i="1"/>
  <c r="P1007" i="1"/>
  <c r="Q1007" i="1"/>
  <c r="P1003" i="1"/>
  <c r="Q1003" i="1"/>
  <c r="P999" i="1"/>
  <c r="Q999" i="1"/>
  <c r="P995" i="1"/>
  <c r="Q995" i="1"/>
  <c r="P991" i="1"/>
  <c r="Q991" i="1"/>
  <c r="P987" i="1"/>
  <c r="Q987" i="1"/>
  <c r="P983" i="1"/>
  <c r="Q983" i="1"/>
  <c r="P979" i="1"/>
  <c r="Q979" i="1"/>
  <c r="P975" i="1"/>
  <c r="Q975" i="1"/>
  <c r="P971" i="1"/>
  <c r="Q971" i="1"/>
  <c r="P967" i="1"/>
  <c r="Q967" i="1"/>
  <c r="P963" i="1"/>
  <c r="Q963" i="1"/>
  <c r="P959" i="1"/>
  <c r="Q959" i="1"/>
  <c r="P955" i="1"/>
  <c r="Q955" i="1"/>
  <c r="P951" i="1"/>
  <c r="Q951" i="1"/>
  <c r="P947" i="1"/>
  <c r="Q947" i="1"/>
  <c r="P943" i="1"/>
  <c r="Q943" i="1"/>
  <c r="P939" i="1"/>
  <c r="Q939" i="1"/>
  <c r="P935" i="1"/>
  <c r="Q935" i="1"/>
  <c r="P931" i="1"/>
  <c r="Q931" i="1"/>
  <c r="P927" i="1"/>
  <c r="Q927" i="1"/>
  <c r="P923" i="1"/>
  <c r="Q923" i="1"/>
  <c r="P919" i="1"/>
  <c r="Q919" i="1"/>
  <c r="P915" i="1"/>
  <c r="Q915" i="1"/>
  <c r="P911" i="1"/>
  <c r="Q911" i="1"/>
  <c r="P907" i="1"/>
  <c r="Q907" i="1"/>
  <c r="P903" i="1"/>
  <c r="Q903" i="1"/>
  <c r="P899" i="1"/>
  <c r="Q899" i="1"/>
  <c r="P895" i="1"/>
  <c r="Q895" i="1"/>
  <c r="P891" i="1"/>
  <c r="Q891" i="1"/>
  <c r="P887" i="1"/>
  <c r="Q887" i="1"/>
  <c r="P883" i="1"/>
  <c r="Q883" i="1"/>
  <c r="P879" i="1"/>
  <c r="Q879" i="1"/>
  <c r="P875" i="1"/>
  <c r="Q875" i="1"/>
  <c r="P871" i="1"/>
  <c r="Q871" i="1"/>
  <c r="P867" i="1"/>
  <c r="Q867" i="1"/>
  <c r="P863" i="1"/>
  <c r="Q863" i="1"/>
  <c r="P859" i="1"/>
  <c r="Q859" i="1"/>
  <c r="P855" i="1"/>
  <c r="Q855" i="1"/>
  <c r="P851" i="1"/>
  <c r="Q851" i="1"/>
  <c r="P847" i="1"/>
  <c r="Q847" i="1"/>
  <c r="P843" i="1"/>
  <c r="Q843" i="1"/>
  <c r="P839" i="1"/>
  <c r="Q839" i="1"/>
  <c r="P835" i="1"/>
  <c r="Q835" i="1"/>
  <c r="P831" i="1"/>
  <c r="Q831" i="1"/>
  <c r="P827" i="1"/>
  <c r="Q827" i="1"/>
  <c r="P823" i="1"/>
  <c r="Q823" i="1"/>
  <c r="P819" i="1"/>
  <c r="Q819" i="1"/>
  <c r="P815" i="1"/>
  <c r="Q815" i="1"/>
  <c r="P811" i="1"/>
  <c r="Q811" i="1"/>
  <c r="P807" i="1"/>
  <c r="Q807" i="1"/>
  <c r="P803" i="1"/>
  <c r="Q803" i="1"/>
  <c r="P799" i="1"/>
  <c r="Q799" i="1"/>
  <c r="P795" i="1"/>
  <c r="Q795" i="1"/>
  <c r="P791" i="1"/>
  <c r="Q791" i="1"/>
  <c r="P787" i="1"/>
  <c r="Q787" i="1"/>
  <c r="P783" i="1"/>
  <c r="Q783" i="1"/>
  <c r="P779" i="1"/>
  <c r="Q779" i="1"/>
  <c r="P775" i="1"/>
  <c r="Q775" i="1"/>
  <c r="P771" i="1"/>
  <c r="Q771" i="1"/>
  <c r="P767" i="1"/>
  <c r="Q767" i="1"/>
  <c r="P763" i="1"/>
  <c r="Q763" i="1"/>
  <c r="P759" i="1"/>
  <c r="Q759" i="1"/>
  <c r="P755" i="1"/>
  <c r="Q755" i="1"/>
  <c r="P751" i="1"/>
  <c r="Q751" i="1"/>
  <c r="P747" i="1"/>
  <c r="Q747" i="1"/>
  <c r="P743" i="1"/>
  <c r="Q743" i="1"/>
  <c r="P739" i="1"/>
  <c r="Q739" i="1"/>
  <c r="P735" i="1"/>
  <c r="Q735" i="1"/>
  <c r="P731" i="1"/>
  <c r="Q731" i="1"/>
  <c r="P727" i="1"/>
  <c r="Q727" i="1"/>
  <c r="P723" i="1"/>
  <c r="Q723" i="1"/>
  <c r="P719" i="1"/>
  <c r="Q719" i="1"/>
  <c r="P715" i="1"/>
  <c r="Q715" i="1"/>
  <c r="P711" i="1"/>
  <c r="Q711" i="1"/>
  <c r="P707" i="1"/>
  <c r="Q707" i="1"/>
  <c r="P703" i="1"/>
  <c r="Q703" i="1"/>
  <c r="P699" i="1"/>
  <c r="Q699" i="1"/>
  <c r="P695" i="1"/>
  <c r="Q695" i="1"/>
  <c r="P691" i="1"/>
  <c r="Q691" i="1"/>
  <c r="P687" i="1"/>
  <c r="Q687" i="1"/>
  <c r="P683" i="1"/>
  <c r="Q683" i="1"/>
  <c r="P679" i="1"/>
  <c r="Q679" i="1"/>
  <c r="P675" i="1"/>
  <c r="Q675" i="1"/>
  <c r="P671" i="1"/>
  <c r="Q671" i="1"/>
  <c r="P667" i="1"/>
  <c r="Q667" i="1"/>
  <c r="P663" i="1"/>
  <c r="Q663" i="1"/>
  <c r="P659" i="1"/>
  <c r="Q659" i="1"/>
  <c r="P655" i="1"/>
  <c r="Q655" i="1"/>
  <c r="P651" i="1"/>
  <c r="Q651" i="1"/>
  <c r="P647" i="1"/>
  <c r="Q647" i="1"/>
  <c r="P643" i="1"/>
  <c r="Q643" i="1"/>
  <c r="P639" i="1"/>
  <c r="Q639" i="1"/>
  <c r="P635" i="1"/>
  <c r="Q635" i="1"/>
  <c r="P631" i="1"/>
  <c r="Q631" i="1"/>
  <c r="P627" i="1"/>
  <c r="Q627" i="1"/>
  <c r="P623" i="1"/>
  <c r="Q623" i="1"/>
  <c r="P619" i="1"/>
  <c r="Q619" i="1"/>
  <c r="P615" i="1"/>
  <c r="Q615" i="1"/>
  <c r="P611" i="1"/>
  <c r="Q611" i="1"/>
  <c r="P607" i="1"/>
  <c r="Q607" i="1"/>
  <c r="P603" i="1"/>
  <c r="Q603" i="1"/>
  <c r="P599" i="1"/>
  <c r="Q599" i="1"/>
  <c r="P595" i="1"/>
  <c r="Q595" i="1"/>
  <c r="P591" i="1"/>
  <c r="Q591" i="1"/>
  <c r="P587" i="1"/>
  <c r="Q587" i="1"/>
  <c r="P583" i="1"/>
  <c r="Q583" i="1"/>
  <c r="P579" i="1"/>
  <c r="Q579" i="1"/>
  <c r="P575" i="1"/>
  <c r="Q575" i="1"/>
  <c r="P571" i="1"/>
  <c r="Q571" i="1"/>
  <c r="P567" i="1"/>
  <c r="Q567" i="1"/>
  <c r="P563" i="1"/>
  <c r="Q563" i="1"/>
  <c r="P559" i="1"/>
  <c r="Q559" i="1"/>
  <c r="P555" i="1"/>
  <c r="Q555" i="1"/>
  <c r="P551" i="1"/>
  <c r="Q551" i="1"/>
  <c r="P547" i="1"/>
  <c r="Q547" i="1"/>
  <c r="P543" i="1"/>
  <c r="Q543" i="1"/>
  <c r="P539" i="1"/>
  <c r="Q539" i="1"/>
  <c r="P535" i="1"/>
  <c r="Q535" i="1"/>
  <c r="P531" i="1"/>
  <c r="Q531" i="1"/>
  <c r="P527" i="1"/>
  <c r="Q527" i="1"/>
  <c r="P523" i="1"/>
  <c r="Q523" i="1"/>
  <c r="P519" i="1"/>
  <c r="Q519" i="1"/>
  <c r="P515" i="1"/>
  <c r="Q515" i="1"/>
  <c r="P511" i="1"/>
  <c r="Q511" i="1"/>
  <c r="P507" i="1"/>
  <c r="Q507" i="1"/>
  <c r="P503" i="1"/>
  <c r="Q503" i="1"/>
  <c r="P499" i="1"/>
  <c r="Q499" i="1"/>
  <c r="P495" i="1"/>
  <c r="Q495" i="1"/>
  <c r="P491" i="1"/>
  <c r="Q491" i="1"/>
  <c r="P487" i="1"/>
  <c r="Q487" i="1"/>
  <c r="P483" i="1"/>
  <c r="Q483" i="1"/>
  <c r="P479" i="1"/>
  <c r="Q479" i="1"/>
  <c r="P475" i="1"/>
  <c r="Q475" i="1"/>
  <c r="P471" i="1"/>
  <c r="Q471" i="1"/>
  <c r="P467" i="1"/>
  <c r="Q467" i="1"/>
  <c r="P463" i="1"/>
  <c r="Q463" i="1"/>
  <c r="P459" i="1"/>
  <c r="Q459" i="1"/>
  <c r="P455" i="1"/>
  <c r="Q455" i="1"/>
  <c r="P451" i="1"/>
  <c r="Q451" i="1"/>
  <c r="P447" i="1"/>
  <c r="Q447" i="1"/>
  <c r="P443" i="1"/>
  <c r="Q443" i="1"/>
  <c r="P439" i="1"/>
  <c r="Q439" i="1"/>
  <c r="P435" i="1"/>
  <c r="Q435" i="1"/>
  <c r="P431" i="1"/>
  <c r="Q431" i="1"/>
  <c r="P427" i="1"/>
  <c r="Q427" i="1"/>
  <c r="P423" i="1"/>
  <c r="Q423" i="1"/>
  <c r="P419" i="1"/>
  <c r="Q419" i="1"/>
  <c r="P415" i="1"/>
  <c r="Q415" i="1"/>
  <c r="P411" i="1"/>
  <c r="Q411" i="1"/>
  <c r="P407" i="1"/>
  <c r="Q407" i="1"/>
  <c r="P403" i="1"/>
  <c r="Q403" i="1"/>
  <c r="P399" i="1"/>
  <c r="Q399" i="1"/>
  <c r="P395" i="1"/>
  <c r="Q395" i="1"/>
  <c r="P391" i="1"/>
  <c r="Q391" i="1"/>
  <c r="P387" i="1"/>
  <c r="Q387" i="1"/>
  <c r="P383" i="1"/>
  <c r="Q383" i="1"/>
  <c r="P379" i="1"/>
  <c r="Q379" i="1"/>
  <c r="P375" i="1"/>
  <c r="Q375" i="1"/>
  <c r="P371" i="1"/>
  <c r="Q371" i="1"/>
  <c r="P367" i="1"/>
  <c r="Q367" i="1"/>
  <c r="P363" i="1"/>
  <c r="Q363" i="1"/>
  <c r="P359" i="1"/>
  <c r="Q359" i="1"/>
  <c r="P355" i="1"/>
  <c r="Q355" i="1"/>
  <c r="P351" i="1"/>
  <c r="Q351" i="1"/>
  <c r="P347" i="1"/>
  <c r="Q347" i="1"/>
  <c r="P343" i="1"/>
  <c r="Q343" i="1"/>
  <c r="P339" i="1"/>
  <c r="Q339" i="1"/>
  <c r="P335" i="1"/>
  <c r="Q335" i="1"/>
  <c r="P331" i="1"/>
  <c r="Q331" i="1"/>
  <c r="P327" i="1"/>
  <c r="Q327" i="1"/>
  <c r="P323" i="1"/>
  <c r="Q323" i="1"/>
  <c r="P319" i="1"/>
  <c r="Q319" i="1"/>
  <c r="P315" i="1"/>
  <c r="Q315" i="1"/>
  <c r="P311" i="1"/>
  <c r="Q311" i="1"/>
  <c r="P307" i="1"/>
  <c r="Q307" i="1"/>
  <c r="P303" i="1"/>
  <c r="Q303" i="1"/>
  <c r="P299" i="1"/>
  <c r="Q299" i="1"/>
  <c r="P295" i="1"/>
  <c r="Q295" i="1"/>
  <c r="P291" i="1"/>
  <c r="Q291" i="1"/>
  <c r="P287" i="1"/>
  <c r="Q287" i="1"/>
  <c r="P283" i="1"/>
  <c r="Q283" i="1"/>
  <c r="P279" i="1"/>
  <c r="Q279" i="1"/>
  <c r="P275" i="1"/>
  <c r="Q275" i="1"/>
  <c r="P271" i="1"/>
  <c r="Q271" i="1"/>
  <c r="P267" i="1"/>
  <c r="Q267" i="1"/>
  <c r="P263" i="1"/>
  <c r="Q263" i="1"/>
  <c r="P259" i="1"/>
  <c r="Q259" i="1"/>
  <c r="P255" i="1"/>
  <c r="Q255" i="1"/>
  <c r="P251" i="1"/>
  <c r="Q251" i="1"/>
  <c r="P247" i="1"/>
  <c r="Q247" i="1"/>
  <c r="P243" i="1"/>
  <c r="Q243" i="1"/>
  <c r="P239" i="1"/>
  <c r="Q239" i="1"/>
  <c r="P235" i="1"/>
  <c r="Q235" i="1"/>
  <c r="P231" i="1"/>
  <c r="Q231" i="1"/>
  <c r="P227" i="1"/>
  <c r="Q227" i="1"/>
  <c r="P223" i="1"/>
  <c r="Q223" i="1"/>
  <c r="P219" i="1"/>
  <c r="Q219" i="1"/>
  <c r="P215" i="1"/>
  <c r="Q215" i="1"/>
  <c r="P211" i="1"/>
  <c r="Q211" i="1"/>
  <c r="P207" i="1"/>
  <c r="Q207" i="1"/>
  <c r="P203" i="1"/>
  <c r="Q203" i="1"/>
  <c r="P199" i="1"/>
  <c r="Q199" i="1"/>
  <c r="P195" i="1"/>
  <c r="Q195" i="1"/>
  <c r="P191" i="1"/>
  <c r="Q191" i="1"/>
  <c r="P187" i="1"/>
  <c r="Q187" i="1"/>
  <c r="P183" i="1"/>
  <c r="Q183" i="1"/>
  <c r="P179" i="1"/>
  <c r="Q179" i="1"/>
  <c r="P175" i="1"/>
  <c r="Q175" i="1"/>
  <c r="P171" i="1"/>
  <c r="Q171" i="1"/>
  <c r="P167" i="1"/>
  <c r="Q167" i="1"/>
  <c r="P163" i="1"/>
  <c r="Q163" i="1"/>
  <c r="P159" i="1"/>
  <c r="Q159" i="1"/>
  <c r="P155" i="1"/>
  <c r="Q155" i="1"/>
  <c r="P151" i="1"/>
  <c r="Q151" i="1"/>
  <c r="P147" i="1"/>
  <c r="Q147" i="1"/>
  <c r="P143" i="1"/>
  <c r="Q143" i="1"/>
  <c r="P139" i="1"/>
  <c r="Q139" i="1"/>
  <c r="P135" i="1"/>
  <c r="Q135" i="1"/>
  <c r="P131" i="1"/>
  <c r="Q131" i="1"/>
  <c r="P127" i="1"/>
  <c r="Q127" i="1"/>
  <c r="P123" i="1"/>
  <c r="Q123" i="1"/>
  <c r="P119" i="1"/>
  <c r="Q119" i="1"/>
  <c r="P115" i="1"/>
  <c r="Q115" i="1"/>
  <c r="P111" i="1"/>
  <c r="Q111" i="1"/>
  <c r="P107" i="1"/>
  <c r="Q107" i="1"/>
  <c r="P103" i="1"/>
  <c r="Q103" i="1"/>
  <c r="P99" i="1"/>
  <c r="Q99" i="1"/>
  <c r="P95" i="1"/>
  <c r="Q95" i="1"/>
  <c r="P91" i="1"/>
  <c r="Q91" i="1"/>
  <c r="P87" i="1"/>
  <c r="Q87" i="1"/>
  <c r="P83" i="1"/>
  <c r="Q83" i="1"/>
  <c r="P79" i="1"/>
  <c r="Q79" i="1"/>
  <c r="P75" i="1"/>
  <c r="Q75" i="1"/>
  <c r="P71" i="1"/>
  <c r="Q71" i="1"/>
  <c r="P67" i="1"/>
  <c r="Q67" i="1"/>
  <c r="P63" i="1"/>
  <c r="Q63" i="1"/>
  <c r="P59" i="1"/>
  <c r="Q59" i="1"/>
  <c r="P55" i="1"/>
  <c r="Q55" i="1"/>
  <c r="P51" i="1"/>
  <c r="Q51" i="1"/>
  <c r="P47" i="1"/>
  <c r="Q47" i="1"/>
  <c r="P43" i="1"/>
  <c r="Q43" i="1"/>
  <c r="P39" i="1"/>
  <c r="Q39" i="1"/>
  <c r="P35" i="1"/>
  <c r="Q35" i="1"/>
  <c r="P31" i="1"/>
  <c r="Q31" i="1"/>
  <c r="P27" i="1"/>
  <c r="Q27" i="1"/>
  <c r="P23" i="1"/>
  <c r="Q23" i="1"/>
  <c r="P19" i="1"/>
  <c r="Q19" i="1"/>
  <c r="P15" i="1"/>
  <c r="Q15" i="1"/>
  <c r="P11" i="1"/>
  <c r="Q11" i="1"/>
  <c r="P7" i="1"/>
  <c r="Q7" i="1"/>
  <c r="P3" i="1"/>
  <c r="Q3" i="1"/>
  <c r="P2" i="1"/>
  <c r="N1164" i="1"/>
  <c r="O1164" i="1"/>
  <c r="N1162" i="1"/>
  <c r="O1162" i="1"/>
  <c r="N1158" i="1"/>
  <c r="O1158" i="1"/>
  <c r="N1154" i="1"/>
  <c r="O1154" i="1"/>
  <c r="N1150" i="1"/>
  <c r="O1150" i="1"/>
  <c r="N1146" i="1"/>
  <c r="O1146" i="1"/>
  <c r="N1142" i="1"/>
  <c r="O1142" i="1"/>
  <c r="N1138" i="1"/>
  <c r="O1138" i="1"/>
  <c r="N1134" i="1"/>
  <c r="O1134" i="1"/>
  <c r="N1130" i="1"/>
  <c r="O1130" i="1"/>
  <c r="N1126" i="1"/>
  <c r="O1126" i="1"/>
  <c r="N1122" i="1"/>
  <c r="O1122" i="1"/>
  <c r="N1118" i="1"/>
  <c r="O1118" i="1"/>
  <c r="N1114" i="1"/>
  <c r="O1114" i="1"/>
  <c r="N1110" i="1"/>
  <c r="O1110" i="1"/>
  <c r="N1106" i="1"/>
  <c r="O1106" i="1"/>
  <c r="N1102" i="1"/>
  <c r="O1102" i="1"/>
  <c r="N1098" i="1"/>
  <c r="O1098" i="1"/>
  <c r="N1094" i="1"/>
  <c r="O1094" i="1"/>
  <c r="N1090" i="1"/>
  <c r="O1090" i="1"/>
  <c r="N1086" i="1"/>
  <c r="O1086" i="1"/>
  <c r="N1082" i="1"/>
  <c r="O1082" i="1"/>
  <c r="N1078" i="1"/>
  <c r="O1078" i="1"/>
  <c r="N1074" i="1"/>
  <c r="O1074" i="1"/>
  <c r="N1070" i="1"/>
  <c r="O1070" i="1"/>
  <c r="N1066" i="1"/>
  <c r="O1066" i="1"/>
  <c r="N1062" i="1"/>
  <c r="O1062" i="1"/>
  <c r="N1058" i="1"/>
  <c r="O1058" i="1"/>
  <c r="N1054" i="1"/>
  <c r="O1054" i="1"/>
  <c r="N1050" i="1"/>
  <c r="O1050" i="1"/>
  <c r="N1046" i="1"/>
  <c r="O1046" i="1"/>
  <c r="N1042" i="1"/>
  <c r="O1042" i="1"/>
  <c r="N1038" i="1"/>
  <c r="O1038" i="1"/>
  <c r="N1034" i="1"/>
  <c r="O1034" i="1"/>
  <c r="N1030" i="1"/>
  <c r="O1030" i="1"/>
  <c r="N1026" i="1"/>
  <c r="O1026" i="1"/>
  <c r="N1022" i="1"/>
  <c r="O1022" i="1"/>
  <c r="N1018" i="1"/>
  <c r="O1018" i="1"/>
  <c r="N1014" i="1"/>
  <c r="O1014" i="1"/>
  <c r="N1010" i="1"/>
  <c r="O1010" i="1"/>
  <c r="N1006" i="1"/>
  <c r="O1006" i="1"/>
  <c r="N1002" i="1"/>
  <c r="O1002" i="1"/>
  <c r="N998" i="1"/>
  <c r="O998" i="1"/>
  <c r="N994" i="1"/>
  <c r="O994" i="1"/>
  <c r="N990" i="1"/>
  <c r="O990" i="1"/>
  <c r="N986" i="1"/>
  <c r="O986" i="1"/>
  <c r="N982" i="1"/>
  <c r="O982" i="1"/>
  <c r="N978" i="1"/>
  <c r="O978" i="1"/>
  <c r="N974" i="1"/>
  <c r="O974" i="1"/>
  <c r="N970" i="1"/>
  <c r="O970" i="1"/>
  <c r="N966" i="1"/>
  <c r="O966" i="1"/>
  <c r="N962" i="1"/>
  <c r="O962" i="1"/>
  <c r="N958" i="1"/>
  <c r="O958" i="1"/>
  <c r="N954" i="1"/>
  <c r="O954" i="1"/>
  <c r="N950" i="1"/>
  <c r="O950" i="1"/>
  <c r="N946" i="1"/>
  <c r="O946" i="1"/>
  <c r="N942" i="1"/>
  <c r="O942" i="1"/>
  <c r="N938" i="1"/>
  <c r="O938" i="1"/>
  <c r="N934" i="1"/>
  <c r="O934" i="1"/>
  <c r="N930" i="1"/>
  <c r="O930" i="1"/>
  <c r="N926" i="1"/>
  <c r="O926" i="1"/>
  <c r="N922" i="1"/>
  <c r="O922" i="1"/>
  <c r="N918" i="1"/>
  <c r="O918" i="1"/>
  <c r="N914" i="1"/>
  <c r="O914" i="1"/>
  <c r="N910" i="1"/>
  <c r="O910" i="1"/>
  <c r="N906" i="1"/>
  <c r="O906" i="1"/>
  <c r="N902" i="1"/>
  <c r="O902" i="1"/>
  <c r="N898" i="1"/>
  <c r="O898" i="1"/>
  <c r="N894" i="1"/>
  <c r="O894" i="1"/>
  <c r="N890" i="1"/>
  <c r="O890" i="1"/>
  <c r="N886" i="1"/>
  <c r="O886" i="1"/>
  <c r="N882" i="1"/>
  <c r="O882" i="1"/>
  <c r="N878" i="1"/>
  <c r="O878" i="1"/>
  <c r="N874" i="1"/>
  <c r="O874" i="1"/>
  <c r="N870" i="1"/>
  <c r="O870" i="1"/>
  <c r="N866" i="1"/>
  <c r="O866" i="1"/>
  <c r="N862" i="1"/>
  <c r="O862" i="1"/>
  <c r="N858" i="1"/>
  <c r="O858" i="1"/>
  <c r="N854" i="1"/>
  <c r="O854" i="1"/>
  <c r="N850" i="1"/>
  <c r="O850" i="1"/>
  <c r="N846" i="1"/>
  <c r="O846" i="1"/>
  <c r="N842" i="1"/>
  <c r="O842" i="1"/>
  <c r="N838" i="1"/>
  <c r="O838" i="1"/>
  <c r="N834" i="1"/>
  <c r="O834" i="1"/>
  <c r="N830" i="1"/>
  <c r="O830" i="1"/>
  <c r="N826" i="1"/>
  <c r="O826" i="1"/>
  <c r="N822" i="1"/>
  <c r="O822" i="1"/>
  <c r="N818" i="1"/>
  <c r="O818" i="1"/>
  <c r="N814" i="1"/>
  <c r="O814" i="1"/>
  <c r="N810" i="1"/>
  <c r="O810" i="1"/>
  <c r="N806" i="1"/>
  <c r="O806" i="1"/>
  <c r="N802" i="1"/>
  <c r="O802" i="1"/>
  <c r="N798" i="1"/>
  <c r="O798" i="1"/>
  <c r="N794" i="1"/>
  <c r="O794" i="1"/>
  <c r="N790" i="1"/>
  <c r="O790" i="1"/>
  <c r="N786" i="1"/>
  <c r="O786" i="1"/>
  <c r="N782" i="1"/>
  <c r="O782" i="1"/>
  <c r="N778" i="1"/>
  <c r="O778" i="1"/>
  <c r="N774" i="1"/>
  <c r="O774" i="1"/>
  <c r="N770" i="1"/>
  <c r="O770" i="1"/>
  <c r="N766" i="1"/>
  <c r="O766" i="1"/>
  <c r="N762" i="1"/>
  <c r="O762" i="1"/>
  <c r="N758" i="1"/>
  <c r="O758" i="1"/>
  <c r="N754" i="1"/>
  <c r="O754" i="1"/>
  <c r="N750" i="1"/>
  <c r="O750" i="1"/>
  <c r="N746" i="1"/>
  <c r="O746" i="1"/>
  <c r="N742" i="1"/>
  <c r="O742" i="1"/>
  <c r="N738" i="1"/>
  <c r="O738" i="1"/>
  <c r="N734" i="1"/>
  <c r="O734" i="1"/>
  <c r="N730" i="1"/>
  <c r="O730" i="1"/>
  <c r="N726" i="1"/>
  <c r="O726" i="1"/>
  <c r="N722" i="1"/>
  <c r="O722" i="1"/>
  <c r="N718" i="1"/>
  <c r="O718" i="1"/>
  <c r="N714" i="1"/>
  <c r="O714" i="1"/>
  <c r="N710" i="1"/>
  <c r="O710" i="1"/>
  <c r="N706" i="1"/>
  <c r="O706" i="1"/>
  <c r="N702" i="1"/>
  <c r="O702" i="1"/>
  <c r="N698" i="1"/>
  <c r="O698" i="1"/>
  <c r="N694" i="1"/>
  <c r="O694" i="1"/>
  <c r="N690" i="1"/>
  <c r="O690" i="1"/>
  <c r="N686" i="1"/>
  <c r="O686" i="1"/>
  <c r="N682" i="1"/>
  <c r="O682" i="1"/>
  <c r="N678" i="1"/>
  <c r="O678" i="1"/>
  <c r="N674" i="1"/>
  <c r="O674" i="1"/>
  <c r="N670" i="1"/>
  <c r="O670" i="1"/>
  <c r="N666" i="1"/>
  <c r="O666" i="1"/>
  <c r="N662" i="1"/>
  <c r="O662" i="1"/>
  <c r="N658" i="1"/>
  <c r="O658" i="1"/>
  <c r="N654" i="1"/>
  <c r="O654" i="1"/>
  <c r="N650" i="1"/>
  <c r="O650" i="1"/>
  <c r="N646" i="1"/>
  <c r="O646" i="1"/>
  <c r="N642" i="1"/>
  <c r="O642" i="1"/>
  <c r="N638" i="1"/>
  <c r="O638" i="1"/>
  <c r="N634" i="1"/>
  <c r="O634" i="1"/>
  <c r="N630" i="1"/>
  <c r="O630" i="1"/>
  <c r="N626" i="1"/>
  <c r="O626" i="1"/>
  <c r="N622" i="1"/>
  <c r="O622" i="1"/>
  <c r="N618" i="1"/>
  <c r="O618" i="1"/>
  <c r="N614" i="1"/>
  <c r="O614" i="1"/>
  <c r="N610" i="1"/>
  <c r="O610" i="1"/>
  <c r="N606" i="1"/>
  <c r="O606" i="1"/>
  <c r="N602" i="1"/>
  <c r="O602" i="1"/>
  <c r="N598" i="1"/>
  <c r="O598" i="1"/>
  <c r="N594" i="1"/>
  <c r="O594" i="1"/>
  <c r="N590" i="1"/>
  <c r="O590" i="1"/>
  <c r="N586" i="1"/>
  <c r="O586" i="1"/>
  <c r="N582" i="1"/>
  <c r="O582" i="1"/>
  <c r="N578" i="1"/>
  <c r="O578" i="1"/>
  <c r="N574" i="1"/>
  <c r="O574" i="1"/>
  <c r="N570" i="1"/>
  <c r="O570" i="1"/>
  <c r="N566" i="1"/>
  <c r="O566" i="1"/>
  <c r="N562" i="1"/>
  <c r="O562" i="1"/>
  <c r="N558" i="1"/>
  <c r="O558" i="1"/>
  <c r="N554" i="1"/>
  <c r="O554" i="1"/>
  <c r="N550" i="1"/>
  <c r="O550" i="1"/>
  <c r="N546" i="1"/>
  <c r="O546" i="1"/>
  <c r="N542" i="1"/>
  <c r="O542" i="1"/>
  <c r="N538" i="1"/>
  <c r="O538" i="1"/>
  <c r="N534" i="1"/>
  <c r="O534" i="1"/>
  <c r="N530" i="1"/>
  <c r="O530" i="1"/>
  <c r="N526" i="1"/>
  <c r="O526" i="1"/>
  <c r="N522" i="1"/>
  <c r="O522" i="1"/>
  <c r="N518" i="1"/>
  <c r="O518" i="1"/>
  <c r="N514" i="1"/>
  <c r="O514" i="1"/>
  <c r="N510" i="1"/>
  <c r="O510" i="1"/>
  <c r="N506" i="1"/>
  <c r="O506" i="1"/>
  <c r="N502" i="1"/>
  <c r="O502" i="1"/>
  <c r="N498" i="1"/>
  <c r="O498" i="1"/>
  <c r="N494" i="1"/>
  <c r="O494" i="1"/>
  <c r="N490" i="1"/>
  <c r="O490" i="1"/>
  <c r="N486" i="1"/>
  <c r="O486" i="1"/>
  <c r="N482" i="1"/>
  <c r="O482" i="1"/>
  <c r="N478" i="1"/>
  <c r="O478" i="1"/>
  <c r="N474" i="1"/>
  <c r="O474" i="1"/>
  <c r="N470" i="1"/>
  <c r="O470" i="1"/>
  <c r="N466" i="1"/>
  <c r="O466" i="1"/>
  <c r="N462" i="1"/>
  <c r="O462" i="1"/>
  <c r="N458" i="1"/>
  <c r="O458" i="1"/>
  <c r="N454" i="1"/>
  <c r="O454" i="1"/>
  <c r="N450" i="1"/>
  <c r="O450" i="1"/>
  <c r="N446" i="1"/>
  <c r="O446" i="1"/>
  <c r="N442" i="1"/>
  <c r="O442" i="1"/>
  <c r="N438" i="1"/>
  <c r="O438" i="1"/>
  <c r="N434" i="1"/>
  <c r="O434" i="1"/>
  <c r="N430" i="1"/>
  <c r="O430" i="1"/>
  <c r="N426" i="1"/>
  <c r="O426" i="1"/>
  <c r="N422" i="1"/>
  <c r="O422" i="1"/>
  <c r="N418" i="1"/>
  <c r="O418" i="1"/>
  <c r="N414" i="1"/>
  <c r="O414" i="1"/>
  <c r="N410" i="1"/>
  <c r="O410" i="1"/>
  <c r="N406" i="1"/>
  <c r="O406" i="1"/>
  <c r="N402" i="1"/>
  <c r="O402" i="1"/>
  <c r="N398" i="1"/>
  <c r="O398" i="1"/>
  <c r="N394" i="1"/>
  <c r="O394" i="1"/>
  <c r="N390" i="1"/>
  <c r="O390" i="1"/>
  <c r="N386" i="1"/>
  <c r="O386" i="1"/>
  <c r="N382" i="1"/>
  <c r="O382" i="1"/>
  <c r="N378" i="1"/>
  <c r="O378" i="1"/>
  <c r="N374" i="1"/>
  <c r="O374" i="1"/>
  <c r="N370" i="1"/>
  <c r="O370" i="1"/>
  <c r="N366" i="1"/>
  <c r="O366" i="1"/>
  <c r="N362" i="1"/>
  <c r="O362" i="1"/>
  <c r="N358" i="1"/>
  <c r="O358" i="1"/>
  <c r="N354" i="1"/>
  <c r="O354" i="1"/>
  <c r="N350" i="1"/>
  <c r="O350" i="1"/>
  <c r="N346" i="1"/>
  <c r="O346" i="1"/>
  <c r="N342" i="1"/>
  <c r="O342" i="1"/>
  <c r="N338" i="1"/>
  <c r="O338" i="1"/>
  <c r="N334" i="1"/>
  <c r="O334" i="1"/>
  <c r="N330" i="1"/>
  <c r="O330" i="1"/>
  <c r="N326" i="1"/>
  <c r="O326" i="1"/>
  <c r="N322" i="1"/>
  <c r="O322" i="1"/>
  <c r="N318" i="1"/>
  <c r="O318" i="1"/>
  <c r="N314" i="1"/>
  <c r="O314" i="1"/>
  <c r="N310" i="1"/>
  <c r="O310" i="1"/>
  <c r="N306" i="1"/>
  <c r="O306" i="1"/>
  <c r="N302" i="1"/>
  <c r="O302" i="1"/>
  <c r="N298" i="1"/>
  <c r="O298" i="1"/>
  <c r="N294" i="1"/>
  <c r="O294" i="1"/>
  <c r="N290" i="1"/>
  <c r="O290" i="1"/>
  <c r="N286" i="1"/>
  <c r="O286" i="1"/>
  <c r="N282" i="1"/>
  <c r="O282" i="1"/>
  <c r="N278" i="1"/>
  <c r="O278" i="1"/>
  <c r="N274" i="1"/>
  <c r="O274" i="1"/>
  <c r="N270" i="1"/>
  <c r="O270" i="1"/>
  <c r="N266" i="1"/>
  <c r="O266" i="1"/>
  <c r="N262" i="1"/>
  <c r="O262" i="1"/>
  <c r="N258" i="1"/>
  <c r="O258" i="1"/>
  <c r="N254" i="1"/>
  <c r="O254" i="1"/>
  <c r="N250" i="1"/>
  <c r="O250" i="1"/>
  <c r="N246" i="1"/>
  <c r="O246" i="1"/>
  <c r="N242" i="1"/>
  <c r="O242" i="1"/>
  <c r="N238" i="1"/>
  <c r="O238" i="1"/>
  <c r="N234" i="1"/>
  <c r="O234" i="1"/>
  <c r="N230" i="1"/>
  <c r="O230" i="1"/>
  <c r="N226" i="1"/>
  <c r="O226" i="1"/>
  <c r="N222" i="1"/>
  <c r="O222" i="1"/>
  <c r="N218" i="1"/>
  <c r="O218" i="1"/>
  <c r="N214" i="1"/>
  <c r="O214" i="1"/>
  <c r="N210" i="1"/>
  <c r="O210" i="1"/>
  <c r="N206" i="1"/>
  <c r="O206" i="1"/>
  <c r="N202" i="1"/>
  <c r="O202" i="1"/>
  <c r="N198" i="1"/>
  <c r="O198" i="1"/>
  <c r="N194" i="1"/>
  <c r="O194" i="1"/>
  <c r="N190" i="1"/>
  <c r="O190" i="1"/>
  <c r="N186" i="1"/>
  <c r="O186" i="1"/>
  <c r="N182" i="1"/>
  <c r="O182" i="1"/>
  <c r="N178" i="1"/>
  <c r="O178" i="1"/>
  <c r="N174" i="1"/>
  <c r="O174" i="1"/>
  <c r="N170" i="1"/>
  <c r="O170" i="1"/>
  <c r="N166" i="1"/>
  <c r="O166" i="1"/>
  <c r="N162" i="1"/>
  <c r="O162" i="1"/>
  <c r="N158" i="1"/>
  <c r="O158" i="1"/>
  <c r="N154" i="1"/>
  <c r="O154" i="1"/>
  <c r="N150" i="1"/>
  <c r="O150" i="1"/>
  <c r="N146" i="1"/>
  <c r="O146" i="1"/>
  <c r="N142" i="1"/>
  <c r="O142" i="1"/>
  <c r="N138" i="1"/>
  <c r="O138" i="1"/>
  <c r="N134" i="1"/>
  <c r="O134" i="1"/>
  <c r="N130" i="1"/>
  <c r="O130" i="1"/>
  <c r="N126" i="1"/>
  <c r="O126" i="1"/>
  <c r="N122" i="1"/>
  <c r="O122" i="1"/>
  <c r="N118" i="1"/>
  <c r="O118" i="1"/>
  <c r="N114" i="1"/>
  <c r="O114" i="1"/>
  <c r="N110" i="1"/>
  <c r="O110" i="1"/>
  <c r="N106" i="1"/>
  <c r="O106" i="1"/>
  <c r="N102" i="1"/>
  <c r="O102" i="1"/>
  <c r="N98" i="1"/>
  <c r="O98" i="1"/>
  <c r="N94" i="1"/>
  <c r="O94" i="1"/>
  <c r="N90" i="1"/>
  <c r="O90" i="1"/>
  <c r="N86" i="1"/>
  <c r="O86" i="1"/>
  <c r="N82" i="1"/>
  <c r="O82" i="1"/>
  <c r="N78" i="1"/>
  <c r="O78" i="1"/>
  <c r="N74" i="1"/>
  <c r="O74" i="1"/>
  <c r="N70" i="1"/>
  <c r="O70" i="1"/>
  <c r="N66" i="1"/>
  <c r="O66" i="1"/>
  <c r="N62" i="1"/>
  <c r="O62" i="1"/>
  <c r="N58" i="1"/>
  <c r="O58" i="1"/>
  <c r="N54" i="1"/>
  <c r="O54" i="1"/>
  <c r="N50" i="1"/>
  <c r="O50" i="1"/>
  <c r="N46" i="1"/>
  <c r="O46" i="1"/>
  <c r="N42" i="1"/>
  <c r="O42" i="1"/>
  <c r="N38" i="1"/>
  <c r="O38" i="1"/>
  <c r="N34" i="1"/>
  <c r="O34" i="1"/>
  <c r="N30" i="1"/>
  <c r="O30" i="1"/>
  <c r="N26" i="1"/>
  <c r="O26" i="1"/>
  <c r="N22" i="1"/>
  <c r="O22" i="1"/>
  <c r="N18" i="1"/>
  <c r="O18" i="1"/>
  <c r="N14" i="1"/>
  <c r="O14" i="1"/>
  <c r="N10" i="1"/>
  <c r="O10" i="1"/>
  <c r="N6" i="1"/>
  <c r="O6" i="1"/>
  <c r="N2" i="1"/>
  <c r="O2" i="1"/>
  <c r="N1161" i="1"/>
  <c r="O1161" i="1"/>
  <c r="N1157" i="1"/>
  <c r="O1157" i="1"/>
  <c r="N1153" i="1"/>
  <c r="O1153" i="1"/>
  <c r="N1149" i="1"/>
  <c r="O1149" i="1"/>
  <c r="N1145" i="1"/>
  <c r="O1145" i="1"/>
  <c r="N1141" i="1"/>
  <c r="O1141" i="1"/>
  <c r="N1137" i="1"/>
  <c r="O1137" i="1"/>
  <c r="N1133" i="1"/>
  <c r="O1133" i="1"/>
  <c r="N1129" i="1"/>
  <c r="O1129" i="1"/>
  <c r="N1125" i="1"/>
  <c r="O1125" i="1"/>
  <c r="N1121" i="1"/>
  <c r="O1121" i="1"/>
  <c r="N1117" i="1"/>
  <c r="O1117" i="1"/>
  <c r="N1113" i="1"/>
  <c r="O1113" i="1"/>
  <c r="N1109" i="1"/>
  <c r="O1109" i="1"/>
  <c r="N1105" i="1"/>
  <c r="O1105" i="1"/>
  <c r="N1101" i="1"/>
  <c r="O1101" i="1"/>
  <c r="N1097" i="1"/>
  <c r="O1097" i="1"/>
  <c r="N1093" i="1"/>
  <c r="O1093" i="1"/>
  <c r="N1089" i="1"/>
  <c r="O1089" i="1"/>
  <c r="N1085" i="1"/>
  <c r="O1085" i="1"/>
  <c r="N1081" i="1"/>
  <c r="O1081" i="1"/>
  <c r="N1077" i="1"/>
  <c r="O1077" i="1"/>
  <c r="N1073" i="1"/>
  <c r="O1073" i="1"/>
  <c r="N1069" i="1"/>
  <c r="O1069" i="1"/>
  <c r="N1065" i="1"/>
  <c r="O1065" i="1"/>
  <c r="N1061" i="1"/>
  <c r="O1061" i="1"/>
  <c r="N1057" i="1"/>
  <c r="O1057" i="1"/>
  <c r="N1053" i="1"/>
  <c r="O1053" i="1"/>
  <c r="N1049" i="1"/>
  <c r="O1049" i="1"/>
  <c r="N1045" i="1"/>
  <c r="O1045" i="1"/>
  <c r="N1041" i="1"/>
  <c r="O1041" i="1"/>
  <c r="N1037" i="1"/>
  <c r="O1037" i="1"/>
  <c r="N1033" i="1"/>
  <c r="O1033" i="1"/>
  <c r="N1029" i="1"/>
  <c r="O1029" i="1"/>
  <c r="N1025" i="1"/>
  <c r="O1025" i="1"/>
  <c r="N1021" i="1"/>
  <c r="O1021" i="1"/>
  <c r="N1017" i="1"/>
  <c r="O1017" i="1"/>
  <c r="N1013" i="1"/>
  <c r="O1013" i="1"/>
  <c r="N1009" i="1"/>
  <c r="O1009" i="1"/>
  <c r="N1005" i="1"/>
  <c r="O1005" i="1"/>
  <c r="N1001" i="1"/>
  <c r="O1001" i="1"/>
  <c r="N997" i="1"/>
  <c r="O997" i="1"/>
  <c r="N993" i="1"/>
  <c r="O993" i="1"/>
  <c r="N989" i="1"/>
  <c r="O989" i="1"/>
  <c r="N985" i="1"/>
  <c r="O985" i="1"/>
  <c r="N981" i="1"/>
  <c r="O981" i="1"/>
  <c r="N977" i="1"/>
  <c r="O977" i="1"/>
  <c r="N973" i="1"/>
  <c r="O973" i="1"/>
  <c r="N969" i="1"/>
  <c r="O969" i="1"/>
  <c r="N965" i="1"/>
  <c r="O965" i="1"/>
  <c r="N961" i="1"/>
  <c r="O961" i="1"/>
  <c r="N957" i="1"/>
  <c r="O957" i="1"/>
  <c r="N953" i="1"/>
  <c r="O953" i="1"/>
  <c r="N949" i="1"/>
  <c r="O949" i="1"/>
  <c r="N945" i="1"/>
  <c r="O945" i="1"/>
  <c r="N941" i="1"/>
  <c r="O941" i="1"/>
  <c r="N937" i="1"/>
  <c r="O937" i="1"/>
  <c r="N933" i="1"/>
  <c r="O933" i="1"/>
  <c r="N929" i="1"/>
  <c r="O929" i="1"/>
  <c r="N925" i="1"/>
  <c r="O925" i="1"/>
  <c r="N921" i="1"/>
  <c r="O921" i="1"/>
  <c r="N917" i="1"/>
  <c r="O917" i="1"/>
  <c r="N913" i="1"/>
  <c r="O913" i="1"/>
  <c r="N909" i="1"/>
  <c r="O909" i="1"/>
  <c r="N905" i="1"/>
  <c r="O905" i="1"/>
  <c r="N901" i="1"/>
  <c r="O901" i="1"/>
  <c r="N897" i="1"/>
  <c r="O897" i="1"/>
  <c r="N893" i="1"/>
  <c r="O893" i="1"/>
  <c r="N889" i="1"/>
  <c r="O889" i="1"/>
  <c r="N885" i="1"/>
  <c r="O885" i="1"/>
  <c r="N881" i="1"/>
  <c r="O881" i="1"/>
  <c r="N877" i="1"/>
  <c r="O877" i="1"/>
  <c r="N873" i="1"/>
  <c r="O873" i="1"/>
  <c r="N869" i="1"/>
  <c r="O869" i="1"/>
  <c r="N865" i="1"/>
  <c r="O865" i="1"/>
  <c r="N861" i="1"/>
  <c r="O861" i="1"/>
  <c r="N857" i="1"/>
  <c r="O857" i="1"/>
  <c r="N853" i="1"/>
  <c r="O853" i="1"/>
  <c r="N849" i="1"/>
  <c r="O849" i="1"/>
  <c r="N845" i="1"/>
  <c r="O845" i="1"/>
  <c r="N841" i="1"/>
  <c r="O841" i="1"/>
  <c r="N837" i="1"/>
  <c r="O837" i="1"/>
  <c r="N833" i="1"/>
  <c r="O833" i="1"/>
  <c r="N829" i="1"/>
  <c r="O829" i="1"/>
  <c r="N825" i="1"/>
  <c r="O825" i="1"/>
  <c r="N821" i="1"/>
  <c r="O821" i="1"/>
  <c r="N817" i="1"/>
  <c r="O817" i="1"/>
  <c r="N813" i="1"/>
  <c r="O813" i="1"/>
  <c r="N809" i="1"/>
  <c r="O809" i="1"/>
  <c r="N805" i="1"/>
  <c r="O805" i="1"/>
  <c r="N801" i="1"/>
  <c r="O801" i="1"/>
  <c r="N797" i="1"/>
  <c r="O797" i="1"/>
  <c r="N793" i="1"/>
  <c r="O793" i="1"/>
  <c r="N789" i="1"/>
  <c r="O789" i="1"/>
  <c r="N785" i="1"/>
  <c r="O785" i="1"/>
  <c r="N781" i="1"/>
  <c r="O781" i="1"/>
  <c r="N777" i="1"/>
  <c r="O777" i="1"/>
  <c r="N773" i="1"/>
  <c r="O773" i="1"/>
  <c r="N769" i="1"/>
  <c r="O769" i="1"/>
  <c r="N765" i="1"/>
  <c r="O765" i="1"/>
  <c r="N761" i="1"/>
  <c r="O761" i="1"/>
  <c r="N757" i="1"/>
  <c r="O757" i="1"/>
  <c r="N753" i="1"/>
  <c r="O753" i="1"/>
  <c r="N749" i="1"/>
  <c r="O749" i="1"/>
  <c r="N745" i="1"/>
  <c r="O745" i="1"/>
  <c r="N741" i="1"/>
  <c r="O741" i="1"/>
  <c r="N737" i="1"/>
  <c r="O737" i="1"/>
  <c r="N733" i="1"/>
  <c r="O733" i="1"/>
  <c r="N729" i="1"/>
  <c r="O729" i="1"/>
  <c r="N725" i="1"/>
  <c r="O725" i="1"/>
  <c r="N721" i="1"/>
  <c r="O721" i="1"/>
  <c r="N717" i="1"/>
  <c r="O717" i="1"/>
  <c r="N713" i="1"/>
  <c r="O713" i="1"/>
  <c r="N709" i="1"/>
  <c r="O709" i="1"/>
  <c r="N705" i="1"/>
  <c r="O705" i="1"/>
  <c r="N701" i="1"/>
  <c r="O701" i="1"/>
  <c r="N697" i="1"/>
  <c r="O697" i="1"/>
  <c r="N693" i="1"/>
  <c r="O693" i="1"/>
  <c r="N689" i="1"/>
  <c r="O689" i="1"/>
  <c r="N685" i="1"/>
  <c r="O685" i="1"/>
  <c r="N681" i="1"/>
  <c r="O681" i="1"/>
  <c r="N677" i="1"/>
  <c r="O677" i="1"/>
  <c r="N673" i="1"/>
  <c r="O673" i="1"/>
  <c r="N669" i="1"/>
  <c r="O669" i="1"/>
  <c r="N665" i="1"/>
  <c r="O665" i="1"/>
  <c r="N661" i="1"/>
  <c r="O661" i="1"/>
  <c r="N657" i="1"/>
  <c r="O657" i="1"/>
  <c r="N653" i="1"/>
  <c r="O653" i="1"/>
  <c r="N649" i="1"/>
  <c r="O649" i="1"/>
  <c r="N645" i="1"/>
  <c r="O645" i="1"/>
  <c r="N641" i="1"/>
  <c r="O641" i="1"/>
  <c r="N637" i="1"/>
  <c r="O637" i="1"/>
  <c r="N633" i="1"/>
  <c r="O633" i="1"/>
  <c r="N629" i="1"/>
  <c r="O629" i="1"/>
  <c r="N625" i="1"/>
  <c r="O625" i="1"/>
  <c r="N621" i="1"/>
  <c r="O621" i="1"/>
  <c r="N617" i="1"/>
  <c r="O617" i="1"/>
  <c r="N613" i="1"/>
  <c r="O613" i="1"/>
  <c r="N609" i="1"/>
  <c r="O609" i="1"/>
  <c r="N605" i="1"/>
  <c r="O605" i="1"/>
  <c r="N601" i="1"/>
  <c r="O601" i="1"/>
  <c r="N597" i="1"/>
  <c r="O597" i="1"/>
  <c r="N593" i="1"/>
  <c r="O593" i="1"/>
  <c r="N589" i="1"/>
  <c r="O589" i="1"/>
  <c r="N585" i="1"/>
  <c r="O585" i="1"/>
  <c r="N581" i="1"/>
  <c r="O581" i="1"/>
  <c r="N577" i="1"/>
  <c r="O577" i="1"/>
  <c r="N573" i="1"/>
  <c r="O573" i="1"/>
  <c r="N569" i="1"/>
  <c r="O569" i="1"/>
  <c r="N565" i="1"/>
  <c r="O565" i="1"/>
  <c r="N561" i="1"/>
  <c r="O561" i="1"/>
  <c r="N557" i="1"/>
  <c r="O557" i="1"/>
  <c r="N553" i="1"/>
  <c r="O553" i="1"/>
  <c r="N549" i="1"/>
  <c r="O549" i="1"/>
  <c r="N545" i="1"/>
  <c r="O545" i="1"/>
  <c r="N541" i="1"/>
  <c r="O541" i="1"/>
  <c r="N537" i="1"/>
  <c r="O537" i="1"/>
  <c r="N533" i="1"/>
  <c r="O533" i="1"/>
  <c r="N529" i="1"/>
  <c r="O529" i="1"/>
  <c r="N525" i="1"/>
  <c r="O525" i="1"/>
  <c r="N521" i="1"/>
  <c r="O521" i="1"/>
  <c r="N517" i="1"/>
  <c r="O517" i="1"/>
  <c r="N513" i="1"/>
  <c r="O513" i="1"/>
  <c r="N509" i="1"/>
  <c r="O509" i="1"/>
  <c r="N505" i="1"/>
  <c r="O505" i="1"/>
  <c r="N501" i="1"/>
  <c r="O501" i="1"/>
  <c r="N497" i="1"/>
  <c r="O497" i="1"/>
  <c r="N493" i="1"/>
  <c r="O493" i="1"/>
  <c r="N489" i="1"/>
  <c r="O489" i="1"/>
  <c r="N485" i="1"/>
  <c r="O485" i="1"/>
  <c r="N481" i="1"/>
  <c r="O481" i="1"/>
  <c r="N477" i="1"/>
  <c r="O477" i="1"/>
  <c r="N473" i="1"/>
  <c r="O473" i="1"/>
  <c r="N469" i="1"/>
  <c r="O469" i="1"/>
  <c r="N465" i="1"/>
  <c r="O465" i="1"/>
  <c r="N461" i="1"/>
  <c r="O461" i="1"/>
  <c r="N457" i="1"/>
  <c r="O457" i="1"/>
  <c r="N453" i="1"/>
  <c r="O453" i="1"/>
  <c r="N449" i="1"/>
  <c r="O449" i="1"/>
  <c r="N445" i="1"/>
  <c r="O445" i="1"/>
  <c r="N441" i="1"/>
  <c r="O441" i="1"/>
  <c r="N437" i="1"/>
  <c r="O437" i="1"/>
  <c r="N433" i="1"/>
  <c r="O433" i="1"/>
  <c r="N429" i="1"/>
  <c r="O429" i="1"/>
  <c r="N425" i="1"/>
  <c r="O425" i="1"/>
  <c r="N421" i="1"/>
  <c r="O421" i="1"/>
  <c r="N417" i="1"/>
  <c r="O417" i="1"/>
  <c r="N413" i="1"/>
  <c r="O413" i="1"/>
  <c r="N409" i="1"/>
  <c r="O409" i="1"/>
  <c r="N405" i="1"/>
  <c r="O405" i="1"/>
  <c r="N401" i="1"/>
  <c r="O401" i="1"/>
  <c r="N397" i="1"/>
  <c r="O397" i="1"/>
  <c r="N393" i="1"/>
  <c r="O393" i="1"/>
  <c r="N389" i="1"/>
  <c r="O389" i="1"/>
  <c r="N385" i="1"/>
  <c r="O385" i="1"/>
  <c r="N381" i="1"/>
  <c r="O381" i="1"/>
  <c r="N377" i="1"/>
  <c r="O377" i="1"/>
  <c r="N373" i="1"/>
  <c r="O373" i="1"/>
  <c r="N369" i="1"/>
  <c r="O369" i="1"/>
  <c r="N365" i="1"/>
  <c r="O365" i="1"/>
  <c r="N361" i="1"/>
  <c r="O361" i="1"/>
  <c r="N357" i="1"/>
  <c r="O357" i="1"/>
  <c r="N353" i="1"/>
  <c r="O353" i="1"/>
  <c r="N349" i="1"/>
  <c r="O349" i="1"/>
  <c r="N345" i="1"/>
  <c r="O345" i="1"/>
  <c r="N341" i="1"/>
  <c r="O341" i="1"/>
  <c r="N337" i="1"/>
  <c r="O337" i="1"/>
  <c r="N333" i="1"/>
  <c r="O333" i="1"/>
  <c r="N329" i="1"/>
  <c r="O329" i="1"/>
  <c r="N325" i="1"/>
  <c r="O325" i="1"/>
  <c r="N321" i="1"/>
  <c r="O321" i="1"/>
  <c r="N317" i="1"/>
  <c r="O317" i="1"/>
  <c r="N313" i="1"/>
  <c r="O313" i="1"/>
  <c r="N309" i="1"/>
  <c r="O309" i="1"/>
  <c r="N305" i="1"/>
  <c r="O305" i="1"/>
  <c r="N301" i="1"/>
  <c r="O301" i="1"/>
  <c r="N297" i="1"/>
  <c r="O297" i="1"/>
  <c r="N293" i="1"/>
  <c r="O293" i="1"/>
  <c r="N289" i="1"/>
  <c r="O289" i="1"/>
  <c r="N285" i="1"/>
  <c r="O285" i="1"/>
  <c r="N281" i="1"/>
  <c r="O281" i="1"/>
  <c r="N277" i="1"/>
  <c r="O277" i="1"/>
  <c r="N273" i="1"/>
  <c r="O273" i="1"/>
  <c r="N269" i="1"/>
  <c r="O269" i="1"/>
  <c r="N265" i="1"/>
  <c r="O265" i="1"/>
  <c r="N261" i="1"/>
  <c r="O261" i="1"/>
  <c r="N257" i="1"/>
  <c r="O257" i="1"/>
  <c r="N253" i="1"/>
  <c r="O253" i="1"/>
  <c r="N249" i="1"/>
  <c r="O249" i="1"/>
  <c r="N245" i="1"/>
  <c r="O245" i="1"/>
  <c r="N241" i="1"/>
  <c r="O241" i="1"/>
  <c r="N237" i="1"/>
  <c r="O237" i="1"/>
  <c r="N233" i="1"/>
  <c r="O233" i="1"/>
  <c r="N229" i="1"/>
  <c r="O229" i="1"/>
  <c r="N225" i="1"/>
  <c r="O225" i="1"/>
  <c r="N221" i="1"/>
  <c r="O221" i="1"/>
  <c r="N217" i="1"/>
  <c r="O217" i="1"/>
  <c r="N213" i="1"/>
  <c r="O213" i="1"/>
  <c r="N209" i="1"/>
  <c r="O209" i="1"/>
  <c r="N205" i="1"/>
  <c r="O205" i="1"/>
  <c r="N201" i="1"/>
  <c r="O201" i="1"/>
  <c r="N197" i="1"/>
  <c r="O197" i="1"/>
  <c r="N193" i="1"/>
  <c r="O193" i="1"/>
  <c r="N189" i="1"/>
  <c r="O189" i="1"/>
  <c r="N185" i="1"/>
  <c r="O185" i="1"/>
  <c r="N181" i="1"/>
  <c r="O181" i="1"/>
  <c r="N177" i="1"/>
  <c r="O177" i="1"/>
  <c r="N173" i="1"/>
  <c r="O173" i="1"/>
  <c r="N169" i="1"/>
  <c r="O169" i="1"/>
  <c r="N165" i="1"/>
  <c r="O165" i="1"/>
  <c r="N161" i="1"/>
  <c r="O161" i="1"/>
  <c r="N157" i="1"/>
  <c r="O157" i="1"/>
  <c r="N153" i="1"/>
  <c r="O153" i="1"/>
  <c r="N149" i="1"/>
  <c r="O149" i="1"/>
  <c r="N145" i="1"/>
  <c r="O145" i="1"/>
  <c r="N141" i="1"/>
  <c r="O141" i="1"/>
  <c r="N137" i="1"/>
  <c r="O137" i="1"/>
  <c r="N133" i="1"/>
  <c r="O133" i="1"/>
  <c r="N129" i="1"/>
  <c r="O129" i="1"/>
  <c r="N125" i="1"/>
  <c r="O125" i="1"/>
  <c r="N121" i="1"/>
  <c r="O121" i="1"/>
  <c r="N117" i="1"/>
  <c r="O117" i="1"/>
  <c r="N113" i="1"/>
  <c r="O113" i="1"/>
  <c r="N109" i="1"/>
  <c r="O109" i="1"/>
  <c r="N105" i="1"/>
  <c r="O105" i="1"/>
  <c r="N101" i="1"/>
  <c r="O101" i="1"/>
  <c r="N97" i="1"/>
  <c r="O97" i="1"/>
  <c r="N93" i="1"/>
  <c r="O93" i="1"/>
  <c r="N89" i="1"/>
  <c r="O89" i="1"/>
  <c r="N85" i="1"/>
  <c r="O85" i="1"/>
  <c r="N81" i="1"/>
  <c r="O81" i="1"/>
  <c r="N77" i="1"/>
  <c r="O77" i="1"/>
  <c r="N73" i="1"/>
  <c r="O73" i="1"/>
  <c r="N69" i="1"/>
  <c r="O69" i="1"/>
  <c r="N65" i="1"/>
  <c r="O65" i="1"/>
  <c r="N61" i="1"/>
  <c r="O61" i="1"/>
  <c r="N57" i="1"/>
  <c r="O57" i="1"/>
  <c r="N53" i="1"/>
  <c r="O53" i="1"/>
  <c r="N49" i="1"/>
  <c r="O49" i="1"/>
  <c r="N45" i="1"/>
  <c r="O45" i="1"/>
  <c r="N41" i="1"/>
  <c r="O41" i="1"/>
  <c r="N37" i="1"/>
  <c r="O37" i="1"/>
  <c r="N33" i="1"/>
  <c r="O33" i="1"/>
  <c r="N29" i="1"/>
  <c r="O29" i="1"/>
  <c r="N25" i="1"/>
  <c r="O25" i="1"/>
  <c r="N21" i="1"/>
  <c r="O21" i="1"/>
  <c r="N17" i="1"/>
  <c r="O17" i="1"/>
  <c r="N13" i="1"/>
  <c r="O13" i="1"/>
  <c r="N9" i="1"/>
  <c r="O9" i="1"/>
  <c r="N5" i="1"/>
  <c r="O5" i="1"/>
  <c r="N1160" i="1"/>
  <c r="O1160" i="1"/>
  <c r="N1156" i="1"/>
  <c r="O1156" i="1"/>
  <c r="N1152" i="1"/>
  <c r="O1152" i="1"/>
  <c r="N1148" i="1"/>
  <c r="O1148" i="1"/>
  <c r="N1144" i="1"/>
  <c r="O1144" i="1"/>
  <c r="N1140" i="1"/>
  <c r="O1140" i="1"/>
  <c r="N1136" i="1"/>
  <c r="O1136" i="1"/>
  <c r="N1132" i="1"/>
  <c r="O1132" i="1"/>
  <c r="N1128" i="1"/>
  <c r="O1128" i="1"/>
  <c r="N1124" i="1"/>
  <c r="O1124" i="1"/>
  <c r="N1120" i="1"/>
  <c r="O1120" i="1"/>
  <c r="N1116" i="1"/>
  <c r="O1116" i="1"/>
  <c r="N1112" i="1"/>
  <c r="O1112" i="1"/>
  <c r="N1108" i="1"/>
  <c r="O1108" i="1"/>
  <c r="N1104" i="1"/>
  <c r="O1104" i="1"/>
  <c r="N1100" i="1"/>
  <c r="O1100" i="1"/>
  <c r="N1096" i="1"/>
  <c r="O1096" i="1"/>
  <c r="N1092" i="1"/>
  <c r="O1092" i="1"/>
  <c r="N1088" i="1"/>
  <c r="O1088" i="1"/>
  <c r="N1084" i="1"/>
  <c r="O1084" i="1"/>
  <c r="N1080" i="1"/>
  <c r="O1080" i="1"/>
  <c r="N1076" i="1"/>
  <c r="O1076" i="1"/>
  <c r="N1072" i="1"/>
  <c r="O1072" i="1"/>
  <c r="N1068" i="1"/>
  <c r="O1068" i="1"/>
  <c r="N1064" i="1"/>
  <c r="O1064" i="1"/>
  <c r="N1060" i="1"/>
  <c r="O1060" i="1"/>
  <c r="N1056" i="1"/>
  <c r="O1056" i="1"/>
  <c r="N1052" i="1"/>
  <c r="O1052" i="1"/>
  <c r="N1048" i="1"/>
  <c r="O1048" i="1"/>
  <c r="N1044" i="1"/>
  <c r="O1044" i="1"/>
  <c r="N1040" i="1"/>
  <c r="O1040" i="1"/>
  <c r="N1036" i="1"/>
  <c r="O1036" i="1"/>
  <c r="N1032" i="1"/>
  <c r="O1032" i="1"/>
  <c r="N1028" i="1"/>
  <c r="O1028" i="1"/>
  <c r="N1024" i="1"/>
  <c r="O1024" i="1"/>
  <c r="N1020" i="1"/>
  <c r="O1020" i="1"/>
  <c r="N1016" i="1"/>
  <c r="O1016" i="1"/>
  <c r="N1012" i="1"/>
  <c r="O1012" i="1"/>
  <c r="N1008" i="1"/>
  <c r="O1008" i="1"/>
  <c r="N1004" i="1"/>
  <c r="O1004" i="1"/>
  <c r="N1000" i="1"/>
  <c r="O1000" i="1"/>
  <c r="N996" i="1"/>
  <c r="O996" i="1"/>
  <c r="N992" i="1"/>
  <c r="O992" i="1"/>
  <c r="N988" i="1"/>
  <c r="O988" i="1"/>
  <c r="N984" i="1"/>
  <c r="O984" i="1"/>
  <c r="N980" i="1"/>
  <c r="O980" i="1"/>
  <c r="N976" i="1"/>
  <c r="O976" i="1"/>
  <c r="N972" i="1"/>
  <c r="O972" i="1"/>
  <c r="N968" i="1"/>
  <c r="O968" i="1"/>
  <c r="N964" i="1"/>
  <c r="O964" i="1"/>
  <c r="N960" i="1"/>
  <c r="O960" i="1"/>
  <c r="N956" i="1"/>
  <c r="O956" i="1"/>
  <c r="N952" i="1"/>
  <c r="O952" i="1"/>
  <c r="N948" i="1"/>
  <c r="O948" i="1"/>
  <c r="N944" i="1"/>
  <c r="O944" i="1"/>
  <c r="N940" i="1"/>
  <c r="O940" i="1"/>
  <c r="N936" i="1"/>
  <c r="O936" i="1"/>
  <c r="N932" i="1"/>
  <c r="O932" i="1"/>
  <c r="N928" i="1"/>
  <c r="O928" i="1"/>
  <c r="N924" i="1"/>
  <c r="O924" i="1"/>
  <c r="N920" i="1"/>
  <c r="O920" i="1"/>
  <c r="N916" i="1"/>
  <c r="O916" i="1"/>
  <c r="N912" i="1"/>
  <c r="O912" i="1"/>
  <c r="N908" i="1"/>
  <c r="O908" i="1"/>
  <c r="N904" i="1"/>
  <c r="O904" i="1"/>
  <c r="N900" i="1"/>
  <c r="O900" i="1"/>
  <c r="N896" i="1"/>
  <c r="O896" i="1"/>
  <c r="N892" i="1"/>
  <c r="O892" i="1"/>
  <c r="N888" i="1"/>
  <c r="O888" i="1"/>
  <c r="N884" i="1"/>
  <c r="O884" i="1"/>
  <c r="N880" i="1"/>
  <c r="O880" i="1"/>
  <c r="N876" i="1"/>
  <c r="O876" i="1"/>
  <c r="N872" i="1"/>
  <c r="O872" i="1"/>
  <c r="N868" i="1"/>
  <c r="O868" i="1"/>
  <c r="N864" i="1"/>
  <c r="O864" i="1"/>
  <c r="N860" i="1"/>
  <c r="O860" i="1"/>
  <c r="N856" i="1"/>
  <c r="O856" i="1"/>
  <c r="N852" i="1"/>
  <c r="O852" i="1"/>
  <c r="N848" i="1"/>
  <c r="O848" i="1"/>
  <c r="N844" i="1"/>
  <c r="O844" i="1"/>
  <c r="N840" i="1"/>
  <c r="O840" i="1"/>
  <c r="N836" i="1"/>
  <c r="O836" i="1"/>
  <c r="N832" i="1"/>
  <c r="O832" i="1"/>
  <c r="N828" i="1"/>
  <c r="O828" i="1"/>
  <c r="N824" i="1"/>
  <c r="O824" i="1"/>
  <c r="N820" i="1"/>
  <c r="O820" i="1"/>
  <c r="N816" i="1"/>
  <c r="O816" i="1"/>
  <c r="N812" i="1"/>
  <c r="O812" i="1"/>
  <c r="N808" i="1"/>
  <c r="O808" i="1"/>
  <c r="N804" i="1"/>
  <c r="O804" i="1"/>
  <c r="N800" i="1"/>
  <c r="O800" i="1"/>
  <c r="N796" i="1"/>
  <c r="O796" i="1"/>
  <c r="N792" i="1"/>
  <c r="O792" i="1"/>
  <c r="N788" i="1"/>
  <c r="O788" i="1"/>
  <c r="N784" i="1"/>
  <c r="O784" i="1"/>
  <c r="N780" i="1"/>
  <c r="O780" i="1"/>
  <c r="N776" i="1"/>
  <c r="O776" i="1"/>
  <c r="N772" i="1"/>
  <c r="O772" i="1"/>
  <c r="N768" i="1"/>
  <c r="O768" i="1"/>
  <c r="N764" i="1"/>
  <c r="O764" i="1"/>
  <c r="N760" i="1"/>
  <c r="O760" i="1"/>
  <c r="N756" i="1"/>
  <c r="O756" i="1"/>
  <c r="N752" i="1"/>
  <c r="O752" i="1"/>
  <c r="N748" i="1"/>
  <c r="O748" i="1"/>
  <c r="N744" i="1"/>
  <c r="O744" i="1"/>
  <c r="N740" i="1"/>
  <c r="O740" i="1"/>
  <c r="N736" i="1"/>
  <c r="O736" i="1"/>
  <c r="N732" i="1"/>
  <c r="O732" i="1"/>
  <c r="N728" i="1"/>
  <c r="O728" i="1"/>
  <c r="N724" i="1"/>
  <c r="O724" i="1"/>
  <c r="N720" i="1"/>
  <c r="O720" i="1"/>
  <c r="N716" i="1"/>
  <c r="O716" i="1"/>
  <c r="N712" i="1"/>
  <c r="O712" i="1"/>
  <c r="N708" i="1"/>
  <c r="O708" i="1"/>
  <c r="N704" i="1"/>
  <c r="O704" i="1"/>
  <c r="N700" i="1"/>
  <c r="O700" i="1"/>
  <c r="N696" i="1"/>
  <c r="O696" i="1"/>
  <c r="N692" i="1"/>
  <c r="O692" i="1"/>
  <c r="N688" i="1"/>
  <c r="O688" i="1"/>
  <c r="N684" i="1"/>
  <c r="O684" i="1"/>
  <c r="N680" i="1"/>
  <c r="O680" i="1"/>
  <c r="N676" i="1"/>
  <c r="O676" i="1"/>
  <c r="N672" i="1"/>
  <c r="O672" i="1"/>
  <c r="N668" i="1"/>
  <c r="O668" i="1"/>
  <c r="N664" i="1"/>
  <c r="O664" i="1"/>
  <c r="N660" i="1"/>
  <c r="O660" i="1"/>
  <c r="N656" i="1"/>
  <c r="O656" i="1"/>
  <c r="N652" i="1"/>
  <c r="O652" i="1"/>
  <c r="N648" i="1"/>
  <c r="O648" i="1"/>
  <c r="N644" i="1"/>
  <c r="O644" i="1"/>
  <c r="N640" i="1"/>
  <c r="O640" i="1"/>
  <c r="N636" i="1"/>
  <c r="O636" i="1"/>
  <c r="N632" i="1"/>
  <c r="O632" i="1"/>
  <c r="N628" i="1"/>
  <c r="O628" i="1"/>
  <c r="N624" i="1"/>
  <c r="O624" i="1"/>
  <c r="N620" i="1"/>
  <c r="O620" i="1"/>
  <c r="N616" i="1"/>
  <c r="O616" i="1"/>
  <c r="N612" i="1"/>
  <c r="O612" i="1"/>
  <c r="N608" i="1"/>
  <c r="O608" i="1"/>
  <c r="N604" i="1"/>
  <c r="O604" i="1"/>
  <c r="N600" i="1"/>
  <c r="O600" i="1"/>
  <c r="N596" i="1"/>
  <c r="O596" i="1"/>
  <c r="N592" i="1"/>
  <c r="O592" i="1"/>
  <c r="N588" i="1"/>
  <c r="O588" i="1"/>
  <c r="N584" i="1"/>
  <c r="O584" i="1"/>
  <c r="N580" i="1"/>
  <c r="O580" i="1"/>
  <c r="N576" i="1"/>
  <c r="O576" i="1"/>
  <c r="N572" i="1"/>
  <c r="O572" i="1"/>
  <c r="N568" i="1"/>
  <c r="O568" i="1"/>
  <c r="N564" i="1"/>
  <c r="O564" i="1"/>
  <c r="N560" i="1"/>
  <c r="O560" i="1"/>
  <c r="N556" i="1"/>
  <c r="O556" i="1"/>
  <c r="N552" i="1"/>
  <c r="O552" i="1"/>
  <c r="N548" i="1"/>
  <c r="O548" i="1"/>
  <c r="N544" i="1"/>
  <c r="O544" i="1"/>
  <c r="N540" i="1"/>
  <c r="O540" i="1"/>
  <c r="N536" i="1"/>
  <c r="O536" i="1"/>
  <c r="N532" i="1"/>
  <c r="O532" i="1"/>
  <c r="N528" i="1"/>
  <c r="O528" i="1"/>
  <c r="N524" i="1"/>
  <c r="O524" i="1"/>
  <c r="N520" i="1"/>
  <c r="O520" i="1"/>
  <c r="N516" i="1"/>
  <c r="O516" i="1"/>
  <c r="N512" i="1"/>
  <c r="O512" i="1"/>
  <c r="N508" i="1"/>
  <c r="O508" i="1"/>
  <c r="N504" i="1"/>
  <c r="O504" i="1"/>
  <c r="N500" i="1"/>
  <c r="O500" i="1"/>
  <c r="N496" i="1"/>
  <c r="O496" i="1"/>
  <c r="N492" i="1"/>
  <c r="O492" i="1"/>
  <c r="N488" i="1"/>
  <c r="O488" i="1"/>
  <c r="N484" i="1"/>
  <c r="O484" i="1"/>
  <c r="N480" i="1"/>
  <c r="O480" i="1"/>
  <c r="N476" i="1"/>
  <c r="O476" i="1"/>
  <c r="N472" i="1"/>
  <c r="O472" i="1"/>
  <c r="N468" i="1"/>
  <c r="O468" i="1"/>
  <c r="N464" i="1"/>
  <c r="O464" i="1"/>
  <c r="N460" i="1"/>
  <c r="O460" i="1"/>
  <c r="N456" i="1"/>
  <c r="O456" i="1"/>
  <c r="N452" i="1"/>
  <c r="O452" i="1"/>
  <c r="N448" i="1"/>
  <c r="O448" i="1"/>
  <c r="N444" i="1"/>
  <c r="O444" i="1"/>
  <c r="N440" i="1"/>
  <c r="O440" i="1"/>
  <c r="N436" i="1"/>
  <c r="O436" i="1"/>
  <c r="N432" i="1"/>
  <c r="O432" i="1"/>
  <c r="N428" i="1"/>
  <c r="O428" i="1"/>
  <c r="N424" i="1"/>
  <c r="O424" i="1"/>
  <c r="N420" i="1"/>
  <c r="O420" i="1"/>
  <c r="N416" i="1"/>
  <c r="O416" i="1"/>
  <c r="N412" i="1"/>
  <c r="O412" i="1"/>
  <c r="N408" i="1"/>
  <c r="O408" i="1"/>
  <c r="N404" i="1"/>
  <c r="O404" i="1"/>
  <c r="N400" i="1"/>
  <c r="O400" i="1"/>
  <c r="N396" i="1"/>
  <c r="O396" i="1"/>
  <c r="N392" i="1"/>
  <c r="O392" i="1"/>
  <c r="N388" i="1"/>
  <c r="O388" i="1"/>
  <c r="N384" i="1"/>
  <c r="O384" i="1"/>
  <c r="N380" i="1"/>
  <c r="O380" i="1"/>
  <c r="N376" i="1"/>
  <c r="O376" i="1"/>
  <c r="N372" i="1"/>
  <c r="O372" i="1"/>
  <c r="N368" i="1"/>
  <c r="O368" i="1"/>
  <c r="N364" i="1"/>
  <c r="O364" i="1"/>
  <c r="N360" i="1"/>
  <c r="O360" i="1"/>
  <c r="N356" i="1"/>
  <c r="O356" i="1"/>
  <c r="N352" i="1"/>
  <c r="O352" i="1"/>
  <c r="N348" i="1"/>
  <c r="O348" i="1"/>
  <c r="N344" i="1"/>
  <c r="O344" i="1"/>
  <c r="N340" i="1"/>
  <c r="O340" i="1"/>
  <c r="N336" i="1"/>
  <c r="O336" i="1"/>
  <c r="N332" i="1"/>
  <c r="O332" i="1"/>
  <c r="N328" i="1"/>
  <c r="O328" i="1"/>
  <c r="N324" i="1"/>
  <c r="O324" i="1"/>
  <c r="N320" i="1"/>
  <c r="O320" i="1"/>
  <c r="N316" i="1"/>
  <c r="O316" i="1"/>
  <c r="N312" i="1"/>
  <c r="O312" i="1"/>
  <c r="N308" i="1"/>
  <c r="O308" i="1"/>
  <c r="N304" i="1"/>
  <c r="O304" i="1"/>
  <c r="N300" i="1"/>
  <c r="O300" i="1"/>
  <c r="N296" i="1"/>
  <c r="O296" i="1"/>
  <c r="N292" i="1"/>
  <c r="O292" i="1"/>
  <c r="N288" i="1"/>
  <c r="O288" i="1"/>
  <c r="N284" i="1"/>
  <c r="O284" i="1"/>
  <c r="N280" i="1"/>
  <c r="O280" i="1"/>
  <c r="N276" i="1"/>
  <c r="O276" i="1"/>
  <c r="N272" i="1"/>
  <c r="O272" i="1"/>
  <c r="N268" i="1"/>
  <c r="O268" i="1"/>
  <c r="N264" i="1"/>
  <c r="O264" i="1"/>
  <c r="N260" i="1"/>
  <c r="O260" i="1"/>
  <c r="N256" i="1"/>
  <c r="O256" i="1"/>
  <c r="N252" i="1"/>
  <c r="O252" i="1"/>
  <c r="N248" i="1"/>
  <c r="O248" i="1"/>
  <c r="N244" i="1"/>
  <c r="O244" i="1"/>
  <c r="N240" i="1"/>
  <c r="O240" i="1"/>
  <c r="N236" i="1"/>
  <c r="O236" i="1"/>
  <c r="N232" i="1"/>
  <c r="O232" i="1"/>
  <c r="N228" i="1"/>
  <c r="O228" i="1"/>
  <c r="N224" i="1"/>
  <c r="O224" i="1"/>
  <c r="N220" i="1"/>
  <c r="O220" i="1"/>
  <c r="N216" i="1"/>
  <c r="O216" i="1"/>
  <c r="N212" i="1"/>
  <c r="O212" i="1"/>
  <c r="N208" i="1"/>
  <c r="O208" i="1"/>
  <c r="N204" i="1"/>
  <c r="O204" i="1"/>
  <c r="N200" i="1"/>
  <c r="O200" i="1"/>
  <c r="N196" i="1"/>
  <c r="O196" i="1"/>
  <c r="N192" i="1"/>
  <c r="O192" i="1"/>
  <c r="N188" i="1"/>
  <c r="O188" i="1"/>
  <c r="N184" i="1"/>
  <c r="O184" i="1"/>
  <c r="N180" i="1"/>
  <c r="O180" i="1"/>
  <c r="N176" i="1"/>
  <c r="O176" i="1"/>
  <c r="N172" i="1"/>
  <c r="O172" i="1"/>
  <c r="N168" i="1"/>
  <c r="O168" i="1"/>
  <c r="N164" i="1"/>
  <c r="O164" i="1"/>
  <c r="N160" i="1"/>
  <c r="O160" i="1"/>
  <c r="N156" i="1"/>
  <c r="O156" i="1"/>
  <c r="N152" i="1"/>
  <c r="O152" i="1"/>
  <c r="N148" i="1"/>
  <c r="O148" i="1"/>
  <c r="N144" i="1"/>
  <c r="O144" i="1"/>
  <c r="N140" i="1"/>
  <c r="O140" i="1"/>
  <c r="N136" i="1"/>
  <c r="O136" i="1"/>
  <c r="N132" i="1"/>
  <c r="O132" i="1"/>
  <c r="N128" i="1"/>
  <c r="O128" i="1"/>
  <c r="N124" i="1"/>
  <c r="O124" i="1"/>
  <c r="N120" i="1"/>
  <c r="O120" i="1"/>
  <c r="N116" i="1"/>
  <c r="O116" i="1"/>
  <c r="N112" i="1"/>
  <c r="O112" i="1"/>
  <c r="N108" i="1"/>
  <c r="O108" i="1"/>
  <c r="N104" i="1"/>
  <c r="O104" i="1"/>
  <c r="N100" i="1"/>
  <c r="O100" i="1"/>
  <c r="N96" i="1"/>
  <c r="O96" i="1"/>
  <c r="N92" i="1"/>
  <c r="O92" i="1"/>
  <c r="N88" i="1"/>
  <c r="O88" i="1"/>
  <c r="N84" i="1"/>
  <c r="O84" i="1"/>
  <c r="N80" i="1"/>
  <c r="O80" i="1"/>
  <c r="N76" i="1"/>
  <c r="O76" i="1"/>
  <c r="N72" i="1"/>
  <c r="O72" i="1"/>
  <c r="N68" i="1"/>
  <c r="O68" i="1"/>
  <c r="N64" i="1"/>
  <c r="O64" i="1"/>
  <c r="N60" i="1"/>
  <c r="O60" i="1"/>
  <c r="N56" i="1"/>
  <c r="O56" i="1"/>
  <c r="N52" i="1"/>
  <c r="O52" i="1"/>
  <c r="N48" i="1"/>
  <c r="O48" i="1"/>
  <c r="N44" i="1"/>
  <c r="O44" i="1"/>
  <c r="N40" i="1"/>
  <c r="O40" i="1"/>
  <c r="N36" i="1"/>
  <c r="O36" i="1"/>
  <c r="N32" i="1"/>
  <c r="O32" i="1"/>
  <c r="N28" i="1"/>
  <c r="O28" i="1"/>
  <c r="N24" i="1"/>
  <c r="O24" i="1"/>
  <c r="N20" i="1"/>
  <c r="O20" i="1"/>
  <c r="N16" i="1"/>
  <c r="O16" i="1"/>
  <c r="N12" i="1"/>
  <c r="O12" i="1"/>
  <c r="N8" i="1"/>
  <c r="O8" i="1"/>
  <c r="N4" i="1"/>
  <c r="O4" i="1"/>
  <c r="N1163" i="1"/>
  <c r="O1163" i="1"/>
  <c r="N1159" i="1"/>
  <c r="O1159" i="1"/>
  <c r="N1155" i="1"/>
  <c r="O1155" i="1"/>
  <c r="N1151" i="1"/>
  <c r="O1151" i="1"/>
  <c r="N1147" i="1"/>
  <c r="O1147" i="1"/>
  <c r="N1143" i="1"/>
  <c r="O1143" i="1"/>
  <c r="N1139" i="1"/>
  <c r="O1139" i="1"/>
  <c r="N1135" i="1"/>
  <c r="O1135" i="1"/>
  <c r="N1131" i="1"/>
  <c r="O1131" i="1"/>
  <c r="N1127" i="1"/>
  <c r="O1127" i="1"/>
  <c r="N1123" i="1"/>
  <c r="O1123" i="1"/>
  <c r="N1119" i="1"/>
  <c r="O1119" i="1"/>
  <c r="N1115" i="1"/>
  <c r="O1115" i="1"/>
  <c r="N1111" i="1"/>
  <c r="O1111" i="1"/>
  <c r="N1107" i="1"/>
  <c r="O1107" i="1"/>
  <c r="N1103" i="1"/>
  <c r="O1103" i="1"/>
  <c r="N1099" i="1"/>
  <c r="O1099" i="1"/>
  <c r="N1095" i="1"/>
  <c r="O1095" i="1"/>
  <c r="N1091" i="1"/>
  <c r="O1091" i="1"/>
  <c r="N1087" i="1"/>
  <c r="O1087" i="1"/>
  <c r="N1083" i="1"/>
  <c r="O1083" i="1"/>
  <c r="N1079" i="1"/>
  <c r="O1079" i="1"/>
  <c r="N1075" i="1"/>
  <c r="O1075" i="1"/>
  <c r="N1071" i="1"/>
  <c r="O1071" i="1"/>
  <c r="N1067" i="1"/>
  <c r="O1067" i="1"/>
  <c r="N1063" i="1"/>
  <c r="O1063" i="1"/>
  <c r="N1059" i="1"/>
  <c r="O1059" i="1"/>
  <c r="N1055" i="1"/>
  <c r="O1055" i="1"/>
  <c r="N1051" i="1"/>
  <c r="O1051" i="1"/>
  <c r="N1047" i="1"/>
  <c r="O1047" i="1"/>
  <c r="N1043" i="1"/>
  <c r="O1043" i="1"/>
  <c r="N1039" i="1"/>
  <c r="O1039" i="1"/>
  <c r="N1035" i="1"/>
  <c r="O1035" i="1"/>
  <c r="N1031" i="1"/>
  <c r="O1031" i="1"/>
  <c r="N1027" i="1"/>
  <c r="O1027" i="1"/>
  <c r="N1023" i="1"/>
  <c r="O1023" i="1"/>
  <c r="N1019" i="1"/>
  <c r="O1019" i="1"/>
  <c r="N1015" i="1"/>
  <c r="O1015" i="1"/>
  <c r="N1011" i="1"/>
  <c r="O1011" i="1"/>
  <c r="N1007" i="1"/>
  <c r="O1007" i="1"/>
  <c r="N1003" i="1"/>
  <c r="O1003" i="1"/>
  <c r="N999" i="1"/>
  <c r="O999" i="1"/>
  <c r="N995" i="1"/>
  <c r="O995" i="1"/>
  <c r="N991" i="1"/>
  <c r="O991" i="1"/>
  <c r="N987" i="1"/>
  <c r="O987" i="1"/>
  <c r="N983" i="1"/>
  <c r="O983" i="1"/>
  <c r="N979" i="1"/>
  <c r="O979" i="1"/>
  <c r="N975" i="1"/>
  <c r="O975" i="1"/>
  <c r="N971" i="1"/>
  <c r="O971" i="1"/>
  <c r="N967" i="1"/>
  <c r="O967" i="1"/>
  <c r="N963" i="1"/>
  <c r="O963" i="1"/>
  <c r="N959" i="1"/>
  <c r="O959" i="1"/>
  <c r="N955" i="1"/>
  <c r="O955" i="1"/>
  <c r="N951" i="1"/>
  <c r="O951" i="1"/>
  <c r="N947" i="1"/>
  <c r="O947" i="1"/>
  <c r="N943" i="1"/>
  <c r="O943" i="1"/>
  <c r="N939" i="1"/>
  <c r="O939" i="1"/>
  <c r="N935" i="1"/>
  <c r="O935" i="1"/>
  <c r="N931" i="1"/>
  <c r="O931" i="1"/>
  <c r="N927" i="1"/>
  <c r="O927" i="1"/>
  <c r="N923" i="1"/>
  <c r="O923" i="1"/>
  <c r="N919" i="1"/>
  <c r="O919" i="1"/>
  <c r="N915" i="1"/>
  <c r="O915" i="1"/>
  <c r="N911" i="1"/>
  <c r="O911" i="1"/>
  <c r="N907" i="1"/>
  <c r="O907" i="1"/>
  <c r="N903" i="1"/>
  <c r="O903" i="1"/>
  <c r="N899" i="1"/>
  <c r="O899" i="1"/>
  <c r="N895" i="1"/>
  <c r="O895" i="1"/>
  <c r="N891" i="1"/>
  <c r="O891" i="1"/>
  <c r="N887" i="1"/>
  <c r="O887" i="1"/>
  <c r="N883" i="1"/>
  <c r="O883" i="1"/>
  <c r="N879" i="1"/>
  <c r="O879" i="1"/>
  <c r="N875" i="1"/>
  <c r="O875" i="1"/>
  <c r="N871" i="1"/>
  <c r="O871" i="1"/>
  <c r="N867" i="1"/>
  <c r="O867" i="1"/>
  <c r="N863" i="1"/>
  <c r="O863" i="1"/>
  <c r="N859" i="1"/>
  <c r="O859" i="1"/>
  <c r="N855" i="1"/>
  <c r="O855" i="1"/>
  <c r="N851" i="1"/>
  <c r="O851" i="1"/>
  <c r="N847" i="1"/>
  <c r="O847" i="1"/>
  <c r="N843" i="1"/>
  <c r="O843" i="1"/>
  <c r="N839" i="1"/>
  <c r="O839" i="1"/>
  <c r="N835" i="1"/>
  <c r="O835" i="1"/>
  <c r="N831" i="1"/>
  <c r="O831" i="1"/>
  <c r="N827" i="1"/>
  <c r="O827" i="1"/>
  <c r="N823" i="1"/>
  <c r="O823" i="1"/>
  <c r="N819" i="1"/>
  <c r="O819" i="1"/>
  <c r="N815" i="1"/>
  <c r="O815" i="1"/>
  <c r="N811" i="1"/>
  <c r="O811" i="1"/>
  <c r="N807" i="1"/>
  <c r="O807" i="1"/>
  <c r="N803" i="1"/>
  <c r="O803" i="1"/>
  <c r="N799" i="1"/>
  <c r="O799" i="1"/>
  <c r="N795" i="1"/>
  <c r="O795" i="1"/>
  <c r="N791" i="1"/>
  <c r="O791" i="1"/>
  <c r="N787" i="1"/>
  <c r="O787" i="1"/>
  <c r="N783" i="1"/>
  <c r="O783" i="1"/>
  <c r="N779" i="1"/>
  <c r="O779" i="1"/>
  <c r="N775" i="1"/>
  <c r="O775" i="1"/>
  <c r="N771" i="1"/>
  <c r="O771" i="1"/>
  <c r="N767" i="1"/>
  <c r="O767" i="1"/>
  <c r="N763" i="1"/>
  <c r="O763" i="1"/>
  <c r="N759" i="1"/>
  <c r="O759" i="1"/>
  <c r="N755" i="1"/>
  <c r="O755" i="1"/>
  <c r="N751" i="1"/>
  <c r="O751" i="1"/>
  <c r="N747" i="1"/>
  <c r="O747" i="1"/>
  <c r="N743" i="1"/>
  <c r="O743" i="1"/>
  <c r="N739" i="1"/>
  <c r="O739" i="1"/>
  <c r="N735" i="1"/>
  <c r="O735" i="1"/>
  <c r="N731" i="1"/>
  <c r="O731" i="1"/>
  <c r="N727" i="1"/>
  <c r="O727" i="1"/>
  <c r="N723" i="1"/>
  <c r="O723" i="1"/>
  <c r="N719" i="1"/>
  <c r="O719" i="1"/>
  <c r="N715" i="1"/>
  <c r="O715" i="1"/>
  <c r="N711" i="1"/>
  <c r="O711" i="1"/>
  <c r="N707" i="1"/>
  <c r="O707" i="1"/>
  <c r="N703" i="1"/>
  <c r="O703" i="1"/>
  <c r="N699" i="1"/>
  <c r="O699" i="1"/>
  <c r="N695" i="1"/>
  <c r="O695" i="1"/>
  <c r="N691" i="1"/>
  <c r="O691" i="1"/>
  <c r="N687" i="1"/>
  <c r="O687" i="1"/>
  <c r="N683" i="1"/>
  <c r="O683" i="1"/>
  <c r="N679" i="1"/>
  <c r="O679" i="1"/>
  <c r="N675" i="1"/>
  <c r="O675" i="1"/>
  <c r="N671" i="1"/>
  <c r="O671" i="1"/>
  <c r="N667" i="1"/>
  <c r="O667" i="1"/>
  <c r="N663" i="1"/>
  <c r="O663" i="1"/>
  <c r="N659" i="1"/>
  <c r="O659" i="1"/>
  <c r="N655" i="1"/>
  <c r="O655" i="1"/>
  <c r="N651" i="1"/>
  <c r="O651" i="1"/>
  <c r="N647" i="1"/>
  <c r="O647" i="1"/>
  <c r="N643" i="1"/>
  <c r="O643" i="1"/>
  <c r="N639" i="1"/>
  <c r="O639" i="1"/>
  <c r="N635" i="1"/>
  <c r="O635" i="1"/>
  <c r="N631" i="1"/>
  <c r="O631" i="1"/>
  <c r="N627" i="1"/>
  <c r="O627" i="1"/>
  <c r="N623" i="1"/>
  <c r="O623" i="1"/>
  <c r="N619" i="1"/>
  <c r="O619" i="1"/>
  <c r="N615" i="1"/>
  <c r="O615" i="1"/>
  <c r="N611" i="1"/>
  <c r="O611" i="1"/>
  <c r="N607" i="1"/>
  <c r="O607" i="1"/>
  <c r="N603" i="1"/>
  <c r="O603" i="1"/>
  <c r="N599" i="1"/>
  <c r="O599" i="1"/>
  <c r="N595" i="1"/>
  <c r="O595" i="1"/>
  <c r="N591" i="1"/>
  <c r="O591" i="1"/>
  <c r="N587" i="1"/>
  <c r="O587" i="1"/>
  <c r="N583" i="1"/>
  <c r="O583" i="1"/>
  <c r="N579" i="1"/>
  <c r="O579" i="1"/>
  <c r="N575" i="1"/>
  <c r="O575" i="1"/>
  <c r="N571" i="1"/>
  <c r="O571" i="1"/>
  <c r="N567" i="1"/>
  <c r="O567" i="1"/>
  <c r="N563" i="1"/>
  <c r="O563" i="1"/>
  <c r="N559" i="1"/>
  <c r="O559" i="1"/>
  <c r="N555" i="1"/>
  <c r="O555" i="1"/>
  <c r="N551" i="1"/>
  <c r="O551" i="1"/>
  <c r="N547" i="1"/>
  <c r="O547" i="1"/>
  <c r="N543" i="1"/>
  <c r="O543" i="1"/>
  <c r="N539" i="1"/>
  <c r="O539" i="1"/>
  <c r="N535" i="1"/>
  <c r="O535" i="1"/>
  <c r="N531" i="1"/>
  <c r="O531" i="1"/>
  <c r="N527" i="1"/>
  <c r="O527" i="1"/>
  <c r="N523" i="1"/>
  <c r="O523" i="1"/>
  <c r="N519" i="1"/>
  <c r="O519" i="1"/>
  <c r="N515" i="1"/>
  <c r="O515" i="1"/>
  <c r="N511" i="1"/>
  <c r="O511" i="1"/>
  <c r="N507" i="1"/>
  <c r="O507" i="1"/>
  <c r="N503" i="1"/>
  <c r="O503" i="1"/>
  <c r="N499" i="1"/>
  <c r="O499" i="1"/>
  <c r="N495" i="1"/>
  <c r="O495" i="1"/>
  <c r="N491" i="1"/>
  <c r="O491" i="1"/>
  <c r="N487" i="1"/>
  <c r="O487" i="1"/>
  <c r="N483" i="1"/>
  <c r="O483" i="1"/>
  <c r="N479" i="1"/>
  <c r="O479" i="1"/>
  <c r="N475" i="1"/>
  <c r="O475" i="1"/>
  <c r="N471" i="1"/>
  <c r="O471" i="1"/>
  <c r="N467" i="1"/>
  <c r="O467" i="1"/>
  <c r="N463" i="1"/>
  <c r="O463" i="1"/>
  <c r="N459" i="1"/>
  <c r="O459" i="1"/>
  <c r="N455" i="1"/>
  <c r="O455" i="1"/>
  <c r="N451" i="1"/>
  <c r="O451" i="1"/>
  <c r="N447" i="1"/>
  <c r="O447" i="1"/>
  <c r="N443" i="1"/>
  <c r="O443" i="1"/>
  <c r="N439" i="1"/>
  <c r="O439" i="1"/>
  <c r="N435" i="1"/>
  <c r="O435" i="1"/>
  <c r="N431" i="1"/>
  <c r="O431" i="1"/>
  <c r="N427" i="1"/>
  <c r="O427" i="1"/>
  <c r="N423" i="1"/>
  <c r="O423" i="1"/>
  <c r="N419" i="1"/>
  <c r="O419" i="1"/>
  <c r="N415" i="1"/>
  <c r="O415" i="1"/>
  <c r="N411" i="1"/>
  <c r="O411" i="1"/>
  <c r="N407" i="1"/>
  <c r="O407" i="1"/>
  <c r="N403" i="1"/>
  <c r="O403" i="1"/>
  <c r="N399" i="1"/>
  <c r="O399" i="1"/>
  <c r="N395" i="1"/>
  <c r="O395" i="1"/>
  <c r="N391" i="1"/>
  <c r="O391" i="1"/>
  <c r="N387" i="1"/>
  <c r="O387" i="1"/>
  <c r="N383" i="1"/>
  <c r="O383" i="1"/>
  <c r="N379" i="1"/>
  <c r="O379" i="1"/>
  <c r="N375" i="1"/>
  <c r="O375" i="1"/>
  <c r="N371" i="1"/>
  <c r="O371" i="1"/>
  <c r="N367" i="1"/>
  <c r="O367" i="1"/>
  <c r="N363" i="1"/>
  <c r="O363" i="1"/>
  <c r="N359" i="1"/>
  <c r="O359" i="1"/>
  <c r="N355" i="1"/>
  <c r="O355" i="1"/>
  <c r="N351" i="1"/>
  <c r="O351" i="1"/>
  <c r="N347" i="1"/>
  <c r="O347" i="1"/>
  <c r="N343" i="1"/>
  <c r="O343" i="1"/>
  <c r="N339" i="1"/>
  <c r="O339" i="1"/>
  <c r="N335" i="1"/>
  <c r="O335" i="1"/>
  <c r="N331" i="1"/>
  <c r="O331" i="1"/>
  <c r="N327" i="1"/>
  <c r="O327" i="1"/>
  <c r="N323" i="1"/>
  <c r="O323" i="1"/>
  <c r="N319" i="1"/>
  <c r="O319" i="1"/>
  <c r="N315" i="1"/>
  <c r="O315" i="1"/>
  <c r="N311" i="1"/>
  <c r="O311" i="1"/>
  <c r="N307" i="1"/>
  <c r="O307" i="1"/>
  <c r="N303" i="1"/>
  <c r="O303" i="1"/>
  <c r="N299" i="1"/>
  <c r="O299" i="1"/>
  <c r="N295" i="1"/>
  <c r="O295" i="1"/>
  <c r="N291" i="1"/>
  <c r="O291" i="1"/>
  <c r="N287" i="1"/>
  <c r="O287" i="1"/>
  <c r="N283" i="1"/>
  <c r="O283" i="1"/>
  <c r="N279" i="1"/>
  <c r="O279" i="1"/>
  <c r="N275" i="1"/>
  <c r="O275" i="1"/>
  <c r="N271" i="1"/>
  <c r="O271" i="1"/>
  <c r="N267" i="1"/>
  <c r="O267" i="1"/>
  <c r="N263" i="1"/>
  <c r="O263" i="1"/>
  <c r="N259" i="1"/>
  <c r="O259" i="1"/>
  <c r="N255" i="1"/>
  <c r="O255" i="1"/>
  <c r="N251" i="1"/>
  <c r="O251" i="1"/>
  <c r="N247" i="1"/>
  <c r="O247" i="1"/>
  <c r="N243" i="1"/>
  <c r="O243" i="1"/>
  <c r="N239" i="1"/>
  <c r="O239" i="1"/>
  <c r="N235" i="1"/>
  <c r="O235" i="1"/>
  <c r="N231" i="1"/>
  <c r="O231" i="1"/>
  <c r="N227" i="1"/>
  <c r="O227" i="1"/>
  <c r="N223" i="1"/>
  <c r="O223" i="1"/>
  <c r="N219" i="1"/>
  <c r="O219" i="1"/>
  <c r="N215" i="1"/>
  <c r="O215" i="1"/>
  <c r="N211" i="1"/>
  <c r="O211" i="1"/>
  <c r="N207" i="1"/>
  <c r="O207" i="1"/>
  <c r="N203" i="1"/>
  <c r="O203" i="1"/>
  <c r="N199" i="1"/>
  <c r="O199" i="1"/>
  <c r="N195" i="1"/>
  <c r="O195" i="1"/>
  <c r="N191" i="1"/>
  <c r="O191" i="1"/>
  <c r="N187" i="1"/>
  <c r="O187" i="1"/>
  <c r="N183" i="1"/>
  <c r="O183" i="1"/>
  <c r="N179" i="1"/>
  <c r="O179" i="1"/>
  <c r="N175" i="1"/>
  <c r="O175" i="1"/>
  <c r="N171" i="1"/>
  <c r="O171" i="1"/>
  <c r="N167" i="1"/>
  <c r="O167" i="1"/>
  <c r="N163" i="1"/>
  <c r="O163" i="1"/>
  <c r="N159" i="1"/>
  <c r="O159" i="1"/>
  <c r="N155" i="1"/>
  <c r="O155" i="1"/>
  <c r="N151" i="1"/>
  <c r="O151" i="1"/>
  <c r="N147" i="1"/>
  <c r="O147" i="1"/>
  <c r="N143" i="1"/>
  <c r="O143" i="1"/>
  <c r="N139" i="1"/>
  <c r="O139" i="1"/>
  <c r="N135" i="1"/>
  <c r="O135" i="1"/>
  <c r="N131" i="1"/>
  <c r="O131" i="1"/>
  <c r="N127" i="1"/>
  <c r="O127" i="1"/>
  <c r="N123" i="1"/>
  <c r="O123" i="1"/>
  <c r="N119" i="1"/>
  <c r="O119" i="1"/>
  <c r="N115" i="1"/>
  <c r="O115" i="1"/>
  <c r="N111" i="1"/>
  <c r="O111" i="1"/>
  <c r="N107" i="1"/>
  <c r="O107" i="1"/>
  <c r="N103" i="1"/>
  <c r="O103" i="1"/>
  <c r="N99" i="1"/>
  <c r="O99" i="1"/>
  <c r="N95" i="1"/>
  <c r="O95" i="1"/>
  <c r="N91" i="1"/>
  <c r="O91" i="1"/>
  <c r="N87" i="1"/>
  <c r="O87" i="1"/>
  <c r="N83" i="1"/>
  <c r="O83" i="1"/>
  <c r="N79" i="1"/>
  <c r="O79" i="1"/>
  <c r="N75" i="1"/>
  <c r="O75" i="1"/>
  <c r="N71" i="1"/>
  <c r="O71" i="1"/>
  <c r="N67" i="1"/>
  <c r="O67" i="1"/>
  <c r="N63" i="1"/>
  <c r="O63" i="1"/>
  <c r="N59" i="1"/>
  <c r="O59" i="1"/>
  <c r="N55" i="1"/>
  <c r="O55" i="1"/>
  <c r="N51" i="1"/>
  <c r="O51" i="1"/>
  <c r="N47" i="1"/>
  <c r="O47" i="1"/>
  <c r="N43" i="1"/>
  <c r="O43" i="1"/>
  <c r="N39" i="1"/>
  <c r="O39" i="1"/>
  <c r="N35" i="1"/>
  <c r="O35" i="1"/>
  <c r="N31" i="1"/>
  <c r="O31" i="1"/>
  <c r="N27" i="1"/>
  <c r="O27" i="1"/>
  <c r="N23" i="1"/>
  <c r="O23" i="1"/>
  <c r="N19" i="1"/>
  <c r="O19" i="1"/>
  <c r="N15" i="1"/>
  <c r="O15" i="1"/>
  <c r="N11" i="1"/>
  <c r="O11" i="1"/>
  <c r="N7" i="1"/>
  <c r="O7" i="1"/>
  <c r="N3" i="1"/>
  <c r="O3" i="1"/>
  <c r="Y116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Harper, Nicholas</author>
  </authors>
  <commentList>
    <comment ref="I1" authorId="0" shapeId="0" xr:uid="{A82CF66D-EE47-D74D-A330-28FB19B8E703}">
      <text>
        <r>
          <rPr>
            <b/>
            <sz val="10"/>
            <color rgb="FF000000"/>
            <rFont val="Tahoma"/>
            <family val="2"/>
          </rPr>
          <t>Harper, Nicholas: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Constants Tab tab for code meaning</t>
        </r>
      </text>
    </comment>
    <comment ref="C525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Harper, Nicholas: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Incorectly entered as pilot scan.  Fixed
</t>
        </r>
      </text>
    </comment>
    <comment ref="E525" authorId="0" shapeId="0" xr:uid="{00000000-0006-0000-0100-000002000000}">
      <text>
        <r>
          <rPr>
            <b/>
            <sz val="10"/>
            <color rgb="FF000000"/>
            <rFont val="Tahoma"/>
            <family val="2"/>
          </rPr>
          <t>Harper, Nicholas: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Initially recorded as a pilot scan.  Now fixed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<sst xmlns="http://schemas.openxmlformats.org/spreadsheetml/2006/main" count="5476" uniqueCount="1440">
  <si>
    <t>Participant ID</t>
  </si>
  <si>
    <t>Fetal Pilot Scans, validated or not</t>
  </si>
  <si>
    <t>Neonatal Pilot Scans, validated or not</t>
  </si>
  <si>
    <t>Fetal dHCP Scans, Validated</t>
  </si>
  <si>
    <t>Neonatal dHCP Term Scans, Validated</t>
  </si>
  <si>
    <t>Neonatal dHCP Preterm Scans, Validated</t>
  </si>
  <si>
    <t>Neonatal dHCP Preterm-at- Term Scans, Validated</t>
  </si>
  <si>
    <t>Has child had an 18 month assessment.  NB this includes limited data, courtesy assessments etc</t>
  </si>
  <si>
    <t>Is this an invalid participant: not consented to dHCP, doesn't exists, record entered in error?</t>
  </si>
  <si>
    <t>Participant Status</t>
  </si>
  <si>
    <t>CC00001XX01</t>
  </si>
  <si>
    <t>CC00002XX02</t>
  </si>
  <si>
    <t>CC00003XX03</t>
  </si>
  <si>
    <t>CC00004XX04</t>
  </si>
  <si>
    <t>CC00005XX05</t>
  </si>
  <si>
    <t>No</t>
  </si>
  <si>
    <t>Declined 18 month assessment - no more contact</t>
  </si>
  <si>
    <t>CC00006XX06</t>
  </si>
  <si>
    <t>CC00007XX07</t>
  </si>
  <si>
    <t>CC00009XX09</t>
  </si>
  <si>
    <t>CC00010XX02</t>
  </si>
  <si>
    <t>CC00011XX03</t>
  </si>
  <si>
    <t>CC00012XX04</t>
  </si>
  <si>
    <t>CC00013XX05</t>
  </si>
  <si>
    <t>CC00014XX06</t>
  </si>
  <si>
    <t>CC00015XX07</t>
  </si>
  <si>
    <t>CC00016XX08</t>
  </si>
  <si>
    <t>CC00017XX09</t>
  </si>
  <si>
    <t>CC00018XX10</t>
  </si>
  <si>
    <t>CC00019XX11</t>
  </si>
  <si>
    <t>CC00020XX04</t>
  </si>
  <si>
    <t>CC00022XX06</t>
  </si>
  <si>
    <t>CC00023XX07</t>
  </si>
  <si>
    <t>CC00025XX09</t>
  </si>
  <si>
    <t>CC00026XX10</t>
  </si>
  <si>
    <t>CC00028XX12</t>
  </si>
  <si>
    <t>Withdrawn</t>
  </si>
  <si>
    <t>CC00030XX06</t>
  </si>
  <si>
    <t>CC00031XX07</t>
  </si>
  <si>
    <t>CC00032XX08</t>
  </si>
  <si>
    <t>CC00034XX10</t>
  </si>
  <si>
    <t>CC00036XX12</t>
  </si>
  <si>
    <t>CC00037XX13</t>
  </si>
  <si>
    <t>CC00040XX08</t>
  </si>
  <si>
    <t>CC00050XX01</t>
  </si>
  <si>
    <t>CC00051XX02</t>
  </si>
  <si>
    <t>CC00052XX03</t>
  </si>
  <si>
    <t>CC00053XX04</t>
  </si>
  <si>
    <t>CC00054XX05</t>
  </si>
  <si>
    <t>CC00055XX06</t>
  </si>
  <si>
    <t>CC00056XX07</t>
  </si>
  <si>
    <t>CC00057XX08</t>
  </si>
  <si>
    <t>CC00058XX09</t>
  </si>
  <si>
    <t>CC00059XX10</t>
  </si>
  <si>
    <t>CC00060XX03</t>
  </si>
  <si>
    <t>CC00061XX04</t>
  </si>
  <si>
    <t>CC00062XX05</t>
  </si>
  <si>
    <t>CC00063AN06</t>
  </si>
  <si>
    <t>CC00063BN06</t>
  </si>
  <si>
    <t>CC00064XX07</t>
  </si>
  <si>
    <t>CC00065XX08</t>
  </si>
  <si>
    <t>CC00066XX09</t>
  </si>
  <si>
    <t>CC00067XX10</t>
  </si>
  <si>
    <t>CC00068XX11</t>
  </si>
  <si>
    <t>CC00069XX12</t>
  </si>
  <si>
    <t>CC00070XX05</t>
  </si>
  <si>
    <t>CC00071XX06</t>
  </si>
  <si>
    <t>CC00072XX07</t>
  </si>
  <si>
    <t>CC00073XX08</t>
  </si>
  <si>
    <t>CC00074XX09</t>
  </si>
  <si>
    <t>CC00075XX10</t>
  </si>
  <si>
    <t>CC00076XX11</t>
  </si>
  <si>
    <t>CC00077XX12</t>
  </si>
  <si>
    <t>CC00078XX13</t>
  </si>
  <si>
    <t>CC00079XX14</t>
  </si>
  <si>
    <t>CC00080XX07</t>
  </si>
  <si>
    <t>CC00081XX08</t>
  </si>
  <si>
    <t>CC00082XX09</t>
  </si>
  <si>
    <t>CC00083XX10</t>
  </si>
  <si>
    <t>CC00084XX11</t>
  </si>
  <si>
    <t>CC00085XX12</t>
  </si>
  <si>
    <t>CC00086XX13</t>
  </si>
  <si>
    <t>CC00087AN14</t>
  </si>
  <si>
    <t>CC00087BN14</t>
  </si>
  <si>
    <t>CC00088XX15</t>
  </si>
  <si>
    <t>CC00089XX16</t>
  </si>
  <si>
    <t>CC00091XX10</t>
  </si>
  <si>
    <t>CC00092XX11</t>
  </si>
  <si>
    <t>CC00093XX12</t>
  </si>
  <si>
    <t>CC00094AN13</t>
  </si>
  <si>
    <t>CC00094BN13</t>
  </si>
  <si>
    <t>CC00095XX14</t>
  </si>
  <si>
    <t>CC00096XX15</t>
  </si>
  <si>
    <t>CC00097XX16</t>
  </si>
  <si>
    <t>CC00098BN17</t>
  </si>
  <si>
    <t>CC00099AN18</t>
  </si>
  <si>
    <t>CC00099BN18</t>
  </si>
  <si>
    <t>CC00100XX01</t>
  </si>
  <si>
    <t>CC00101XX02</t>
  </si>
  <si>
    <t>CC00102XX03</t>
  </si>
  <si>
    <t>CC00103XX04</t>
  </si>
  <si>
    <t>CC00104XX05</t>
  </si>
  <si>
    <t>CC00105XX06</t>
  </si>
  <si>
    <t>CC00106XX07</t>
  </si>
  <si>
    <t>CC00107XX08</t>
  </si>
  <si>
    <t>CC00108XX09</t>
  </si>
  <si>
    <t>CC00109XX10</t>
  </si>
  <si>
    <t>CC00110XX03</t>
  </si>
  <si>
    <t>CC00111XX04</t>
  </si>
  <si>
    <t>CC00112XX05</t>
  </si>
  <si>
    <t>CC00113XX06</t>
  </si>
  <si>
    <t>CC00114XX07</t>
  </si>
  <si>
    <t>CC00115XX08</t>
  </si>
  <si>
    <t>CC00116XX09</t>
  </si>
  <si>
    <t>CC00117XX10</t>
  </si>
  <si>
    <t>CC00118XX11</t>
  </si>
  <si>
    <t>CC00119XX12</t>
  </si>
  <si>
    <t>CC00120XX05</t>
  </si>
  <si>
    <t>CC00121XX06</t>
  </si>
  <si>
    <t>CC00122XX07</t>
  </si>
  <si>
    <t>CC00124XX09</t>
  </si>
  <si>
    <t>CC00125XX10</t>
  </si>
  <si>
    <t>CC00126XX11</t>
  </si>
  <si>
    <t>CC00127XX12</t>
  </si>
  <si>
    <t>CC00128XX13</t>
  </si>
  <si>
    <t>CC00129AN14</t>
  </si>
  <si>
    <t>CC00129BN14</t>
  </si>
  <si>
    <t>CC00130XX07</t>
  </si>
  <si>
    <t>CC00131XX08</t>
  </si>
  <si>
    <t>CC00132XX09</t>
  </si>
  <si>
    <t>CC00133XX10</t>
  </si>
  <si>
    <t>CC00134XX11</t>
  </si>
  <si>
    <t>CC00135AN12</t>
  </si>
  <si>
    <t>CC00135BN12</t>
  </si>
  <si>
    <t>CC00136AN13</t>
  </si>
  <si>
    <t>CC00136BN13</t>
  </si>
  <si>
    <t>CC00137XX14</t>
  </si>
  <si>
    <t>CC00138XX15</t>
  </si>
  <si>
    <t>CC00139XX16</t>
  </si>
  <si>
    <t>CC00140XX09</t>
  </si>
  <si>
    <t>CC00141XX10</t>
  </si>
  <si>
    <t>CC00142XX11</t>
  </si>
  <si>
    <t>CC00143AN12</t>
  </si>
  <si>
    <t>CC00143BN12</t>
  </si>
  <si>
    <t>CC00144XX13</t>
  </si>
  <si>
    <t>CC00145XX14</t>
  </si>
  <si>
    <t>CC00146XX15</t>
  </si>
  <si>
    <t>CC00147XX16</t>
  </si>
  <si>
    <t>CC00149XX18</t>
  </si>
  <si>
    <t>CC00150AN02</t>
  </si>
  <si>
    <t>CC00150BN02</t>
  </si>
  <si>
    <t>CC00152AN04</t>
  </si>
  <si>
    <t>CC00153XX05</t>
  </si>
  <si>
    <t>CC00154XX06</t>
  </si>
  <si>
    <t>CC00155XX07</t>
  </si>
  <si>
    <t>CC00156XX08</t>
  </si>
  <si>
    <t>CC00157XX09</t>
  </si>
  <si>
    <t>CC00158XX10</t>
  </si>
  <si>
    <t>CC00159XX11</t>
  </si>
  <si>
    <t>CC00160XX04</t>
  </si>
  <si>
    <t>CC00161XX05</t>
  </si>
  <si>
    <t>CC00162XX06</t>
  </si>
  <si>
    <t>CC00163XX07</t>
  </si>
  <si>
    <t>CC00164XX08</t>
  </si>
  <si>
    <t>CC00165XX09</t>
  </si>
  <si>
    <t>CC00166XX10</t>
  </si>
  <si>
    <t>CC00167XX11</t>
  </si>
  <si>
    <t>CC00168XX12</t>
  </si>
  <si>
    <t>CC00169XX13</t>
  </si>
  <si>
    <t>CC00170XX06</t>
  </si>
  <si>
    <t>CC00171XX07</t>
  </si>
  <si>
    <t>CC00172AN08</t>
  </si>
  <si>
    <t>CC00172BN08</t>
  </si>
  <si>
    <t>CC00173XX09</t>
  </si>
  <si>
    <t>CC00174XX10</t>
  </si>
  <si>
    <t>CC00176XX12</t>
  </si>
  <si>
    <t>CC00177XX13</t>
  </si>
  <si>
    <t>CC00178XX14</t>
  </si>
  <si>
    <t>CC00179XX15</t>
  </si>
  <si>
    <t>CC00180XX08</t>
  </si>
  <si>
    <t>CC00181XX09</t>
  </si>
  <si>
    <t>CC00182XX10</t>
  </si>
  <si>
    <t>CC00183XX11</t>
  </si>
  <si>
    <t>CC00184XX12</t>
  </si>
  <si>
    <t>CC00185XX13</t>
  </si>
  <si>
    <t>CC00186AN14</t>
  </si>
  <si>
    <t>CC00186BN14</t>
  </si>
  <si>
    <t>CC00187XX15</t>
  </si>
  <si>
    <t>CC00188XX16</t>
  </si>
  <si>
    <t>CC00189XX17</t>
  </si>
  <si>
    <t>CC00190XX10</t>
  </si>
  <si>
    <t>Not withdrawn but no further contact, e.g. scan failure</t>
  </si>
  <si>
    <t>CC00191XX11</t>
  </si>
  <si>
    <t>CC00192AN12</t>
  </si>
  <si>
    <t>CC00193XX13</t>
  </si>
  <si>
    <t>CC00194XX14</t>
  </si>
  <si>
    <t>CC00195XX15</t>
  </si>
  <si>
    <t>CC00196XX16</t>
  </si>
  <si>
    <t>CC00197XX17</t>
  </si>
  <si>
    <t>CC00198XX18</t>
  </si>
  <si>
    <t>CC00199XX19</t>
  </si>
  <si>
    <t>CC00200XX02</t>
  </si>
  <si>
    <t>CC00201XX03</t>
  </si>
  <si>
    <t>CC00202XX04</t>
  </si>
  <si>
    <t>CC00203XX05</t>
  </si>
  <si>
    <t>CC00204XX06</t>
  </si>
  <si>
    <t>CC00205XX07</t>
  </si>
  <si>
    <t>CC00206XX08</t>
  </si>
  <si>
    <t>CC00207XX09</t>
  </si>
  <si>
    <t>CC00209XX11</t>
  </si>
  <si>
    <t>CC00212XX06</t>
  </si>
  <si>
    <t>CC00215XX09</t>
  </si>
  <si>
    <t>CC00216AN10</t>
  </si>
  <si>
    <t>CC00216BN10</t>
  </si>
  <si>
    <t>CC00217XX11</t>
  </si>
  <si>
    <t>CC00218AN12</t>
  </si>
  <si>
    <t>CC00218BN12</t>
  </si>
  <si>
    <t>CC00219XX13</t>
  </si>
  <si>
    <t>CC00220XX06</t>
  </si>
  <si>
    <t>CC00221XX07</t>
  </si>
  <si>
    <t>CC00223XX09</t>
  </si>
  <si>
    <t>CC00224XX10</t>
  </si>
  <si>
    <t>CC00225XX11</t>
  </si>
  <si>
    <t>CC00226XX12</t>
  </si>
  <si>
    <t>CC00227XX13</t>
  </si>
  <si>
    <t>CC00228XX14</t>
  </si>
  <si>
    <t>CC00229XX15</t>
  </si>
  <si>
    <t>CC00230XX08</t>
  </si>
  <si>
    <t>CC00231XX09</t>
  </si>
  <si>
    <t>CC00232XX10</t>
  </si>
  <si>
    <t>CC00233XX11</t>
  </si>
  <si>
    <t>CC00234XX12</t>
  </si>
  <si>
    <t>CC00235XX13</t>
  </si>
  <si>
    <t>CC00236XX14</t>
  </si>
  <si>
    <t>CC00237XX15</t>
  </si>
  <si>
    <t>CC00238AN16</t>
  </si>
  <si>
    <t>CC00238BN16</t>
  </si>
  <si>
    <t>CC00239XX17</t>
  </si>
  <si>
    <t>CC00240XX10</t>
  </si>
  <si>
    <t>CC00241XX11</t>
  </si>
  <si>
    <t>CC00242XX12</t>
  </si>
  <si>
    <t>CC00243BN13</t>
  </si>
  <si>
    <t>CC00244XX14</t>
  </si>
  <si>
    <t>CC00245AN15</t>
  </si>
  <si>
    <t>CC00245BN15</t>
  </si>
  <si>
    <t>CC00247XX17</t>
  </si>
  <si>
    <t>CC00248XX18</t>
  </si>
  <si>
    <t>CC00249XX19</t>
  </si>
  <si>
    <t>CC00250XX03</t>
  </si>
  <si>
    <t>CC00251XX04</t>
  </si>
  <si>
    <t>CC00252XX05</t>
  </si>
  <si>
    <t>CC00253XX06</t>
  </si>
  <si>
    <t>CC00254XX07</t>
  </si>
  <si>
    <t>CC00255XX08</t>
  </si>
  <si>
    <t>CC00256XX09</t>
  </si>
  <si>
    <t>CC00257XX10</t>
  </si>
  <si>
    <t>CC00258XX11</t>
  </si>
  <si>
    <t>CC00259XX12</t>
  </si>
  <si>
    <t>CC00260XX05</t>
  </si>
  <si>
    <t>CC00261XX06</t>
  </si>
  <si>
    <t>CC00262XX07</t>
  </si>
  <si>
    <t>CC00264AN09</t>
  </si>
  <si>
    <t>CC00265XX10</t>
  </si>
  <si>
    <t>CC00266XX11</t>
  </si>
  <si>
    <t>CC00267XX12</t>
  </si>
  <si>
    <t>CC00268XX13</t>
  </si>
  <si>
    <t>CC00269XX14</t>
  </si>
  <si>
    <t>CC00270XX07</t>
  </si>
  <si>
    <t>CC00271XX08</t>
  </si>
  <si>
    <t>CC00272XX09</t>
  </si>
  <si>
    <t>CC00273XX10</t>
  </si>
  <si>
    <t>CC00275XX12</t>
  </si>
  <si>
    <t>CC00276XX13</t>
  </si>
  <si>
    <t>CC00277XX14</t>
  </si>
  <si>
    <t>CC00281AN10</t>
  </si>
  <si>
    <t>CC00281BN10</t>
  </si>
  <si>
    <t>CC00283XX12</t>
  </si>
  <si>
    <t>CC00284AN13</t>
  </si>
  <si>
    <t>CC00284BN13</t>
  </si>
  <si>
    <t>CC00286XX15</t>
  </si>
  <si>
    <t>CC00287AN16</t>
  </si>
  <si>
    <t>CC00287BN16</t>
  </si>
  <si>
    <t>CC00288XX17</t>
  </si>
  <si>
    <t>CC00289XX18</t>
  </si>
  <si>
    <t>CC00290XX11</t>
  </si>
  <si>
    <t>CC00291XX12</t>
  </si>
  <si>
    <t>CC00292XX13</t>
  </si>
  <si>
    <t>CC00293AN14</t>
  </si>
  <si>
    <t>CC00293BN14</t>
  </si>
  <si>
    <t>CC00295XX16</t>
  </si>
  <si>
    <t>CC00296XX17</t>
  </si>
  <si>
    <t>CC00297XX18</t>
  </si>
  <si>
    <t>CC00298XX19</t>
  </si>
  <si>
    <t>CC00299XX20</t>
  </si>
  <si>
    <t>CC00300XX03</t>
  </si>
  <si>
    <t>CC00301XX04</t>
  </si>
  <si>
    <t>CC00302XX05</t>
  </si>
  <si>
    <t>CC00303XX06</t>
  </si>
  <si>
    <t>CC00304XX07</t>
  </si>
  <si>
    <t>CC00305XX08</t>
  </si>
  <si>
    <t>CC00306XX09</t>
  </si>
  <si>
    <t>CC00307XX10</t>
  </si>
  <si>
    <t>CC00308XX11</t>
  </si>
  <si>
    <t>CC00309BN12</t>
  </si>
  <si>
    <t>CC00310XX05</t>
  </si>
  <si>
    <t>CC00311XX06</t>
  </si>
  <si>
    <t>CC00313XX08</t>
  </si>
  <si>
    <t>CC00314XX09</t>
  </si>
  <si>
    <t>CC00315XX10</t>
  </si>
  <si>
    <t>CC00316XX11</t>
  </si>
  <si>
    <t>CC00318XX13</t>
  </si>
  <si>
    <t>CC00319XX14</t>
  </si>
  <si>
    <t>CC00320XX07</t>
  </si>
  <si>
    <t>CC00321XX08</t>
  </si>
  <si>
    <t>CC00322XX09</t>
  </si>
  <si>
    <t>CC00323XX10</t>
  </si>
  <si>
    <t>CC00324XX11</t>
  </si>
  <si>
    <t>CC00325XX12</t>
  </si>
  <si>
    <t>CC00326XX13</t>
  </si>
  <si>
    <t>CC00327XX14</t>
  </si>
  <si>
    <t>CC00328XX15</t>
  </si>
  <si>
    <t>CC00329XX16</t>
  </si>
  <si>
    <t>CC00330XX09</t>
  </si>
  <si>
    <t>CC00331XX10</t>
  </si>
  <si>
    <t>CC00332XX11</t>
  </si>
  <si>
    <t>CC00333XX12</t>
  </si>
  <si>
    <t>CC00334XX13</t>
  </si>
  <si>
    <t>CC00335XX14</t>
  </si>
  <si>
    <t>CC00336XX15</t>
  </si>
  <si>
    <t>CC00337XX16</t>
  </si>
  <si>
    <t>CC00338AN17</t>
  </si>
  <si>
    <t>CC00338BN17</t>
  </si>
  <si>
    <t>CC00339XX18</t>
  </si>
  <si>
    <t>CC00340XX11</t>
  </si>
  <si>
    <t>CC00341XX12</t>
  </si>
  <si>
    <t>CC00342XX13</t>
  </si>
  <si>
    <t>CC00343XX14</t>
  </si>
  <si>
    <t>CC00344XX15</t>
  </si>
  <si>
    <t>CC00345XX16</t>
  </si>
  <si>
    <t>CC00346XX17</t>
  </si>
  <si>
    <t>CC00347XX18</t>
  </si>
  <si>
    <t>CC00348XX19</t>
  </si>
  <si>
    <t>CC00349XX20</t>
  </si>
  <si>
    <t>CC00350XX04</t>
  </si>
  <si>
    <t>CC00351XX05</t>
  </si>
  <si>
    <t>CC00352XX06</t>
  </si>
  <si>
    <t>CC00353XX07</t>
  </si>
  <si>
    <t>CC00354XX08</t>
  </si>
  <si>
    <t>CC00355XX09</t>
  </si>
  <si>
    <t>CC00356XX10</t>
  </si>
  <si>
    <t>CC00357XX11</t>
  </si>
  <si>
    <t>CC00358XX12</t>
  </si>
  <si>
    <t>CC00360XX06</t>
  </si>
  <si>
    <t>CC00361XX07</t>
  </si>
  <si>
    <t>CC00362XX08</t>
  </si>
  <si>
    <t>CC00363XX09</t>
  </si>
  <si>
    <t>CC00364XX10</t>
  </si>
  <si>
    <t>CC00365XX11</t>
  </si>
  <si>
    <t>CC00366XX12</t>
  </si>
  <si>
    <t>CC00367XX13</t>
  </si>
  <si>
    <t>CC00368XX14</t>
  </si>
  <si>
    <t>CC00370XX08</t>
  </si>
  <si>
    <t>CC00371XX09</t>
  </si>
  <si>
    <t>CC00372XX10</t>
  </si>
  <si>
    <t>CC00373XX11</t>
  </si>
  <si>
    <t>CC00374XX12</t>
  </si>
  <si>
    <t>CC00375XX13</t>
  </si>
  <si>
    <t>CC00376XX14</t>
  </si>
  <si>
    <t>CC00377XX15</t>
  </si>
  <si>
    <t>CC00378XX16</t>
  </si>
  <si>
    <t>CC00379XX17</t>
  </si>
  <si>
    <t>CC00380XX10</t>
  </si>
  <si>
    <t>CC00381XX11</t>
  </si>
  <si>
    <t>CC00382XX12</t>
  </si>
  <si>
    <t>CC00383XX13</t>
  </si>
  <si>
    <t>CC00384XX14</t>
  </si>
  <si>
    <t>CC00385XX15</t>
  </si>
  <si>
    <t>CC00386XX16</t>
  </si>
  <si>
    <t>CC00387XX17</t>
  </si>
  <si>
    <t>CC00388XX18</t>
  </si>
  <si>
    <t>CC00389XX19</t>
  </si>
  <si>
    <t>CC00390XX12</t>
  </si>
  <si>
    <t>CC00391XX13</t>
  </si>
  <si>
    <t>CC00393XX15</t>
  </si>
  <si>
    <t>CC00394XX16</t>
  </si>
  <si>
    <t>CC00395XX17</t>
  </si>
  <si>
    <t>CC00397XX19</t>
  </si>
  <si>
    <t>CC00398XX20</t>
  </si>
  <si>
    <t>CC00399XX21</t>
  </si>
  <si>
    <t>CC00400XX04</t>
  </si>
  <si>
    <t>CC00401XX05</t>
  </si>
  <si>
    <t>CC00402XX06</t>
  </si>
  <si>
    <t>CC00403XX07</t>
  </si>
  <si>
    <t>CC00404XX08</t>
  </si>
  <si>
    <t>CC00405XX09</t>
  </si>
  <si>
    <t>CC00406XX10</t>
  </si>
  <si>
    <t>CC00407AN11</t>
  </si>
  <si>
    <t>CC00407BN11</t>
  </si>
  <si>
    <t>CC00408XX12</t>
  </si>
  <si>
    <t>CC00409XX13</t>
  </si>
  <si>
    <t>CC00410XX06</t>
  </si>
  <si>
    <t>CC00411XX07</t>
  </si>
  <si>
    <t>CC00412XX08</t>
  </si>
  <si>
    <t>CC00413XX09</t>
  </si>
  <si>
    <t>CC00414XX10</t>
  </si>
  <si>
    <t>CC00415XX11</t>
  </si>
  <si>
    <t>CC00416XX12</t>
  </si>
  <si>
    <t>CC00417XX13</t>
  </si>
  <si>
    <t>CC00418AN14</t>
  </si>
  <si>
    <t>CC00418BN14</t>
  </si>
  <si>
    <t>CC00420XX08</t>
  </si>
  <si>
    <t>CC00421AN09</t>
  </si>
  <si>
    <t>CC00421BN09</t>
  </si>
  <si>
    <t>CC00422XX10</t>
  </si>
  <si>
    <t>CC00423XX11</t>
  </si>
  <si>
    <t>CC00424XX12</t>
  </si>
  <si>
    <t>CC00425XX13</t>
  </si>
  <si>
    <t>CC00426XX14</t>
  </si>
  <si>
    <t>CC00427XX15</t>
  </si>
  <si>
    <t>CC00428XX16</t>
  </si>
  <si>
    <t>CC00429XX17</t>
  </si>
  <si>
    <t>CC00430XX10</t>
  </si>
  <si>
    <t>CC00431XX11</t>
  </si>
  <si>
    <t>CC00432XX12</t>
  </si>
  <si>
    <t>CC00433XX13</t>
  </si>
  <si>
    <t>CC00434AN14</t>
  </si>
  <si>
    <t>CC00435XX15</t>
  </si>
  <si>
    <t>CC00436XX16</t>
  </si>
  <si>
    <t>CC00437XX17</t>
  </si>
  <si>
    <t>CC00438XX18</t>
  </si>
  <si>
    <t>CC00439XX19</t>
  </si>
  <si>
    <t>CC00440XX12</t>
  </si>
  <si>
    <t>CC00441XX13</t>
  </si>
  <si>
    <t>CC00442XX14</t>
  </si>
  <si>
    <t>CC00443XX15</t>
  </si>
  <si>
    <t>CC00444XX16</t>
  </si>
  <si>
    <t>CC00445XX17</t>
  </si>
  <si>
    <t>CC00446XX18</t>
  </si>
  <si>
    <t>CC00447XX19</t>
  </si>
  <si>
    <t>CC00448XX20</t>
  </si>
  <si>
    <t>CC00449XX21</t>
  </si>
  <si>
    <t>CC00450XX05</t>
  </si>
  <si>
    <t>CC00451XX06</t>
  </si>
  <si>
    <t>CC00453XX08</t>
  </si>
  <si>
    <t>CC00454XX09</t>
  </si>
  <si>
    <t>CC00455XX10</t>
  </si>
  <si>
    <t>CC00456XX11</t>
  </si>
  <si>
    <t>CC00457XX12</t>
  </si>
  <si>
    <t>CC00458XX13</t>
  </si>
  <si>
    <t>CC00459XX14</t>
  </si>
  <si>
    <t>CC00460XX07</t>
  </si>
  <si>
    <t>CC00461XX08</t>
  </si>
  <si>
    <t>CC00462XX09</t>
  </si>
  <si>
    <t>CC00463XX10</t>
  </si>
  <si>
    <t>CC00464XX11</t>
  </si>
  <si>
    <t>CC00465XX12</t>
  </si>
  <si>
    <t>CC00466AN13</t>
  </si>
  <si>
    <t>CC00466BN13</t>
  </si>
  <si>
    <t>CC00467XX14</t>
  </si>
  <si>
    <t>CC00468XX15</t>
  </si>
  <si>
    <t>CC00469XX16</t>
  </si>
  <si>
    <t>CC00470XX09</t>
  </si>
  <si>
    <t>CC00472XX11</t>
  </si>
  <si>
    <t>CC00473XX12</t>
  </si>
  <si>
    <t>CC00474XX13</t>
  </si>
  <si>
    <t>CC00475XX14</t>
  </si>
  <si>
    <t>CC00476XX15</t>
  </si>
  <si>
    <t>CC00477XX16</t>
  </si>
  <si>
    <t>CC00478XX17</t>
  </si>
  <si>
    <t>CC00479XX18</t>
  </si>
  <si>
    <t>CC00480XX11</t>
  </si>
  <si>
    <t>CC00481XX12</t>
  </si>
  <si>
    <t>CC00482XX13</t>
  </si>
  <si>
    <t>CC00483XX14</t>
  </si>
  <si>
    <t>CC00484XX15</t>
  </si>
  <si>
    <t>CC00485XX16</t>
  </si>
  <si>
    <t>CC00486XX17</t>
  </si>
  <si>
    <t>CC00487XX18</t>
  </si>
  <si>
    <t>CC00489XX20</t>
  </si>
  <si>
    <t>CC00491XX14</t>
  </si>
  <si>
    <t>CC00492AN15</t>
  </si>
  <si>
    <t>CC00492BN15</t>
  </si>
  <si>
    <t>CC00493XX16</t>
  </si>
  <si>
    <t>CC00496XX19</t>
  </si>
  <si>
    <t>CC00497XX20</t>
  </si>
  <si>
    <t>CC00498XX21</t>
  </si>
  <si>
    <t>CC00499XX22</t>
  </si>
  <si>
    <t>CC00500XX05</t>
  </si>
  <si>
    <t>CC00501XX06</t>
  </si>
  <si>
    <t>CC00502XX07</t>
  </si>
  <si>
    <t>CC00503XX08</t>
  </si>
  <si>
    <t>CC00504XX09</t>
  </si>
  <si>
    <t>CC00505XX10</t>
  </si>
  <si>
    <t>CC00506XX11</t>
  </si>
  <si>
    <t>CC00507XX12</t>
  </si>
  <si>
    <t>CC00508XX13</t>
  </si>
  <si>
    <t>CC00509XX14</t>
  </si>
  <si>
    <t>CC00511XX08</t>
  </si>
  <si>
    <t>CC00512XX09</t>
  </si>
  <si>
    <t>CC00513XX10</t>
  </si>
  <si>
    <t>CC00514XX11</t>
  </si>
  <si>
    <t>CC00515XX12</t>
  </si>
  <si>
    <t>CC00516XX13</t>
  </si>
  <si>
    <t>CC00517XX14</t>
  </si>
  <si>
    <t>CC00518XX15</t>
  </si>
  <si>
    <t>CC00519XX16</t>
  </si>
  <si>
    <t>CC00520XX09</t>
  </si>
  <si>
    <t>CC00521XX10</t>
  </si>
  <si>
    <t>CC00522XX11</t>
  </si>
  <si>
    <t>CC00523XX12</t>
  </si>
  <si>
    <t>CC00525XX14</t>
  </si>
  <si>
    <t>CC00526XX15</t>
  </si>
  <si>
    <t>CC00527XX16</t>
  </si>
  <si>
    <t>CC00528XX17</t>
  </si>
  <si>
    <t>CC00529AN18</t>
  </si>
  <si>
    <t>CC00529BN18</t>
  </si>
  <si>
    <t>CC00530XX11</t>
  </si>
  <si>
    <t>CC00531XX12</t>
  </si>
  <si>
    <t>CC00532XX13</t>
  </si>
  <si>
    <t>CC00534XX15</t>
  </si>
  <si>
    <t>CC00535XX16</t>
  </si>
  <si>
    <t>CC00536XX17</t>
  </si>
  <si>
    <t>CC00537XX18</t>
  </si>
  <si>
    <t>CC00538XX19</t>
  </si>
  <si>
    <t>CC00540XX13</t>
  </si>
  <si>
    <t>CC00541XX14</t>
  </si>
  <si>
    <t>CC00542XX15</t>
  </si>
  <si>
    <t>CC00543XX16</t>
  </si>
  <si>
    <t>CC00544XX17</t>
  </si>
  <si>
    <t>CC00545XX18</t>
  </si>
  <si>
    <t>CC00546XX19</t>
  </si>
  <si>
    <t>CC00547XX20</t>
  </si>
  <si>
    <t>CC00548XX21</t>
  </si>
  <si>
    <t>CC00549XX22</t>
  </si>
  <si>
    <t>CC00550XX06</t>
  </si>
  <si>
    <t>CC00551XX07</t>
  </si>
  <si>
    <t>CC00552XX08</t>
  </si>
  <si>
    <t>CC00553XX09</t>
  </si>
  <si>
    <t>CC00554XX10</t>
  </si>
  <si>
    <t>CC00555XX11</t>
  </si>
  <si>
    <t>CC00556XX12</t>
  </si>
  <si>
    <t>CC00557XX13</t>
  </si>
  <si>
    <t>CC00558XX14</t>
  </si>
  <si>
    <t>CC00560XX08</t>
  </si>
  <si>
    <t>CC00561XX09</t>
  </si>
  <si>
    <t>CC00562XX10</t>
  </si>
  <si>
    <t>CC00563XX11</t>
  </si>
  <si>
    <t>CC00564XX12</t>
  </si>
  <si>
    <t>CC00565XX13</t>
  </si>
  <si>
    <t>CC00566XX14</t>
  </si>
  <si>
    <t>CC00567XX15</t>
  </si>
  <si>
    <t>CC00568XX16</t>
  </si>
  <si>
    <t>CC00569XX17</t>
  </si>
  <si>
    <t>CC00570XX10</t>
  </si>
  <si>
    <t>CC00571AN11</t>
  </si>
  <si>
    <t>CC00572AN12</t>
  </si>
  <si>
    <t>CC00572BN12</t>
  </si>
  <si>
    <t>CC00572CN12</t>
  </si>
  <si>
    <t>CC00573XX13</t>
  </si>
  <si>
    <t>CC00575XX15</t>
  </si>
  <si>
    <t>CC00576XX16</t>
  </si>
  <si>
    <t>CC00577XX17</t>
  </si>
  <si>
    <t>CC00578AN18</t>
  </si>
  <si>
    <t>CC00578BN18</t>
  </si>
  <si>
    <t>CC00579XX19</t>
  </si>
  <si>
    <t>CC00580XX12</t>
  </si>
  <si>
    <t>CC00581XX13</t>
  </si>
  <si>
    <t>CC00582XX14</t>
  </si>
  <si>
    <t>CC00583XX15</t>
  </si>
  <si>
    <t>CC00584XX16</t>
  </si>
  <si>
    <t>CC00585XX17</t>
  </si>
  <si>
    <t>CC00586XX18</t>
  </si>
  <si>
    <t>CC00587XX19</t>
  </si>
  <si>
    <t>CC00588XX20</t>
  </si>
  <si>
    <t>CC00589XX21</t>
  </si>
  <si>
    <t>CC00590XX14</t>
  </si>
  <si>
    <t>CC00591XX15</t>
  </si>
  <si>
    <t>CC00592XX16</t>
  </si>
  <si>
    <t>CC00593XX17</t>
  </si>
  <si>
    <t>CC00594XX18</t>
  </si>
  <si>
    <t>CC00595XX19</t>
  </si>
  <si>
    <t>CC00596XX20</t>
  </si>
  <si>
    <t>CC00597XX21</t>
  </si>
  <si>
    <t>CC00598XX22</t>
  </si>
  <si>
    <t>CC00599XX23</t>
  </si>
  <si>
    <t>CC00600XX06</t>
  </si>
  <si>
    <t>CC00601XX07</t>
  </si>
  <si>
    <t>CC00603XX09</t>
  </si>
  <si>
    <t>CC00605XX11</t>
  </si>
  <si>
    <t>CC00606XX12</t>
  </si>
  <si>
    <t>CC00607XX13</t>
  </si>
  <si>
    <t>CC00610XX08</t>
  </si>
  <si>
    <t>CC00611XX09</t>
  </si>
  <si>
    <t>CC00612XX10</t>
  </si>
  <si>
    <t>CC00613XX11</t>
  </si>
  <si>
    <t>CC00614XX12</t>
  </si>
  <si>
    <t>CC00615XX13</t>
  </si>
  <si>
    <t>CC00616XX14</t>
  </si>
  <si>
    <t>CC00617XX15</t>
  </si>
  <si>
    <t>CC00618XX16</t>
  </si>
  <si>
    <t>CC00619XX17</t>
  </si>
  <si>
    <t>CC00620XX10</t>
  </si>
  <si>
    <t>CC00621XX11</t>
  </si>
  <si>
    <t>CC00622XX12</t>
  </si>
  <si>
    <t>CC00623XX13</t>
  </si>
  <si>
    <t>CC00624XX14</t>
  </si>
  <si>
    <t>CC00625XX15</t>
  </si>
  <si>
    <t>CC00626XX16</t>
  </si>
  <si>
    <t>CC00627XX17</t>
  </si>
  <si>
    <t>CC00628XX18</t>
  </si>
  <si>
    <t>CC00629XX19</t>
  </si>
  <si>
    <t>CC00630XX12</t>
  </si>
  <si>
    <t>CC00631XX13</t>
  </si>
  <si>
    <t>CC00632XX14</t>
  </si>
  <si>
    <t>CC00633XX15</t>
  </si>
  <si>
    <t>CC00634AN16</t>
  </si>
  <si>
    <t>CC00634BN16</t>
  </si>
  <si>
    <t>Courtesy Bayley participant</t>
  </si>
  <si>
    <t>CC00635XX17</t>
  </si>
  <si>
    <t>CC00636XX18</t>
  </si>
  <si>
    <t>CC00637XX19</t>
  </si>
  <si>
    <t>CC00638XX20</t>
  </si>
  <si>
    <t>CC00639XX21</t>
  </si>
  <si>
    <t>CC00641XX15</t>
  </si>
  <si>
    <t>CC00642XX16</t>
  </si>
  <si>
    <t>CC00645XX19</t>
  </si>
  <si>
    <t>CC00646XX20</t>
  </si>
  <si>
    <t>CC00647XX21</t>
  </si>
  <si>
    <t>CC00648XX22</t>
  </si>
  <si>
    <t>CC00649XX23</t>
  </si>
  <si>
    <t>CC00650XX07</t>
  </si>
  <si>
    <t>CC00651XX08</t>
  </si>
  <si>
    <t>CC00652XX09</t>
  </si>
  <si>
    <t>CC00653XX10</t>
  </si>
  <si>
    <t>CC00654XX11</t>
  </si>
  <si>
    <t>CC00655XX12</t>
  </si>
  <si>
    <t>CC00656XX13</t>
  </si>
  <si>
    <t>CC00657XX14</t>
  </si>
  <si>
    <t>CC00658XX15</t>
  </si>
  <si>
    <t>CC00659XX16</t>
  </si>
  <si>
    <t>CC00660XX09</t>
  </si>
  <si>
    <t>CC00661XX10</t>
  </si>
  <si>
    <t>CC00662XX11</t>
  </si>
  <si>
    <t>CC00663XX12</t>
  </si>
  <si>
    <t>CC00664XX13</t>
  </si>
  <si>
    <t>CC00665XX14</t>
  </si>
  <si>
    <t>CC00666XX15</t>
  </si>
  <si>
    <t>CC00667XX16</t>
  </si>
  <si>
    <t>CC00668XX17</t>
  </si>
  <si>
    <t>CC00669XX18</t>
  </si>
  <si>
    <t>CC00670XX11</t>
  </si>
  <si>
    <t>CC00671XX12</t>
  </si>
  <si>
    <t>CC00672AN13</t>
  </si>
  <si>
    <t>CC00672BN13</t>
  </si>
  <si>
    <t>CC00673XX14</t>
  </si>
  <si>
    <t>CC00674XX15</t>
  </si>
  <si>
    <t>CC00675XX16</t>
  </si>
  <si>
    <t>CC00676XX17</t>
  </si>
  <si>
    <t>CC00677XX18</t>
  </si>
  <si>
    <t>CC00678XX19</t>
  </si>
  <si>
    <t>CC00679XX20</t>
  </si>
  <si>
    <t>CC00680XX13</t>
  </si>
  <si>
    <t>CC00685XX18</t>
  </si>
  <si>
    <t>CC00686XX19</t>
  </si>
  <si>
    <t>CC00687XX20</t>
  </si>
  <si>
    <t>CC00688XX21</t>
  </si>
  <si>
    <t>CC00689XX22</t>
  </si>
  <si>
    <t>CC00691XX16</t>
  </si>
  <si>
    <t>CC00692XX17</t>
  </si>
  <si>
    <t>CC00693XX18</t>
  </si>
  <si>
    <t>CC00694XX19</t>
  </si>
  <si>
    <t>CC00695XX20</t>
  </si>
  <si>
    <t>CC00696XX21</t>
  </si>
  <si>
    <t>CC00697XX22</t>
  </si>
  <si>
    <t>CC00698XX23</t>
  </si>
  <si>
    <t>CC00699XX24</t>
  </si>
  <si>
    <t>CC00700XX07</t>
  </si>
  <si>
    <t>CC00701XX08</t>
  </si>
  <si>
    <t>CC00702AN09</t>
  </si>
  <si>
    <t>CC00702BN09</t>
  </si>
  <si>
    <t>CC00703XX10</t>
  </si>
  <si>
    <t>CC00704XX11</t>
  </si>
  <si>
    <t>CC00705XX12</t>
  </si>
  <si>
    <t>CC00706XX13</t>
  </si>
  <si>
    <t>CC00707XX14</t>
  </si>
  <si>
    <t>CC00708XX15</t>
  </si>
  <si>
    <t>CC00709XX16</t>
  </si>
  <si>
    <t>CC00710XX09</t>
  </si>
  <si>
    <t>CC00712XX11</t>
  </si>
  <si>
    <t>CC00713XX12</t>
  </si>
  <si>
    <t>CC00714XX13</t>
  </si>
  <si>
    <t>CC00716XX15</t>
  </si>
  <si>
    <t>CC00717XX16</t>
  </si>
  <si>
    <t>CC00718XX17</t>
  </si>
  <si>
    <t>CC00719XX18</t>
  </si>
  <si>
    <t>CC00720XX11</t>
  </si>
  <si>
    <t>CC00722XX13</t>
  </si>
  <si>
    <t>CC00723XX14</t>
  </si>
  <si>
    <t>CC00724XX15</t>
  </si>
  <si>
    <t>CC00726XX17</t>
  </si>
  <si>
    <t>CC00727XX18</t>
  </si>
  <si>
    <t>CC00728AN19</t>
  </si>
  <si>
    <t>CC00730XX13</t>
  </si>
  <si>
    <t>CC00731XX14</t>
  </si>
  <si>
    <t>CC00733XX16</t>
  </si>
  <si>
    <t>CC00734XX17</t>
  </si>
  <si>
    <t>CC00735XX18</t>
  </si>
  <si>
    <t>CC00736XX19</t>
  </si>
  <si>
    <t>CC00737XX20</t>
  </si>
  <si>
    <t>CC00738XX21</t>
  </si>
  <si>
    <t>CC00739XX22</t>
  </si>
  <si>
    <t>CC00740XX15</t>
  </si>
  <si>
    <t>CC00741XX16</t>
  </si>
  <si>
    <t>CC00744XX19</t>
  </si>
  <si>
    <t>CC00745XX20</t>
  </si>
  <si>
    <t>CC00747XX22</t>
  </si>
  <si>
    <t>CC00748XX23</t>
  </si>
  <si>
    <t>CC00749XX24</t>
  </si>
  <si>
    <t>CC00750XX08</t>
  </si>
  <si>
    <t>CC00751XX09</t>
  </si>
  <si>
    <t>CC00752XX10</t>
  </si>
  <si>
    <t>CC00753XX11</t>
  </si>
  <si>
    <t>CC00754AN12</t>
  </si>
  <si>
    <t>CC00754BN12</t>
  </si>
  <si>
    <t>CC00756XX14</t>
  </si>
  <si>
    <t>CC00757XX15</t>
  </si>
  <si>
    <t>CC00758XX16</t>
  </si>
  <si>
    <t>CC00759XX17</t>
  </si>
  <si>
    <t>CC00760XX10</t>
  </si>
  <si>
    <t>CC00761XX11</t>
  </si>
  <si>
    <t>CC00762XX12</t>
  </si>
  <si>
    <t>CC00763XX13</t>
  </si>
  <si>
    <t>CC00764AN14</t>
  </si>
  <si>
    <t>CC00764BN14</t>
  </si>
  <si>
    <t>CC00765XX15</t>
  </si>
  <si>
    <t>CC00766XX16</t>
  </si>
  <si>
    <t>CC00767XX17</t>
  </si>
  <si>
    <t>CC00768XX18</t>
  </si>
  <si>
    <t>CC00769XX19</t>
  </si>
  <si>
    <t>CC00770XX12</t>
  </si>
  <si>
    <t>CC00771XX13</t>
  </si>
  <si>
    <t>CC00772XX14</t>
  </si>
  <si>
    <t>CC00774XX16</t>
  </si>
  <si>
    <t>CC00775XX17</t>
  </si>
  <si>
    <t>CC00776XX18</t>
  </si>
  <si>
    <t>CC00777XX19</t>
  </si>
  <si>
    <t>CC00778XX20</t>
  </si>
  <si>
    <t>CC00779XX21</t>
  </si>
  <si>
    <t>CC00780XX14</t>
  </si>
  <si>
    <t>CC00782XX16</t>
  </si>
  <si>
    <t>CC00783XX17</t>
  </si>
  <si>
    <t>CC00784XX18</t>
  </si>
  <si>
    <t>CC00785XX19</t>
  </si>
  <si>
    <t>CC00786XX20</t>
  </si>
  <si>
    <t>CC00787XX21</t>
  </si>
  <si>
    <t>CC00788XX22</t>
  </si>
  <si>
    <t>CC00789XX23</t>
  </si>
  <si>
    <t>CC00790XX16</t>
  </si>
  <si>
    <t>CC00791XX17</t>
  </si>
  <si>
    <t>CC00792XX18</t>
  </si>
  <si>
    <t>CC00793XX19</t>
  </si>
  <si>
    <t>CC00795XX21</t>
  </si>
  <si>
    <t>CC00796XX22</t>
  </si>
  <si>
    <t>CC00797XX23</t>
  </si>
  <si>
    <t>CC00798XX24</t>
  </si>
  <si>
    <t>CC00799XX25</t>
  </si>
  <si>
    <t>CC00800XX08</t>
  </si>
  <si>
    <t>CC00801XX09</t>
  </si>
  <si>
    <t>CC00802XX10</t>
  </si>
  <si>
    <t>CC00803XX11</t>
  </si>
  <si>
    <t>CC00804XX12</t>
  </si>
  <si>
    <t>CC00805XX13</t>
  </si>
  <si>
    <t>CC00806XX14</t>
  </si>
  <si>
    <t>CC00807XX15</t>
  </si>
  <si>
    <t>CC00808XX16</t>
  </si>
  <si>
    <t>CC00809XX17</t>
  </si>
  <si>
    <t>CC00810XX10</t>
  </si>
  <si>
    <t>CC00811XX11</t>
  </si>
  <si>
    <t>CC00812XX12</t>
  </si>
  <si>
    <t>CC00814XX14</t>
  </si>
  <si>
    <t>CC00815XX15</t>
  </si>
  <si>
    <t>CC00816XX16</t>
  </si>
  <si>
    <t>CC00817XX17</t>
  </si>
  <si>
    <t>CC00818XX18</t>
  </si>
  <si>
    <t>CC00819XX19</t>
  </si>
  <si>
    <t>CC00820XX12</t>
  </si>
  <si>
    <t>CC00822XX14</t>
  </si>
  <si>
    <t>CC00823XX15</t>
  </si>
  <si>
    <t>CC00824XX16</t>
  </si>
  <si>
    <t>CC00825XX17</t>
  </si>
  <si>
    <t>CC00826XX18</t>
  </si>
  <si>
    <t>CC00827XX19</t>
  </si>
  <si>
    <t>CC00828XX20</t>
  </si>
  <si>
    <t>CC00829XX21</t>
  </si>
  <si>
    <t>CC00830XX14</t>
  </si>
  <si>
    <t>CC00831XX15</t>
  </si>
  <si>
    <t>CC00832XX16</t>
  </si>
  <si>
    <t>CC00833XX17</t>
  </si>
  <si>
    <t>CC00834XX18</t>
  </si>
  <si>
    <t>CC00835XX19</t>
  </si>
  <si>
    <t>CC00836XX20</t>
  </si>
  <si>
    <t>CC00837XX21</t>
  </si>
  <si>
    <t>CC00838XX22</t>
  </si>
  <si>
    <t>CC00839XX23</t>
  </si>
  <si>
    <t>CC00840XX16</t>
  </si>
  <si>
    <t>CC00841XX17</t>
  </si>
  <si>
    <t>CC00842XX18</t>
  </si>
  <si>
    <t>CC00843XX19</t>
  </si>
  <si>
    <t>CC00844XX20</t>
  </si>
  <si>
    <t>CC00845AN21</t>
  </si>
  <si>
    <t>CC00845BN21</t>
  </si>
  <si>
    <t>CC00846XX22</t>
  </si>
  <si>
    <t>CC00847XX23</t>
  </si>
  <si>
    <t>CC00848XX24</t>
  </si>
  <si>
    <t>CC00849XX25</t>
  </si>
  <si>
    <t>CC00850XX09</t>
  </si>
  <si>
    <t>CC00851XX10</t>
  </si>
  <si>
    <t>CC00852XX11</t>
  </si>
  <si>
    <t>CC00853XX12</t>
  </si>
  <si>
    <t>CC00854XX13</t>
  </si>
  <si>
    <t>CC00855XX14</t>
  </si>
  <si>
    <t>CC00856XX15</t>
  </si>
  <si>
    <t>CC00857XX16</t>
  </si>
  <si>
    <t>CC00858XX17</t>
  </si>
  <si>
    <t>CC00859XX18</t>
  </si>
  <si>
    <t>CC00860XX11</t>
  </si>
  <si>
    <t>CC00861XX12</t>
  </si>
  <si>
    <t>CC00862XX13</t>
  </si>
  <si>
    <t>CC00863XX14</t>
  </si>
  <si>
    <t>CC00864XX15</t>
  </si>
  <si>
    <t>CC00865XX16</t>
  </si>
  <si>
    <t>CC00866XX17</t>
  </si>
  <si>
    <t>CC00867XX18</t>
  </si>
  <si>
    <t>CC00868XX19</t>
  </si>
  <si>
    <t>CC00869XX20</t>
  </si>
  <si>
    <t>CC00870XX13</t>
  </si>
  <si>
    <t>CC00871XX14</t>
  </si>
  <si>
    <t>CC00872XX15</t>
  </si>
  <si>
    <t>CC00873XX16</t>
  </si>
  <si>
    <t>CC00874XX17</t>
  </si>
  <si>
    <t>CC00875XX18</t>
  </si>
  <si>
    <t>CC00876XX19</t>
  </si>
  <si>
    <t>CC00877XX20</t>
  </si>
  <si>
    <t>CC00878XX21</t>
  </si>
  <si>
    <t>CC00879XX22</t>
  </si>
  <si>
    <t>CC00880XX15</t>
  </si>
  <si>
    <t>CC00881XX16</t>
  </si>
  <si>
    <t>CC00882XX17</t>
  </si>
  <si>
    <t>CC00883XX18</t>
  </si>
  <si>
    <t>CC00884XX19</t>
  </si>
  <si>
    <t>CC00885XX20</t>
  </si>
  <si>
    <t>CC00886XX21</t>
  </si>
  <si>
    <t>CC00887XX22</t>
  </si>
  <si>
    <t>CC00888XX23</t>
  </si>
  <si>
    <t>CC00889AN24</t>
  </si>
  <si>
    <t>CC00889BN24</t>
  </si>
  <si>
    <t>CC00890XX17</t>
  </si>
  <si>
    <t>CC00891XX18</t>
  </si>
  <si>
    <t>CC00892XX19</t>
  </si>
  <si>
    <t>CC00894XX21</t>
  </si>
  <si>
    <t>CC00895XX22</t>
  </si>
  <si>
    <t>CC00896XX23</t>
  </si>
  <si>
    <t>CC00897XX24</t>
  </si>
  <si>
    <t>CC00898XX25</t>
  </si>
  <si>
    <t>CC00901XX10</t>
  </si>
  <si>
    <t>CC00902XX11</t>
  </si>
  <si>
    <t>CC00903XX12</t>
  </si>
  <si>
    <t>CC00904XX13</t>
  </si>
  <si>
    <t>CC00905XX14</t>
  </si>
  <si>
    <t>CC00906XX15</t>
  </si>
  <si>
    <t>CC00907XX16</t>
  </si>
  <si>
    <t>CC00908XX17</t>
  </si>
  <si>
    <t>CC00909XX18</t>
  </si>
  <si>
    <t>CC00910XX11</t>
  </si>
  <si>
    <t>CC00911XX12</t>
  </si>
  <si>
    <t>CC00912XX13</t>
  </si>
  <si>
    <t>CC00914XX15</t>
  </si>
  <si>
    <t>CC00915XX16</t>
  </si>
  <si>
    <t>CC00916XX17</t>
  </si>
  <si>
    <t>CC00917XX18</t>
  </si>
  <si>
    <t>CC00918XX19</t>
  </si>
  <si>
    <t>CC00919XX20</t>
  </si>
  <si>
    <t>CC00920XX13</t>
  </si>
  <si>
    <t>CC00921XX14</t>
  </si>
  <si>
    <t>CC00922XX15</t>
  </si>
  <si>
    <t>CC00923XX16</t>
  </si>
  <si>
    <t>CC00924XX17</t>
  </si>
  <si>
    <t>CC00925XX18</t>
  </si>
  <si>
    <t>CC00926XX19</t>
  </si>
  <si>
    <t>CC00927XX20</t>
  </si>
  <si>
    <t>CC00928XX21</t>
  </si>
  <si>
    <t>CC00929XX22</t>
  </si>
  <si>
    <t>CC00930XX15</t>
  </si>
  <si>
    <t>CC00932XX17</t>
  </si>
  <si>
    <t>CC00933XX18</t>
  </si>
  <si>
    <t>CC00934XX19</t>
  </si>
  <si>
    <t>CC00935XX20</t>
  </si>
  <si>
    <t>CC00936XX21</t>
  </si>
  <si>
    <t>CC00937XX22</t>
  </si>
  <si>
    <t>CC00938XX23</t>
  </si>
  <si>
    <t>CC00939XX24</t>
  </si>
  <si>
    <t>CC00940XX17</t>
  </si>
  <si>
    <t>CC00941XX18</t>
  </si>
  <si>
    <t>CC00942XX19</t>
  </si>
  <si>
    <t>CC00944XX21</t>
  </si>
  <si>
    <t>CC00945AN22</t>
  </si>
  <si>
    <t>CC00945BN22</t>
  </si>
  <si>
    <t>CC00946XX23</t>
  </si>
  <si>
    <t>CC00947XX24</t>
  </si>
  <si>
    <t>CC00948XX25</t>
  </si>
  <si>
    <t>CC00949XX26</t>
  </si>
  <si>
    <t>CC00950XX10</t>
  </si>
  <si>
    <t>CC00951XX11</t>
  </si>
  <si>
    <t>CC00952XX12</t>
  </si>
  <si>
    <t>CC00953XX13</t>
  </si>
  <si>
    <t>CC00954XX14</t>
  </si>
  <si>
    <t>CC00955XX15</t>
  </si>
  <si>
    <t>CC00956XX16</t>
  </si>
  <si>
    <t>CC00957XX17</t>
  </si>
  <si>
    <t>CC00958XX18</t>
  </si>
  <si>
    <t>CC00959XX19</t>
  </si>
  <si>
    <t>CC00960XX12</t>
  </si>
  <si>
    <t>CC00961XX13</t>
  </si>
  <si>
    <t>CC00962XX14</t>
  </si>
  <si>
    <t>CC00963XX15</t>
  </si>
  <si>
    <t>CC00964XX16</t>
  </si>
  <si>
    <t>CC00965XX17</t>
  </si>
  <si>
    <t>CC00966XX18</t>
  </si>
  <si>
    <t>CC00967XX19</t>
  </si>
  <si>
    <t>CC00968XX20</t>
  </si>
  <si>
    <t>CC00969XX21</t>
  </si>
  <si>
    <t>CC00971XX15</t>
  </si>
  <si>
    <t>CC00972XX16</t>
  </si>
  <si>
    <t>CC00973XX17</t>
  </si>
  <si>
    <t>CC00974XX18</t>
  </si>
  <si>
    <t>CC00975XX19</t>
  </si>
  <si>
    <t>CC00976XX20</t>
  </si>
  <si>
    <t>CC00979XX23</t>
  </si>
  <si>
    <t>CC00980XX16</t>
  </si>
  <si>
    <t>CC00982XX18</t>
  </si>
  <si>
    <t>CC00983XX19</t>
  </si>
  <si>
    <t>CC00985XX21</t>
  </si>
  <si>
    <t>CC00986AN22</t>
  </si>
  <si>
    <t>CC00986BN22</t>
  </si>
  <si>
    <t>CC00987XX23</t>
  </si>
  <si>
    <t>CC00988XX24</t>
  </si>
  <si>
    <t>CC00990XX18</t>
  </si>
  <si>
    <t>CC00991XX19</t>
  </si>
  <si>
    <t>CC00992XX20</t>
  </si>
  <si>
    <t>CC00993XX21</t>
  </si>
  <si>
    <t>CC00994XX22</t>
  </si>
  <si>
    <t>CC00995XX23</t>
  </si>
  <si>
    <t>CC00996XX24</t>
  </si>
  <si>
    <t>CC00997BN25</t>
  </si>
  <si>
    <t>CC00998AN26</t>
  </si>
  <si>
    <t>CC00998BN26</t>
  </si>
  <si>
    <t>CC00999XX27</t>
  </si>
  <si>
    <t>CC01000XX02</t>
  </si>
  <si>
    <t>CC01001XX03</t>
  </si>
  <si>
    <t>CC01002XX04</t>
  </si>
  <si>
    <t>CC01003XX05</t>
  </si>
  <si>
    <t>CC01004XX06</t>
  </si>
  <si>
    <t>CC01005XX07</t>
  </si>
  <si>
    <t>CC01006XX08</t>
  </si>
  <si>
    <t>CC01007XX09</t>
  </si>
  <si>
    <t>CC01008XX10</t>
  </si>
  <si>
    <t>CC01009XX11</t>
  </si>
  <si>
    <t>CC01010XX04</t>
  </si>
  <si>
    <t>CC01011XX05</t>
  </si>
  <si>
    <t>CC01013XX07</t>
  </si>
  <si>
    <t>CC01014XX08</t>
  </si>
  <si>
    <t>CC01015XX09</t>
  </si>
  <si>
    <t>CC01016XX10</t>
  </si>
  <si>
    <t>CC01017XX11</t>
  </si>
  <si>
    <t>CC01018XX12</t>
  </si>
  <si>
    <t>CC01019XX13</t>
  </si>
  <si>
    <t>CC01020XX06</t>
  </si>
  <si>
    <t>CC01021XX07</t>
  </si>
  <si>
    <t>CC01022XX08</t>
  </si>
  <si>
    <t>CC01023XX09</t>
  </si>
  <si>
    <t>CC01024XX10</t>
  </si>
  <si>
    <t>CC01025XX11</t>
  </si>
  <si>
    <t>CC01026XX12</t>
  </si>
  <si>
    <t>CC01027XX13</t>
  </si>
  <si>
    <t>CC01028XX14</t>
  </si>
  <si>
    <t>CC01029XX15</t>
  </si>
  <si>
    <t>CC01030XX08</t>
  </si>
  <si>
    <t>CC01031XX09</t>
  </si>
  <si>
    <t>CC01032XX10</t>
  </si>
  <si>
    <t>CC01033XX11</t>
  </si>
  <si>
    <t>CC01034XX12</t>
  </si>
  <si>
    <t>CC01035XX13</t>
  </si>
  <si>
    <t>CC01037XX15</t>
  </si>
  <si>
    <t>CC01038XX16</t>
  </si>
  <si>
    <t>CC01041XX11</t>
  </si>
  <si>
    <t>CC01042XX12</t>
  </si>
  <si>
    <t>CC01043XX13</t>
  </si>
  <si>
    <t>CC01044XX14</t>
  </si>
  <si>
    <t>CC01045XX15</t>
  </si>
  <si>
    <t>CC01046XX16</t>
  </si>
  <si>
    <t>CC01047XX17</t>
  </si>
  <si>
    <t>CC01048XX18</t>
  </si>
  <si>
    <t>CC01050XX03</t>
  </si>
  <si>
    <t>CC01051XX04</t>
  </si>
  <si>
    <t>CC01052XX05</t>
  </si>
  <si>
    <t>CC01053XX06</t>
  </si>
  <si>
    <t>CC01054XX07</t>
  </si>
  <si>
    <t>CC01055XX08</t>
  </si>
  <si>
    <t>CC01056XX09</t>
  </si>
  <si>
    <t>CC01057XX10</t>
  </si>
  <si>
    <t>CC01058XX11</t>
  </si>
  <si>
    <t>CC01059AN12</t>
  </si>
  <si>
    <t>CC01059BN12</t>
  </si>
  <si>
    <t>CC01059CN12</t>
  </si>
  <si>
    <t>CC01060XX05</t>
  </si>
  <si>
    <t>CC01061XX06</t>
  </si>
  <si>
    <t>CC01063XX08</t>
  </si>
  <si>
    <t>CC01064XX09</t>
  </si>
  <si>
    <t>CC01065XX10</t>
  </si>
  <si>
    <t>CC01067XX12</t>
  </si>
  <si>
    <t>CC01068XX13</t>
  </si>
  <si>
    <t>CC01069XX14</t>
  </si>
  <si>
    <t>CC01070XX07</t>
  </si>
  <si>
    <t>CC01071XX08</t>
  </si>
  <si>
    <t>CC01073XX10</t>
  </si>
  <si>
    <t>CC01074XX11</t>
  </si>
  <si>
    <t>CC01075XX12</t>
  </si>
  <si>
    <t>CC01076XX13</t>
  </si>
  <si>
    <t>CC01077XX14</t>
  </si>
  <si>
    <t>CC01078XX15</t>
  </si>
  <si>
    <t>CC01079XX16</t>
  </si>
  <si>
    <t>CC01080XX09</t>
  </si>
  <si>
    <t>CC01081XX10</t>
  </si>
  <si>
    <t>CC01082XX11</t>
  </si>
  <si>
    <t>CC01084XX13</t>
  </si>
  <si>
    <t>CC01085XX14</t>
  </si>
  <si>
    <t>CC01086XX15</t>
  </si>
  <si>
    <t>CC01087XX16</t>
  </si>
  <si>
    <t>CC01088XX17</t>
  </si>
  <si>
    <t>CC01089XX18</t>
  </si>
  <si>
    <t>CC01090XX11</t>
  </si>
  <si>
    <t>CC01091XX12</t>
  </si>
  <si>
    <t>CC01092XX13</t>
  </si>
  <si>
    <t>CC01093AN14</t>
  </si>
  <si>
    <t>CC01093BN14</t>
  </si>
  <si>
    <t>CC01094XX15</t>
  </si>
  <si>
    <t>CC01095XX16</t>
  </si>
  <si>
    <t>CC01096XX17</t>
  </si>
  <si>
    <t>CC01098XX19</t>
  </si>
  <si>
    <t>CC01099XX20</t>
  </si>
  <si>
    <t>CC01101XX04</t>
  </si>
  <si>
    <t>CC01102XX05</t>
  </si>
  <si>
    <t>CC01103XX06</t>
  </si>
  <si>
    <t>CC01104XX07</t>
  </si>
  <si>
    <t>CC01105XX08</t>
  </si>
  <si>
    <t>CC01106XX09</t>
  </si>
  <si>
    <t>CC01107XX10</t>
  </si>
  <si>
    <t>CC01108XX11</t>
  </si>
  <si>
    <t>CC01109XX12</t>
  </si>
  <si>
    <t>CC01110XX05</t>
  </si>
  <si>
    <t>CC01111XX06</t>
  </si>
  <si>
    <t>CC01112XX07</t>
  </si>
  <si>
    <t>CC01113XX08</t>
  </si>
  <si>
    <t>CC01114XX09</t>
  </si>
  <si>
    <t>CC01115XX10</t>
  </si>
  <si>
    <t>CC01116AN11</t>
  </si>
  <si>
    <t>CC01116BN11</t>
  </si>
  <si>
    <t>CC01117XX12</t>
  </si>
  <si>
    <t>CC01118XX13</t>
  </si>
  <si>
    <t>CC01119XX14</t>
  </si>
  <si>
    <t>CC01120XX07</t>
  </si>
  <si>
    <t>CC01121XX08</t>
  </si>
  <si>
    <t>CC01122XX09</t>
  </si>
  <si>
    <t>CC01124XX11</t>
  </si>
  <si>
    <t>CC01125XX12</t>
  </si>
  <si>
    <t>CC01126XX13</t>
  </si>
  <si>
    <t>CC01127XX14</t>
  </si>
  <si>
    <t>CC01128XX15</t>
  </si>
  <si>
    <t>CC01129XX16</t>
  </si>
  <si>
    <t>CC01130XX09</t>
  </si>
  <si>
    <t>CC01131XX10</t>
  </si>
  <si>
    <t>CC01132XX11</t>
  </si>
  <si>
    <t>CC01134XX13</t>
  </si>
  <si>
    <t>CC01135XX14</t>
  </si>
  <si>
    <t>CC01137XX16</t>
  </si>
  <si>
    <t>CC01138XX17</t>
  </si>
  <si>
    <t>CC01139XX18</t>
  </si>
  <si>
    <t>CC01140XX11</t>
  </si>
  <si>
    <t>CC01141XX12</t>
  </si>
  <si>
    <t>CC01142XX13</t>
  </si>
  <si>
    <t>CC01143XX14</t>
  </si>
  <si>
    <t>CC01144XX15</t>
  </si>
  <si>
    <t>CC01145XX16</t>
  </si>
  <si>
    <t>CC01146XX17</t>
  </si>
  <si>
    <t>CC01147XX18</t>
  </si>
  <si>
    <t>CC01148XX19</t>
  </si>
  <si>
    <t>CC01149XX20</t>
  </si>
  <si>
    <t>CC01150XX04</t>
  </si>
  <si>
    <t>CC01151XX05</t>
  </si>
  <si>
    <t>CC01153AN07</t>
  </si>
  <si>
    <t>CC01153BN07</t>
  </si>
  <si>
    <t>CC01154XX08</t>
  </si>
  <si>
    <t>CC01155XX09</t>
  </si>
  <si>
    <t>CC01156XX10</t>
  </si>
  <si>
    <t>CC01157XX11</t>
  </si>
  <si>
    <t>CC01158XX12</t>
  </si>
  <si>
    <t>CC01160XX06</t>
  </si>
  <si>
    <t>CC01161XX07</t>
  </si>
  <si>
    <t>CC01162XX08</t>
  </si>
  <si>
    <t>CC01164XX10</t>
  </si>
  <si>
    <t>CC01165XX11</t>
  </si>
  <si>
    <t>CC01167XX13</t>
  </si>
  <si>
    <t>CC01168XX14</t>
  </si>
  <si>
    <t>CC01169XX15</t>
  </si>
  <si>
    <t>CC01170XX08</t>
  </si>
  <si>
    <t>CC01171XX09</t>
  </si>
  <si>
    <t>CC01172XX10</t>
  </si>
  <si>
    <t>CC01173XX11</t>
  </si>
  <si>
    <t>CC01175XX13</t>
  </si>
  <si>
    <t>CC01176XX14</t>
  </si>
  <si>
    <t>CC01177XX15</t>
  </si>
  <si>
    <t>CC01178XX16</t>
  </si>
  <si>
    <t>CC01179XX17</t>
  </si>
  <si>
    <t>CC01181XX11</t>
  </si>
  <si>
    <t>CC01182XX12</t>
  </si>
  <si>
    <t>CC01183XX13</t>
  </si>
  <si>
    <t>CC01184XX14</t>
  </si>
  <si>
    <t>CC01185XX15</t>
  </si>
  <si>
    <t>CC01186XX16</t>
  </si>
  <si>
    <t>CC01187XX17</t>
  </si>
  <si>
    <t>CC01188XX18</t>
  </si>
  <si>
    <t>CC01189XX19</t>
  </si>
  <si>
    <t>CC01190XX12</t>
  </si>
  <si>
    <t>CC01191XX13</t>
  </si>
  <si>
    <t>CC01192XX14</t>
  </si>
  <si>
    <t>CC01193XX15</t>
  </si>
  <si>
    <t>CC01194XX16</t>
  </si>
  <si>
    <t>CC01195XX17</t>
  </si>
  <si>
    <t>CC01196XX18</t>
  </si>
  <si>
    <t>CC01197XX19</t>
  </si>
  <si>
    <t>CC01198XX20</t>
  </si>
  <si>
    <t>CC01199XX21</t>
  </si>
  <si>
    <t>CC01200XX04</t>
  </si>
  <si>
    <t>CC01201XX05</t>
  </si>
  <si>
    <t>CC01202XX06</t>
  </si>
  <si>
    <t>CC01203XX07</t>
  </si>
  <si>
    <t>CC01204XX08</t>
  </si>
  <si>
    <t>CC01205XX09</t>
  </si>
  <si>
    <t>CC01206XX10</t>
  </si>
  <si>
    <t>CC01207XX11</t>
  </si>
  <si>
    <t>CC01208XX12</t>
  </si>
  <si>
    <t>CC01209XX13</t>
  </si>
  <si>
    <t>CC01210XX06</t>
  </si>
  <si>
    <t>CC01211XX07</t>
  </si>
  <si>
    <t>CC01212XX08</t>
  </si>
  <si>
    <t>CC01213XX09</t>
  </si>
  <si>
    <t>CC01215XX11</t>
  </si>
  <si>
    <t>CC01216XX12</t>
  </si>
  <si>
    <t>CC01217XX13</t>
  </si>
  <si>
    <t>CC01218XX14</t>
  </si>
  <si>
    <t>CC01219XX15</t>
  </si>
  <si>
    <t>CC01220XX08</t>
  </si>
  <si>
    <t>CC01221XX09</t>
  </si>
  <si>
    <t>CC01222XX10</t>
  </si>
  <si>
    <t>CC01223XX11</t>
  </si>
  <si>
    <t>CC01224XX12</t>
  </si>
  <si>
    <t>CC01226XX14</t>
  </si>
  <si>
    <t>CC01227XX15</t>
  </si>
  <si>
    <t>CC01228XX16</t>
  </si>
  <si>
    <t>CC01229XX17</t>
  </si>
  <si>
    <t>CC01230XX10</t>
  </si>
  <si>
    <t>CC01232AN12</t>
  </si>
  <si>
    <t>CC01232BN12</t>
  </si>
  <si>
    <t>CC01234AN14</t>
  </si>
  <si>
    <t>CC01234BN14</t>
  </si>
  <si>
    <t>CC01235XX15</t>
  </si>
  <si>
    <t>CC01236XX16</t>
  </si>
  <si>
    <t>CC01237XX17</t>
  </si>
  <si>
    <t>Code</t>
  </si>
  <si>
    <t>Constants</t>
  </si>
  <si>
    <t>Code_Mask</t>
  </si>
  <si>
    <t>0000000</t>
  </si>
  <si>
    <t>0000001</t>
  </si>
  <si>
    <t>0000010</t>
  </si>
  <si>
    <t>0000100</t>
  </si>
  <si>
    <t>0000101</t>
  </si>
  <si>
    <t>0000110</t>
  </si>
  <si>
    <t>0001000</t>
  </si>
  <si>
    <t>0001010</t>
  </si>
  <si>
    <t>0001100</t>
  </si>
  <si>
    <t>0010000</t>
  </si>
  <si>
    <t>0010100</t>
  </si>
  <si>
    <t>0011000</t>
  </si>
  <si>
    <t>0011100</t>
  </si>
  <si>
    <t>0011110</t>
  </si>
  <si>
    <t>0100000</t>
  </si>
  <si>
    <t>0100010</t>
  </si>
  <si>
    <t>0100100</t>
  </si>
  <si>
    <t>0100110</t>
  </si>
  <si>
    <t>1000000</t>
  </si>
  <si>
    <t>1000100</t>
  </si>
  <si>
    <t>1000110</t>
  </si>
  <si>
    <t>1001000</t>
  </si>
  <si>
    <t>1001100</t>
  </si>
  <si>
    <t>1010000</t>
  </si>
  <si>
    <t>1100000</t>
  </si>
  <si>
    <t>1100100</t>
  </si>
  <si>
    <t>1100110</t>
  </si>
  <si>
    <t>Grand Total</t>
  </si>
  <si>
    <t>Column Labels</t>
  </si>
  <si>
    <t>dHCP</t>
  </si>
  <si>
    <t>BIBS.  Baby didn't settle, not scanned</t>
  </si>
  <si>
    <t>Fetal scan aborted due to maternal discomfort</t>
  </si>
  <si>
    <t>Fetal scan not performed due to claustrophobia</t>
  </si>
  <si>
    <t>Baby too unwell to be scanned.</t>
  </si>
  <si>
    <t>Comments</t>
  </si>
  <si>
    <t>No dHCP data at ll.  ?Enrolment, ?Baby Born, ?EPDS but not cleaned</t>
  </si>
  <si>
    <t>Neonatal pilot.  Enrolment and baby born data. No EPDS.  Not Cleaned</t>
  </si>
  <si>
    <t>Failed Scan. SHIMTOOL: Warning file is out of date 2015603.? Unable to proceed with Connectome protocol. Switched to BIBS study protocol with adult head coil.</t>
  </si>
  <si>
    <t>Follow up but no scans recorded.  All neontal pilot scans not entered into redcap except one failed scan.  No data at all except follow up</t>
  </si>
  <si>
    <t>Pilot scan and assessment.  Have enrolment, baby born , no EPDS pluss assessment</t>
  </si>
  <si>
    <t>suspect it's a dhcp scan</t>
  </si>
  <si>
    <t>Pre-term_at term only, no other scans not assessed</t>
  </si>
  <si>
    <t>Pre-term_at term only + a fetal pilot no other scans not assessed</t>
  </si>
  <si>
    <t>Pre-term_at term only, no other scans, assessed at 18 months</t>
  </si>
  <si>
    <t>Pre-term scan, no other scans, not assessed</t>
  </si>
  <si>
    <t>Pre-term scan, no other scans, assessed at 18 months</t>
  </si>
  <si>
    <t>Pre-term and pre-term at term scans, not assessed</t>
  </si>
  <si>
    <t>Pre-term and pre-term at term scans, assessed at 18 months</t>
  </si>
  <si>
    <t>Pre-term and pre-term at term scans + fetal pilot, assessed at 18 months</t>
  </si>
  <si>
    <t>Term scan, not assessed</t>
  </si>
  <si>
    <t>Term scan + fetal pilot not assessed</t>
  </si>
  <si>
    <t>Term scan, Assessed at 18 months</t>
  </si>
  <si>
    <t>Term scan + fetal pilot assessed at 18 months</t>
  </si>
  <si>
    <t>Fetal scan, no other scans, not assessed</t>
  </si>
  <si>
    <t>Fetal scan + fetal pilot, assessed at 18 months.</t>
  </si>
  <si>
    <t>Fetal scan, no other scans, assessed at 18 months.</t>
  </si>
  <si>
    <t>Fetal scan + term scan, not assessed</t>
  </si>
  <si>
    <t>Fetal scan + term scan, assessed at 18 months</t>
  </si>
  <si>
    <t>Fetal scan + Pre_term_at_term scan, not assessed</t>
  </si>
  <si>
    <t>Fetal scan + Pre_term_at_term scan, assessed at 18 months</t>
  </si>
  <si>
    <t>Fetal scan + Pre_term, not assessed</t>
  </si>
  <si>
    <t>Fetal scan + fetal pilot + term scan, assessed at 18 months</t>
  </si>
  <si>
    <t>Fetal pilot and 18 month assessment</t>
  </si>
  <si>
    <t>Meaning</t>
  </si>
  <si>
    <t>Parents Demographic</t>
  </si>
  <si>
    <t>Mother's Past Medical History</t>
  </si>
  <si>
    <t>EDD + Mode of Conception</t>
  </si>
  <si>
    <t>Late Pregnancy History</t>
  </si>
  <si>
    <t>Baby Background Information</t>
  </si>
  <si>
    <t>EPDS</t>
  </si>
  <si>
    <t>Mother's Medications</t>
  </si>
  <si>
    <t>Baby Medications</t>
  </si>
  <si>
    <t>Obstetric Histpry</t>
  </si>
  <si>
    <t>18 Month Follow on Data</t>
  </si>
  <si>
    <t>Yes</t>
  </si>
  <si>
    <t>Fetal pilot.  Not assessed.  Enrolment, EPDS, not cleaned</t>
  </si>
  <si>
    <t>EDD in the follow up</t>
  </si>
  <si>
    <t>Code Format</t>
  </si>
  <si>
    <t>Labour History</t>
  </si>
  <si>
    <t>Yes - uncleaned</t>
  </si>
  <si>
    <t>Total Events</t>
  </si>
  <si>
    <t>Neonatal Term Scans</t>
  </si>
  <si>
    <t>Event Name</t>
  </si>
  <si>
    <t>Consent Ethics (choice=BIBS [12/LO2017])</t>
  </si>
  <si>
    <t>BIBS Participant ID</t>
  </si>
  <si>
    <t>Is participant considered high or low risk?</t>
  </si>
  <si>
    <t>Reason Participant is at high risk</t>
  </si>
  <si>
    <t>Comment</t>
  </si>
  <si>
    <t>BIBS?</t>
  </si>
  <si>
    <t>Enrolment</t>
  </si>
  <si>
    <t>Unchecked</t>
  </si>
  <si>
    <t>CC00008XX08</t>
  </si>
  <si>
    <t>CC00021XX05</t>
  </si>
  <si>
    <t>CC00024XX08</t>
  </si>
  <si>
    <t>CC00027XX11</t>
  </si>
  <si>
    <t>CC00029XX13</t>
  </si>
  <si>
    <t>CC00035XX11</t>
  </si>
  <si>
    <t>CC00038XX14</t>
  </si>
  <si>
    <t>CC00039XX15</t>
  </si>
  <si>
    <t>BIBS052</t>
  </si>
  <si>
    <t>Low Risk</t>
  </si>
  <si>
    <t>BIBS ID but not consented</t>
  </si>
  <si>
    <t>BIBS090</t>
  </si>
  <si>
    <t>High Risk</t>
  </si>
  <si>
    <t>ASD</t>
  </si>
  <si>
    <t>Checked</t>
  </si>
  <si>
    <t>BIBS057</t>
  </si>
  <si>
    <t>ADHD/ MDD</t>
  </si>
  <si>
    <t>BIBS051</t>
  </si>
  <si>
    <t>BIBS059</t>
  </si>
  <si>
    <t>BIBS060</t>
  </si>
  <si>
    <t>BIBS061</t>
  </si>
  <si>
    <t>BIBS056</t>
  </si>
  <si>
    <t>PSY/ MDD</t>
  </si>
  <si>
    <t>BIBS071</t>
  </si>
  <si>
    <t>BIBS058</t>
  </si>
  <si>
    <t>BIBS076</t>
  </si>
  <si>
    <t>BIBS072</t>
  </si>
  <si>
    <t>BIBS065</t>
  </si>
  <si>
    <t>BIBS082</t>
  </si>
  <si>
    <t>BIBS083</t>
  </si>
  <si>
    <t>BIBS064</t>
  </si>
  <si>
    <t>BIBS085</t>
  </si>
  <si>
    <t>CC00214XX08</t>
  </si>
  <si>
    <t>BIBS066</t>
  </si>
  <si>
    <t>BIBS089</t>
  </si>
  <si>
    <t>MDD</t>
  </si>
  <si>
    <t>BIBS091</t>
  </si>
  <si>
    <t>BIBS096</t>
  </si>
  <si>
    <t>BIBS074</t>
  </si>
  <si>
    <t>BIBS075</t>
  </si>
  <si>
    <t>BIBS139</t>
  </si>
  <si>
    <t>BIBS080</t>
  </si>
  <si>
    <t>BIBS104</t>
  </si>
  <si>
    <t>BIBS093</t>
  </si>
  <si>
    <t>BIBS105</t>
  </si>
  <si>
    <t>CC00294XX15</t>
  </si>
  <si>
    <t>BIBS084</t>
  </si>
  <si>
    <t>BIBS108</t>
  </si>
  <si>
    <t>BIBS121</t>
  </si>
  <si>
    <t>BIBS097</t>
  </si>
  <si>
    <t>ADHD/ ASD</t>
  </si>
  <si>
    <t>BIBS112</t>
  </si>
  <si>
    <t>BIBS100</t>
  </si>
  <si>
    <t>BIBS ID but not consented; no risk status</t>
  </si>
  <si>
    <t>BIBS092</t>
  </si>
  <si>
    <t>BIBS103</t>
  </si>
  <si>
    <t>BIBS099</t>
  </si>
  <si>
    <t>BIBS119</t>
  </si>
  <si>
    <t>BIBS109</t>
  </si>
  <si>
    <t>BIBS111</t>
  </si>
  <si>
    <t>BIBS124</t>
  </si>
  <si>
    <t>BIBS120</t>
  </si>
  <si>
    <t>BIBS106</t>
  </si>
  <si>
    <t>ADHD/ ASD/ MDD</t>
  </si>
  <si>
    <t>BIBS126</t>
  </si>
  <si>
    <t>BIBS129</t>
  </si>
  <si>
    <t>BIBS123</t>
  </si>
  <si>
    <t>BIBS132</t>
  </si>
  <si>
    <t>BIBS133</t>
  </si>
  <si>
    <t>BIBS122</t>
  </si>
  <si>
    <t>BIBS134</t>
  </si>
  <si>
    <t>BIBS117</t>
  </si>
  <si>
    <t>BIBS125</t>
  </si>
  <si>
    <t>BIBS130</t>
  </si>
  <si>
    <t>BIBS143</t>
  </si>
  <si>
    <t>ADHD</t>
  </si>
  <si>
    <t>BIBS144</t>
  </si>
  <si>
    <t>BIBS145</t>
  </si>
  <si>
    <t>BIBS149</t>
  </si>
  <si>
    <t>BIBS128</t>
  </si>
  <si>
    <t>BIBS173</t>
  </si>
  <si>
    <t>BIBS138</t>
  </si>
  <si>
    <t>BIBS157</t>
  </si>
  <si>
    <t>BIBS146</t>
  </si>
  <si>
    <t>BIBS159</t>
  </si>
  <si>
    <t>BIBS160</t>
  </si>
  <si>
    <t>BIBS152</t>
  </si>
  <si>
    <t>BIBS156</t>
  </si>
  <si>
    <t>BIBS168</t>
  </si>
  <si>
    <t>BIBS165</t>
  </si>
  <si>
    <t>BIBS162</t>
  </si>
  <si>
    <t>BIBS171</t>
  </si>
  <si>
    <t>BIBS172</t>
  </si>
  <si>
    <t>BIBS174</t>
  </si>
  <si>
    <t>BIBS175</t>
  </si>
  <si>
    <t>ASD/ ADHD</t>
  </si>
  <si>
    <t>BIBS169</t>
  </si>
  <si>
    <t>BIBS178</t>
  </si>
  <si>
    <t>BIBS181</t>
  </si>
  <si>
    <t>BIBS176</t>
  </si>
  <si>
    <t>BIBS183</t>
  </si>
  <si>
    <t>BIBS185</t>
  </si>
  <si>
    <t>BIBS187</t>
  </si>
  <si>
    <t>BIBS186</t>
  </si>
  <si>
    <t>BIBS184</t>
  </si>
  <si>
    <t>BIBS193</t>
  </si>
  <si>
    <t>BIBS194</t>
  </si>
  <si>
    <t>BIBS195</t>
  </si>
  <si>
    <t>BIBS200</t>
  </si>
  <si>
    <t>BIBS205</t>
  </si>
  <si>
    <t>BIBS198</t>
  </si>
  <si>
    <t>BIBS197</t>
  </si>
  <si>
    <t>BIBS203</t>
  </si>
  <si>
    <t>BIBS212</t>
  </si>
  <si>
    <t>BIBS213</t>
  </si>
  <si>
    <t>BIBS207</t>
  </si>
  <si>
    <t>BIBS214</t>
  </si>
  <si>
    <t>BIBS215</t>
  </si>
  <si>
    <t>BIBS219</t>
  </si>
  <si>
    <t>BIBS211</t>
  </si>
  <si>
    <t>BIBS220</t>
  </si>
  <si>
    <t>BIBS221</t>
  </si>
  <si>
    <t>CC00981XX17</t>
  </si>
  <si>
    <t>BIBS222</t>
  </si>
  <si>
    <t>BIBS223</t>
  </si>
  <si>
    <t>BIBS225</t>
  </si>
  <si>
    <t>BIBS224</t>
  </si>
  <si>
    <t>ASD/ MDD</t>
  </si>
  <si>
    <t>BIBS226</t>
  </si>
  <si>
    <t>BIBS229</t>
  </si>
  <si>
    <t>BIBS228</t>
  </si>
  <si>
    <t>BIBS230</t>
  </si>
  <si>
    <t>BIBS231</t>
  </si>
  <si>
    <t>BIBS232</t>
  </si>
  <si>
    <t>ADHD/ ASD / MDD</t>
  </si>
  <si>
    <t>No BIBS ID</t>
  </si>
  <si>
    <t>Autistic son</t>
  </si>
  <si>
    <t>BIBS239</t>
  </si>
  <si>
    <t>BIBS238</t>
  </si>
  <si>
    <t>ADHD,?ASD, dyslexia, depression</t>
  </si>
  <si>
    <t>BIBS241</t>
  </si>
  <si>
    <t>BIBS242</t>
  </si>
  <si>
    <t>partner has ADHD</t>
  </si>
  <si>
    <t>BIBS243</t>
  </si>
  <si>
    <t>BIBS244</t>
  </si>
  <si>
    <t>BIBS245</t>
  </si>
  <si>
    <t>BIBS246</t>
  </si>
  <si>
    <t>Asperger's and ADHD; father</t>
  </si>
  <si>
    <t>BIBS247</t>
  </si>
  <si>
    <t>BIBS248</t>
  </si>
  <si>
    <t>BIBS249</t>
  </si>
  <si>
    <t>BIBS250</t>
  </si>
  <si>
    <t>Inconsistent BIBS ID format</t>
  </si>
  <si>
    <t>BIBS252</t>
  </si>
  <si>
    <t>Autism</t>
  </si>
  <si>
    <t>BIBS253</t>
  </si>
  <si>
    <t>Asperger's (mother)</t>
  </si>
  <si>
    <t>BIBS254</t>
  </si>
  <si>
    <t>BIBS255</t>
  </si>
  <si>
    <t>Baby's father has both ASD and ADHD</t>
  </si>
  <si>
    <t>BIBS256</t>
  </si>
  <si>
    <t>BIBS257</t>
  </si>
  <si>
    <t>BIBS258</t>
  </si>
  <si>
    <t>BIBS259</t>
  </si>
  <si>
    <t>BIBS260</t>
  </si>
  <si>
    <t>bibs265</t>
  </si>
  <si>
    <t>BIBS264</t>
  </si>
  <si>
    <t>BIBS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</si>
</sst>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1" xfId="2"/>
    <xf numFmtId="0" fontId="5" fillId="0" borderId="0" xfId="5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3" borderId="0" xfId="7"/>
    <xf numFmtId="0" fontId="8" fillId="4" borderId="0" xfId="8"/>
    <xf numFmtId="0" fontId="7" fillId="3" borderId="0" xfId="0" applyFont="1" applyFill="1" applyAlignment="1">
      <alignment horizontal="left"/>
    </xf>
    <xf numFmtId="0" fontId="7" fillId="3" borderId="0" xfId="7" applyAlignment="1">
      <alignment wrapText="1"/>
    </xf>
    <xf numFmtId="0" fontId="13" fillId="33" borderId="10" xfId="0" applyFont="1" applyFill="1" applyBorder="1" applyAlignment="1">
      <alignment wrapText="1"/>
    </xf>
    <xf numFmtId="0" fontId="13" fillId="33" borderId="1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7" fillId="3" borderId="10" xfId="7" applyFont="1" applyFill="1" applyBorder="1" applyAlignment="1">
      <alignment wrapText="1"/>
    </xf>
    <xf numFmtId="0" fontId="4" fillId="0" borderId="2" xfId="3"/>
    <xf numFmtId="0" fontId="8" fillId="4" borderId="0" xfId="8" applyAlignment="1">
      <alignment wrapText="1"/>
    </xf>
    <xf numFmtId="0" fontId="6" fillId="2" borderId="0" xfId="6" applyAlignment="1">
      <alignment wrapText="1"/>
    </xf>
    <xf numFmtId="0" fontId="7" fillId="3" borderId="11" xfId="7" applyFont="1" applyFill="1" applyBorder="1" applyAlignment="1">
      <alignment wrapText="1"/>
    </xf>
    <xf numFmtId="0" fontId="8" fillId="4" borderId="10" xfId="8" applyFont="1" applyFill="1" applyBorder="1" applyAlignment="1">
      <alignment wrapText="1"/>
    </xf>
    <xf numFmtId="0" fontId="8" fillId="4" borderId="11" xfId="8" applyFont="1" applyFill="1" applyBorder="1" applyAlignment="1">
      <alignment wrapText="1"/>
    </xf>
    <xf numFmtId="0" fontId="6" fillId="2" borderId="10" xfId="6" applyFont="1" applyFill="1" applyBorder="1" applyAlignment="1">
      <alignment wrapText="1"/>
    </xf>
    <xf numFmtId="0" fontId="6" fillId="2" borderId="11" xfId="6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63500</xdr:rowOff>
    </xdr:from>
    <xdr:to>
      <xdr:col>6</xdr:col>
      <xdr:colOff>228600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3A0BFB-6F68-3944-8466-6E4676750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16300"/>
          <a:ext cx="5384800" cy="30734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per, Nicholas" refreshedDate="43930.445906134257" createdVersion="6" refreshedVersion="6" minRefreshableVersion="3" recordCount="1163" xr:uid="{00000000-000A-0000-FFFF-FFFF32000000}">
  <cacheSource type="worksheet">
    <worksheetSource name="Cohort"/>
  </cacheSource>
  <cacheFields count="12">
    <cacheField name="Participant ID" numFmtId="0">
      <sharedItems/>
    </cacheField>
    <cacheField name="Fetal Pilot Scans, validated or not" numFmtId="0">
      <sharedItems containsString="0" containsBlank="1" containsNumber="1" containsInteger="1" minValue="0" maxValue="2"/>
    </cacheField>
    <cacheField name="Neonatal Pilot Scans, validated or not" numFmtId="0">
      <sharedItems containsString="0" containsBlank="1" containsNumber="1" containsInteger="1" minValue="0" maxValue="1"/>
    </cacheField>
    <cacheField name="Fetal dHCP Scans, Validated" numFmtId="0">
      <sharedItems containsString="0" containsBlank="1" containsNumber="1" containsInteger="1" minValue="0" maxValue="3"/>
    </cacheField>
    <cacheField name="Neonatal dHCP Term Scans, Validated" numFmtId="0">
      <sharedItems containsString="0" containsBlank="1" containsNumber="1" containsInteger="1" minValue="0" maxValue="2"/>
    </cacheField>
    <cacheField name="Neonatal dHCP Preterm Scans, Validated" numFmtId="0">
      <sharedItems containsString="0" containsBlank="1" containsNumber="1" containsInteger="1" minValue="0" maxValue="2"/>
    </cacheField>
    <cacheField name="Neonatal dHCP Preterm-at- Term Scans, Validated" numFmtId="0">
      <sharedItems containsString="0" containsBlank="1" containsNumber="1" containsInteger="1" minValue="0" maxValue="2"/>
    </cacheField>
    <cacheField name="Has child had an 18 month assessment.  NB this includes limited data, courtesy assessments etc" numFmtId="0">
      <sharedItems containsString="0" containsBlank="1" containsNumber="1" containsInteger="1" minValue="0" maxValue="1"/>
    </cacheField>
    <cacheField name="Code" numFmtId="0">
      <sharedItems count="27">
        <s v="0000100"/>
        <s v="0000000"/>
        <s v="0000001"/>
        <s v="0000101"/>
        <s v="0100100"/>
        <s v="0100000"/>
        <s v="0010100"/>
        <s v="0001100"/>
        <s v="0011100"/>
        <s v="0010000"/>
        <s v="0011000"/>
        <s v="0100110"/>
        <s v="0000010"/>
        <s v="0001000"/>
        <s v="0100010"/>
        <s v="0011110"/>
        <s v="0001010"/>
        <s v="1100110"/>
        <s v="1100100"/>
        <s v="1000100"/>
        <s v="1000110"/>
        <s v="1000000"/>
        <s v="0000110"/>
        <s v="1100000"/>
        <s v="1001100"/>
        <s v="1001000"/>
        <s v="1010000"/>
      </sharedItems>
    </cacheField>
    <cacheField name="Is this an invalid participant: not consented to dHCP, doesn't exists, record entered in error?" numFmtId="0">
      <sharedItems containsBlank="1"/>
    </cacheField>
    <cacheField name="Participant Status" numFmtId="0">
      <sharedItems containsBlank="1" count="5">
        <m/>
        <s v="Declined 18 month assessment - no more contact"/>
        <s v="Withdrawn"/>
        <s v="Not withdrawn but no further contact, e.g. scan failure"/>
        <s v="Courtesy Bayley participant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3">
  <r>
    <s v="CC00001XX01"/>
    <n v="0"/>
    <n v="0"/>
    <n v="0"/>
    <n v="0"/>
    <n v="0"/>
    <n v="0"/>
    <n v="1"/>
    <x v="0"/>
    <m/>
    <x v="0"/>
    <m/>
  </r>
  <r>
    <s v="CC00002XX02"/>
    <n v="0"/>
    <n v="0"/>
    <n v="0"/>
    <n v="0"/>
    <n v="0"/>
    <n v="0"/>
    <n v="1"/>
    <x v="0"/>
    <m/>
    <x v="0"/>
    <m/>
  </r>
  <r>
    <s v="CC00003XX03"/>
    <n v="0"/>
    <n v="0"/>
    <n v="0"/>
    <n v="0"/>
    <n v="0"/>
    <n v="0"/>
    <n v="1"/>
    <x v="0"/>
    <m/>
    <x v="0"/>
    <m/>
  </r>
  <r>
    <s v="CC00004XX04"/>
    <n v="0"/>
    <n v="0"/>
    <n v="0"/>
    <n v="0"/>
    <n v="0"/>
    <n v="0"/>
    <n v="1"/>
    <x v="0"/>
    <m/>
    <x v="0"/>
    <m/>
  </r>
  <r>
    <s v="CC00005XX05"/>
    <n v="0"/>
    <n v="0"/>
    <n v="0"/>
    <n v="0"/>
    <n v="0"/>
    <n v="0"/>
    <n v="0"/>
    <x v="1"/>
    <m/>
    <x v="1"/>
    <m/>
  </r>
  <r>
    <s v="CC00006XX06"/>
    <n v="0"/>
    <n v="0"/>
    <n v="0"/>
    <n v="0"/>
    <n v="0"/>
    <n v="0"/>
    <n v="1"/>
    <x v="0"/>
    <m/>
    <x v="0"/>
    <m/>
  </r>
  <r>
    <s v="CC00007XX07"/>
    <n v="0"/>
    <n v="0"/>
    <n v="0"/>
    <n v="0"/>
    <n v="0"/>
    <n v="0"/>
    <n v="0"/>
    <x v="1"/>
    <m/>
    <x v="1"/>
    <m/>
  </r>
  <r>
    <s v="CC00009XX09"/>
    <n v="0"/>
    <n v="0"/>
    <n v="0"/>
    <n v="0"/>
    <n v="0"/>
    <n v="0"/>
    <n v="1"/>
    <x v="0"/>
    <m/>
    <x v="0"/>
    <m/>
  </r>
  <r>
    <s v="CC00010XX02"/>
    <n v="0"/>
    <n v="0"/>
    <n v="0"/>
    <n v="0"/>
    <n v="0"/>
    <n v="0"/>
    <n v="1"/>
    <x v="0"/>
    <m/>
    <x v="0"/>
    <m/>
  </r>
  <r>
    <s v="CC00011XX03"/>
    <n v="0"/>
    <n v="0"/>
    <n v="0"/>
    <n v="0"/>
    <n v="0"/>
    <n v="0"/>
    <n v="1"/>
    <x v="0"/>
    <m/>
    <x v="0"/>
    <m/>
  </r>
  <r>
    <s v="CC00012XX04"/>
    <n v="0"/>
    <n v="1"/>
    <n v="0"/>
    <n v="0"/>
    <n v="0"/>
    <n v="0"/>
    <n v="0"/>
    <x v="2"/>
    <m/>
    <x v="0"/>
    <m/>
  </r>
  <r>
    <s v="CC00013XX05"/>
    <n v="0"/>
    <n v="0"/>
    <n v="0"/>
    <n v="0"/>
    <n v="0"/>
    <n v="0"/>
    <n v="1"/>
    <x v="0"/>
    <m/>
    <x v="0"/>
    <m/>
  </r>
  <r>
    <s v="CC00014XX06"/>
    <n v="0"/>
    <n v="0"/>
    <n v="0"/>
    <n v="0"/>
    <n v="0"/>
    <n v="0"/>
    <n v="1"/>
    <x v="0"/>
    <m/>
    <x v="0"/>
    <m/>
  </r>
  <r>
    <s v="CC00015XX07"/>
    <n v="0"/>
    <n v="0"/>
    <n v="0"/>
    <n v="0"/>
    <n v="0"/>
    <n v="0"/>
    <n v="1"/>
    <x v="0"/>
    <m/>
    <x v="0"/>
    <m/>
  </r>
  <r>
    <s v="CC00016XX08"/>
    <n v="0"/>
    <n v="1"/>
    <n v="0"/>
    <n v="0"/>
    <n v="0"/>
    <n v="0"/>
    <n v="1"/>
    <x v="3"/>
    <m/>
    <x v="0"/>
    <m/>
  </r>
  <r>
    <s v="CC00017XX09"/>
    <n v="0"/>
    <n v="0"/>
    <n v="0"/>
    <n v="0"/>
    <n v="0"/>
    <n v="0"/>
    <n v="1"/>
    <x v="0"/>
    <m/>
    <x v="0"/>
    <m/>
  </r>
  <r>
    <s v="CC00018XX10"/>
    <n v="0"/>
    <n v="0"/>
    <n v="0"/>
    <n v="0"/>
    <n v="0"/>
    <n v="0"/>
    <n v="1"/>
    <x v="0"/>
    <m/>
    <x v="0"/>
    <m/>
  </r>
  <r>
    <s v="CC00019XX11"/>
    <n v="0"/>
    <n v="0"/>
    <n v="0"/>
    <n v="0"/>
    <n v="0"/>
    <n v="0"/>
    <n v="1"/>
    <x v="0"/>
    <m/>
    <x v="0"/>
    <m/>
  </r>
  <r>
    <s v="CC00020XX04"/>
    <n v="0"/>
    <n v="0"/>
    <n v="0"/>
    <n v="0"/>
    <n v="0"/>
    <n v="0"/>
    <n v="0"/>
    <x v="1"/>
    <m/>
    <x v="1"/>
    <m/>
  </r>
  <r>
    <s v="CC00022XX06"/>
    <n v="0"/>
    <n v="0"/>
    <n v="0"/>
    <n v="0"/>
    <n v="0"/>
    <n v="0"/>
    <n v="1"/>
    <x v="0"/>
    <m/>
    <x v="0"/>
    <m/>
  </r>
  <r>
    <s v="CC00023XX07"/>
    <n v="0"/>
    <n v="0"/>
    <n v="0"/>
    <n v="0"/>
    <n v="0"/>
    <n v="0"/>
    <n v="1"/>
    <x v="0"/>
    <m/>
    <x v="0"/>
    <m/>
  </r>
  <r>
    <s v="CC00025XX09"/>
    <n v="0"/>
    <n v="0"/>
    <n v="0"/>
    <n v="0"/>
    <n v="0"/>
    <n v="0"/>
    <n v="1"/>
    <x v="0"/>
    <m/>
    <x v="0"/>
    <m/>
  </r>
  <r>
    <s v="CC00026XX10"/>
    <n v="0"/>
    <n v="0"/>
    <n v="0"/>
    <n v="0"/>
    <n v="0"/>
    <n v="0"/>
    <n v="1"/>
    <x v="0"/>
    <m/>
    <x v="0"/>
    <m/>
  </r>
  <r>
    <s v="CC00028XX12"/>
    <n v="0"/>
    <n v="0"/>
    <n v="0"/>
    <n v="0"/>
    <n v="0"/>
    <n v="0"/>
    <n v="0"/>
    <x v="1"/>
    <m/>
    <x v="2"/>
    <m/>
  </r>
  <r>
    <s v="CC00030XX06"/>
    <n v="0"/>
    <n v="0"/>
    <n v="0"/>
    <n v="0"/>
    <n v="0"/>
    <n v="0"/>
    <n v="1"/>
    <x v="0"/>
    <m/>
    <x v="0"/>
    <m/>
  </r>
  <r>
    <s v="CC00031XX07"/>
    <n v="0"/>
    <n v="0"/>
    <n v="0"/>
    <n v="0"/>
    <n v="0"/>
    <n v="0"/>
    <n v="1"/>
    <x v="0"/>
    <m/>
    <x v="0"/>
    <m/>
  </r>
  <r>
    <s v="CC00032XX08"/>
    <n v="0"/>
    <n v="0"/>
    <n v="0"/>
    <n v="0"/>
    <n v="0"/>
    <n v="0"/>
    <n v="1"/>
    <x v="0"/>
    <m/>
    <x v="0"/>
    <m/>
  </r>
  <r>
    <s v="CC00034XX10"/>
    <n v="0"/>
    <n v="0"/>
    <n v="0"/>
    <n v="0"/>
    <n v="0"/>
    <n v="0"/>
    <n v="1"/>
    <x v="0"/>
    <m/>
    <x v="0"/>
    <m/>
  </r>
  <r>
    <s v="CC00036XX12"/>
    <n v="0"/>
    <n v="0"/>
    <n v="0"/>
    <n v="0"/>
    <n v="0"/>
    <n v="0"/>
    <n v="1"/>
    <x v="0"/>
    <m/>
    <x v="0"/>
    <m/>
  </r>
  <r>
    <s v="CC00037XX13"/>
    <n v="0"/>
    <n v="0"/>
    <n v="0"/>
    <n v="0"/>
    <n v="0"/>
    <n v="0"/>
    <n v="1"/>
    <x v="0"/>
    <m/>
    <x v="0"/>
    <m/>
  </r>
  <r>
    <s v="CC00040XX08"/>
    <n v="0"/>
    <n v="0"/>
    <n v="0"/>
    <n v="0"/>
    <n v="0"/>
    <n v="0"/>
    <n v="1"/>
    <x v="0"/>
    <m/>
    <x v="0"/>
    <m/>
  </r>
  <r>
    <s v="CC00050XX01"/>
    <n v="0"/>
    <n v="0"/>
    <n v="0"/>
    <n v="1"/>
    <n v="0"/>
    <n v="0"/>
    <n v="1"/>
    <x v="4"/>
    <m/>
    <x v="0"/>
    <m/>
  </r>
  <r>
    <s v="CC00051XX02"/>
    <n v="0"/>
    <n v="0"/>
    <n v="0"/>
    <n v="1"/>
    <n v="0"/>
    <n v="0"/>
    <n v="1"/>
    <x v="4"/>
    <m/>
    <x v="0"/>
    <m/>
  </r>
  <r>
    <s v="CC00052XX03"/>
    <n v="0"/>
    <n v="0"/>
    <n v="0"/>
    <n v="1"/>
    <n v="0"/>
    <n v="0"/>
    <n v="1"/>
    <x v="4"/>
    <m/>
    <x v="0"/>
    <m/>
  </r>
  <r>
    <s v="CC00053XX04"/>
    <n v="0"/>
    <n v="0"/>
    <n v="0"/>
    <n v="1"/>
    <n v="0"/>
    <n v="0"/>
    <n v="0"/>
    <x v="5"/>
    <m/>
    <x v="0"/>
    <m/>
  </r>
  <r>
    <s v="CC00054XX05"/>
    <n v="0"/>
    <n v="0"/>
    <n v="0"/>
    <n v="1"/>
    <n v="0"/>
    <n v="0"/>
    <n v="1"/>
    <x v="4"/>
    <m/>
    <x v="0"/>
    <m/>
  </r>
  <r>
    <s v="CC00055XX06"/>
    <n v="0"/>
    <n v="0"/>
    <n v="0"/>
    <n v="1"/>
    <n v="0"/>
    <n v="0"/>
    <n v="0"/>
    <x v="5"/>
    <m/>
    <x v="1"/>
    <m/>
  </r>
  <r>
    <s v="CC00056XX07"/>
    <n v="0"/>
    <n v="0"/>
    <n v="0"/>
    <n v="1"/>
    <n v="0"/>
    <n v="0"/>
    <n v="0"/>
    <x v="5"/>
    <m/>
    <x v="0"/>
    <m/>
  </r>
  <r>
    <s v="CC00057XX08"/>
    <n v="0"/>
    <n v="0"/>
    <n v="0"/>
    <n v="1"/>
    <n v="0"/>
    <n v="0"/>
    <n v="1"/>
    <x v="4"/>
    <m/>
    <x v="0"/>
    <m/>
  </r>
  <r>
    <s v="CC00058XX09"/>
    <n v="0"/>
    <n v="0"/>
    <n v="0"/>
    <n v="1"/>
    <n v="0"/>
    <n v="0"/>
    <n v="1"/>
    <x v="4"/>
    <m/>
    <x v="0"/>
    <m/>
  </r>
  <r>
    <s v="CC00059XX10"/>
    <n v="0"/>
    <n v="0"/>
    <n v="0"/>
    <n v="1"/>
    <n v="0"/>
    <n v="0"/>
    <n v="1"/>
    <x v="4"/>
    <m/>
    <x v="0"/>
    <m/>
  </r>
  <r>
    <s v="CC00060XX03"/>
    <n v="0"/>
    <n v="0"/>
    <n v="0"/>
    <n v="1"/>
    <n v="0"/>
    <n v="0"/>
    <n v="1"/>
    <x v="4"/>
    <m/>
    <x v="0"/>
    <m/>
  </r>
  <r>
    <s v="CC00061XX04"/>
    <n v="0"/>
    <n v="0"/>
    <n v="0"/>
    <n v="1"/>
    <n v="0"/>
    <n v="0"/>
    <n v="1"/>
    <x v="4"/>
    <m/>
    <x v="0"/>
    <m/>
  </r>
  <r>
    <s v="CC00062XX05"/>
    <n v="0"/>
    <n v="0"/>
    <n v="0"/>
    <n v="1"/>
    <n v="0"/>
    <n v="0"/>
    <n v="0"/>
    <x v="5"/>
    <m/>
    <x v="0"/>
    <m/>
  </r>
  <r>
    <s v="CC00063AN06"/>
    <n v="0"/>
    <n v="0"/>
    <n v="0"/>
    <n v="0"/>
    <n v="1"/>
    <n v="0"/>
    <n v="1"/>
    <x v="6"/>
    <m/>
    <x v="0"/>
    <m/>
  </r>
  <r>
    <s v="CC00063BN06"/>
    <n v="0"/>
    <n v="0"/>
    <n v="0"/>
    <n v="0"/>
    <n v="1"/>
    <n v="0"/>
    <n v="1"/>
    <x v="6"/>
    <m/>
    <x v="0"/>
    <m/>
  </r>
  <r>
    <s v="CC00064XX07"/>
    <n v="0"/>
    <n v="0"/>
    <n v="0"/>
    <n v="1"/>
    <n v="0"/>
    <n v="0"/>
    <n v="1"/>
    <x v="4"/>
    <m/>
    <x v="0"/>
    <m/>
  </r>
  <r>
    <s v="CC00065XX08"/>
    <n v="0"/>
    <n v="0"/>
    <n v="0"/>
    <n v="1"/>
    <n v="0"/>
    <n v="0"/>
    <n v="1"/>
    <x v="4"/>
    <m/>
    <x v="0"/>
    <m/>
  </r>
  <r>
    <s v="CC00066XX09"/>
    <n v="0"/>
    <n v="0"/>
    <n v="0"/>
    <n v="1"/>
    <n v="0"/>
    <n v="0"/>
    <n v="1"/>
    <x v="4"/>
    <m/>
    <x v="0"/>
    <m/>
  </r>
  <r>
    <s v="CC00067XX10"/>
    <n v="0"/>
    <n v="0"/>
    <n v="0"/>
    <n v="1"/>
    <n v="0"/>
    <n v="0"/>
    <n v="1"/>
    <x v="4"/>
    <m/>
    <x v="0"/>
    <m/>
  </r>
  <r>
    <s v="CC00068XX11"/>
    <n v="0"/>
    <n v="0"/>
    <n v="0"/>
    <n v="1"/>
    <n v="0"/>
    <n v="0"/>
    <n v="1"/>
    <x v="4"/>
    <m/>
    <x v="0"/>
    <m/>
  </r>
  <r>
    <s v="CC00069XX12"/>
    <m/>
    <m/>
    <m/>
    <m/>
    <m/>
    <m/>
    <m/>
    <x v="1"/>
    <s v="No"/>
    <x v="1"/>
    <m/>
  </r>
  <r>
    <s v="CC00070XX05"/>
    <m/>
    <m/>
    <m/>
    <m/>
    <m/>
    <m/>
    <m/>
    <x v="1"/>
    <s v="No"/>
    <x v="1"/>
    <m/>
  </r>
  <r>
    <s v="CC00071XX06"/>
    <n v="0"/>
    <n v="0"/>
    <n v="0"/>
    <n v="1"/>
    <n v="0"/>
    <n v="0"/>
    <n v="1"/>
    <x v="4"/>
    <m/>
    <x v="0"/>
    <m/>
  </r>
  <r>
    <s v="CC00072XX07"/>
    <n v="0"/>
    <n v="0"/>
    <n v="0"/>
    <n v="1"/>
    <n v="0"/>
    <n v="0"/>
    <n v="1"/>
    <x v="4"/>
    <m/>
    <x v="0"/>
    <m/>
  </r>
  <r>
    <s v="CC00073XX08"/>
    <n v="0"/>
    <n v="0"/>
    <n v="0"/>
    <n v="1"/>
    <n v="0"/>
    <n v="0"/>
    <n v="1"/>
    <x v="4"/>
    <m/>
    <x v="0"/>
    <m/>
  </r>
  <r>
    <s v="CC00074XX09"/>
    <n v="0"/>
    <n v="0"/>
    <n v="0"/>
    <n v="1"/>
    <n v="0"/>
    <n v="0"/>
    <n v="1"/>
    <x v="4"/>
    <m/>
    <x v="0"/>
    <m/>
  </r>
  <r>
    <s v="CC00075XX10"/>
    <n v="0"/>
    <n v="0"/>
    <n v="0"/>
    <n v="1"/>
    <n v="0"/>
    <n v="0"/>
    <n v="1"/>
    <x v="4"/>
    <m/>
    <x v="0"/>
    <m/>
  </r>
  <r>
    <s v="CC00076XX11"/>
    <n v="0"/>
    <n v="0"/>
    <n v="0"/>
    <n v="1"/>
    <n v="0"/>
    <n v="0"/>
    <n v="1"/>
    <x v="4"/>
    <m/>
    <x v="0"/>
    <m/>
  </r>
  <r>
    <s v="CC00077XX12"/>
    <n v="0"/>
    <n v="0"/>
    <n v="0"/>
    <n v="1"/>
    <n v="0"/>
    <n v="0"/>
    <n v="1"/>
    <x v="4"/>
    <m/>
    <x v="0"/>
    <m/>
  </r>
  <r>
    <s v="CC00078XX13"/>
    <n v="0"/>
    <n v="0"/>
    <n v="0"/>
    <n v="1"/>
    <n v="0"/>
    <n v="0"/>
    <n v="1"/>
    <x v="4"/>
    <m/>
    <x v="0"/>
    <m/>
  </r>
  <r>
    <s v="CC00079XX14"/>
    <n v="0"/>
    <n v="0"/>
    <n v="0"/>
    <n v="1"/>
    <n v="0"/>
    <n v="0"/>
    <n v="0"/>
    <x v="5"/>
    <m/>
    <x v="0"/>
    <m/>
  </r>
  <r>
    <s v="CC00080XX07"/>
    <n v="0"/>
    <n v="0"/>
    <n v="0"/>
    <n v="1"/>
    <n v="0"/>
    <n v="0"/>
    <n v="1"/>
    <x v="4"/>
    <m/>
    <x v="0"/>
    <m/>
  </r>
  <r>
    <s v="CC00081XX08"/>
    <n v="0"/>
    <n v="0"/>
    <n v="0"/>
    <n v="0"/>
    <n v="0"/>
    <n v="2"/>
    <n v="1"/>
    <x v="7"/>
    <m/>
    <x v="0"/>
    <m/>
  </r>
  <r>
    <s v="CC00082XX09"/>
    <n v="0"/>
    <n v="0"/>
    <n v="0"/>
    <n v="1"/>
    <n v="0"/>
    <n v="0"/>
    <n v="1"/>
    <x v="4"/>
    <m/>
    <x v="0"/>
    <m/>
  </r>
  <r>
    <s v="CC00083XX10"/>
    <n v="0"/>
    <n v="0"/>
    <n v="0"/>
    <n v="1"/>
    <n v="0"/>
    <n v="0"/>
    <n v="0"/>
    <x v="5"/>
    <m/>
    <x v="1"/>
    <m/>
  </r>
  <r>
    <s v="CC00084XX11"/>
    <n v="0"/>
    <n v="0"/>
    <n v="0"/>
    <n v="1"/>
    <n v="0"/>
    <n v="0"/>
    <n v="1"/>
    <x v="4"/>
    <m/>
    <x v="0"/>
    <m/>
  </r>
  <r>
    <s v="CC00085XX12"/>
    <n v="0"/>
    <n v="0"/>
    <n v="0"/>
    <n v="1"/>
    <n v="0"/>
    <n v="0"/>
    <n v="0"/>
    <x v="5"/>
    <m/>
    <x v="1"/>
    <m/>
  </r>
  <r>
    <s v="CC00086XX13"/>
    <n v="0"/>
    <n v="0"/>
    <n v="0"/>
    <n v="1"/>
    <n v="0"/>
    <n v="0"/>
    <n v="1"/>
    <x v="4"/>
    <m/>
    <x v="0"/>
    <m/>
  </r>
  <r>
    <s v="CC00087AN14"/>
    <n v="0"/>
    <n v="0"/>
    <n v="0"/>
    <n v="0"/>
    <n v="1"/>
    <n v="1"/>
    <n v="1"/>
    <x v="8"/>
    <m/>
    <x v="0"/>
    <m/>
  </r>
  <r>
    <s v="CC00087BN14"/>
    <n v="0"/>
    <n v="0"/>
    <n v="0"/>
    <n v="0"/>
    <n v="1"/>
    <n v="0"/>
    <n v="1"/>
    <x v="6"/>
    <m/>
    <x v="0"/>
    <m/>
  </r>
  <r>
    <s v="CC00088XX15"/>
    <n v="0"/>
    <n v="0"/>
    <n v="0"/>
    <n v="1"/>
    <n v="0"/>
    <n v="0"/>
    <n v="1"/>
    <x v="4"/>
    <m/>
    <x v="0"/>
    <m/>
  </r>
  <r>
    <s v="CC00089XX16"/>
    <n v="0"/>
    <n v="0"/>
    <n v="0"/>
    <n v="1"/>
    <n v="0"/>
    <n v="0"/>
    <n v="0"/>
    <x v="5"/>
    <m/>
    <x v="0"/>
    <m/>
  </r>
  <r>
    <s v="CC00091XX10"/>
    <n v="0"/>
    <n v="0"/>
    <n v="0"/>
    <n v="1"/>
    <n v="0"/>
    <n v="0"/>
    <n v="1"/>
    <x v="4"/>
    <m/>
    <x v="0"/>
    <m/>
  </r>
  <r>
    <s v="CC00092XX11"/>
    <n v="0"/>
    <n v="0"/>
    <n v="0"/>
    <n v="0"/>
    <n v="0"/>
    <n v="0"/>
    <n v="0"/>
    <x v="1"/>
    <m/>
    <x v="2"/>
    <m/>
  </r>
  <r>
    <s v="CC00093XX12"/>
    <n v="0"/>
    <n v="0"/>
    <n v="0"/>
    <n v="0"/>
    <n v="0"/>
    <n v="0"/>
    <n v="1"/>
    <x v="0"/>
    <m/>
    <x v="0"/>
    <s v="Failed Scan. SHIMTOOL: Warning file is out of date 2015603.? Unable to proceed with Connectome protocol. Switched to BIBS study protocol with adult head coil."/>
  </r>
  <r>
    <s v="CC00094AN13"/>
    <n v="0"/>
    <n v="0"/>
    <n v="0"/>
    <n v="1"/>
    <n v="0"/>
    <n v="0"/>
    <n v="0"/>
    <x v="5"/>
    <m/>
    <x v="0"/>
    <m/>
  </r>
  <r>
    <s v="CC00094BN13"/>
    <n v="0"/>
    <n v="0"/>
    <n v="0"/>
    <n v="1"/>
    <n v="0"/>
    <n v="0"/>
    <n v="0"/>
    <x v="5"/>
    <m/>
    <x v="0"/>
    <m/>
  </r>
  <r>
    <s v="CC00095XX14"/>
    <n v="0"/>
    <n v="0"/>
    <n v="0"/>
    <n v="1"/>
    <n v="0"/>
    <n v="0"/>
    <n v="0"/>
    <x v="5"/>
    <m/>
    <x v="0"/>
    <m/>
  </r>
  <r>
    <s v="CC00096XX15"/>
    <n v="0"/>
    <n v="0"/>
    <n v="0"/>
    <n v="1"/>
    <n v="0"/>
    <n v="0"/>
    <n v="1"/>
    <x v="4"/>
    <m/>
    <x v="0"/>
    <m/>
  </r>
  <r>
    <s v="CC00097XX16"/>
    <n v="0"/>
    <n v="0"/>
    <n v="0"/>
    <n v="1"/>
    <n v="0"/>
    <n v="0"/>
    <n v="1"/>
    <x v="4"/>
    <m/>
    <x v="0"/>
    <m/>
  </r>
  <r>
    <s v="CC00098BN17"/>
    <n v="0"/>
    <n v="0"/>
    <n v="0"/>
    <n v="0"/>
    <n v="0"/>
    <n v="1"/>
    <n v="1"/>
    <x v="7"/>
    <m/>
    <x v="0"/>
    <m/>
  </r>
  <r>
    <s v="CC00099AN18"/>
    <n v="0"/>
    <n v="0"/>
    <n v="0"/>
    <n v="1"/>
    <n v="0"/>
    <n v="0"/>
    <n v="0"/>
    <x v="5"/>
    <m/>
    <x v="1"/>
    <m/>
  </r>
  <r>
    <s v="CC00099BN18"/>
    <n v="0"/>
    <n v="0"/>
    <n v="0"/>
    <n v="1"/>
    <n v="0"/>
    <n v="0"/>
    <n v="0"/>
    <x v="5"/>
    <m/>
    <x v="1"/>
    <m/>
  </r>
  <r>
    <s v="CC00100XX01"/>
    <n v="0"/>
    <n v="0"/>
    <n v="0"/>
    <n v="1"/>
    <n v="0"/>
    <n v="0"/>
    <n v="1"/>
    <x v="4"/>
    <m/>
    <x v="0"/>
    <m/>
  </r>
  <r>
    <s v="CC00101XX02"/>
    <n v="0"/>
    <n v="0"/>
    <n v="0"/>
    <n v="1"/>
    <n v="0"/>
    <n v="0"/>
    <n v="1"/>
    <x v="4"/>
    <m/>
    <x v="0"/>
    <m/>
  </r>
  <r>
    <s v="CC00102XX03"/>
    <n v="0"/>
    <n v="0"/>
    <n v="0"/>
    <n v="1"/>
    <n v="0"/>
    <n v="0"/>
    <n v="1"/>
    <x v="4"/>
    <m/>
    <x v="0"/>
    <m/>
  </r>
  <r>
    <s v="CC00103XX04"/>
    <n v="0"/>
    <n v="0"/>
    <n v="0"/>
    <n v="1"/>
    <n v="0"/>
    <n v="0"/>
    <n v="1"/>
    <x v="4"/>
    <m/>
    <x v="0"/>
    <m/>
  </r>
  <r>
    <s v="CC00104XX05"/>
    <n v="0"/>
    <n v="0"/>
    <n v="0"/>
    <n v="1"/>
    <n v="0"/>
    <n v="0"/>
    <n v="0"/>
    <x v="5"/>
    <m/>
    <x v="1"/>
    <m/>
  </r>
  <r>
    <s v="CC00105XX06"/>
    <n v="0"/>
    <n v="0"/>
    <n v="0"/>
    <n v="1"/>
    <n v="0"/>
    <n v="0"/>
    <n v="1"/>
    <x v="4"/>
    <m/>
    <x v="0"/>
    <m/>
  </r>
  <r>
    <s v="CC00106XX07"/>
    <n v="0"/>
    <n v="0"/>
    <n v="0"/>
    <n v="1"/>
    <n v="0"/>
    <n v="0"/>
    <n v="1"/>
    <x v="4"/>
    <m/>
    <x v="0"/>
    <m/>
  </r>
  <r>
    <s v="CC00107XX08"/>
    <n v="0"/>
    <n v="0"/>
    <n v="0"/>
    <n v="1"/>
    <n v="0"/>
    <n v="0"/>
    <n v="1"/>
    <x v="4"/>
    <m/>
    <x v="0"/>
    <m/>
  </r>
  <r>
    <s v="CC00108XX09"/>
    <n v="0"/>
    <n v="0"/>
    <n v="0"/>
    <n v="1"/>
    <n v="0"/>
    <n v="0"/>
    <n v="0"/>
    <x v="5"/>
    <m/>
    <x v="0"/>
    <m/>
  </r>
  <r>
    <s v="CC00109XX10"/>
    <n v="0"/>
    <n v="0"/>
    <n v="0"/>
    <n v="1"/>
    <n v="0"/>
    <n v="0"/>
    <n v="1"/>
    <x v="4"/>
    <m/>
    <x v="0"/>
    <m/>
  </r>
  <r>
    <s v="CC00110XX03"/>
    <n v="0"/>
    <n v="0"/>
    <n v="0"/>
    <n v="1"/>
    <n v="0"/>
    <n v="0"/>
    <n v="0"/>
    <x v="5"/>
    <m/>
    <x v="0"/>
    <m/>
  </r>
  <r>
    <s v="CC00111XX04"/>
    <n v="0"/>
    <n v="0"/>
    <n v="0"/>
    <n v="1"/>
    <n v="0"/>
    <n v="0"/>
    <n v="1"/>
    <x v="4"/>
    <m/>
    <x v="0"/>
    <m/>
  </r>
  <r>
    <s v="CC00112XX05"/>
    <n v="0"/>
    <n v="0"/>
    <n v="0"/>
    <n v="0"/>
    <n v="0"/>
    <n v="1"/>
    <n v="1"/>
    <x v="7"/>
    <m/>
    <x v="0"/>
    <m/>
  </r>
  <r>
    <s v="CC00113XX06"/>
    <n v="0"/>
    <n v="0"/>
    <n v="0"/>
    <n v="1"/>
    <n v="0"/>
    <n v="0"/>
    <n v="1"/>
    <x v="4"/>
    <m/>
    <x v="0"/>
    <m/>
  </r>
  <r>
    <s v="CC00114XX07"/>
    <n v="0"/>
    <n v="0"/>
    <n v="0"/>
    <n v="1"/>
    <n v="0"/>
    <n v="0"/>
    <n v="1"/>
    <x v="4"/>
    <m/>
    <x v="0"/>
    <m/>
  </r>
  <r>
    <s v="CC00115XX08"/>
    <n v="0"/>
    <n v="0"/>
    <n v="0"/>
    <n v="1"/>
    <n v="0"/>
    <n v="0"/>
    <n v="1"/>
    <x v="4"/>
    <m/>
    <x v="0"/>
    <m/>
  </r>
  <r>
    <s v="CC00116XX09"/>
    <n v="0"/>
    <n v="0"/>
    <n v="0"/>
    <n v="1"/>
    <n v="0"/>
    <n v="0"/>
    <n v="1"/>
    <x v="4"/>
    <m/>
    <x v="0"/>
    <m/>
  </r>
  <r>
    <s v="CC00117XX10"/>
    <n v="0"/>
    <n v="0"/>
    <n v="0"/>
    <n v="1"/>
    <n v="0"/>
    <n v="0"/>
    <n v="1"/>
    <x v="4"/>
    <m/>
    <x v="0"/>
    <m/>
  </r>
  <r>
    <s v="CC00118XX11"/>
    <n v="0"/>
    <n v="0"/>
    <n v="0"/>
    <n v="1"/>
    <n v="0"/>
    <n v="0"/>
    <n v="0"/>
    <x v="5"/>
    <m/>
    <x v="0"/>
    <m/>
  </r>
  <r>
    <s v="CC00119XX12"/>
    <n v="0"/>
    <n v="0"/>
    <n v="0"/>
    <n v="1"/>
    <n v="0"/>
    <n v="0"/>
    <n v="1"/>
    <x v="4"/>
    <m/>
    <x v="0"/>
    <m/>
  </r>
  <r>
    <s v="CC00120XX05"/>
    <n v="0"/>
    <n v="0"/>
    <n v="0"/>
    <n v="1"/>
    <n v="0"/>
    <n v="0"/>
    <n v="0"/>
    <x v="5"/>
    <m/>
    <x v="1"/>
    <m/>
  </r>
  <r>
    <s v="CC00121XX06"/>
    <n v="0"/>
    <n v="0"/>
    <n v="0"/>
    <n v="0"/>
    <n v="0"/>
    <n v="1"/>
    <n v="1"/>
    <x v="7"/>
    <m/>
    <x v="0"/>
    <m/>
  </r>
  <r>
    <s v="CC00122XX07"/>
    <n v="0"/>
    <n v="0"/>
    <n v="0"/>
    <n v="1"/>
    <n v="0"/>
    <n v="0"/>
    <n v="1"/>
    <x v="4"/>
    <m/>
    <x v="0"/>
    <m/>
  </r>
  <r>
    <s v="CC00124XX09"/>
    <n v="0"/>
    <n v="0"/>
    <n v="0"/>
    <n v="0"/>
    <n v="1"/>
    <n v="0"/>
    <n v="0"/>
    <x v="9"/>
    <m/>
    <x v="1"/>
    <m/>
  </r>
  <r>
    <s v="CC00125XX10"/>
    <n v="0"/>
    <n v="0"/>
    <n v="0"/>
    <n v="0"/>
    <n v="0"/>
    <n v="0"/>
    <n v="0"/>
    <x v="1"/>
    <m/>
    <x v="2"/>
    <m/>
  </r>
  <r>
    <s v="CC00126XX11"/>
    <n v="0"/>
    <n v="0"/>
    <n v="0"/>
    <n v="1"/>
    <n v="0"/>
    <n v="0"/>
    <n v="1"/>
    <x v="4"/>
    <m/>
    <x v="0"/>
    <m/>
  </r>
  <r>
    <s v="CC00127XX12"/>
    <n v="0"/>
    <n v="0"/>
    <n v="0"/>
    <n v="1"/>
    <n v="0"/>
    <n v="0"/>
    <n v="1"/>
    <x v="4"/>
    <m/>
    <x v="0"/>
    <m/>
  </r>
  <r>
    <s v="CC00128XX13"/>
    <n v="0"/>
    <n v="0"/>
    <n v="0"/>
    <n v="1"/>
    <n v="0"/>
    <n v="0"/>
    <n v="1"/>
    <x v="4"/>
    <m/>
    <x v="0"/>
    <m/>
  </r>
  <r>
    <s v="CC00129AN14"/>
    <n v="0"/>
    <n v="0"/>
    <n v="0"/>
    <n v="0"/>
    <n v="1"/>
    <n v="0"/>
    <n v="1"/>
    <x v="6"/>
    <m/>
    <x v="0"/>
    <m/>
  </r>
  <r>
    <s v="CC00129BN14"/>
    <n v="0"/>
    <n v="0"/>
    <n v="0"/>
    <n v="0"/>
    <n v="0"/>
    <n v="1"/>
    <n v="1"/>
    <x v="7"/>
    <m/>
    <x v="0"/>
    <m/>
  </r>
  <r>
    <s v="CC00130XX07"/>
    <n v="0"/>
    <n v="0"/>
    <n v="0"/>
    <n v="1"/>
    <n v="0"/>
    <n v="0"/>
    <n v="1"/>
    <x v="4"/>
    <m/>
    <x v="0"/>
    <m/>
  </r>
  <r>
    <s v="CC00131XX08"/>
    <n v="0"/>
    <n v="0"/>
    <n v="0"/>
    <n v="1"/>
    <n v="0"/>
    <n v="0"/>
    <n v="1"/>
    <x v="4"/>
    <m/>
    <x v="0"/>
    <m/>
  </r>
  <r>
    <s v="CC00132XX09"/>
    <n v="0"/>
    <n v="0"/>
    <n v="0"/>
    <n v="0"/>
    <n v="0"/>
    <n v="1"/>
    <n v="1"/>
    <x v="7"/>
    <m/>
    <x v="0"/>
    <m/>
  </r>
  <r>
    <s v="CC00133XX10"/>
    <n v="0"/>
    <n v="0"/>
    <n v="0"/>
    <n v="0"/>
    <n v="0"/>
    <n v="1"/>
    <n v="1"/>
    <x v="7"/>
    <m/>
    <x v="0"/>
    <m/>
  </r>
  <r>
    <s v="CC00134XX11"/>
    <n v="0"/>
    <n v="0"/>
    <n v="0"/>
    <n v="1"/>
    <n v="0"/>
    <n v="0"/>
    <n v="1"/>
    <x v="4"/>
    <m/>
    <x v="0"/>
    <m/>
  </r>
  <r>
    <s v="CC00135AN12"/>
    <n v="0"/>
    <n v="0"/>
    <n v="0"/>
    <n v="0"/>
    <n v="1"/>
    <n v="1"/>
    <n v="1"/>
    <x v="8"/>
    <m/>
    <x v="0"/>
    <m/>
  </r>
  <r>
    <s v="CC00135BN12"/>
    <n v="0"/>
    <n v="0"/>
    <n v="0"/>
    <n v="0"/>
    <n v="1"/>
    <n v="1"/>
    <n v="1"/>
    <x v="8"/>
    <m/>
    <x v="0"/>
    <m/>
  </r>
  <r>
    <s v="CC00136AN13"/>
    <n v="0"/>
    <n v="0"/>
    <n v="0"/>
    <n v="0"/>
    <n v="1"/>
    <n v="1"/>
    <n v="1"/>
    <x v="8"/>
    <m/>
    <x v="0"/>
    <m/>
  </r>
  <r>
    <s v="CC00136BN13"/>
    <n v="0"/>
    <n v="0"/>
    <n v="0"/>
    <n v="0"/>
    <n v="1"/>
    <n v="1"/>
    <n v="1"/>
    <x v="8"/>
    <m/>
    <x v="0"/>
    <m/>
  </r>
  <r>
    <s v="CC00137XX14"/>
    <n v="0"/>
    <n v="0"/>
    <n v="0"/>
    <n v="1"/>
    <n v="0"/>
    <n v="0"/>
    <n v="1"/>
    <x v="4"/>
    <m/>
    <x v="0"/>
    <m/>
  </r>
  <r>
    <s v="CC00138XX15"/>
    <n v="0"/>
    <n v="0"/>
    <n v="0"/>
    <n v="1"/>
    <n v="0"/>
    <n v="0"/>
    <n v="1"/>
    <x v="4"/>
    <m/>
    <x v="0"/>
    <m/>
  </r>
  <r>
    <s v="CC00139XX16"/>
    <n v="0"/>
    <n v="0"/>
    <n v="0"/>
    <n v="1"/>
    <n v="0"/>
    <n v="0"/>
    <n v="1"/>
    <x v="4"/>
    <m/>
    <x v="0"/>
    <m/>
  </r>
  <r>
    <s v="CC00140XX09"/>
    <n v="0"/>
    <n v="0"/>
    <n v="0"/>
    <n v="0"/>
    <n v="0"/>
    <n v="1"/>
    <n v="1"/>
    <x v="7"/>
    <m/>
    <x v="0"/>
    <m/>
  </r>
  <r>
    <s v="CC00141XX10"/>
    <n v="0"/>
    <n v="0"/>
    <n v="0"/>
    <n v="0"/>
    <n v="0"/>
    <n v="0"/>
    <n v="0"/>
    <x v="1"/>
    <m/>
    <x v="2"/>
    <m/>
  </r>
  <r>
    <s v="CC00142XX11"/>
    <n v="0"/>
    <n v="0"/>
    <n v="0"/>
    <n v="0"/>
    <n v="0"/>
    <n v="0"/>
    <n v="0"/>
    <x v="1"/>
    <m/>
    <x v="2"/>
    <m/>
  </r>
  <r>
    <s v="CC00143AN12"/>
    <n v="0"/>
    <n v="0"/>
    <n v="0"/>
    <n v="1"/>
    <n v="0"/>
    <n v="0"/>
    <n v="1"/>
    <x v="4"/>
    <m/>
    <x v="0"/>
    <m/>
  </r>
  <r>
    <s v="CC00143BN12"/>
    <n v="0"/>
    <n v="0"/>
    <n v="0"/>
    <n v="1"/>
    <n v="0"/>
    <n v="0"/>
    <n v="1"/>
    <x v="4"/>
    <m/>
    <x v="0"/>
    <m/>
  </r>
  <r>
    <s v="CC00144XX13"/>
    <n v="0"/>
    <n v="0"/>
    <n v="0"/>
    <n v="1"/>
    <n v="0"/>
    <n v="0"/>
    <n v="1"/>
    <x v="4"/>
    <m/>
    <x v="0"/>
    <m/>
  </r>
  <r>
    <s v="CC00145XX14"/>
    <n v="0"/>
    <n v="0"/>
    <n v="0"/>
    <n v="1"/>
    <n v="0"/>
    <n v="0"/>
    <n v="1"/>
    <x v="4"/>
    <m/>
    <x v="0"/>
    <m/>
  </r>
  <r>
    <s v="CC00146XX15"/>
    <n v="0"/>
    <n v="0"/>
    <n v="0"/>
    <n v="1"/>
    <n v="0"/>
    <n v="0"/>
    <n v="0"/>
    <x v="5"/>
    <m/>
    <x v="0"/>
    <m/>
  </r>
  <r>
    <s v="CC00147XX16"/>
    <n v="0"/>
    <n v="0"/>
    <n v="0"/>
    <n v="0"/>
    <n v="1"/>
    <n v="0"/>
    <n v="0"/>
    <x v="9"/>
    <m/>
    <x v="0"/>
    <m/>
  </r>
  <r>
    <s v="CC00149XX18"/>
    <n v="0"/>
    <n v="0"/>
    <n v="0"/>
    <n v="1"/>
    <n v="0"/>
    <n v="0"/>
    <n v="1"/>
    <x v="4"/>
    <m/>
    <x v="0"/>
    <m/>
  </r>
  <r>
    <s v="CC00150AN02"/>
    <n v="0"/>
    <n v="0"/>
    <n v="0"/>
    <n v="1"/>
    <n v="0"/>
    <n v="0"/>
    <n v="1"/>
    <x v="4"/>
    <m/>
    <x v="0"/>
    <m/>
  </r>
  <r>
    <s v="CC00150BN02"/>
    <n v="0"/>
    <n v="0"/>
    <n v="0"/>
    <n v="1"/>
    <n v="0"/>
    <n v="0"/>
    <n v="1"/>
    <x v="4"/>
    <m/>
    <x v="0"/>
    <m/>
  </r>
  <r>
    <s v="CC00152AN04"/>
    <n v="0"/>
    <n v="0"/>
    <n v="0"/>
    <n v="0"/>
    <n v="1"/>
    <n v="1"/>
    <n v="1"/>
    <x v="8"/>
    <m/>
    <x v="0"/>
    <m/>
  </r>
  <r>
    <s v="CC00153XX05"/>
    <n v="0"/>
    <n v="0"/>
    <n v="0"/>
    <n v="1"/>
    <n v="0"/>
    <n v="0"/>
    <n v="1"/>
    <x v="4"/>
    <m/>
    <x v="0"/>
    <m/>
  </r>
  <r>
    <s v="CC00154XX06"/>
    <n v="0"/>
    <n v="0"/>
    <n v="0"/>
    <n v="0"/>
    <n v="1"/>
    <n v="1"/>
    <n v="1"/>
    <x v="8"/>
    <m/>
    <x v="0"/>
    <m/>
  </r>
  <r>
    <s v="CC00155XX07"/>
    <n v="0"/>
    <n v="0"/>
    <n v="0"/>
    <n v="1"/>
    <n v="0"/>
    <n v="0"/>
    <n v="1"/>
    <x v="4"/>
    <m/>
    <x v="0"/>
    <m/>
  </r>
  <r>
    <s v="CC00156XX08"/>
    <n v="0"/>
    <n v="0"/>
    <n v="0"/>
    <n v="1"/>
    <n v="0"/>
    <n v="0"/>
    <n v="1"/>
    <x v="4"/>
    <m/>
    <x v="0"/>
    <m/>
  </r>
  <r>
    <s v="CC00157XX09"/>
    <n v="0"/>
    <n v="0"/>
    <n v="0"/>
    <n v="1"/>
    <n v="0"/>
    <n v="0"/>
    <n v="0"/>
    <x v="5"/>
    <m/>
    <x v="0"/>
    <m/>
  </r>
  <r>
    <s v="CC00158XX10"/>
    <n v="0"/>
    <n v="0"/>
    <n v="0"/>
    <n v="1"/>
    <n v="0"/>
    <n v="0"/>
    <n v="1"/>
    <x v="4"/>
    <m/>
    <x v="0"/>
    <m/>
  </r>
  <r>
    <s v="CC00159XX11"/>
    <n v="0"/>
    <n v="0"/>
    <n v="0"/>
    <n v="1"/>
    <n v="0"/>
    <n v="0"/>
    <n v="1"/>
    <x v="4"/>
    <m/>
    <x v="0"/>
    <m/>
  </r>
  <r>
    <s v="CC00160XX04"/>
    <n v="0"/>
    <n v="0"/>
    <n v="0"/>
    <n v="1"/>
    <n v="0"/>
    <n v="0"/>
    <n v="1"/>
    <x v="4"/>
    <m/>
    <x v="0"/>
    <m/>
  </r>
  <r>
    <s v="CC00161XX05"/>
    <n v="0"/>
    <n v="0"/>
    <n v="0"/>
    <n v="0"/>
    <n v="1"/>
    <n v="0"/>
    <n v="1"/>
    <x v="6"/>
    <m/>
    <x v="0"/>
    <m/>
  </r>
  <r>
    <s v="CC00162XX06"/>
    <n v="0"/>
    <n v="0"/>
    <n v="0"/>
    <n v="1"/>
    <n v="0"/>
    <n v="0"/>
    <n v="1"/>
    <x v="4"/>
    <m/>
    <x v="0"/>
    <m/>
  </r>
  <r>
    <s v="CC00163XX07"/>
    <n v="0"/>
    <n v="0"/>
    <n v="0"/>
    <n v="1"/>
    <n v="0"/>
    <n v="0"/>
    <n v="1"/>
    <x v="4"/>
    <m/>
    <x v="0"/>
    <m/>
  </r>
  <r>
    <s v="CC00164XX08"/>
    <n v="0"/>
    <n v="0"/>
    <n v="0"/>
    <n v="1"/>
    <n v="0"/>
    <n v="0"/>
    <n v="1"/>
    <x v="4"/>
    <m/>
    <x v="0"/>
    <m/>
  </r>
  <r>
    <s v="CC00165XX09"/>
    <n v="0"/>
    <n v="0"/>
    <n v="0"/>
    <n v="1"/>
    <n v="0"/>
    <n v="0"/>
    <n v="1"/>
    <x v="4"/>
    <m/>
    <x v="0"/>
    <m/>
  </r>
  <r>
    <s v="CC00166XX10"/>
    <n v="0"/>
    <n v="0"/>
    <n v="0"/>
    <n v="1"/>
    <n v="0"/>
    <n v="0"/>
    <n v="1"/>
    <x v="4"/>
    <m/>
    <x v="0"/>
    <m/>
  </r>
  <r>
    <s v="CC00167XX11"/>
    <n v="0"/>
    <n v="0"/>
    <n v="0"/>
    <n v="1"/>
    <n v="0"/>
    <n v="0"/>
    <n v="1"/>
    <x v="4"/>
    <m/>
    <x v="0"/>
    <m/>
  </r>
  <r>
    <s v="CC00168XX12"/>
    <n v="0"/>
    <n v="0"/>
    <n v="0"/>
    <n v="1"/>
    <n v="0"/>
    <n v="0"/>
    <n v="1"/>
    <x v="4"/>
    <m/>
    <x v="0"/>
    <m/>
  </r>
  <r>
    <s v="CC00169XX13"/>
    <n v="0"/>
    <n v="0"/>
    <n v="0"/>
    <n v="0"/>
    <n v="1"/>
    <n v="0"/>
    <n v="1"/>
    <x v="6"/>
    <m/>
    <x v="0"/>
    <m/>
  </r>
  <r>
    <s v="CC00170XX06"/>
    <n v="0"/>
    <n v="0"/>
    <n v="0"/>
    <n v="1"/>
    <n v="0"/>
    <n v="0"/>
    <n v="1"/>
    <x v="4"/>
    <m/>
    <x v="0"/>
    <m/>
  </r>
  <r>
    <s v="CC00171XX07"/>
    <n v="0"/>
    <n v="0"/>
    <n v="0"/>
    <n v="1"/>
    <n v="0"/>
    <n v="0"/>
    <n v="1"/>
    <x v="4"/>
    <m/>
    <x v="0"/>
    <m/>
  </r>
  <r>
    <s v="CC00172AN08"/>
    <n v="0"/>
    <n v="0"/>
    <n v="0"/>
    <n v="1"/>
    <n v="0"/>
    <n v="0"/>
    <n v="1"/>
    <x v="4"/>
    <m/>
    <x v="0"/>
    <m/>
  </r>
  <r>
    <s v="CC00172BN08"/>
    <n v="0"/>
    <n v="0"/>
    <n v="0"/>
    <n v="1"/>
    <n v="0"/>
    <n v="0"/>
    <n v="1"/>
    <x v="4"/>
    <m/>
    <x v="0"/>
    <m/>
  </r>
  <r>
    <s v="CC00173XX09"/>
    <n v="0"/>
    <n v="0"/>
    <n v="0"/>
    <n v="1"/>
    <n v="0"/>
    <n v="0"/>
    <n v="0"/>
    <x v="5"/>
    <m/>
    <x v="1"/>
    <m/>
  </r>
  <r>
    <s v="CC00174XX10"/>
    <n v="0"/>
    <n v="0"/>
    <n v="0"/>
    <n v="1"/>
    <n v="0"/>
    <n v="0"/>
    <n v="1"/>
    <x v="4"/>
    <m/>
    <x v="0"/>
    <m/>
  </r>
  <r>
    <s v="CC00176XX12"/>
    <n v="0"/>
    <n v="0"/>
    <n v="0"/>
    <n v="1"/>
    <n v="0"/>
    <n v="0"/>
    <n v="0"/>
    <x v="5"/>
    <m/>
    <x v="0"/>
    <m/>
  </r>
  <r>
    <s v="CC00177XX13"/>
    <n v="0"/>
    <n v="0"/>
    <n v="0"/>
    <n v="0"/>
    <n v="1"/>
    <n v="0"/>
    <n v="1"/>
    <x v="6"/>
    <m/>
    <x v="0"/>
    <m/>
  </r>
  <r>
    <s v="CC00178XX14"/>
    <n v="0"/>
    <n v="0"/>
    <n v="0"/>
    <n v="1"/>
    <n v="0"/>
    <n v="0"/>
    <n v="1"/>
    <x v="4"/>
    <m/>
    <x v="0"/>
    <m/>
  </r>
  <r>
    <s v="CC00179XX15"/>
    <n v="0"/>
    <n v="0"/>
    <n v="0"/>
    <n v="1"/>
    <n v="0"/>
    <n v="0"/>
    <n v="1"/>
    <x v="4"/>
    <m/>
    <x v="0"/>
    <m/>
  </r>
  <r>
    <s v="CC00180XX08"/>
    <n v="0"/>
    <n v="0"/>
    <n v="0"/>
    <n v="1"/>
    <n v="0"/>
    <n v="0"/>
    <n v="1"/>
    <x v="4"/>
    <m/>
    <x v="0"/>
    <m/>
  </r>
  <r>
    <s v="CC00181XX09"/>
    <n v="0"/>
    <n v="0"/>
    <n v="0"/>
    <n v="1"/>
    <n v="0"/>
    <n v="0"/>
    <n v="0"/>
    <x v="5"/>
    <m/>
    <x v="1"/>
    <m/>
  </r>
  <r>
    <s v="CC00182XX10"/>
    <n v="0"/>
    <n v="0"/>
    <n v="0"/>
    <n v="1"/>
    <n v="0"/>
    <n v="0"/>
    <n v="1"/>
    <x v="4"/>
    <m/>
    <x v="0"/>
    <m/>
  </r>
  <r>
    <s v="CC00183XX11"/>
    <n v="0"/>
    <n v="0"/>
    <n v="0"/>
    <n v="1"/>
    <n v="0"/>
    <n v="0"/>
    <n v="1"/>
    <x v="4"/>
    <m/>
    <x v="0"/>
    <m/>
  </r>
  <r>
    <s v="CC00184XX12"/>
    <n v="0"/>
    <n v="0"/>
    <n v="0"/>
    <n v="1"/>
    <n v="0"/>
    <n v="0"/>
    <n v="1"/>
    <x v="4"/>
    <m/>
    <x v="0"/>
    <m/>
  </r>
  <r>
    <s v="CC00185XX13"/>
    <n v="0"/>
    <n v="0"/>
    <n v="0"/>
    <n v="1"/>
    <n v="0"/>
    <n v="0"/>
    <n v="1"/>
    <x v="4"/>
    <m/>
    <x v="0"/>
    <m/>
  </r>
  <r>
    <s v="CC00186AN14"/>
    <n v="0"/>
    <n v="0"/>
    <n v="0"/>
    <n v="0"/>
    <n v="0"/>
    <n v="1"/>
    <n v="1"/>
    <x v="7"/>
    <m/>
    <x v="0"/>
    <m/>
  </r>
  <r>
    <s v="CC00186BN14"/>
    <n v="0"/>
    <n v="0"/>
    <n v="0"/>
    <n v="0"/>
    <n v="0"/>
    <n v="1"/>
    <n v="1"/>
    <x v="7"/>
    <m/>
    <x v="0"/>
    <m/>
  </r>
  <r>
    <s v="CC00187XX15"/>
    <n v="0"/>
    <n v="0"/>
    <n v="0"/>
    <n v="1"/>
    <n v="0"/>
    <n v="0"/>
    <n v="1"/>
    <x v="4"/>
    <m/>
    <x v="0"/>
    <m/>
  </r>
  <r>
    <s v="CC00188XX16"/>
    <n v="0"/>
    <n v="0"/>
    <n v="0"/>
    <n v="1"/>
    <n v="0"/>
    <n v="0"/>
    <n v="1"/>
    <x v="4"/>
    <m/>
    <x v="0"/>
    <m/>
  </r>
  <r>
    <s v="CC00189XX17"/>
    <n v="0"/>
    <n v="0"/>
    <n v="0"/>
    <n v="1"/>
    <n v="0"/>
    <n v="0"/>
    <n v="1"/>
    <x v="4"/>
    <m/>
    <x v="0"/>
    <m/>
  </r>
  <r>
    <s v="CC00190XX10"/>
    <n v="0"/>
    <n v="0"/>
    <n v="0"/>
    <n v="0"/>
    <n v="0"/>
    <n v="0"/>
    <n v="0"/>
    <x v="1"/>
    <m/>
    <x v="3"/>
    <m/>
  </r>
  <r>
    <s v="CC00191XX11"/>
    <n v="0"/>
    <n v="0"/>
    <n v="0"/>
    <n v="0"/>
    <n v="1"/>
    <n v="1"/>
    <n v="0"/>
    <x v="10"/>
    <m/>
    <x v="1"/>
    <m/>
  </r>
  <r>
    <s v="CC00192AN12"/>
    <n v="0"/>
    <n v="0"/>
    <n v="0"/>
    <n v="0"/>
    <n v="0"/>
    <n v="1"/>
    <n v="1"/>
    <x v="7"/>
    <m/>
    <x v="0"/>
    <m/>
  </r>
  <r>
    <s v="CC00193XX13"/>
    <n v="0"/>
    <n v="0"/>
    <n v="0"/>
    <n v="1"/>
    <n v="0"/>
    <n v="0"/>
    <n v="0"/>
    <x v="5"/>
    <m/>
    <x v="0"/>
    <m/>
  </r>
  <r>
    <s v="CC00194XX14"/>
    <n v="0"/>
    <n v="0"/>
    <n v="0"/>
    <n v="1"/>
    <n v="0"/>
    <n v="0"/>
    <n v="1"/>
    <x v="4"/>
    <m/>
    <x v="0"/>
    <m/>
  </r>
  <r>
    <s v="CC00195XX15"/>
    <n v="0"/>
    <n v="0"/>
    <n v="0"/>
    <n v="1"/>
    <n v="0"/>
    <n v="0"/>
    <n v="0"/>
    <x v="5"/>
    <m/>
    <x v="0"/>
    <m/>
  </r>
  <r>
    <s v="CC00196XX16"/>
    <n v="0"/>
    <n v="0"/>
    <n v="0"/>
    <n v="1"/>
    <n v="0"/>
    <n v="0"/>
    <n v="1"/>
    <x v="4"/>
    <m/>
    <x v="0"/>
    <m/>
  </r>
  <r>
    <s v="CC00197XX17"/>
    <n v="0"/>
    <n v="0"/>
    <n v="0"/>
    <n v="1"/>
    <n v="0"/>
    <n v="0"/>
    <n v="0"/>
    <x v="5"/>
    <m/>
    <x v="1"/>
    <m/>
  </r>
  <r>
    <s v="CC00198XX18"/>
    <n v="0"/>
    <n v="0"/>
    <n v="0"/>
    <n v="1"/>
    <n v="0"/>
    <n v="0"/>
    <n v="1"/>
    <x v="4"/>
    <m/>
    <x v="0"/>
    <m/>
  </r>
  <r>
    <s v="CC00199XX19"/>
    <n v="0"/>
    <n v="0"/>
    <n v="0"/>
    <n v="1"/>
    <n v="0"/>
    <n v="0"/>
    <n v="1"/>
    <x v="4"/>
    <m/>
    <x v="0"/>
    <m/>
  </r>
  <r>
    <s v="CC00200XX02"/>
    <n v="0"/>
    <n v="0"/>
    <n v="0"/>
    <n v="1"/>
    <n v="0"/>
    <n v="0"/>
    <n v="1"/>
    <x v="4"/>
    <m/>
    <x v="0"/>
    <m/>
  </r>
  <r>
    <s v="CC00201XX03"/>
    <n v="0"/>
    <n v="0"/>
    <n v="0"/>
    <n v="1"/>
    <n v="0"/>
    <n v="0"/>
    <n v="1"/>
    <x v="4"/>
    <m/>
    <x v="0"/>
    <m/>
  </r>
  <r>
    <s v="CC00202XX04"/>
    <n v="0"/>
    <n v="0"/>
    <n v="0"/>
    <n v="1"/>
    <n v="0"/>
    <n v="0"/>
    <n v="1"/>
    <x v="4"/>
    <m/>
    <x v="0"/>
    <m/>
  </r>
  <r>
    <s v="CC00203XX05"/>
    <n v="0"/>
    <n v="0"/>
    <n v="0"/>
    <n v="1"/>
    <n v="0"/>
    <n v="0"/>
    <n v="1"/>
    <x v="4"/>
    <m/>
    <x v="0"/>
    <m/>
  </r>
  <r>
    <s v="CC00204XX06"/>
    <n v="0"/>
    <n v="0"/>
    <n v="0"/>
    <n v="1"/>
    <n v="0"/>
    <n v="0"/>
    <n v="1"/>
    <x v="4"/>
    <m/>
    <x v="0"/>
    <m/>
  </r>
  <r>
    <s v="CC00205XX07"/>
    <n v="0"/>
    <n v="0"/>
    <n v="0"/>
    <n v="1"/>
    <n v="0"/>
    <n v="0"/>
    <n v="1"/>
    <x v="4"/>
    <m/>
    <x v="0"/>
    <m/>
  </r>
  <r>
    <s v="CC00206XX08"/>
    <n v="0"/>
    <n v="0"/>
    <n v="0"/>
    <n v="1"/>
    <n v="0"/>
    <n v="0"/>
    <n v="1"/>
    <x v="4"/>
    <m/>
    <x v="0"/>
    <m/>
  </r>
  <r>
    <s v="CC00207XX09"/>
    <n v="1"/>
    <n v="0"/>
    <n v="0"/>
    <n v="1"/>
    <n v="0"/>
    <n v="0"/>
    <n v="1"/>
    <x v="11"/>
    <m/>
    <x v="0"/>
    <m/>
  </r>
  <r>
    <s v="CC00209XX11"/>
    <n v="0"/>
    <n v="0"/>
    <n v="0"/>
    <n v="1"/>
    <n v="0"/>
    <n v="0"/>
    <n v="1"/>
    <x v="4"/>
    <m/>
    <x v="0"/>
    <m/>
  </r>
  <r>
    <s v="CC00212XX06"/>
    <n v="1"/>
    <n v="0"/>
    <n v="0"/>
    <n v="0"/>
    <n v="0"/>
    <n v="0"/>
    <n v="0"/>
    <x v="12"/>
    <m/>
    <x v="0"/>
    <m/>
  </r>
  <r>
    <s v="CC00215XX09"/>
    <n v="1"/>
    <n v="0"/>
    <n v="0"/>
    <n v="0"/>
    <n v="0"/>
    <n v="0"/>
    <n v="0"/>
    <x v="12"/>
    <m/>
    <x v="0"/>
    <m/>
  </r>
  <r>
    <s v="CC00216AN10"/>
    <n v="0"/>
    <n v="0"/>
    <n v="0"/>
    <n v="0"/>
    <n v="1"/>
    <n v="0"/>
    <n v="1"/>
    <x v="6"/>
    <m/>
    <x v="0"/>
    <m/>
  </r>
  <r>
    <s v="CC00216BN10"/>
    <n v="0"/>
    <n v="0"/>
    <n v="0"/>
    <n v="0"/>
    <n v="1"/>
    <n v="0"/>
    <n v="1"/>
    <x v="6"/>
    <m/>
    <x v="0"/>
    <m/>
  </r>
  <r>
    <s v="CC00217XX11"/>
    <n v="0"/>
    <n v="0"/>
    <n v="0"/>
    <n v="1"/>
    <n v="0"/>
    <n v="0"/>
    <n v="0"/>
    <x v="5"/>
    <m/>
    <x v="1"/>
    <m/>
  </r>
  <r>
    <s v="CC00218AN12"/>
    <n v="0"/>
    <n v="0"/>
    <n v="0"/>
    <n v="0"/>
    <n v="1"/>
    <n v="1"/>
    <n v="1"/>
    <x v="8"/>
    <m/>
    <x v="0"/>
    <m/>
  </r>
  <r>
    <s v="CC00218BN12"/>
    <n v="0"/>
    <n v="0"/>
    <n v="0"/>
    <n v="0"/>
    <n v="1"/>
    <n v="1"/>
    <n v="1"/>
    <x v="8"/>
    <m/>
    <x v="0"/>
    <m/>
  </r>
  <r>
    <s v="CC00219XX13"/>
    <n v="1"/>
    <n v="0"/>
    <n v="0"/>
    <n v="1"/>
    <n v="0"/>
    <n v="0"/>
    <n v="1"/>
    <x v="11"/>
    <m/>
    <x v="0"/>
    <m/>
  </r>
  <r>
    <s v="CC00220XX06"/>
    <n v="1"/>
    <n v="0"/>
    <n v="0"/>
    <n v="0"/>
    <n v="0"/>
    <n v="0"/>
    <n v="0"/>
    <x v="12"/>
    <m/>
    <x v="1"/>
    <m/>
  </r>
  <r>
    <s v="CC00221XX07"/>
    <n v="0"/>
    <n v="0"/>
    <n v="0"/>
    <n v="1"/>
    <n v="0"/>
    <n v="0"/>
    <n v="1"/>
    <x v="4"/>
    <m/>
    <x v="0"/>
    <m/>
  </r>
  <r>
    <s v="CC00223XX09"/>
    <n v="0"/>
    <n v="0"/>
    <n v="0"/>
    <n v="1"/>
    <n v="0"/>
    <n v="0"/>
    <n v="1"/>
    <x v="4"/>
    <m/>
    <x v="0"/>
    <m/>
  </r>
  <r>
    <s v="CC00224XX10"/>
    <n v="1"/>
    <n v="0"/>
    <n v="0"/>
    <n v="0"/>
    <n v="0"/>
    <n v="0"/>
    <n v="0"/>
    <x v="12"/>
    <m/>
    <x v="0"/>
    <m/>
  </r>
  <r>
    <s v="CC00225XX11"/>
    <n v="1"/>
    <n v="0"/>
    <n v="0"/>
    <n v="0"/>
    <n v="0"/>
    <n v="0"/>
    <n v="0"/>
    <x v="12"/>
    <m/>
    <x v="0"/>
    <m/>
  </r>
  <r>
    <s v="CC00226XX12"/>
    <n v="0"/>
    <n v="0"/>
    <n v="0"/>
    <n v="1"/>
    <n v="0"/>
    <n v="0"/>
    <n v="1"/>
    <x v="4"/>
    <m/>
    <x v="0"/>
    <m/>
  </r>
  <r>
    <s v="CC00227XX13"/>
    <n v="0"/>
    <n v="0"/>
    <n v="0"/>
    <n v="0"/>
    <n v="1"/>
    <n v="1"/>
    <n v="1"/>
    <x v="8"/>
    <m/>
    <x v="0"/>
    <m/>
  </r>
  <r>
    <s v="CC00228XX14"/>
    <n v="0"/>
    <n v="0"/>
    <n v="0"/>
    <n v="2"/>
    <n v="0"/>
    <n v="0"/>
    <n v="1"/>
    <x v="4"/>
    <m/>
    <x v="0"/>
    <m/>
  </r>
  <r>
    <s v="CC00229XX15"/>
    <n v="2"/>
    <n v="0"/>
    <n v="0"/>
    <n v="0"/>
    <n v="0"/>
    <n v="0"/>
    <n v="0"/>
    <x v="12"/>
    <m/>
    <x v="0"/>
    <m/>
  </r>
  <r>
    <s v="CC00230XX08"/>
    <n v="1"/>
    <n v="0"/>
    <n v="0"/>
    <n v="0"/>
    <n v="0"/>
    <n v="0"/>
    <n v="0"/>
    <x v="12"/>
    <m/>
    <x v="1"/>
    <m/>
  </r>
  <r>
    <s v="CC00231XX09"/>
    <n v="0"/>
    <n v="0"/>
    <n v="0"/>
    <n v="0"/>
    <n v="0"/>
    <n v="1"/>
    <n v="1"/>
    <x v="7"/>
    <m/>
    <x v="0"/>
    <m/>
  </r>
  <r>
    <s v="CC00232XX10"/>
    <n v="0"/>
    <n v="0"/>
    <n v="0"/>
    <n v="1"/>
    <n v="0"/>
    <n v="0"/>
    <n v="1"/>
    <x v="4"/>
    <m/>
    <x v="0"/>
    <m/>
  </r>
  <r>
    <s v="CC00233XX11"/>
    <n v="0"/>
    <n v="0"/>
    <n v="0"/>
    <n v="1"/>
    <n v="0"/>
    <n v="0"/>
    <n v="1"/>
    <x v="4"/>
    <m/>
    <x v="0"/>
    <m/>
  </r>
  <r>
    <s v="CC00234XX12"/>
    <n v="1"/>
    <n v="0"/>
    <n v="0"/>
    <n v="0"/>
    <n v="0"/>
    <n v="0"/>
    <n v="0"/>
    <x v="12"/>
    <m/>
    <x v="0"/>
    <m/>
  </r>
  <r>
    <s v="CC00235XX13"/>
    <n v="1"/>
    <n v="0"/>
    <n v="0"/>
    <n v="0"/>
    <n v="0"/>
    <n v="0"/>
    <n v="0"/>
    <x v="12"/>
    <m/>
    <x v="0"/>
    <m/>
  </r>
  <r>
    <s v="CC00236XX14"/>
    <n v="0"/>
    <n v="0"/>
    <n v="0"/>
    <n v="1"/>
    <n v="0"/>
    <n v="0"/>
    <n v="0"/>
    <x v="5"/>
    <m/>
    <x v="1"/>
    <m/>
  </r>
  <r>
    <s v="CC00237XX15"/>
    <n v="0"/>
    <n v="0"/>
    <n v="0"/>
    <n v="0"/>
    <n v="0"/>
    <n v="1"/>
    <n v="1"/>
    <x v="7"/>
    <m/>
    <x v="0"/>
    <m/>
  </r>
  <r>
    <s v="CC00238AN16"/>
    <n v="0"/>
    <n v="0"/>
    <n v="0"/>
    <n v="0"/>
    <n v="1"/>
    <n v="0"/>
    <n v="0"/>
    <x v="9"/>
    <m/>
    <x v="0"/>
    <m/>
  </r>
  <r>
    <s v="CC00238BN16"/>
    <n v="0"/>
    <n v="0"/>
    <n v="0"/>
    <n v="0"/>
    <n v="1"/>
    <n v="0"/>
    <n v="0"/>
    <x v="9"/>
    <m/>
    <x v="0"/>
    <m/>
  </r>
  <r>
    <s v="CC00239XX17"/>
    <n v="0"/>
    <n v="0"/>
    <n v="0"/>
    <n v="1"/>
    <n v="0"/>
    <n v="0"/>
    <n v="0"/>
    <x v="5"/>
    <m/>
    <x v="0"/>
    <m/>
  </r>
  <r>
    <s v="CC00240XX10"/>
    <n v="1"/>
    <n v="0"/>
    <n v="0"/>
    <n v="0"/>
    <n v="0"/>
    <n v="0"/>
    <n v="0"/>
    <x v="12"/>
    <m/>
    <x v="0"/>
    <m/>
  </r>
  <r>
    <s v="CC00241XX11"/>
    <n v="1"/>
    <n v="0"/>
    <n v="0"/>
    <n v="0"/>
    <n v="0"/>
    <n v="0"/>
    <n v="0"/>
    <x v="12"/>
    <m/>
    <x v="0"/>
    <m/>
  </r>
  <r>
    <s v="CC00242XX12"/>
    <n v="0"/>
    <n v="0"/>
    <n v="0"/>
    <n v="1"/>
    <n v="0"/>
    <n v="0"/>
    <n v="1"/>
    <x v="4"/>
    <m/>
    <x v="0"/>
    <m/>
  </r>
  <r>
    <s v="CC00243BN13"/>
    <n v="0"/>
    <n v="0"/>
    <n v="0"/>
    <n v="1"/>
    <n v="0"/>
    <n v="0"/>
    <n v="1"/>
    <x v="4"/>
    <m/>
    <x v="0"/>
    <m/>
  </r>
  <r>
    <s v="CC00244XX14"/>
    <n v="0"/>
    <n v="0"/>
    <n v="0"/>
    <n v="0"/>
    <n v="0"/>
    <n v="1"/>
    <n v="1"/>
    <x v="7"/>
    <m/>
    <x v="0"/>
    <m/>
  </r>
  <r>
    <s v="CC00245AN15"/>
    <n v="0"/>
    <n v="0"/>
    <n v="0"/>
    <n v="0"/>
    <n v="1"/>
    <n v="1"/>
    <n v="1"/>
    <x v="8"/>
    <m/>
    <x v="0"/>
    <m/>
  </r>
  <r>
    <s v="CC00245BN15"/>
    <n v="0"/>
    <n v="0"/>
    <n v="0"/>
    <n v="0"/>
    <n v="1"/>
    <n v="1"/>
    <n v="1"/>
    <x v="8"/>
    <m/>
    <x v="0"/>
    <m/>
  </r>
  <r>
    <s v="CC00247XX17"/>
    <n v="0"/>
    <n v="0"/>
    <n v="0"/>
    <n v="1"/>
    <n v="0"/>
    <n v="0"/>
    <n v="1"/>
    <x v="4"/>
    <m/>
    <x v="0"/>
    <m/>
  </r>
  <r>
    <s v="CC00248XX18"/>
    <n v="0"/>
    <n v="0"/>
    <n v="0"/>
    <n v="0"/>
    <n v="1"/>
    <n v="1"/>
    <n v="1"/>
    <x v="8"/>
    <m/>
    <x v="0"/>
    <m/>
  </r>
  <r>
    <s v="CC00249XX19"/>
    <n v="0"/>
    <n v="0"/>
    <n v="0"/>
    <n v="1"/>
    <n v="0"/>
    <n v="0"/>
    <n v="1"/>
    <x v="4"/>
    <m/>
    <x v="0"/>
    <m/>
  </r>
  <r>
    <s v="CC00250XX03"/>
    <n v="0"/>
    <n v="0"/>
    <n v="0"/>
    <n v="1"/>
    <n v="0"/>
    <n v="0"/>
    <n v="1"/>
    <x v="4"/>
    <m/>
    <x v="0"/>
    <m/>
  </r>
  <r>
    <s v="CC00251XX04"/>
    <n v="0"/>
    <n v="0"/>
    <n v="0"/>
    <n v="1"/>
    <n v="0"/>
    <n v="0"/>
    <n v="1"/>
    <x v="4"/>
    <m/>
    <x v="0"/>
    <m/>
  </r>
  <r>
    <s v="CC00252XX05"/>
    <n v="0"/>
    <n v="0"/>
    <n v="0"/>
    <n v="1"/>
    <n v="0"/>
    <n v="0"/>
    <n v="0"/>
    <x v="5"/>
    <m/>
    <x v="0"/>
    <m/>
  </r>
  <r>
    <s v="CC00253XX06"/>
    <n v="1"/>
    <n v="0"/>
    <n v="0"/>
    <n v="0"/>
    <n v="0"/>
    <n v="0"/>
    <n v="0"/>
    <x v="12"/>
    <m/>
    <x v="0"/>
    <m/>
  </r>
  <r>
    <s v="CC00254XX07"/>
    <n v="0"/>
    <n v="0"/>
    <n v="0"/>
    <n v="1"/>
    <n v="0"/>
    <n v="0"/>
    <n v="1"/>
    <x v="4"/>
    <m/>
    <x v="0"/>
    <m/>
  </r>
  <r>
    <s v="CC00255XX08"/>
    <n v="0"/>
    <n v="0"/>
    <n v="0"/>
    <n v="1"/>
    <n v="0"/>
    <n v="0"/>
    <n v="1"/>
    <x v="4"/>
    <m/>
    <x v="0"/>
    <m/>
  </r>
  <r>
    <s v="CC00256XX09"/>
    <n v="0"/>
    <n v="0"/>
    <n v="0"/>
    <n v="1"/>
    <n v="0"/>
    <n v="0"/>
    <n v="1"/>
    <x v="4"/>
    <m/>
    <x v="0"/>
    <m/>
  </r>
  <r>
    <s v="CC00257XX10"/>
    <n v="0"/>
    <n v="0"/>
    <n v="0"/>
    <n v="1"/>
    <n v="0"/>
    <n v="0"/>
    <n v="1"/>
    <x v="4"/>
    <m/>
    <x v="0"/>
    <m/>
  </r>
  <r>
    <s v="CC00258XX11"/>
    <n v="0"/>
    <n v="0"/>
    <n v="0"/>
    <n v="1"/>
    <n v="0"/>
    <n v="0"/>
    <n v="0"/>
    <x v="5"/>
    <m/>
    <x v="1"/>
    <m/>
  </r>
  <r>
    <s v="CC00259XX12"/>
    <n v="0"/>
    <n v="0"/>
    <n v="0"/>
    <n v="0"/>
    <n v="1"/>
    <n v="0"/>
    <n v="0"/>
    <x v="9"/>
    <m/>
    <x v="0"/>
    <m/>
  </r>
  <r>
    <s v="CC00260XX05"/>
    <n v="0"/>
    <n v="0"/>
    <n v="0"/>
    <n v="1"/>
    <n v="0"/>
    <n v="0"/>
    <n v="1"/>
    <x v="4"/>
    <m/>
    <x v="0"/>
    <m/>
  </r>
  <r>
    <s v="CC00261XX06"/>
    <n v="0"/>
    <n v="0"/>
    <n v="0"/>
    <n v="1"/>
    <n v="0"/>
    <n v="0"/>
    <n v="1"/>
    <x v="4"/>
    <m/>
    <x v="0"/>
    <m/>
  </r>
  <r>
    <s v="CC00262XX07"/>
    <n v="1"/>
    <n v="0"/>
    <n v="0"/>
    <n v="0"/>
    <n v="0"/>
    <n v="0"/>
    <n v="0"/>
    <x v="12"/>
    <m/>
    <x v="0"/>
    <m/>
  </r>
  <r>
    <s v="CC00264AN09"/>
    <n v="0"/>
    <n v="0"/>
    <n v="0"/>
    <n v="1"/>
    <n v="0"/>
    <n v="0"/>
    <n v="1"/>
    <x v="4"/>
    <m/>
    <x v="0"/>
    <m/>
  </r>
  <r>
    <s v="CC00265XX10"/>
    <n v="0"/>
    <n v="0"/>
    <n v="0"/>
    <n v="1"/>
    <n v="0"/>
    <n v="0"/>
    <n v="1"/>
    <x v="4"/>
    <m/>
    <x v="0"/>
    <m/>
  </r>
  <r>
    <s v="CC00266XX11"/>
    <n v="1"/>
    <n v="0"/>
    <n v="0"/>
    <n v="0"/>
    <n v="0"/>
    <n v="0"/>
    <n v="0"/>
    <x v="12"/>
    <m/>
    <x v="0"/>
    <m/>
  </r>
  <r>
    <s v="CC00267XX12"/>
    <n v="0"/>
    <n v="0"/>
    <n v="0"/>
    <n v="1"/>
    <n v="0"/>
    <n v="0"/>
    <n v="1"/>
    <x v="4"/>
    <m/>
    <x v="0"/>
    <m/>
  </r>
  <r>
    <s v="CC00268XX13"/>
    <n v="0"/>
    <n v="0"/>
    <n v="0"/>
    <n v="1"/>
    <n v="0"/>
    <n v="0"/>
    <n v="1"/>
    <x v="4"/>
    <m/>
    <x v="0"/>
    <m/>
  </r>
  <r>
    <s v="CC00269XX14"/>
    <n v="0"/>
    <n v="0"/>
    <n v="0"/>
    <n v="1"/>
    <n v="0"/>
    <n v="0"/>
    <n v="1"/>
    <x v="4"/>
    <m/>
    <x v="0"/>
    <m/>
  </r>
  <r>
    <s v="CC00270XX07"/>
    <n v="0"/>
    <n v="0"/>
    <n v="0"/>
    <n v="1"/>
    <n v="0"/>
    <n v="0"/>
    <n v="1"/>
    <x v="4"/>
    <m/>
    <x v="0"/>
    <m/>
  </r>
  <r>
    <s v="CC00271XX08"/>
    <n v="0"/>
    <n v="0"/>
    <n v="0"/>
    <n v="0"/>
    <n v="1"/>
    <n v="1"/>
    <n v="1"/>
    <x v="8"/>
    <m/>
    <x v="0"/>
    <m/>
  </r>
  <r>
    <s v="CC00272XX09"/>
    <n v="1"/>
    <n v="0"/>
    <n v="0"/>
    <n v="1"/>
    <n v="0"/>
    <n v="0"/>
    <n v="1"/>
    <x v="11"/>
    <m/>
    <x v="0"/>
    <m/>
  </r>
  <r>
    <s v="CC00273XX10"/>
    <n v="1"/>
    <n v="0"/>
    <n v="0"/>
    <n v="0"/>
    <n v="0"/>
    <n v="0"/>
    <n v="0"/>
    <x v="12"/>
    <m/>
    <x v="0"/>
    <m/>
  </r>
  <r>
    <s v="CC00275XX12"/>
    <n v="0"/>
    <n v="0"/>
    <n v="0"/>
    <n v="1"/>
    <n v="0"/>
    <n v="0"/>
    <n v="1"/>
    <x v="4"/>
    <m/>
    <x v="0"/>
    <m/>
  </r>
  <r>
    <s v="CC00276XX13"/>
    <n v="1"/>
    <n v="0"/>
    <n v="0"/>
    <n v="0"/>
    <n v="0"/>
    <n v="0"/>
    <n v="0"/>
    <x v="12"/>
    <m/>
    <x v="0"/>
    <m/>
  </r>
  <r>
    <s v="CC00277XX14"/>
    <n v="0"/>
    <n v="0"/>
    <n v="0"/>
    <n v="1"/>
    <n v="0"/>
    <n v="0"/>
    <n v="1"/>
    <x v="4"/>
    <m/>
    <x v="0"/>
    <m/>
  </r>
  <r>
    <s v="CC00281AN10"/>
    <n v="0"/>
    <n v="0"/>
    <n v="0"/>
    <n v="0"/>
    <n v="1"/>
    <n v="0"/>
    <n v="1"/>
    <x v="6"/>
    <m/>
    <x v="0"/>
    <m/>
  </r>
  <r>
    <s v="CC00281BN10"/>
    <n v="0"/>
    <n v="0"/>
    <n v="0"/>
    <n v="0"/>
    <n v="1"/>
    <n v="0"/>
    <n v="1"/>
    <x v="6"/>
    <m/>
    <x v="0"/>
    <m/>
  </r>
  <r>
    <s v="CC00283XX12"/>
    <n v="1"/>
    <n v="0"/>
    <n v="0"/>
    <n v="0"/>
    <n v="0"/>
    <n v="0"/>
    <n v="0"/>
    <x v="12"/>
    <m/>
    <x v="1"/>
    <m/>
  </r>
  <r>
    <s v="CC00284AN13"/>
    <n v="0"/>
    <n v="0"/>
    <n v="0"/>
    <n v="0"/>
    <n v="1"/>
    <n v="1"/>
    <n v="1"/>
    <x v="8"/>
    <m/>
    <x v="0"/>
    <m/>
  </r>
  <r>
    <s v="CC00284BN13"/>
    <n v="0"/>
    <n v="0"/>
    <n v="0"/>
    <n v="0"/>
    <n v="1"/>
    <n v="1"/>
    <n v="1"/>
    <x v="8"/>
    <m/>
    <x v="0"/>
    <m/>
  </r>
  <r>
    <s v="CC00286XX15"/>
    <n v="0"/>
    <n v="0"/>
    <n v="0"/>
    <n v="1"/>
    <n v="0"/>
    <n v="0"/>
    <n v="1"/>
    <x v="4"/>
    <m/>
    <x v="0"/>
    <m/>
  </r>
  <r>
    <s v="CC00287AN16"/>
    <n v="0"/>
    <n v="0"/>
    <n v="0"/>
    <n v="0"/>
    <n v="0"/>
    <n v="1"/>
    <n v="1"/>
    <x v="7"/>
    <m/>
    <x v="0"/>
    <m/>
  </r>
  <r>
    <s v="CC00287BN16"/>
    <n v="0"/>
    <n v="0"/>
    <n v="0"/>
    <n v="0"/>
    <n v="0"/>
    <n v="1"/>
    <n v="1"/>
    <x v="7"/>
    <m/>
    <x v="0"/>
    <m/>
  </r>
  <r>
    <s v="CC00288XX17"/>
    <n v="1"/>
    <n v="0"/>
    <n v="0"/>
    <n v="0"/>
    <n v="0"/>
    <n v="0"/>
    <n v="0"/>
    <x v="12"/>
    <m/>
    <x v="0"/>
    <m/>
  </r>
  <r>
    <s v="CC00289XX18"/>
    <n v="1"/>
    <n v="0"/>
    <n v="0"/>
    <n v="1"/>
    <n v="0"/>
    <n v="0"/>
    <n v="1"/>
    <x v="11"/>
    <m/>
    <x v="0"/>
    <m/>
  </r>
  <r>
    <s v="CC00290XX11"/>
    <n v="0"/>
    <n v="0"/>
    <n v="0"/>
    <n v="0"/>
    <n v="0"/>
    <n v="1"/>
    <n v="0"/>
    <x v="13"/>
    <m/>
    <x v="1"/>
    <m/>
  </r>
  <r>
    <s v="CC00291XX12"/>
    <n v="0"/>
    <n v="0"/>
    <n v="0"/>
    <n v="1"/>
    <n v="0"/>
    <n v="0"/>
    <n v="1"/>
    <x v="4"/>
    <m/>
    <x v="0"/>
    <m/>
  </r>
  <r>
    <s v="CC00292XX13"/>
    <n v="0"/>
    <n v="0"/>
    <n v="0"/>
    <n v="1"/>
    <n v="0"/>
    <n v="0"/>
    <n v="1"/>
    <x v="4"/>
    <m/>
    <x v="0"/>
    <m/>
  </r>
  <r>
    <s v="CC00293AN14"/>
    <n v="0"/>
    <n v="0"/>
    <n v="0"/>
    <n v="0"/>
    <n v="1"/>
    <n v="0"/>
    <n v="1"/>
    <x v="6"/>
    <m/>
    <x v="0"/>
    <m/>
  </r>
  <r>
    <s v="CC00293BN14"/>
    <n v="0"/>
    <n v="0"/>
    <n v="0"/>
    <n v="0"/>
    <n v="1"/>
    <n v="0"/>
    <n v="1"/>
    <x v="6"/>
    <m/>
    <x v="0"/>
    <m/>
  </r>
  <r>
    <s v="CC00295XX16"/>
    <n v="1"/>
    <n v="0"/>
    <n v="0"/>
    <n v="1"/>
    <n v="0"/>
    <n v="0"/>
    <n v="1"/>
    <x v="11"/>
    <m/>
    <x v="0"/>
    <m/>
  </r>
  <r>
    <s v="CC00296XX17"/>
    <n v="1"/>
    <n v="0"/>
    <n v="0"/>
    <n v="0"/>
    <n v="0"/>
    <n v="0"/>
    <n v="0"/>
    <x v="12"/>
    <m/>
    <x v="0"/>
    <m/>
  </r>
  <r>
    <s v="CC00297XX18"/>
    <n v="1"/>
    <n v="0"/>
    <n v="0"/>
    <n v="0"/>
    <n v="0"/>
    <n v="0"/>
    <n v="0"/>
    <x v="12"/>
    <m/>
    <x v="0"/>
    <m/>
  </r>
  <r>
    <s v="CC00298XX19"/>
    <n v="0"/>
    <n v="0"/>
    <n v="0"/>
    <n v="1"/>
    <n v="0"/>
    <n v="0"/>
    <n v="1"/>
    <x v="4"/>
    <m/>
    <x v="0"/>
    <m/>
  </r>
  <r>
    <s v="CC00299XX20"/>
    <n v="0"/>
    <n v="0"/>
    <n v="0"/>
    <n v="1"/>
    <n v="0"/>
    <n v="0"/>
    <n v="1"/>
    <x v="4"/>
    <m/>
    <x v="0"/>
    <m/>
  </r>
  <r>
    <s v="CC00300XX03"/>
    <n v="0"/>
    <n v="0"/>
    <n v="0"/>
    <n v="1"/>
    <n v="0"/>
    <n v="0"/>
    <n v="1"/>
    <x v="4"/>
    <m/>
    <x v="0"/>
    <m/>
  </r>
  <r>
    <s v="CC00301XX04"/>
    <n v="0"/>
    <n v="0"/>
    <n v="0"/>
    <n v="0"/>
    <n v="1"/>
    <n v="1"/>
    <n v="0"/>
    <x v="10"/>
    <m/>
    <x v="0"/>
    <m/>
  </r>
  <r>
    <s v="CC00302XX05"/>
    <n v="1"/>
    <n v="0"/>
    <n v="0"/>
    <n v="1"/>
    <n v="0"/>
    <n v="0"/>
    <n v="0"/>
    <x v="14"/>
    <m/>
    <x v="0"/>
    <m/>
  </r>
  <r>
    <s v="CC00303XX06"/>
    <n v="0"/>
    <n v="0"/>
    <n v="0"/>
    <n v="1"/>
    <n v="0"/>
    <n v="0"/>
    <n v="1"/>
    <x v="4"/>
    <m/>
    <x v="0"/>
    <m/>
  </r>
  <r>
    <s v="CC00304XX07"/>
    <n v="1"/>
    <n v="0"/>
    <n v="0"/>
    <n v="1"/>
    <n v="0"/>
    <n v="0"/>
    <n v="1"/>
    <x v="11"/>
    <m/>
    <x v="0"/>
    <m/>
  </r>
  <r>
    <s v="CC00305XX08"/>
    <n v="0"/>
    <n v="0"/>
    <n v="0"/>
    <n v="0"/>
    <n v="1"/>
    <n v="1"/>
    <n v="1"/>
    <x v="8"/>
    <m/>
    <x v="0"/>
    <m/>
  </r>
  <r>
    <s v="CC00306XX09"/>
    <n v="0"/>
    <n v="0"/>
    <n v="0"/>
    <n v="1"/>
    <n v="0"/>
    <n v="0"/>
    <n v="0"/>
    <x v="5"/>
    <m/>
    <x v="1"/>
    <m/>
  </r>
  <r>
    <s v="CC00307XX10"/>
    <n v="0"/>
    <n v="0"/>
    <n v="0"/>
    <n v="1"/>
    <n v="0"/>
    <n v="0"/>
    <n v="1"/>
    <x v="4"/>
    <m/>
    <x v="0"/>
    <m/>
  </r>
  <r>
    <s v="CC00308XX11"/>
    <n v="0"/>
    <n v="0"/>
    <n v="0"/>
    <n v="1"/>
    <n v="0"/>
    <n v="0"/>
    <n v="1"/>
    <x v="4"/>
    <m/>
    <x v="0"/>
    <m/>
  </r>
  <r>
    <s v="CC00309BN12"/>
    <n v="0"/>
    <n v="0"/>
    <n v="0"/>
    <n v="0"/>
    <n v="0"/>
    <n v="1"/>
    <n v="1"/>
    <x v="7"/>
    <m/>
    <x v="0"/>
    <m/>
  </r>
  <r>
    <s v="CC00310XX05"/>
    <n v="0"/>
    <n v="0"/>
    <n v="0"/>
    <n v="0"/>
    <n v="1"/>
    <n v="0"/>
    <n v="1"/>
    <x v="6"/>
    <m/>
    <x v="0"/>
    <m/>
  </r>
  <r>
    <s v="CC00311XX06"/>
    <n v="1"/>
    <n v="0"/>
    <n v="0"/>
    <n v="0"/>
    <n v="0"/>
    <n v="0"/>
    <n v="0"/>
    <x v="12"/>
    <m/>
    <x v="0"/>
    <m/>
  </r>
  <r>
    <s v="CC00313XX08"/>
    <n v="0"/>
    <n v="0"/>
    <n v="0"/>
    <n v="1"/>
    <n v="0"/>
    <n v="0"/>
    <n v="1"/>
    <x v="4"/>
    <m/>
    <x v="0"/>
    <m/>
  </r>
  <r>
    <s v="CC00314XX09"/>
    <n v="0"/>
    <n v="0"/>
    <n v="0"/>
    <n v="1"/>
    <n v="0"/>
    <n v="0"/>
    <n v="1"/>
    <x v="4"/>
    <m/>
    <x v="0"/>
    <m/>
  </r>
  <r>
    <s v="CC00315XX10"/>
    <n v="1"/>
    <n v="0"/>
    <n v="0"/>
    <n v="0"/>
    <n v="0"/>
    <n v="0"/>
    <n v="0"/>
    <x v="12"/>
    <m/>
    <x v="0"/>
    <m/>
  </r>
  <r>
    <s v="CC00316XX11"/>
    <n v="0"/>
    <n v="0"/>
    <n v="0"/>
    <n v="1"/>
    <n v="0"/>
    <n v="0"/>
    <n v="0"/>
    <x v="5"/>
    <m/>
    <x v="1"/>
    <m/>
  </r>
  <r>
    <s v="CC00318XX13"/>
    <n v="1"/>
    <n v="0"/>
    <n v="0"/>
    <n v="0"/>
    <n v="0"/>
    <n v="0"/>
    <n v="0"/>
    <x v="12"/>
    <m/>
    <x v="0"/>
    <m/>
  </r>
  <r>
    <s v="CC00319XX14"/>
    <n v="1"/>
    <n v="0"/>
    <n v="0"/>
    <n v="1"/>
    <n v="0"/>
    <n v="0"/>
    <n v="1"/>
    <x v="11"/>
    <m/>
    <x v="0"/>
    <m/>
  </r>
  <r>
    <s v="CC00320XX07"/>
    <n v="0"/>
    <n v="0"/>
    <n v="0"/>
    <n v="1"/>
    <n v="0"/>
    <n v="0"/>
    <n v="0"/>
    <x v="5"/>
    <m/>
    <x v="1"/>
    <m/>
  </r>
  <r>
    <s v="CC00321XX08"/>
    <n v="0"/>
    <n v="0"/>
    <n v="0"/>
    <n v="1"/>
    <n v="0"/>
    <n v="0"/>
    <n v="0"/>
    <x v="5"/>
    <m/>
    <x v="1"/>
    <m/>
  </r>
  <r>
    <s v="CC00322XX09"/>
    <n v="0"/>
    <n v="0"/>
    <n v="0"/>
    <n v="1"/>
    <n v="0"/>
    <n v="0"/>
    <n v="1"/>
    <x v="4"/>
    <m/>
    <x v="0"/>
    <m/>
  </r>
  <r>
    <s v="CC00323XX10"/>
    <n v="1"/>
    <n v="0"/>
    <n v="0"/>
    <n v="0"/>
    <n v="0"/>
    <n v="0"/>
    <n v="0"/>
    <x v="12"/>
    <m/>
    <x v="0"/>
    <m/>
  </r>
  <r>
    <s v="CC00324XX11"/>
    <n v="1"/>
    <n v="0"/>
    <n v="0"/>
    <n v="1"/>
    <n v="0"/>
    <n v="0"/>
    <n v="0"/>
    <x v="14"/>
    <m/>
    <x v="1"/>
    <m/>
  </r>
  <r>
    <s v="CC00325XX12"/>
    <n v="0"/>
    <n v="0"/>
    <n v="0"/>
    <n v="1"/>
    <n v="0"/>
    <n v="0"/>
    <n v="1"/>
    <x v="4"/>
    <m/>
    <x v="0"/>
    <m/>
  </r>
  <r>
    <s v="CC00326XX13"/>
    <n v="0"/>
    <n v="0"/>
    <n v="0"/>
    <n v="0"/>
    <n v="1"/>
    <n v="1"/>
    <n v="0"/>
    <x v="10"/>
    <m/>
    <x v="0"/>
    <m/>
  </r>
  <r>
    <s v="CC00327XX14"/>
    <n v="1"/>
    <n v="0"/>
    <n v="0"/>
    <n v="0"/>
    <n v="0"/>
    <n v="0"/>
    <n v="0"/>
    <x v="12"/>
    <m/>
    <x v="0"/>
    <m/>
  </r>
  <r>
    <s v="CC00328XX15"/>
    <n v="0"/>
    <n v="0"/>
    <n v="0"/>
    <n v="1"/>
    <n v="0"/>
    <n v="0"/>
    <n v="0"/>
    <x v="5"/>
    <m/>
    <x v="0"/>
    <m/>
  </r>
  <r>
    <s v="CC00329XX16"/>
    <n v="0"/>
    <n v="0"/>
    <n v="0"/>
    <n v="1"/>
    <n v="0"/>
    <n v="0"/>
    <n v="1"/>
    <x v="4"/>
    <m/>
    <x v="0"/>
    <m/>
  </r>
  <r>
    <s v="CC00330XX09"/>
    <n v="1"/>
    <n v="0"/>
    <n v="0"/>
    <n v="1"/>
    <n v="0"/>
    <n v="0"/>
    <n v="1"/>
    <x v="11"/>
    <m/>
    <x v="0"/>
    <m/>
  </r>
  <r>
    <s v="CC00331XX10"/>
    <n v="1"/>
    <n v="0"/>
    <n v="0"/>
    <n v="0"/>
    <n v="0"/>
    <n v="0"/>
    <n v="0"/>
    <x v="12"/>
    <m/>
    <x v="0"/>
    <m/>
  </r>
  <r>
    <s v="CC00332XX11"/>
    <n v="0"/>
    <n v="0"/>
    <n v="0"/>
    <n v="1"/>
    <n v="0"/>
    <n v="0"/>
    <n v="0"/>
    <x v="5"/>
    <m/>
    <x v="1"/>
    <m/>
  </r>
  <r>
    <s v="CC00333XX12"/>
    <n v="0"/>
    <n v="0"/>
    <n v="0"/>
    <n v="0"/>
    <n v="0"/>
    <n v="1"/>
    <n v="0"/>
    <x v="13"/>
    <m/>
    <x v="0"/>
    <m/>
  </r>
  <r>
    <s v="CC00334XX13"/>
    <n v="0"/>
    <n v="0"/>
    <n v="0"/>
    <n v="1"/>
    <n v="0"/>
    <n v="0"/>
    <n v="0"/>
    <x v="5"/>
    <m/>
    <x v="0"/>
    <m/>
  </r>
  <r>
    <s v="CC00335XX14"/>
    <n v="0"/>
    <n v="0"/>
    <n v="0"/>
    <n v="1"/>
    <n v="0"/>
    <n v="0"/>
    <n v="1"/>
    <x v="4"/>
    <m/>
    <x v="0"/>
    <m/>
  </r>
  <r>
    <s v="CC00336XX15"/>
    <n v="0"/>
    <n v="0"/>
    <n v="0"/>
    <n v="1"/>
    <n v="0"/>
    <n v="0"/>
    <n v="1"/>
    <x v="4"/>
    <m/>
    <x v="0"/>
    <m/>
  </r>
  <r>
    <s v="CC00337XX16"/>
    <n v="0"/>
    <n v="0"/>
    <n v="0"/>
    <n v="1"/>
    <n v="0"/>
    <n v="0"/>
    <n v="1"/>
    <x v="4"/>
    <m/>
    <x v="0"/>
    <m/>
  </r>
  <r>
    <s v="CC00338AN17"/>
    <n v="0"/>
    <n v="0"/>
    <n v="0"/>
    <n v="1"/>
    <n v="0"/>
    <n v="0"/>
    <n v="1"/>
    <x v="4"/>
    <m/>
    <x v="0"/>
    <m/>
  </r>
  <r>
    <s v="CC00338BN17"/>
    <n v="0"/>
    <n v="0"/>
    <n v="0"/>
    <n v="1"/>
    <n v="0"/>
    <n v="0"/>
    <n v="1"/>
    <x v="4"/>
    <m/>
    <x v="0"/>
    <m/>
  </r>
  <r>
    <s v="CC00339XX18"/>
    <n v="0"/>
    <n v="0"/>
    <n v="0"/>
    <n v="1"/>
    <n v="0"/>
    <n v="0"/>
    <n v="1"/>
    <x v="4"/>
    <m/>
    <x v="0"/>
    <m/>
  </r>
  <r>
    <s v="CC00340XX11"/>
    <n v="0"/>
    <n v="0"/>
    <n v="0"/>
    <n v="1"/>
    <n v="0"/>
    <n v="0"/>
    <n v="1"/>
    <x v="4"/>
    <m/>
    <x v="0"/>
    <m/>
  </r>
  <r>
    <s v="CC00341XX12"/>
    <n v="0"/>
    <n v="0"/>
    <n v="0"/>
    <n v="1"/>
    <n v="0"/>
    <n v="0"/>
    <n v="1"/>
    <x v="4"/>
    <m/>
    <x v="0"/>
    <m/>
  </r>
  <r>
    <s v="CC00342XX13"/>
    <n v="0"/>
    <n v="0"/>
    <n v="0"/>
    <n v="1"/>
    <n v="0"/>
    <n v="0"/>
    <n v="1"/>
    <x v="4"/>
    <m/>
    <x v="0"/>
    <m/>
  </r>
  <r>
    <s v="CC00343XX14"/>
    <n v="0"/>
    <n v="0"/>
    <n v="0"/>
    <n v="1"/>
    <n v="0"/>
    <n v="0"/>
    <n v="1"/>
    <x v="4"/>
    <m/>
    <x v="0"/>
    <m/>
  </r>
  <r>
    <s v="CC00344XX15"/>
    <n v="0"/>
    <n v="0"/>
    <n v="0"/>
    <n v="1"/>
    <n v="0"/>
    <n v="0"/>
    <n v="1"/>
    <x v="4"/>
    <m/>
    <x v="0"/>
    <m/>
  </r>
  <r>
    <s v="CC00345XX16"/>
    <n v="0"/>
    <n v="0"/>
    <n v="0"/>
    <n v="1"/>
    <n v="0"/>
    <n v="0"/>
    <n v="0"/>
    <x v="5"/>
    <m/>
    <x v="1"/>
    <m/>
  </r>
  <r>
    <s v="CC00346XX17"/>
    <n v="0"/>
    <n v="0"/>
    <n v="0"/>
    <n v="1"/>
    <n v="0"/>
    <n v="0"/>
    <n v="1"/>
    <x v="4"/>
    <m/>
    <x v="0"/>
    <m/>
  </r>
  <r>
    <s v="CC00347XX18"/>
    <n v="0"/>
    <n v="0"/>
    <n v="0"/>
    <n v="1"/>
    <n v="0"/>
    <n v="0"/>
    <n v="1"/>
    <x v="4"/>
    <m/>
    <x v="0"/>
    <m/>
  </r>
  <r>
    <s v="CC00348XX19"/>
    <n v="0"/>
    <n v="0"/>
    <n v="0"/>
    <n v="1"/>
    <n v="0"/>
    <n v="0"/>
    <n v="1"/>
    <x v="4"/>
    <m/>
    <x v="0"/>
    <m/>
  </r>
  <r>
    <s v="CC00349XX20"/>
    <n v="0"/>
    <n v="0"/>
    <n v="0"/>
    <n v="1"/>
    <n v="0"/>
    <n v="0"/>
    <n v="0"/>
    <x v="5"/>
    <m/>
    <x v="1"/>
    <m/>
  </r>
  <r>
    <s v="CC00350XX04"/>
    <n v="0"/>
    <n v="0"/>
    <n v="0"/>
    <n v="0"/>
    <n v="0"/>
    <n v="1"/>
    <n v="1"/>
    <x v="7"/>
    <m/>
    <x v="0"/>
    <m/>
  </r>
  <r>
    <s v="CC00351XX05"/>
    <n v="0"/>
    <n v="0"/>
    <n v="0"/>
    <n v="0"/>
    <n v="1"/>
    <n v="0"/>
    <n v="1"/>
    <x v="6"/>
    <m/>
    <x v="0"/>
    <m/>
  </r>
  <r>
    <s v="CC00352XX06"/>
    <n v="0"/>
    <n v="0"/>
    <n v="0"/>
    <n v="1"/>
    <n v="0"/>
    <n v="0"/>
    <n v="1"/>
    <x v="4"/>
    <m/>
    <x v="0"/>
    <m/>
  </r>
  <r>
    <s v="CC00353XX07"/>
    <n v="0"/>
    <n v="0"/>
    <n v="0"/>
    <n v="1"/>
    <n v="0"/>
    <n v="0"/>
    <n v="1"/>
    <x v="4"/>
    <m/>
    <x v="0"/>
    <m/>
  </r>
  <r>
    <s v="CC00354XX08"/>
    <n v="0"/>
    <n v="0"/>
    <n v="0"/>
    <n v="1"/>
    <n v="0"/>
    <n v="0"/>
    <n v="1"/>
    <x v="4"/>
    <m/>
    <x v="0"/>
    <m/>
  </r>
  <r>
    <s v="CC00355XX09"/>
    <n v="0"/>
    <n v="0"/>
    <n v="0"/>
    <n v="1"/>
    <n v="0"/>
    <n v="0"/>
    <n v="0"/>
    <x v="5"/>
    <m/>
    <x v="0"/>
    <m/>
  </r>
  <r>
    <s v="CC00356XX10"/>
    <n v="0"/>
    <n v="0"/>
    <n v="0"/>
    <n v="1"/>
    <n v="0"/>
    <n v="0"/>
    <n v="1"/>
    <x v="4"/>
    <m/>
    <x v="0"/>
    <m/>
  </r>
  <r>
    <s v="CC00357XX11"/>
    <n v="0"/>
    <n v="0"/>
    <n v="0"/>
    <n v="1"/>
    <n v="0"/>
    <n v="0"/>
    <n v="1"/>
    <x v="4"/>
    <m/>
    <x v="0"/>
    <m/>
  </r>
  <r>
    <s v="CC00358XX12"/>
    <n v="0"/>
    <n v="0"/>
    <n v="0"/>
    <n v="1"/>
    <n v="0"/>
    <n v="0"/>
    <n v="1"/>
    <x v="4"/>
    <m/>
    <x v="0"/>
    <m/>
  </r>
  <r>
    <s v="CC00360XX06"/>
    <n v="1"/>
    <n v="0"/>
    <n v="0"/>
    <n v="0"/>
    <n v="0"/>
    <n v="0"/>
    <n v="0"/>
    <x v="12"/>
    <m/>
    <x v="0"/>
    <m/>
  </r>
  <r>
    <s v="CC00361XX07"/>
    <n v="0"/>
    <n v="0"/>
    <n v="0"/>
    <n v="0"/>
    <n v="1"/>
    <n v="1"/>
    <n v="1"/>
    <x v="8"/>
    <m/>
    <x v="0"/>
    <m/>
  </r>
  <r>
    <s v="CC00362XX08"/>
    <n v="0"/>
    <n v="0"/>
    <n v="0"/>
    <n v="1"/>
    <n v="0"/>
    <n v="0"/>
    <n v="1"/>
    <x v="4"/>
    <m/>
    <x v="0"/>
    <m/>
  </r>
  <r>
    <s v="CC00363XX09"/>
    <n v="0"/>
    <n v="0"/>
    <n v="0"/>
    <n v="1"/>
    <n v="0"/>
    <n v="0"/>
    <n v="1"/>
    <x v="4"/>
    <m/>
    <x v="0"/>
    <m/>
  </r>
  <r>
    <s v="CC00364XX10"/>
    <n v="0"/>
    <n v="0"/>
    <n v="0"/>
    <n v="1"/>
    <n v="0"/>
    <n v="0"/>
    <n v="1"/>
    <x v="4"/>
    <m/>
    <x v="0"/>
    <m/>
  </r>
  <r>
    <s v="CC00365XX11"/>
    <n v="0"/>
    <n v="0"/>
    <n v="0"/>
    <n v="1"/>
    <n v="0"/>
    <n v="0"/>
    <n v="1"/>
    <x v="4"/>
    <m/>
    <x v="0"/>
    <m/>
  </r>
  <r>
    <s v="CC00366XX12"/>
    <n v="0"/>
    <n v="0"/>
    <n v="0"/>
    <n v="1"/>
    <n v="0"/>
    <n v="0"/>
    <n v="1"/>
    <x v="4"/>
    <m/>
    <x v="0"/>
    <m/>
  </r>
  <r>
    <s v="CC00367XX13"/>
    <n v="0"/>
    <n v="0"/>
    <n v="0"/>
    <n v="1"/>
    <n v="0"/>
    <n v="0"/>
    <n v="1"/>
    <x v="4"/>
    <m/>
    <x v="0"/>
    <m/>
  </r>
  <r>
    <s v="CC00368XX14"/>
    <n v="0"/>
    <n v="0"/>
    <n v="0"/>
    <n v="1"/>
    <n v="0"/>
    <n v="0"/>
    <n v="0"/>
    <x v="5"/>
    <m/>
    <x v="0"/>
    <m/>
  </r>
  <r>
    <s v="CC00370XX08"/>
    <n v="1"/>
    <n v="0"/>
    <n v="0"/>
    <n v="1"/>
    <n v="0"/>
    <n v="0"/>
    <n v="1"/>
    <x v="11"/>
    <m/>
    <x v="0"/>
    <m/>
  </r>
  <r>
    <s v="CC00371XX09"/>
    <n v="1"/>
    <n v="0"/>
    <n v="0"/>
    <n v="1"/>
    <n v="0"/>
    <n v="0"/>
    <n v="1"/>
    <x v="11"/>
    <m/>
    <x v="0"/>
    <m/>
  </r>
  <r>
    <s v="CC00372XX10"/>
    <n v="1"/>
    <n v="0"/>
    <n v="0"/>
    <n v="0"/>
    <n v="0"/>
    <n v="0"/>
    <n v="0"/>
    <x v="12"/>
    <m/>
    <x v="0"/>
    <m/>
  </r>
  <r>
    <s v="CC00373XX11"/>
    <n v="1"/>
    <n v="0"/>
    <n v="0"/>
    <n v="0"/>
    <n v="0"/>
    <n v="0"/>
    <n v="0"/>
    <x v="12"/>
    <m/>
    <x v="0"/>
    <m/>
  </r>
  <r>
    <s v="CC00374XX12"/>
    <n v="1"/>
    <n v="0"/>
    <n v="0"/>
    <n v="0"/>
    <n v="0"/>
    <n v="0"/>
    <n v="0"/>
    <x v="12"/>
    <m/>
    <x v="0"/>
    <m/>
  </r>
  <r>
    <s v="CC00375XX13"/>
    <n v="0"/>
    <n v="0"/>
    <n v="0"/>
    <n v="1"/>
    <n v="0"/>
    <n v="0"/>
    <n v="1"/>
    <x v="4"/>
    <m/>
    <x v="0"/>
    <m/>
  </r>
  <r>
    <s v="CC00376XX14"/>
    <n v="0"/>
    <n v="0"/>
    <n v="0"/>
    <n v="1"/>
    <n v="0"/>
    <n v="0"/>
    <n v="0"/>
    <x v="5"/>
    <m/>
    <x v="1"/>
    <m/>
  </r>
  <r>
    <s v="CC00377XX15"/>
    <n v="0"/>
    <n v="0"/>
    <n v="0"/>
    <n v="1"/>
    <n v="0"/>
    <n v="0"/>
    <n v="0"/>
    <x v="5"/>
    <m/>
    <x v="0"/>
    <m/>
  </r>
  <r>
    <s v="CC00378XX16"/>
    <n v="0"/>
    <n v="0"/>
    <n v="0"/>
    <n v="1"/>
    <n v="0"/>
    <n v="0"/>
    <n v="1"/>
    <x v="4"/>
    <m/>
    <x v="0"/>
    <m/>
  </r>
  <r>
    <s v="CC00379XX17"/>
    <n v="0"/>
    <n v="0"/>
    <n v="0"/>
    <n v="1"/>
    <n v="0"/>
    <n v="0"/>
    <n v="1"/>
    <x v="4"/>
    <m/>
    <x v="0"/>
    <m/>
  </r>
  <r>
    <s v="CC00380XX10"/>
    <n v="0"/>
    <n v="0"/>
    <n v="0"/>
    <n v="1"/>
    <n v="0"/>
    <n v="0"/>
    <n v="1"/>
    <x v="4"/>
    <m/>
    <x v="0"/>
    <m/>
  </r>
  <r>
    <s v="CC00381XX11"/>
    <n v="0"/>
    <n v="0"/>
    <n v="0"/>
    <n v="1"/>
    <n v="0"/>
    <n v="0"/>
    <n v="1"/>
    <x v="4"/>
    <m/>
    <x v="0"/>
    <m/>
  </r>
  <r>
    <s v="CC00382XX12"/>
    <n v="0"/>
    <n v="0"/>
    <n v="0"/>
    <n v="1"/>
    <n v="0"/>
    <n v="0"/>
    <n v="1"/>
    <x v="4"/>
    <m/>
    <x v="0"/>
    <m/>
  </r>
  <r>
    <s v="CC00383XX13"/>
    <n v="0"/>
    <n v="0"/>
    <n v="0"/>
    <n v="1"/>
    <n v="0"/>
    <n v="0"/>
    <n v="1"/>
    <x v="4"/>
    <m/>
    <x v="0"/>
    <m/>
  </r>
  <r>
    <s v="CC00384XX14"/>
    <n v="0"/>
    <n v="0"/>
    <n v="0"/>
    <n v="1"/>
    <n v="0"/>
    <n v="0"/>
    <n v="0"/>
    <x v="5"/>
    <m/>
    <x v="1"/>
    <m/>
  </r>
  <r>
    <s v="CC00385XX15"/>
    <n v="0"/>
    <n v="0"/>
    <n v="0"/>
    <n v="0"/>
    <n v="1"/>
    <n v="1"/>
    <n v="0"/>
    <x v="10"/>
    <m/>
    <x v="1"/>
    <m/>
  </r>
  <r>
    <s v="CC00386XX16"/>
    <n v="1"/>
    <n v="0"/>
    <n v="0"/>
    <n v="0"/>
    <n v="0"/>
    <n v="0"/>
    <n v="0"/>
    <x v="12"/>
    <m/>
    <x v="0"/>
    <m/>
  </r>
  <r>
    <s v="CC00387XX17"/>
    <n v="1"/>
    <n v="0"/>
    <n v="0"/>
    <n v="0"/>
    <n v="0"/>
    <n v="0"/>
    <n v="0"/>
    <x v="12"/>
    <m/>
    <x v="0"/>
    <m/>
  </r>
  <r>
    <s v="CC00388XX18"/>
    <n v="0"/>
    <n v="0"/>
    <n v="0"/>
    <n v="0"/>
    <n v="0"/>
    <n v="1"/>
    <n v="0"/>
    <x v="13"/>
    <m/>
    <x v="1"/>
    <m/>
  </r>
  <r>
    <s v="CC00389XX19"/>
    <n v="0"/>
    <n v="0"/>
    <n v="0"/>
    <n v="0"/>
    <n v="1"/>
    <n v="1"/>
    <n v="1"/>
    <x v="8"/>
    <m/>
    <x v="0"/>
    <m/>
  </r>
  <r>
    <s v="CC00390XX12"/>
    <n v="2"/>
    <n v="0"/>
    <n v="0"/>
    <n v="0"/>
    <n v="0"/>
    <n v="0"/>
    <n v="0"/>
    <x v="12"/>
    <m/>
    <x v="0"/>
    <m/>
  </r>
  <r>
    <s v="CC00391XX13"/>
    <n v="1"/>
    <n v="0"/>
    <n v="0"/>
    <n v="0"/>
    <n v="0"/>
    <n v="0"/>
    <n v="0"/>
    <x v="12"/>
    <m/>
    <x v="0"/>
    <m/>
  </r>
  <r>
    <s v="CC00393XX15"/>
    <n v="1"/>
    <n v="0"/>
    <n v="0"/>
    <n v="0"/>
    <n v="0"/>
    <n v="0"/>
    <n v="0"/>
    <x v="12"/>
    <m/>
    <x v="0"/>
    <m/>
  </r>
  <r>
    <s v="CC00394XX16"/>
    <n v="1"/>
    <n v="0"/>
    <n v="0"/>
    <n v="0"/>
    <n v="0"/>
    <n v="0"/>
    <n v="0"/>
    <x v="12"/>
    <m/>
    <x v="0"/>
    <m/>
  </r>
  <r>
    <s v="CC00395XX17"/>
    <n v="0"/>
    <n v="0"/>
    <n v="0"/>
    <n v="0"/>
    <n v="1"/>
    <n v="1"/>
    <n v="0"/>
    <x v="10"/>
    <m/>
    <x v="1"/>
    <m/>
  </r>
  <r>
    <s v="CC00397XX19"/>
    <n v="0"/>
    <n v="0"/>
    <n v="0"/>
    <n v="1"/>
    <n v="0"/>
    <n v="0"/>
    <n v="1"/>
    <x v="4"/>
    <m/>
    <x v="0"/>
    <m/>
  </r>
  <r>
    <s v="CC00398XX20"/>
    <n v="0"/>
    <n v="0"/>
    <n v="0"/>
    <n v="1"/>
    <n v="0"/>
    <n v="0"/>
    <n v="1"/>
    <x v="4"/>
    <m/>
    <x v="0"/>
    <m/>
  </r>
  <r>
    <s v="CC00399XX21"/>
    <n v="0"/>
    <n v="0"/>
    <n v="0"/>
    <n v="1"/>
    <n v="0"/>
    <n v="0"/>
    <n v="1"/>
    <x v="4"/>
    <m/>
    <x v="0"/>
    <m/>
  </r>
  <r>
    <s v="CC00400XX04"/>
    <n v="0"/>
    <n v="0"/>
    <n v="0"/>
    <n v="1"/>
    <n v="0"/>
    <n v="0"/>
    <n v="1"/>
    <x v="4"/>
    <m/>
    <x v="0"/>
    <m/>
  </r>
  <r>
    <s v="CC00401XX05"/>
    <n v="0"/>
    <n v="0"/>
    <n v="0"/>
    <n v="1"/>
    <n v="0"/>
    <n v="0"/>
    <n v="1"/>
    <x v="4"/>
    <m/>
    <x v="0"/>
    <m/>
  </r>
  <r>
    <s v="CC00402XX06"/>
    <n v="0"/>
    <n v="0"/>
    <n v="0"/>
    <n v="1"/>
    <n v="0"/>
    <n v="0"/>
    <n v="1"/>
    <x v="4"/>
    <m/>
    <x v="0"/>
    <m/>
  </r>
  <r>
    <s v="CC00403XX07"/>
    <n v="0"/>
    <n v="0"/>
    <n v="0"/>
    <n v="1"/>
    <n v="0"/>
    <n v="0"/>
    <n v="1"/>
    <x v="4"/>
    <m/>
    <x v="0"/>
    <m/>
  </r>
  <r>
    <s v="CC00404XX08"/>
    <n v="0"/>
    <n v="0"/>
    <n v="0"/>
    <n v="1"/>
    <n v="0"/>
    <n v="0"/>
    <n v="1"/>
    <x v="4"/>
    <m/>
    <x v="0"/>
    <m/>
  </r>
  <r>
    <s v="CC00405XX09"/>
    <n v="0"/>
    <n v="0"/>
    <n v="0"/>
    <n v="1"/>
    <n v="0"/>
    <n v="0"/>
    <n v="1"/>
    <x v="4"/>
    <m/>
    <x v="0"/>
    <m/>
  </r>
  <r>
    <s v="CC00406XX10"/>
    <n v="0"/>
    <n v="0"/>
    <n v="0"/>
    <n v="0"/>
    <n v="1"/>
    <n v="1"/>
    <n v="1"/>
    <x v="8"/>
    <m/>
    <x v="0"/>
    <m/>
  </r>
  <r>
    <s v="CC00407AN11"/>
    <n v="0"/>
    <n v="0"/>
    <n v="0"/>
    <n v="0"/>
    <n v="1"/>
    <n v="1"/>
    <n v="1"/>
    <x v="8"/>
    <m/>
    <x v="0"/>
    <m/>
  </r>
  <r>
    <s v="CC00407BN11"/>
    <n v="0"/>
    <n v="0"/>
    <n v="0"/>
    <n v="0"/>
    <n v="1"/>
    <n v="1"/>
    <n v="1"/>
    <x v="8"/>
    <m/>
    <x v="0"/>
    <m/>
  </r>
  <r>
    <s v="CC00408XX12"/>
    <n v="0"/>
    <n v="0"/>
    <n v="0"/>
    <n v="1"/>
    <n v="0"/>
    <n v="0"/>
    <n v="0"/>
    <x v="5"/>
    <m/>
    <x v="1"/>
    <m/>
  </r>
  <r>
    <s v="CC00409XX13"/>
    <n v="0"/>
    <n v="0"/>
    <n v="0"/>
    <n v="1"/>
    <n v="0"/>
    <n v="0"/>
    <n v="1"/>
    <x v="4"/>
    <m/>
    <x v="0"/>
    <m/>
  </r>
  <r>
    <s v="CC00410XX06"/>
    <n v="0"/>
    <n v="0"/>
    <n v="0"/>
    <n v="1"/>
    <n v="0"/>
    <n v="0"/>
    <n v="1"/>
    <x v="4"/>
    <m/>
    <x v="0"/>
    <m/>
  </r>
  <r>
    <s v="CC00411XX07"/>
    <n v="0"/>
    <n v="0"/>
    <n v="0"/>
    <n v="1"/>
    <n v="0"/>
    <n v="0"/>
    <n v="1"/>
    <x v="4"/>
    <m/>
    <x v="0"/>
    <m/>
  </r>
  <r>
    <s v="CC00412XX08"/>
    <n v="0"/>
    <n v="0"/>
    <n v="0"/>
    <n v="1"/>
    <n v="0"/>
    <n v="0"/>
    <n v="1"/>
    <x v="4"/>
    <m/>
    <x v="0"/>
    <m/>
  </r>
  <r>
    <s v="CC00413XX09"/>
    <n v="0"/>
    <n v="0"/>
    <n v="0"/>
    <n v="1"/>
    <n v="0"/>
    <n v="0"/>
    <n v="1"/>
    <x v="4"/>
    <m/>
    <x v="0"/>
    <m/>
  </r>
  <r>
    <s v="CC00414XX10"/>
    <n v="0"/>
    <n v="0"/>
    <n v="0"/>
    <n v="1"/>
    <n v="0"/>
    <n v="0"/>
    <n v="0"/>
    <x v="5"/>
    <m/>
    <x v="0"/>
    <m/>
  </r>
  <r>
    <s v="CC00415XX11"/>
    <n v="0"/>
    <n v="0"/>
    <n v="0"/>
    <n v="1"/>
    <n v="0"/>
    <n v="0"/>
    <n v="1"/>
    <x v="4"/>
    <m/>
    <x v="0"/>
    <m/>
  </r>
  <r>
    <s v="CC00416XX12"/>
    <n v="0"/>
    <n v="0"/>
    <n v="0"/>
    <n v="1"/>
    <n v="0"/>
    <n v="0"/>
    <n v="1"/>
    <x v="4"/>
    <m/>
    <x v="0"/>
    <m/>
  </r>
  <r>
    <s v="CC00417XX13"/>
    <n v="0"/>
    <n v="0"/>
    <n v="0"/>
    <n v="1"/>
    <n v="0"/>
    <n v="0"/>
    <n v="1"/>
    <x v="4"/>
    <m/>
    <x v="0"/>
    <m/>
  </r>
  <r>
    <s v="CC00418AN14"/>
    <n v="0"/>
    <n v="0"/>
    <n v="0"/>
    <n v="0"/>
    <n v="1"/>
    <n v="1"/>
    <n v="1"/>
    <x v="8"/>
    <m/>
    <x v="0"/>
    <m/>
  </r>
  <r>
    <s v="CC00418BN14"/>
    <n v="0"/>
    <n v="0"/>
    <n v="0"/>
    <n v="0"/>
    <n v="1"/>
    <n v="1"/>
    <n v="1"/>
    <x v="8"/>
    <m/>
    <x v="0"/>
    <m/>
  </r>
  <r>
    <s v="CC00420XX08"/>
    <n v="1"/>
    <n v="0"/>
    <n v="0"/>
    <n v="0"/>
    <n v="0"/>
    <n v="0"/>
    <n v="0"/>
    <x v="12"/>
    <m/>
    <x v="0"/>
    <m/>
  </r>
  <r>
    <s v="CC00421AN09"/>
    <n v="0"/>
    <n v="0"/>
    <n v="0"/>
    <n v="1"/>
    <n v="0"/>
    <n v="0"/>
    <n v="1"/>
    <x v="4"/>
    <m/>
    <x v="0"/>
    <m/>
  </r>
  <r>
    <s v="CC00421BN09"/>
    <n v="0"/>
    <n v="0"/>
    <n v="0"/>
    <n v="1"/>
    <n v="0"/>
    <n v="0"/>
    <n v="1"/>
    <x v="4"/>
    <m/>
    <x v="0"/>
    <m/>
  </r>
  <r>
    <s v="CC00422XX10"/>
    <n v="0"/>
    <n v="0"/>
    <n v="0"/>
    <n v="0"/>
    <n v="0"/>
    <n v="1"/>
    <n v="0"/>
    <x v="13"/>
    <m/>
    <x v="0"/>
    <m/>
  </r>
  <r>
    <s v="CC00423XX11"/>
    <n v="0"/>
    <n v="0"/>
    <n v="0"/>
    <n v="0"/>
    <n v="1"/>
    <n v="0"/>
    <n v="1"/>
    <x v="6"/>
    <m/>
    <x v="0"/>
    <m/>
  </r>
  <r>
    <s v="CC00424XX12"/>
    <n v="0"/>
    <n v="0"/>
    <n v="0"/>
    <n v="1"/>
    <n v="0"/>
    <n v="0"/>
    <n v="1"/>
    <x v="4"/>
    <m/>
    <x v="0"/>
    <m/>
  </r>
  <r>
    <s v="CC00425XX13"/>
    <n v="0"/>
    <n v="0"/>
    <n v="0"/>
    <n v="1"/>
    <n v="0"/>
    <n v="0"/>
    <n v="1"/>
    <x v="4"/>
    <m/>
    <x v="0"/>
    <m/>
  </r>
  <r>
    <s v="CC00426XX14"/>
    <n v="0"/>
    <n v="0"/>
    <n v="0"/>
    <n v="1"/>
    <n v="0"/>
    <n v="0"/>
    <n v="0"/>
    <x v="5"/>
    <m/>
    <x v="1"/>
    <m/>
  </r>
  <r>
    <s v="CC00427XX15"/>
    <n v="0"/>
    <n v="0"/>
    <n v="0"/>
    <n v="1"/>
    <n v="0"/>
    <n v="0"/>
    <n v="1"/>
    <x v="4"/>
    <m/>
    <x v="0"/>
    <m/>
  </r>
  <r>
    <s v="CC00428XX16"/>
    <n v="0"/>
    <n v="0"/>
    <n v="0"/>
    <n v="1"/>
    <n v="0"/>
    <n v="0"/>
    <n v="1"/>
    <x v="4"/>
    <m/>
    <x v="0"/>
    <m/>
  </r>
  <r>
    <s v="CC00429XX17"/>
    <n v="0"/>
    <n v="0"/>
    <n v="0"/>
    <n v="1"/>
    <n v="0"/>
    <n v="0"/>
    <n v="1"/>
    <x v="4"/>
    <m/>
    <x v="0"/>
    <m/>
  </r>
  <r>
    <s v="CC00430XX10"/>
    <n v="0"/>
    <n v="0"/>
    <n v="0"/>
    <n v="1"/>
    <n v="0"/>
    <n v="0"/>
    <n v="1"/>
    <x v="4"/>
    <m/>
    <x v="0"/>
    <m/>
  </r>
  <r>
    <s v="CC00431XX11"/>
    <n v="0"/>
    <n v="0"/>
    <n v="0"/>
    <n v="1"/>
    <n v="0"/>
    <n v="0"/>
    <n v="1"/>
    <x v="4"/>
    <m/>
    <x v="0"/>
    <m/>
  </r>
  <r>
    <s v="CC00432XX12"/>
    <n v="0"/>
    <n v="0"/>
    <n v="0"/>
    <n v="1"/>
    <n v="0"/>
    <n v="0"/>
    <n v="1"/>
    <x v="4"/>
    <m/>
    <x v="0"/>
    <m/>
  </r>
  <r>
    <s v="CC00433XX13"/>
    <n v="0"/>
    <n v="0"/>
    <n v="0"/>
    <n v="1"/>
    <n v="0"/>
    <n v="0"/>
    <n v="1"/>
    <x v="4"/>
    <m/>
    <x v="0"/>
    <m/>
  </r>
  <r>
    <s v="CC00434AN14"/>
    <n v="0"/>
    <n v="0"/>
    <n v="0"/>
    <n v="1"/>
    <n v="0"/>
    <n v="0"/>
    <n v="0"/>
    <x v="5"/>
    <m/>
    <x v="0"/>
    <m/>
  </r>
  <r>
    <s v="CC00435XX15"/>
    <n v="1"/>
    <n v="0"/>
    <n v="0"/>
    <n v="0"/>
    <n v="0"/>
    <n v="0"/>
    <n v="0"/>
    <x v="12"/>
    <m/>
    <x v="0"/>
    <m/>
  </r>
  <r>
    <s v="CC00436XX16"/>
    <n v="1"/>
    <n v="0"/>
    <n v="0"/>
    <n v="0"/>
    <n v="0"/>
    <n v="0"/>
    <n v="0"/>
    <x v="12"/>
    <m/>
    <x v="0"/>
    <m/>
  </r>
  <r>
    <s v="CC00437XX17"/>
    <n v="1"/>
    <n v="0"/>
    <n v="0"/>
    <n v="0"/>
    <n v="0"/>
    <n v="0"/>
    <n v="0"/>
    <x v="12"/>
    <m/>
    <x v="0"/>
    <m/>
  </r>
  <r>
    <s v="CC00438XX18"/>
    <n v="1"/>
    <n v="0"/>
    <n v="0"/>
    <n v="1"/>
    <n v="0"/>
    <n v="0"/>
    <n v="1"/>
    <x v="11"/>
    <m/>
    <x v="0"/>
    <m/>
  </r>
  <r>
    <s v="CC00439XX19"/>
    <n v="0"/>
    <n v="0"/>
    <n v="0"/>
    <n v="1"/>
    <n v="0"/>
    <n v="0"/>
    <n v="1"/>
    <x v="4"/>
    <m/>
    <x v="0"/>
    <m/>
  </r>
  <r>
    <s v="CC00440XX12"/>
    <n v="0"/>
    <n v="0"/>
    <n v="0"/>
    <n v="1"/>
    <n v="0"/>
    <n v="0"/>
    <n v="1"/>
    <x v="4"/>
    <m/>
    <x v="0"/>
    <m/>
  </r>
  <r>
    <s v="CC00441XX13"/>
    <n v="0"/>
    <n v="0"/>
    <n v="0"/>
    <n v="1"/>
    <n v="0"/>
    <n v="0"/>
    <n v="0"/>
    <x v="5"/>
    <m/>
    <x v="1"/>
    <m/>
  </r>
  <r>
    <s v="CC00442XX14"/>
    <n v="0"/>
    <n v="0"/>
    <n v="0"/>
    <n v="1"/>
    <n v="0"/>
    <n v="0"/>
    <n v="1"/>
    <x v="4"/>
    <m/>
    <x v="0"/>
    <m/>
  </r>
  <r>
    <s v="CC00443XX15"/>
    <n v="0"/>
    <n v="0"/>
    <n v="0"/>
    <n v="1"/>
    <n v="0"/>
    <n v="0"/>
    <n v="1"/>
    <x v="4"/>
    <m/>
    <x v="0"/>
    <m/>
  </r>
  <r>
    <s v="CC00444XX16"/>
    <n v="0"/>
    <n v="0"/>
    <n v="0"/>
    <n v="1"/>
    <n v="0"/>
    <n v="0"/>
    <n v="1"/>
    <x v="4"/>
    <m/>
    <x v="0"/>
    <m/>
  </r>
  <r>
    <s v="CC00445XX17"/>
    <n v="0"/>
    <n v="0"/>
    <n v="0"/>
    <n v="1"/>
    <n v="0"/>
    <n v="0"/>
    <n v="1"/>
    <x v="4"/>
    <m/>
    <x v="0"/>
    <m/>
  </r>
  <r>
    <s v="CC00446XX18"/>
    <n v="0"/>
    <n v="0"/>
    <n v="0"/>
    <n v="1"/>
    <n v="0"/>
    <n v="0"/>
    <n v="1"/>
    <x v="4"/>
    <m/>
    <x v="0"/>
    <m/>
  </r>
  <r>
    <s v="CC00447XX19"/>
    <n v="0"/>
    <n v="0"/>
    <n v="0"/>
    <n v="1"/>
    <n v="0"/>
    <n v="0"/>
    <n v="1"/>
    <x v="4"/>
    <m/>
    <x v="0"/>
    <m/>
  </r>
  <r>
    <s v="CC00448XX20"/>
    <n v="0"/>
    <n v="0"/>
    <n v="0"/>
    <n v="1"/>
    <n v="0"/>
    <n v="0"/>
    <n v="0"/>
    <x v="5"/>
    <m/>
    <x v="0"/>
    <m/>
  </r>
  <r>
    <s v="CC00449XX21"/>
    <n v="0"/>
    <n v="0"/>
    <n v="0"/>
    <n v="1"/>
    <n v="0"/>
    <n v="0"/>
    <n v="0"/>
    <x v="5"/>
    <m/>
    <x v="1"/>
    <m/>
  </r>
  <r>
    <s v="CC00450XX05"/>
    <n v="0"/>
    <n v="0"/>
    <n v="0"/>
    <n v="1"/>
    <n v="0"/>
    <n v="0"/>
    <n v="1"/>
    <x v="4"/>
    <m/>
    <x v="0"/>
    <m/>
  </r>
  <r>
    <s v="CC00451XX06"/>
    <n v="0"/>
    <n v="0"/>
    <n v="0"/>
    <n v="1"/>
    <n v="0"/>
    <n v="0"/>
    <n v="1"/>
    <x v="4"/>
    <m/>
    <x v="0"/>
    <m/>
  </r>
  <r>
    <s v="CC00453XX08"/>
    <n v="0"/>
    <n v="0"/>
    <n v="0"/>
    <n v="1"/>
    <n v="0"/>
    <n v="0"/>
    <n v="0"/>
    <x v="5"/>
    <m/>
    <x v="0"/>
    <m/>
  </r>
  <r>
    <s v="CC00454XX09"/>
    <n v="0"/>
    <n v="0"/>
    <n v="0"/>
    <n v="1"/>
    <n v="0"/>
    <n v="0"/>
    <n v="1"/>
    <x v="4"/>
    <m/>
    <x v="0"/>
    <m/>
  </r>
  <r>
    <s v="CC00455XX10"/>
    <n v="0"/>
    <n v="0"/>
    <n v="0"/>
    <n v="1"/>
    <n v="0"/>
    <n v="0"/>
    <n v="1"/>
    <x v="4"/>
    <m/>
    <x v="0"/>
    <m/>
  </r>
  <r>
    <s v="CC00456XX11"/>
    <n v="0"/>
    <n v="0"/>
    <n v="0"/>
    <n v="1"/>
    <n v="0"/>
    <n v="0"/>
    <n v="1"/>
    <x v="4"/>
    <m/>
    <x v="0"/>
    <m/>
  </r>
  <r>
    <s v="CC00457XX12"/>
    <n v="0"/>
    <n v="0"/>
    <n v="0"/>
    <n v="1"/>
    <n v="0"/>
    <n v="0"/>
    <n v="1"/>
    <x v="4"/>
    <m/>
    <x v="0"/>
    <m/>
  </r>
  <r>
    <s v="CC00458XX13"/>
    <n v="0"/>
    <n v="0"/>
    <n v="0"/>
    <n v="1"/>
    <n v="0"/>
    <n v="0"/>
    <n v="1"/>
    <x v="4"/>
    <m/>
    <x v="0"/>
    <m/>
  </r>
  <r>
    <s v="CC00459XX14"/>
    <n v="1"/>
    <n v="0"/>
    <n v="0"/>
    <n v="0"/>
    <n v="0"/>
    <n v="0"/>
    <n v="0"/>
    <x v="12"/>
    <m/>
    <x v="0"/>
    <m/>
  </r>
  <r>
    <s v="CC00460XX07"/>
    <n v="1"/>
    <n v="0"/>
    <n v="0"/>
    <n v="0"/>
    <n v="0"/>
    <n v="0"/>
    <n v="0"/>
    <x v="12"/>
    <m/>
    <x v="0"/>
    <m/>
  </r>
  <r>
    <s v="CC00461XX08"/>
    <n v="2"/>
    <n v="0"/>
    <n v="0"/>
    <n v="1"/>
    <n v="0"/>
    <n v="0"/>
    <n v="1"/>
    <x v="11"/>
    <m/>
    <x v="0"/>
    <m/>
  </r>
  <r>
    <s v="CC00462XX09"/>
    <n v="0"/>
    <n v="0"/>
    <n v="0"/>
    <n v="1"/>
    <n v="0"/>
    <n v="0"/>
    <n v="1"/>
    <x v="4"/>
    <m/>
    <x v="0"/>
    <m/>
  </r>
  <r>
    <s v="CC00463XX10"/>
    <n v="1"/>
    <n v="0"/>
    <n v="0"/>
    <n v="0"/>
    <n v="0"/>
    <n v="0"/>
    <n v="0"/>
    <x v="12"/>
    <m/>
    <x v="0"/>
    <m/>
  </r>
  <r>
    <s v="CC00464XX11"/>
    <n v="2"/>
    <n v="0"/>
    <n v="0"/>
    <n v="0"/>
    <n v="0"/>
    <n v="0"/>
    <n v="0"/>
    <x v="12"/>
    <m/>
    <x v="0"/>
    <m/>
  </r>
  <r>
    <s v="CC00465XX12"/>
    <n v="0"/>
    <n v="0"/>
    <n v="0"/>
    <n v="0"/>
    <n v="0"/>
    <n v="1"/>
    <n v="1"/>
    <x v="7"/>
    <m/>
    <x v="0"/>
    <m/>
  </r>
  <r>
    <s v="CC00466AN13"/>
    <n v="0"/>
    <n v="0"/>
    <n v="0"/>
    <n v="1"/>
    <n v="0"/>
    <n v="0"/>
    <n v="1"/>
    <x v="4"/>
    <m/>
    <x v="0"/>
    <m/>
  </r>
  <r>
    <s v="CC00466BN13"/>
    <n v="0"/>
    <n v="0"/>
    <n v="0"/>
    <n v="1"/>
    <n v="0"/>
    <n v="0"/>
    <n v="1"/>
    <x v="4"/>
    <m/>
    <x v="0"/>
    <m/>
  </r>
  <r>
    <s v="CC00467XX14"/>
    <n v="0"/>
    <n v="0"/>
    <n v="0"/>
    <n v="1"/>
    <n v="0"/>
    <n v="0"/>
    <n v="1"/>
    <x v="4"/>
    <m/>
    <x v="0"/>
    <m/>
  </r>
  <r>
    <s v="CC00468XX15"/>
    <n v="0"/>
    <n v="0"/>
    <n v="0"/>
    <n v="1"/>
    <n v="0"/>
    <n v="0"/>
    <n v="1"/>
    <x v="4"/>
    <m/>
    <x v="0"/>
    <m/>
  </r>
  <r>
    <s v="CC00469XX16"/>
    <n v="0"/>
    <n v="0"/>
    <n v="0"/>
    <n v="1"/>
    <n v="0"/>
    <n v="0"/>
    <n v="1"/>
    <x v="4"/>
    <m/>
    <x v="0"/>
    <m/>
  </r>
  <r>
    <s v="CC00470XX09"/>
    <n v="0"/>
    <n v="0"/>
    <n v="0"/>
    <n v="1"/>
    <n v="0"/>
    <n v="0"/>
    <n v="1"/>
    <x v="4"/>
    <m/>
    <x v="0"/>
    <m/>
  </r>
  <r>
    <s v="CC00472XX11"/>
    <n v="0"/>
    <n v="0"/>
    <n v="0"/>
    <n v="1"/>
    <n v="0"/>
    <n v="0"/>
    <n v="1"/>
    <x v="4"/>
    <m/>
    <x v="0"/>
    <m/>
  </r>
  <r>
    <s v="CC00473XX12"/>
    <n v="0"/>
    <n v="0"/>
    <n v="0"/>
    <n v="1"/>
    <n v="0"/>
    <n v="0"/>
    <n v="1"/>
    <x v="4"/>
    <m/>
    <x v="0"/>
    <m/>
  </r>
  <r>
    <s v="CC00474XX13"/>
    <n v="0"/>
    <n v="0"/>
    <n v="0"/>
    <n v="1"/>
    <n v="0"/>
    <n v="0"/>
    <n v="0"/>
    <x v="5"/>
    <m/>
    <x v="1"/>
    <m/>
  </r>
  <r>
    <s v="CC00475XX14"/>
    <n v="0"/>
    <n v="0"/>
    <n v="0"/>
    <n v="1"/>
    <n v="0"/>
    <n v="0"/>
    <n v="1"/>
    <x v="4"/>
    <m/>
    <x v="0"/>
    <m/>
  </r>
  <r>
    <s v="CC00476XX15"/>
    <n v="0"/>
    <n v="0"/>
    <n v="0"/>
    <n v="1"/>
    <n v="0"/>
    <n v="0"/>
    <n v="1"/>
    <x v="4"/>
    <m/>
    <x v="0"/>
    <m/>
  </r>
  <r>
    <s v="CC00477XX16"/>
    <n v="0"/>
    <n v="0"/>
    <n v="0"/>
    <n v="1"/>
    <n v="0"/>
    <n v="0"/>
    <n v="1"/>
    <x v="4"/>
    <m/>
    <x v="0"/>
    <m/>
  </r>
  <r>
    <s v="CC00478XX17"/>
    <n v="0"/>
    <n v="0"/>
    <n v="0"/>
    <n v="1"/>
    <n v="0"/>
    <n v="0"/>
    <n v="1"/>
    <x v="4"/>
    <m/>
    <x v="0"/>
    <m/>
  </r>
  <r>
    <s v="CC00479XX18"/>
    <n v="0"/>
    <n v="0"/>
    <n v="0"/>
    <n v="1"/>
    <n v="0"/>
    <n v="0"/>
    <n v="0"/>
    <x v="5"/>
    <m/>
    <x v="1"/>
    <m/>
  </r>
  <r>
    <s v="CC00480XX11"/>
    <n v="0"/>
    <n v="0"/>
    <n v="0"/>
    <n v="1"/>
    <n v="0"/>
    <n v="0"/>
    <n v="0"/>
    <x v="5"/>
    <m/>
    <x v="0"/>
    <m/>
  </r>
  <r>
    <s v="CC00481XX12"/>
    <n v="0"/>
    <n v="0"/>
    <n v="0"/>
    <n v="1"/>
    <n v="0"/>
    <n v="0"/>
    <n v="0"/>
    <x v="5"/>
    <m/>
    <x v="1"/>
    <m/>
  </r>
  <r>
    <s v="CC00482XX13"/>
    <n v="0"/>
    <n v="0"/>
    <n v="0"/>
    <n v="1"/>
    <n v="0"/>
    <n v="0"/>
    <n v="1"/>
    <x v="4"/>
    <m/>
    <x v="0"/>
    <m/>
  </r>
  <r>
    <s v="CC00483XX14"/>
    <n v="0"/>
    <n v="0"/>
    <n v="0"/>
    <n v="1"/>
    <n v="0"/>
    <n v="0"/>
    <n v="1"/>
    <x v="4"/>
    <m/>
    <x v="0"/>
    <m/>
  </r>
  <r>
    <s v="CC00484XX15"/>
    <n v="0"/>
    <n v="0"/>
    <n v="0"/>
    <n v="1"/>
    <n v="0"/>
    <n v="0"/>
    <n v="1"/>
    <x v="4"/>
    <m/>
    <x v="0"/>
    <m/>
  </r>
  <r>
    <s v="CC00485XX16"/>
    <n v="0"/>
    <n v="0"/>
    <n v="0"/>
    <n v="1"/>
    <n v="0"/>
    <n v="0"/>
    <n v="1"/>
    <x v="4"/>
    <m/>
    <x v="0"/>
    <m/>
  </r>
  <r>
    <s v="CC00486XX17"/>
    <n v="0"/>
    <n v="0"/>
    <n v="0"/>
    <n v="1"/>
    <n v="0"/>
    <n v="0"/>
    <n v="1"/>
    <x v="4"/>
    <m/>
    <x v="0"/>
    <m/>
  </r>
  <r>
    <s v="CC00487XX18"/>
    <n v="2"/>
    <n v="0"/>
    <n v="0"/>
    <n v="0"/>
    <n v="0"/>
    <n v="0"/>
    <n v="0"/>
    <x v="12"/>
    <m/>
    <x v="0"/>
    <m/>
  </r>
  <r>
    <s v="CC00489XX20"/>
    <n v="0"/>
    <n v="0"/>
    <n v="0"/>
    <n v="0"/>
    <n v="1"/>
    <n v="1"/>
    <n v="1"/>
    <x v="8"/>
    <m/>
    <x v="0"/>
    <m/>
  </r>
  <r>
    <s v="CC00491XX14"/>
    <n v="1"/>
    <n v="0"/>
    <n v="0"/>
    <n v="0"/>
    <n v="0"/>
    <n v="0"/>
    <n v="0"/>
    <x v="12"/>
    <m/>
    <x v="0"/>
    <m/>
  </r>
  <r>
    <s v="CC00492AN15"/>
    <n v="0"/>
    <n v="0"/>
    <n v="0"/>
    <n v="0"/>
    <n v="1"/>
    <n v="0"/>
    <n v="1"/>
    <x v="6"/>
    <m/>
    <x v="0"/>
    <m/>
  </r>
  <r>
    <s v="CC00492BN15"/>
    <n v="0"/>
    <n v="0"/>
    <n v="0"/>
    <n v="0"/>
    <n v="1"/>
    <n v="0"/>
    <n v="1"/>
    <x v="6"/>
    <m/>
    <x v="0"/>
    <m/>
  </r>
  <r>
    <s v="CC00493XX16"/>
    <n v="1"/>
    <n v="0"/>
    <n v="0"/>
    <n v="0"/>
    <n v="0"/>
    <n v="0"/>
    <n v="0"/>
    <x v="12"/>
    <m/>
    <x v="0"/>
    <m/>
  </r>
  <r>
    <s v="CC00496XX19"/>
    <n v="1"/>
    <n v="0"/>
    <n v="0"/>
    <n v="0"/>
    <n v="0"/>
    <n v="0"/>
    <n v="0"/>
    <x v="12"/>
    <m/>
    <x v="0"/>
    <m/>
  </r>
  <r>
    <s v="CC00497XX20"/>
    <n v="0"/>
    <n v="0"/>
    <n v="0"/>
    <n v="1"/>
    <n v="0"/>
    <n v="0"/>
    <n v="1"/>
    <x v="4"/>
    <m/>
    <x v="0"/>
    <m/>
  </r>
  <r>
    <s v="CC00498XX21"/>
    <n v="0"/>
    <n v="0"/>
    <n v="0"/>
    <n v="1"/>
    <n v="0"/>
    <n v="0"/>
    <n v="1"/>
    <x v="4"/>
    <m/>
    <x v="0"/>
    <m/>
  </r>
  <r>
    <s v="CC00499XX22"/>
    <n v="0"/>
    <n v="0"/>
    <n v="0"/>
    <n v="1"/>
    <n v="0"/>
    <n v="0"/>
    <n v="1"/>
    <x v="4"/>
    <m/>
    <x v="0"/>
    <m/>
  </r>
  <r>
    <s v="CC00500XX05"/>
    <n v="0"/>
    <n v="0"/>
    <n v="0"/>
    <n v="1"/>
    <n v="0"/>
    <n v="0"/>
    <n v="1"/>
    <x v="4"/>
    <m/>
    <x v="0"/>
    <m/>
  </r>
  <r>
    <s v="CC00501XX06"/>
    <n v="0"/>
    <n v="0"/>
    <n v="0"/>
    <n v="1"/>
    <n v="0"/>
    <n v="0"/>
    <n v="1"/>
    <x v="4"/>
    <m/>
    <x v="0"/>
    <m/>
  </r>
  <r>
    <s v="CC00502XX07"/>
    <n v="0"/>
    <n v="0"/>
    <n v="0"/>
    <n v="1"/>
    <n v="0"/>
    <n v="0"/>
    <n v="1"/>
    <x v="4"/>
    <m/>
    <x v="0"/>
    <m/>
  </r>
  <r>
    <s v="CC00503XX08"/>
    <n v="0"/>
    <n v="0"/>
    <n v="0"/>
    <n v="1"/>
    <n v="0"/>
    <n v="0"/>
    <n v="0"/>
    <x v="5"/>
    <m/>
    <x v="0"/>
    <m/>
  </r>
  <r>
    <s v="CC00504XX09"/>
    <n v="0"/>
    <n v="0"/>
    <n v="0"/>
    <n v="1"/>
    <n v="0"/>
    <n v="0"/>
    <n v="1"/>
    <x v="4"/>
    <m/>
    <x v="0"/>
    <m/>
  </r>
  <r>
    <s v="CC00505XX10"/>
    <n v="0"/>
    <n v="0"/>
    <n v="0"/>
    <n v="1"/>
    <n v="0"/>
    <n v="0"/>
    <n v="1"/>
    <x v="4"/>
    <m/>
    <x v="0"/>
    <m/>
  </r>
  <r>
    <s v="CC00506XX11"/>
    <n v="0"/>
    <n v="0"/>
    <n v="0"/>
    <n v="1"/>
    <n v="0"/>
    <n v="0"/>
    <n v="0"/>
    <x v="5"/>
    <m/>
    <x v="1"/>
    <m/>
  </r>
  <r>
    <s v="CC00507XX12"/>
    <n v="0"/>
    <n v="0"/>
    <n v="0"/>
    <n v="1"/>
    <n v="0"/>
    <n v="0"/>
    <n v="1"/>
    <x v="4"/>
    <m/>
    <x v="0"/>
    <m/>
  </r>
  <r>
    <s v="CC00508XX13"/>
    <n v="0"/>
    <n v="0"/>
    <n v="0"/>
    <n v="1"/>
    <n v="0"/>
    <n v="0"/>
    <n v="1"/>
    <x v="4"/>
    <m/>
    <x v="0"/>
    <m/>
  </r>
  <r>
    <s v="CC00509XX14"/>
    <n v="0"/>
    <n v="0"/>
    <n v="0"/>
    <n v="1"/>
    <n v="0"/>
    <n v="0"/>
    <n v="0"/>
    <x v="5"/>
    <m/>
    <x v="1"/>
    <m/>
  </r>
  <r>
    <s v="CC00511XX08"/>
    <n v="0"/>
    <n v="0"/>
    <n v="0"/>
    <n v="1"/>
    <n v="0"/>
    <n v="0"/>
    <n v="0"/>
    <x v="5"/>
    <m/>
    <x v="1"/>
    <m/>
  </r>
  <r>
    <s v="CC00512XX09"/>
    <n v="0"/>
    <n v="0"/>
    <n v="0"/>
    <n v="1"/>
    <n v="0"/>
    <n v="0"/>
    <n v="1"/>
    <x v="4"/>
    <m/>
    <x v="0"/>
    <m/>
  </r>
  <r>
    <s v="CC00513XX10"/>
    <n v="0"/>
    <n v="0"/>
    <n v="0"/>
    <n v="1"/>
    <n v="0"/>
    <n v="0"/>
    <n v="1"/>
    <x v="4"/>
    <m/>
    <x v="0"/>
    <m/>
  </r>
  <r>
    <s v="CC00514XX11"/>
    <n v="0"/>
    <n v="0"/>
    <n v="0"/>
    <n v="1"/>
    <n v="0"/>
    <n v="0"/>
    <n v="1"/>
    <x v="4"/>
    <m/>
    <x v="0"/>
    <m/>
  </r>
  <r>
    <s v="CC00515XX12"/>
    <n v="0"/>
    <n v="0"/>
    <n v="0"/>
    <n v="1"/>
    <n v="0"/>
    <n v="0"/>
    <n v="1"/>
    <x v="4"/>
    <m/>
    <x v="0"/>
    <m/>
  </r>
  <r>
    <s v="CC00516XX13"/>
    <n v="0"/>
    <n v="0"/>
    <n v="0"/>
    <n v="1"/>
    <n v="0"/>
    <n v="0"/>
    <n v="1"/>
    <x v="4"/>
    <m/>
    <x v="0"/>
    <m/>
  </r>
  <r>
    <s v="CC00517XX14"/>
    <n v="0"/>
    <n v="0"/>
    <n v="0"/>
    <n v="0"/>
    <n v="1"/>
    <n v="1"/>
    <n v="1"/>
    <x v="8"/>
    <m/>
    <x v="0"/>
    <m/>
  </r>
  <r>
    <s v="CC00518XX15"/>
    <n v="0"/>
    <n v="0"/>
    <n v="0"/>
    <n v="0"/>
    <n v="1"/>
    <n v="1"/>
    <n v="1"/>
    <x v="8"/>
    <m/>
    <x v="0"/>
    <m/>
  </r>
  <r>
    <s v="CC00519XX16"/>
    <n v="1"/>
    <n v="0"/>
    <n v="0"/>
    <n v="0"/>
    <n v="0"/>
    <n v="0"/>
    <n v="0"/>
    <x v="12"/>
    <m/>
    <x v="0"/>
    <m/>
  </r>
  <r>
    <s v="CC00520XX09"/>
    <n v="0"/>
    <n v="0"/>
    <n v="0"/>
    <n v="1"/>
    <n v="0"/>
    <n v="0"/>
    <n v="1"/>
    <x v="4"/>
    <m/>
    <x v="0"/>
    <m/>
  </r>
  <r>
    <s v="CC00521XX10"/>
    <n v="1"/>
    <n v="0"/>
    <n v="0"/>
    <n v="0"/>
    <n v="0"/>
    <n v="0"/>
    <n v="0"/>
    <x v="12"/>
    <m/>
    <x v="0"/>
    <m/>
  </r>
  <r>
    <s v="CC00522XX11"/>
    <n v="1"/>
    <n v="0"/>
    <n v="0"/>
    <n v="0"/>
    <n v="0"/>
    <n v="0"/>
    <n v="0"/>
    <x v="12"/>
    <m/>
    <x v="0"/>
    <m/>
  </r>
  <r>
    <s v="CC00523XX12"/>
    <n v="1"/>
    <n v="0"/>
    <n v="0"/>
    <n v="0"/>
    <n v="0"/>
    <n v="0"/>
    <n v="0"/>
    <x v="12"/>
    <m/>
    <x v="0"/>
    <m/>
  </r>
  <r>
    <s v="CC00525XX14"/>
    <n v="0"/>
    <n v="0"/>
    <n v="0"/>
    <n v="0"/>
    <n v="1"/>
    <n v="1"/>
    <n v="0"/>
    <x v="10"/>
    <m/>
    <x v="1"/>
    <m/>
  </r>
  <r>
    <s v="CC00526XX15"/>
    <n v="0"/>
    <n v="0"/>
    <n v="0"/>
    <n v="0"/>
    <n v="1"/>
    <n v="1"/>
    <n v="1"/>
    <x v="8"/>
    <m/>
    <x v="0"/>
    <m/>
  </r>
  <r>
    <s v="CC00527XX16"/>
    <n v="1"/>
    <n v="0"/>
    <n v="0"/>
    <n v="1"/>
    <n v="0"/>
    <n v="0"/>
    <n v="1"/>
    <x v="11"/>
    <m/>
    <x v="0"/>
    <m/>
  </r>
  <r>
    <s v="CC00528XX17"/>
    <n v="2"/>
    <n v="0"/>
    <n v="0"/>
    <n v="1"/>
    <n v="0"/>
    <n v="0"/>
    <n v="1"/>
    <x v="11"/>
    <m/>
    <x v="0"/>
    <m/>
  </r>
  <r>
    <s v="CC00529AN18"/>
    <n v="0"/>
    <n v="0"/>
    <n v="0"/>
    <n v="0"/>
    <n v="1"/>
    <n v="1"/>
    <n v="1"/>
    <x v="8"/>
    <m/>
    <x v="0"/>
    <m/>
  </r>
  <r>
    <s v="CC00529BN18"/>
    <n v="0"/>
    <n v="0"/>
    <n v="0"/>
    <n v="0"/>
    <n v="1"/>
    <n v="2"/>
    <n v="1"/>
    <x v="8"/>
    <m/>
    <x v="0"/>
    <m/>
  </r>
  <r>
    <s v="CC00530XX11"/>
    <n v="0"/>
    <n v="0"/>
    <n v="0"/>
    <n v="0"/>
    <n v="2"/>
    <n v="1"/>
    <n v="1"/>
    <x v="8"/>
    <m/>
    <x v="0"/>
    <m/>
  </r>
  <r>
    <s v="CC00531XX12"/>
    <n v="1"/>
    <n v="0"/>
    <n v="0"/>
    <n v="0"/>
    <n v="0"/>
    <n v="0"/>
    <n v="0"/>
    <x v="12"/>
    <m/>
    <x v="0"/>
    <m/>
  </r>
  <r>
    <s v="CC00532XX13"/>
    <n v="0"/>
    <n v="0"/>
    <n v="0"/>
    <n v="1"/>
    <n v="0"/>
    <n v="0"/>
    <n v="1"/>
    <x v="4"/>
    <m/>
    <x v="0"/>
    <m/>
  </r>
  <r>
    <s v="CC00534XX15"/>
    <n v="0"/>
    <n v="0"/>
    <n v="0"/>
    <n v="1"/>
    <n v="0"/>
    <n v="0"/>
    <n v="1"/>
    <x v="4"/>
    <m/>
    <x v="0"/>
    <m/>
  </r>
  <r>
    <s v="CC00535XX16"/>
    <n v="0"/>
    <n v="0"/>
    <n v="0"/>
    <n v="1"/>
    <n v="0"/>
    <n v="0"/>
    <n v="0"/>
    <x v="5"/>
    <m/>
    <x v="0"/>
    <m/>
  </r>
  <r>
    <s v="CC00536XX17"/>
    <n v="0"/>
    <n v="0"/>
    <n v="0"/>
    <n v="1"/>
    <n v="0"/>
    <n v="0"/>
    <n v="1"/>
    <x v="4"/>
    <m/>
    <x v="0"/>
    <m/>
  </r>
  <r>
    <s v="CC00537XX18"/>
    <n v="0"/>
    <n v="0"/>
    <n v="0"/>
    <n v="1"/>
    <n v="0"/>
    <n v="0"/>
    <n v="1"/>
    <x v="4"/>
    <m/>
    <x v="0"/>
    <m/>
  </r>
  <r>
    <s v="CC00538XX19"/>
    <n v="0"/>
    <n v="0"/>
    <n v="0"/>
    <n v="1"/>
    <n v="0"/>
    <n v="0"/>
    <n v="1"/>
    <x v="4"/>
    <m/>
    <x v="0"/>
    <m/>
  </r>
  <r>
    <s v="CC00540XX13"/>
    <n v="0"/>
    <n v="0"/>
    <n v="0"/>
    <n v="1"/>
    <n v="0"/>
    <n v="0"/>
    <n v="1"/>
    <x v="4"/>
    <m/>
    <x v="0"/>
    <m/>
  </r>
  <r>
    <s v="CC00541XX14"/>
    <n v="0"/>
    <n v="0"/>
    <n v="0"/>
    <n v="1"/>
    <n v="0"/>
    <n v="0"/>
    <n v="0"/>
    <x v="5"/>
    <m/>
    <x v="1"/>
    <m/>
  </r>
  <r>
    <s v="CC00542XX15"/>
    <n v="0"/>
    <n v="0"/>
    <n v="0"/>
    <n v="1"/>
    <n v="0"/>
    <n v="0"/>
    <n v="1"/>
    <x v="4"/>
    <m/>
    <x v="0"/>
    <m/>
  </r>
  <r>
    <s v="CC00543XX16"/>
    <n v="0"/>
    <n v="0"/>
    <n v="0"/>
    <n v="1"/>
    <n v="0"/>
    <n v="0"/>
    <n v="1"/>
    <x v="4"/>
    <m/>
    <x v="0"/>
    <m/>
  </r>
  <r>
    <s v="CC00544XX17"/>
    <n v="0"/>
    <n v="0"/>
    <n v="0"/>
    <n v="1"/>
    <n v="0"/>
    <n v="0"/>
    <n v="1"/>
    <x v="4"/>
    <m/>
    <x v="0"/>
    <m/>
  </r>
  <r>
    <s v="CC00545XX18"/>
    <n v="0"/>
    <n v="0"/>
    <n v="0"/>
    <n v="1"/>
    <n v="0"/>
    <n v="0"/>
    <n v="0"/>
    <x v="5"/>
    <m/>
    <x v="1"/>
    <m/>
  </r>
  <r>
    <s v="CC00546XX19"/>
    <n v="0"/>
    <n v="0"/>
    <n v="0"/>
    <n v="1"/>
    <n v="0"/>
    <n v="0"/>
    <n v="1"/>
    <x v="4"/>
    <m/>
    <x v="0"/>
    <m/>
  </r>
  <r>
    <s v="CC00547XX20"/>
    <n v="0"/>
    <n v="0"/>
    <n v="0"/>
    <n v="1"/>
    <n v="0"/>
    <n v="0"/>
    <n v="1"/>
    <x v="4"/>
    <m/>
    <x v="0"/>
    <m/>
  </r>
  <r>
    <s v="CC00548XX21"/>
    <n v="0"/>
    <n v="0"/>
    <n v="0"/>
    <n v="1"/>
    <n v="0"/>
    <n v="0"/>
    <n v="1"/>
    <x v="4"/>
    <m/>
    <x v="0"/>
    <m/>
  </r>
  <r>
    <s v="CC00549XX22"/>
    <n v="0"/>
    <n v="0"/>
    <n v="0"/>
    <n v="1"/>
    <n v="0"/>
    <n v="0"/>
    <n v="1"/>
    <x v="4"/>
    <m/>
    <x v="0"/>
    <m/>
  </r>
  <r>
    <s v="CC00550XX06"/>
    <n v="0"/>
    <n v="0"/>
    <n v="0"/>
    <n v="1"/>
    <n v="0"/>
    <n v="0"/>
    <n v="1"/>
    <x v="4"/>
    <m/>
    <x v="0"/>
    <m/>
  </r>
  <r>
    <s v="CC00551XX07"/>
    <n v="0"/>
    <n v="0"/>
    <n v="0"/>
    <n v="1"/>
    <n v="0"/>
    <n v="0"/>
    <n v="1"/>
    <x v="4"/>
    <m/>
    <x v="0"/>
    <m/>
  </r>
  <r>
    <s v="CC00552XX08"/>
    <n v="0"/>
    <n v="0"/>
    <n v="0"/>
    <n v="1"/>
    <n v="0"/>
    <n v="0"/>
    <n v="1"/>
    <x v="4"/>
    <m/>
    <x v="0"/>
    <m/>
  </r>
  <r>
    <s v="CC00553XX09"/>
    <n v="0"/>
    <n v="0"/>
    <n v="0"/>
    <n v="1"/>
    <n v="0"/>
    <n v="0"/>
    <n v="1"/>
    <x v="4"/>
    <m/>
    <x v="0"/>
    <m/>
  </r>
  <r>
    <s v="CC00554XX10"/>
    <n v="0"/>
    <n v="0"/>
    <n v="0"/>
    <n v="1"/>
    <n v="0"/>
    <n v="0"/>
    <n v="1"/>
    <x v="4"/>
    <m/>
    <x v="0"/>
    <m/>
  </r>
  <r>
    <s v="CC00555XX11"/>
    <n v="0"/>
    <n v="0"/>
    <n v="0"/>
    <n v="1"/>
    <n v="0"/>
    <n v="0"/>
    <n v="1"/>
    <x v="4"/>
    <m/>
    <x v="0"/>
    <m/>
  </r>
  <r>
    <s v="CC00556XX12"/>
    <n v="0"/>
    <n v="0"/>
    <n v="0"/>
    <n v="1"/>
    <n v="0"/>
    <n v="0"/>
    <n v="0"/>
    <x v="5"/>
    <m/>
    <x v="0"/>
    <m/>
  </r>
  <r>
    <s v="CC00557XX13"/>
    <n v="0"/>
    <n v="0"/>
    <n v="0"/>
    <n v="1"/>
    <n v="0"/>
    <n v="0"/>
    <n v="1"/>
    <x v="4"/>
    <m/>
    <x v="0"/>
    <m/>
  </r>
  <r>
    <s v="CC00558XX14"/>
    <n v="0"/>
    <n v="0"/>
    <n v="0"/>
    <n v="1"/>
    <n v="0"/>
    <n v="0"/>
    <n v="1"/>
    <x v="4"/>
    <m/>
    <x v="0"/>
    <m/>
  </r>
  <r>
    <s v="CC00560XX08"/>
    <n v="0"/>
    <n v="0"/>
    <n v="0"/>
    <n v="1"/>
    <n v="0"/>
    <n v="0"/>
    <n v="1"/>
    <x v="4"/>
    <m/>
    <x v="0"/>
    <m/>
  </r>
  <r>
    <s v="CC00561XX09"/>
    <n v="0"/>
    <n v="0"/>
    <n v="0"/>
    <n v="1"/>
    <n v="0"/>
    <n v="0"/>
    <n v="1"/>
    <x v="4"/>
    <m/>
    <x v="0"/>
    <m/>
  </r>
  <r>
    <s v="CC00562XX10"/>
    <n v="2"/>
    <n v="0"/>
    <n v="0"/>
    <n v="1"/>
    <n v="0"/>
    <n v="0"/>
    <n v="1"/>
    <x v="11"/>
    <m/>
    <x v="0"/>
    <m/>
  </r>
  <r>
    <s v="CC00563XX11"/>
    <n v="0"/>
    <n v="0"/>
    <n v="0"/>
    <n v="0"/>
    <n v="1"/>
    <n v="0"/>
    <n v="1"/>
    <x v="6"/>
    <m/>
    <x v="0"/>
    <m/>
  </r>
  <r>
    <s v="CC00564XX12"/>
    <n v="0"/>
    <n v="0"/>
    <n v="0"/>
    <n v="1"/>
    <n v="0"/>
    <n v="0"/>
    <n v="1"/>
    <x v="4"/>
    <m/>
    <x v="0"/>
    <m/>
  </r>
  <r>
    <s v="CC00565XX13"/>
    <n v="1"/>
    <n v="0"/>
    <n v="0"/>
    <n v="0"/>
    <n v="0"/>
    <n v="0"/>
    <n v="0"/>
    <x v="12"/>
    <m/>
    <x v="0"/>
    <m/>
  </r>
  <r>
    <s v="CC00566XX14"/>
    <n v="0"/>
    <n v="0"/>
    <n v="0"/>
    <n v="1"/>
    <n v="0"/>
    <n v="0"/>
    <n v="1"/>
    <x v="4"/>
    <m/>
    <x v="0"/>
    <m/>
  </r>
  <r>
    <s v="CC00567XX15"/>
    <n v="1"/>
    <n v="0"/>
    <n v="0"/>
    <n v="0"/>
    <n v="0"/>
    <n v="0"/>
    <n v="0"/>
    <x v="12"/>
    <m/>
    <x v="0"/>
    <m/>
  </r>
  <r>
    <s v="CC00568XX16"/>
    <n v="2"/>
    <n v="0"/>
    <n v="0"/>
    <n v="1"/>
    <n v="0"/>
    <n v="0"/>
    <n v="1"/>
    <x v="11"/>
    <m/>
    <x v="0"/>
    <m/>
  </r>
  <r>
    <s v="CC00569XX17"/>
    <n v="0"/>
    <n v="0"/>
    <n v="0"/>
    <n v="0"/>
    <n v="1"/>
    <n v="1"/>
    <n v="1"/>
    <x v="8"/>
    <m/>
    <x v="0"/>
    <m/>
  </r>
  <r>
    <s v="CC00570XX10"/>
    <n v="0"/>
    <n v="0"/>
    <n v="0"/>
    <n v="0"/>
    <n v="1"/>
    <n v="0"/>
    <n v="1"/>
    <x v="6"/>
    <m/>
    <x v="0"/>
    <m/>
  </r>
  <r>
    <s v="CC00571AN11"/>
    <n v="0"/>
    <n v="0"/>
    <n v="0"/>
    <n v="0"/>
    <n v="1"/>
    <n v="0"/>
    <n v="1"/>
    <x v="6"/>
    <m/>
    <x v="0"/>
    <m/>
  </r>
  <r>
    <s v="CC00572AN12"/>
    <n v="0"/>
    <n v="0"/>
    <n v="0"/>
    <n v="0"/>
    <n v="0"/>
    <n v="1"/>
    <n v="1"/>
    <x v="7"/>
    <m/>
    <x v="0"/>
    <m/>
  </r>
  <r>
    <s v="CC00572BN12"/>
    <n v="0"/>
    <n v="0"/>
    <n v="0"/>
    <n v="0"/>
    <n v="0"/>
    <n v="1"/>
    <n v="1"/>
    <x v="7"/>
    <m/>
    <x v="0"/>
    <m/>
  </r>
  <r>
    <s v="CC00572CN12"/>
    <n v="0"/>
    <n v="0"/>
    <n v="0"/>
    <n v="0"/>
    <n v="0"/>
    <n v="1"/>
    <n v="1"/>
    <x v="7"/>
    <m/>
    <x v="0"/>
    <m/>
  </r>
  <r>
    <s v="CC00573XX13"/>
    <n v="1"/>
    <n v="0"/>
    <n v="0"/>
    <n v="0"/>
    <n v="0"/>
    <n v="0"/>
    <n v="0"/>
    <x v="12"/>
    <m/>
    <x v="0"/>
    <m/>
  </r>
  <r>
    <s v="CC00575XX15"/>
    <n v="1"/>
    <n v="0"/>
    <n v="0"/>
    <n v="0"/>
    <n v="0"/>
    <n v="0"/>
    <n v="0"/>
    <x v="12"/>
    <m/>
    <x v="0"/>
    <m/>
  </r>
  <r>
    <s v="CC00576XX16"/>
    <n v="0"/>
    <n v="0"/>
    <n v="0"/>
    <n v="0"/>
    <n v="1"/>
    <n v="1"/>
    <n v="0"/>
    <x v="10"/>
    <m/>
    <x v="1"/>
    <m/>
  </r>
  <r>
    <s v="CC00577XX17"/>
    <n v="0"/>
    <n v="0"/>
    <n v="0"/>
    <n v="1"/>
    <n v="0"/>
    <n v="0"/>
    <n v="1"/>
    <x v="4"/>
    <m/>
    <x v="0"/>
    <m/>
  </r>
  <r>
    <s v="CC00578AN18"/>
    <n v="0"/>
    <n v="0"/>
    <n v="0"/>
    <n v="0"/>
    <n v="1"/>
    <n v="0"/>
    <n v="1"/>
    <x v="6"/>
    <m/>
    <x v="0"/>
    <m/>
  </r>
  <r>
    <s v="CC00578BN18"/>
    <n v="0"/>
    <n v="0"/>
    <n v="0"/>
    <n v="0"/>
    <n v="1"/>
    <n v="0"/>
    <n v="1"/>
    <x v="6"/>
    <m/>
    <x v="0"/>
    <m/>
  </r>
  <r>
    <s v="CC00579XX19"/>
    <n v="0"/>
    <n v="0"/>
    <n v="0"/>
    <n v="1"/>
    <n v="0"/>
    <n v="0"/>
    <n v="1"/>
    <x v="4"/>
    <m/>
    <x v="0"/>
    <m/>
  </r>
  <r>
    <s v="CC00580XX12"/>
    <n v="0"/>
    <n v="0"/>
    <n v="0"/>
    <n v="1"/>
    <n v="0"/>
    <n v="0"/>
    <n v="1"/>
    <x v="4"/>
    <m/>
    <x v="0"/>
    <m/>
  </r>
  <r>
    <s v="CC00581XX13"/>
    <n v="0"/>
    <n v="0"/>
    <n v="0"/>
    <n v="1"/>
    <n v="0"/>
    <n v="0"/>
    <n v="1"/>
    <x v="4"/>
    <m/>
    <x v="0"/>
    <m/>
  </r>
  <r>
    <s v="CC00582XX14"/>
    <n v="0"/>
    <n v="0"/>
    <n v="0"/>
    <n v="1"/>
    <n v="0"/>
    <n v="0"/>
    <n v="1"/>
    <x v="4"/>
    <m/>
    <x v="0"/>
    <m/>
  </r>
  <r>
    <s v="CC00583XX15"/>
    <n v="0"/>
    <n v="0"/>
    <n v="0"/>
    <n v="1"/>
    <n v="0"/>
    <n v="0"/>
    <n v="1"/>
    <x v="4"/>
    <m/>
    <x v="0"/>
    <m/>
  </r>
  <r>
    <s v="CC00584XX16"/>
    <n v="0"/>
    <n v="0"/>
    <n v="0"/>
    <n v="1"/>
    <n v="0"/>
    <n v="0"/>
    <n v="1"/>
    <x v="4"/>
    <m/>
    <x v="0"/>
    <m/>
  </r>
  <r>
    <s v="CC00585XX17"/>
    <n v="0"/>
    <n v="0"/>
    <n v="0"/>
    <n v="1"/>
    <n v="0"/>
    <n v="0"/>
    <n v="1"/>
    <x v="4"/>
    <m/>
    <x v="0"/>
    <m/>
  </r>
  <r>
    <s v="CC00586XX18"/>
    <n v="0"/>
    <n v="0"/>
    <n v="0"/>
    <n v="1"/>
    <n v="0"/>
    <n v="0"/>
    <n v="1"/>
    <x v="4"/>
    <m/>
    <x v="0"/>
    <m/>
  </r>
  <r>
    <s v="CC00587XX19"/>
    <n v="0"/>
    <n v="0"/>
    <n v="0"/>
    <n v="1"/>
    <n v="0"/>
    <n v="0"/>
    <n v="1"/>
    <x v="4"/>
    <m/>
    <x v="0"/>
    <m/>
  </r>
  <r>
    <s v="CC00588XX20"/>
    <n v="0"/>
    <n v="0"/>
    <n v="0"/>
    <n v="1"/>
    <n v="0"/>
    <n v="0"/>
    <n v="1"/>
    <x v="4"/>
    <m/>
    <x v="0"/>
    <m/>
  </r>
  <r>
    <s v="CC00589XX21"/>
    <n v="0"/>
    <n v="0"/>
    <n v="0"/>
    <n v="1"/>
    <n v="0"/>
    <n v="0"/>
    <n v="1"/>
    <x v="4"/>
    <m/>
    <x v="0"/>
    <m/>
  </r>
  <r>
    <s v="CC00590XX14"/>
    <n v="0"/>
    <n v="0"/>
    <n v="0"/>
    <n v="1"/>
    <n v="0"/>
    <n v="0"/>
    <n v="0"/>
    <x v="5"/>
    <m/>
    <x v="0"/>
    <m/>
  </r>
  <r>
    <s v="CC00591XX15"/>
    <n v="0"/>
    <n v="0"/>
    <n v="0"/>
    <n v="1"/>
    <n v="0"/>
    <n v="0"/>
    <n v="0"/>
    <x v="5"/>
    <m/>
    <x v="0"/>
    <m/>
  </r>
  <r>
    <s v="CC00592XX16"/>
    <n v="0"/>
    <n v="0"/>
    <n v="0"/>
    <n v="1"/>
    <n v="0"/>
    <n v="0"/>
    <n v="0"/>
    <x v="5"/>
    <m/>
    <x v="0"/>
    <m/>
  </r>
  <r>
    <s v="CC00593XX17"/>
    <n v="0"/>
    <n v="0"/>
    <n v="0"/>
    <n v="1"/>
    <n v="0"/>
    <n v="0"/>
    <n v="1"/>
    <x v="4"/>
    <m/>
    <x v="0"/>
    <m/>
  </r>
  <r>
    <s v="CC00594XX18"/>
    <n v="0"/>
    <n v="0"/>
    <n v="0"/>
    <n v="1"/>
    <n v="0"/>
    <n v="0"/>
    <n v="1"/>
    <x v="4"/>
    <m/>
    <x v="0"/>
    <m/>
  </r>
  <r>
    <s v="CC00595XX19"/>
    <n v="0"/>
    <n v="0"/>
    <n v="0"/>
    <n v="1"/>
    <n v="0"/>
    <n v="0"/>
    <n v="1"/>
    <x v="4"/>
    <m/>
    <x v="0"/>
    <m/>
  </r>
  <r>
    <s v="CC00596XX20"/>
    <n v="0"/>
    <n v="0"/>
    <n v="0"/>
    <n v="1"/>
    <n v="0"/>
    <n v="0"/>
    <n v="1"/>
    <x v="4"/>
    <m/>
    <x v="0"/>
    <m/>
  </r>
  <r>
    <s v="CC00597XX21"/>
    <n v="0"/>
    <n v="0"/>
    <n v="0"/>
    <n v="1"/>
    <n v="0"/>
    <n v="0"/>
    <n v="1"/>
    <x v="4"/>
    <m/>
    <x v="0"/>
    <m/>
  </r>
  <r>
    <s v="CC00598XX22"/>
    <n v="0"/>
    <n v="0"/>
    <n v="0"/>
    <n v="1"/>
    <n v="0"/>
    <n v="0"/>
    <n v="1"/>
    <x v="4"/>
    <m/>
    <x v="0"/>
    <m/>
  </r>
  <r>
    <s v="CC00599XX23"/>
    <n v="1"/>
    <n v="0"/>
    <n v="0"/>
    <n v="0"/>
    <n v="0"/>
    <n v="0"/>
    <n v="0"/>
    <x v="12"/>
    <m/>
    <x v="0"/>
    <m/>
  </r>
  <r>
    <s v="CC00600XX06"/>
    <n v="1"/>
    <n v="0"/>
    <n v="0"/>
    <n v="0"/>
    <n v="1"/>
    <n v="1"/>
    <n v="1"/>
    <x v="15"/>
    <m/>
    <x v="0"/>
    <m/>
  </r>
  <r>
    <s v="CC00601XX07"/>
    <n v="1"/>
    <n v="0"/>
    <n v="0"/>
    <n v="0"/>
    <n v="0"/>
    <n v="0"/>
    <n v="0"/>
    <x v="12"/>
    <m/>
    <x v="0"/>
    <m/>
  </r>
  <r>
    <s v="CC00603XX09"/>
    <n v="0"/>
    <n v="0"/>
    <n v="0"/>
    <n v="0"/>
    <n v="0"/>
    <n v="0"/>
    <n v="0"/>
    <x v="1"/>
    <m/>
    <x v="2"/>
    <m/>
  </r>
  <r>
    <s v="CC00605XX11"/>
    <n v="0"/>
    <n v="0"/>
    <n v="0"/>
    <n v="0"/>
    <n v="1"/>
    <n v="1"/>
    <n v="1"/>
    <x v="8"/>
    <m/>
    <x v="0"/>
    <m/>
  </r>
  <r>
    <s v="CC00606XX12"/>
    <n v="1"/>
    <n v="0"/>
    <n v="0"/>
    <n v="0"/>
    <n v="0"/>
    <n v="0"/>
    <n v="0"/>
    <x v="12"/>
    <m/>
    <x v="0"/>
    <m/>
  </r>
  <r>
    <s v="CC00607XX13"/>
    <n v="1"/>
    <n v="0"/>
    <n v="0"/>
    <n v="1"/>
    <n v="0"/>
    <n v="0"/>
    <n v="1"/>
    <x v="11"/>
    <m/>
    <x v="0"/>
    <m/>
  </r>
  <r>
    <s v="CC00610XX08"/>
    <n v="1"/>
    <n v="0"/>
    <n v="0"/>
    <n v="0"/>
    <n v="0"/>
    <n v="0"/>
    <n v="0"/>
    <x v="12"/>
    <m/>
    <x v="0"/>
    <m/>
  </r>
  <r>
    <s v="CC00611XX09"/>
    <n v="1"/>
    <n v="0"/>
    <n v="0"/>
    <n v="0"/>
    <n v="0"/>
    <n v="0"/>
    <n v="0"/>
    <x v="12"/>
    <m/>
    <x v="0"/>
    <m/>
  </r>
  <r>
    <s v="CC00612XX10"/>
    <n v="1"/>
    <n v="0"/>
    <n v="0"/>
    <n v="0"/>
    <n v="0"/>
    <n v="0"/>
    <n v="0"/>
    <x v="12"/>
    <m/>
    <x v="0"/>
    <m/>
  </r>
  <r>
    <s v="CC00613XX11"/>
    <n v="1"/>
    <n v="0"/>
    <n v="0"/>
    <n v="1"/>
    <n v="0"/>
    <n v="0"/>
    <n v="1"/>
    <x v="11"/>
    <m/>
    <x v="0"/>
    <m/>
  </r>
  <r>
    <s v="CC00614XX12"/>
    <n v="1"/>
    <n v="0"/>
    <n v="0"/>
    <n v="0"/>
    <n v="0"/>
    <n v="0"/>
    <n v="0"/>
    <x v="12"/>
    <m/>
    <x v="0"/>
    <m/>
  </r>
  <r>
    <s v="CC00615XX13"/>
    <n v="1"/>
    <n v="0"/>
    <n v="0"/>
    <n v="0"/>
    <n v="0"/>
    <n v="0"/>
    <n v="0"/>
    <x v="12"/>
    <m/>
    <x v="0"/>
    <m/>
  </r>
  <r>
    <s v="CC00616XX14"/>
    <n v="0"/>
    <n v="0"/>
    <n v="0"/>
    <n v="1"/>
    <n v="0"/>
    <n v="0"/>
    <n v="1"/>
    <x v="4"/>
    <m/>
    <x v="0"/>
    <m/>
  </r>
  <r>
    <s v="CC00617XX15"/>
    <n v="0"/>
    <n v="0"/>
    <n v="0"/>
    <n v="0"/>
    <n v="1"/>
    <n v="1"/>
    <n v="1"/>
    <x v="8"/>
    <m/>
    <x v="0"/>
    <m/>
  </r>
  <r>
    <s v="CC00618XX16"/>
    <n v="0"/>
    <n v="0"/>
    <n v="0"/>
    <n v="0"/>
    <n v="1"/>
    <n v="1"/>
    <n v="1"/>
    <x v="8"/>
    <m/>
    <x v="0"/>
    <m/>
  </r>
  <r>
    <s v="CC00619XX17"/>
    <n v="1"/>
    <n v="0"/>
    <n v="0"/>
    <n v="0"/>
    <n v="0"/>
    <n v="0"/>
    <n v="0"/>
    <x v="12"/>
    <m/>
    <x v="0"/>
    <m/>
  </r>
  <r>
    <s v="CC00620XX10"/>
    <n v="1"/>
    <n v="0"/>
    <n v="0"/>
    <n v="1"/>
    <n v="0"/>
    <n v="0"/>
    <n v="1"/>
    <x v="11"/>
    <m/>
    <x v="0"/>
    <m/>
  </r>
  <r>
    <s v="CC00621XX11"/>
    <n v="0"/>
    <n v="0"/>
    <n v="0"/>
    <n v="0"/>
    <n v="1"/>
    <n v="1"/>
    <n v="0"/>
    <x v="10"/>
    <m/>
    <x v="1"/>
    <m/>
  </r>
  <r>
    <s v="CC00622XX12"/>
    <n v="1"/>
    <n v="0"/>
    <n v="0"/>
    <n v="1"/>
    <n v="0"/>
    <n v="0"/>
    <n v="1"/>
    <x v="11"/>
    <m/>
    <x v="0"/>
    <m/>
  </r>
  <r>
    <s v="CC00623XX13"/>
    <n v="1"/>
    <n v="0"/>
    <n v="0"/>
    <n v="0"/>
    <n v="0"/>
    <n v="0"/>
    <n v="0"/>
    <x v="12"/>
    <m/>
    <x v="0"/>
    <m/>
  </r>
  <r>
    <s v="CC00624XX14"/>
    <n v="1"/>
    <n v="0"/>
    <n v="0"/>
    <n v="0"/>
    <n v="0"/>
    <n v="0"/>
    <n v="0"/>
    <x v="12"/>
    <m/>
    <x v="0"/>
    <m/>
  </r>
  <r>
    <s v="CC00625XX15"/>
    <n v="1"/>
    <n v="0"/>
    <n v="0"/>
    <n v="0"/>
    <n v="0"/>
    <n v="0"/>
    <n v="0"/>
    <x v="12"/>
    <m/>
    <x v="0"/>
    <m/>
  </r>
  <r>
    <s v="CC00626XX16"/>
    <n v="1"/>
    <n v="0"/>
    <n v="0"/>
    <n v="0"/>
    <n v="0"/>
    <n v="0"/>
    <n v="0"/>
    <x v="12"/>
    <m/>
    <x v="0"/>
    <m/>
  </r>
  <r>
    <s v="CC00627XX17"/>
    <n v="0"/>
    <n v="0"/>
    <n v="0"/>
    <n v="0"/>
    <n v="0"/>
    <n v="1"/>
    <n v="0"/>
    <x v="13"/>
    <m/>
    <x v="0"/>
    <m/>
  </r>
  <r>
    <s v="CC00628XX18"/>
    <n v="0"/>
    <n v="0"/>
    <n v="0"/>
    <n v="0"/>
    <n v="1"/>
    <n v="1"/>
    <n v="1"/>
    <x v="8"/>
    <m/>
    <x v="0"/>
    <m/>
  </r>
  <r>
    <s v="CC00629XX19"/>
    <n v="0"/>
    <n v="0"/>
    <n v="0"/>
    <n v="0"/>
    <n v="1"/>
    <n v="1"/>
    <n v="1"/>
    <x v="8"/>
    <m/>
    <x v="0"/>
    <m/>
  </r>
  <r>
    <s v="CC00630XX12"/>
    <n v="0"/>
    <n v="0"/>
    <n v="0"/>
    <n v="0"/>
    <n v="0"/>
    <n v="1"/>
    <n v="1"/>
    <x v="7"/>
    <m/>
    <x v="0"/>
    <m/>
  </r>
  <r>
    <s v="CC00631XX13"/>
    <n v="1"/>
    <n v="0"/>
    <n v="0"/>
    <n v="0"/>
    <n v="0"/>
    <n v="0"/>
    <n v="0"/>
    <x v="12"/>
    <m/>
    <x v="0"/>
    <m/>
  </r>
  <r>
    <s v="CC00632XX14"/>
    <n v="0"/>
    <n v="0"/>
    <n v="0"/>
    <n v="0"/>
    <n v="1"/>
    <n v="1"/>
    <n v="0"/>
    <x v="10"/>
    <m/>
    <x v="1"/>
    <m/>
  </r>
  <r>
    <s v="CC00633XX15"/>
    <n v="1"/>
    <n v="0"/>
    <n v="0"/>
    <n v="0"/>
    <n v="0"/>
    <n v="0"/>
    <n v="0"/>
    <x v="12"/>
    <m/>
    <x v="0"/>
    <m/>
  </r>
  <r>
    <s v="CC00634AN16"/>
    <n v="0"/>
    <n v="0"/>
    <n v="0"/>
    <n v="0"/>
    <n v="1"/>
    <n v="0"/>
    <n v="1"/>
    <x v="6"/>
    <m/>
    <x v="0"/>
    <m/>
  </r>
  <r>
    <s v="CC00634BN16"/>
    <n v="0"/>
    <n v="0"/>
    <n v="0"/>
    <n v="0"/>
    <n v="0"/>
    <n v="0"/>
    <n v="0"/>
    <x v="1"/>
    <m/>
    <x v="4"/>
    <s v="Baby too unwell to be scanned."/>
  </r>
  <r>
    <s v="CC00635XX17"/>
    <n v="1"/>
    <n v="0"/>
    <n v="0"/>
    <n v="0"/>
    <n v="0"/>
    <n v="0"/>
    <n v="0"/>
    <x v="12"/>
    <m/>
    <x v="0"/>
    <m/>
  </r>
  <r>
    <s v="CC00636XX18"/>
    <n v="1"/>
    <n v="0"/>
    <n v="0"/>
    <n v="0"/>
    <n v="0"/>
    <n v="0"/>
    <n v="0"/>
    <x v="12"/>
    <m/>
    <x v="0"/>
    <m/>
  </r>
  <r>
    <s v="CC00637XX19"/>
    <n v="1"/>
    <n v="0"/>
    <n v="0"/>
    <n v="1"/>
    <n v="0"/>
    <n v="0"/>
    <n v="1"/>
    <x v="11"/>
    <m/>
    <x v="0"/>
    <m/>
  </r>
  <r>
    <s v="CC00638XX20"/>
    <n v="1"/>
    <n v="0"/>
    <n v="0"/>
    <n v="0"/>
    <n v="0"/>
    <n v="0"/>
    <n v="0"/>
    <x v="12"/>
    <m/>
    <x v="0"/>
    <m/>
  </r>
  <r>
    <s v="CC00639XX21"/>
    <n v="1"/>
    <n v="0"/>
    <n v="0"/>
    <n v="1"/>
    <n v="0"/>
    <n v="0"/>
    <n v="1"/>
    <x v="11"/>
    <m/>
    <x v="0"/>
    <m/>
  </r>
  <r>
    <s v="CC00641XX15"/>
    <n v="1"/>
    <n v="0"/>
    <n v="0"/>
    <n v="0"/>
    <n v="0"/>
    <n v="0"/>
    <n v="0"/>
    <x v="12"/>
    <m/>
    <x v="0"/>
    <m/>
  </r>
  <r>
    <s v="CC00642XX16"/>
    <n v="2"/>
    <n v="0"/>
    <n v="0"/>
    <n v="1"/>
    <n v="0"/>
    <n v="0"/>
    <n v="1"/>
    <x v="11"/>
    <m/>
    <x v="0"/>
    <m/>
  </r>
  <r>
    <s v="CC00645XX19"/>
    <n v="1"/>
    <n v="0"/>
    <n v="0"/>
    <n v="0"/>
    <n v="0"/>
    <n v="0"/>
    <n v="0"/>
    <x v="12"/>
    <m/>
    <x v="0"/>
    <m/>
  </r>
  <r>
    <s v="CC00646XX20"/>
    <n v="1"/>
    <n v="0"/>
    <n v="0"/>
    <n v="0"/>
    <n v="0"/>
    <n v="0"/>
    <n v="0"/>
    <x v="12"/>
    <m/>
    <x v="0"/>
    <m/>
  </r>
  <r>
    <s v="CC00647XX21"/>
    <n v="0"/>
    <n v="0"/>
    <n v="0"/>
    <n v="1"/>
    <n v="0"/>
    <n v="0"/>
    <n v="1"/>
    <x v="4"/>
    <m/>
    <x v="0"/>
    <m/>
  </r>
  <r>
    <s v="CC00648XX22"/>
    <n v="0"/>
    <n v="0"/>
    <n v="0"/>
    <n v="0"/>
    <n v="1"/>
    <n v="1"/>
    <n v="1"/>
    <x v="8"/>
    <m/>
    <x v="0"/>
    <m/>
  </r>
  <r>
    <s v="CC00649XX23"/>
    <n v="0"/>
    <n v="0"/>
    <n v="0"/>
    <n v="1"/>
    <n v="0"/>
    <n v="0"/>
    <n v="0"/>
    <x v="5"/>
    <m/>
    <x v="1"/>
    <m/>
  </r>
  <r>
    <s v="CC00650XX07"/>
    <n v="1"/>
    <n v="0"/>
    <n v="0"/>
    <n v="1"/>
    <n v="0"/>
    <n v="0"/>
    <n v="1"/>
    <x v="11"/>
    <m/>
    <x v="0"/>
    <m/>
  </r>
  <r>
    <s v="CC00651XX08"/>
    <n v="1"/>
    <n v="0"/>
    <n v="0"/>
    <n v="0"/>
    <n v="0"/>
    <n v="0"/>
    <n v="0"/>
    <x v="12"/>
    <m/>
    <x v="0"/>
    <m/>
  </r>
  <r>
    <s v="CC00652XX09"/>
    <n v="0"/>
    <n v="0"/>
    <n v="0"/>
    <n v="1"/>
    <n v="0"/>
    <n v="0"/>
    <n v="1"/>
    <x v="4"/>
    <m/>
    <x v="0"/>
    <m/>
  </r>
  <r>
    <s v="CC00653XX10"/>
    <n v="0"/>
    <n v="0"/>
    <n v="0"/>
    <n v="1"/>
    <n v="0"/>
    <n v="0"/>
    <n v="1"/>
    <x v="4"/>
    <m/>
    <x v="0"/>
    <m/>
  </r>
  <r>
    <s v="CC00654XX11"/>
    <n v="0"/>
    <n v="0"/>
    <n v="0"/>
    <n v="1"/>
    <n v="0"/>
    <n v="0"/>
    <n v="0"/>
    <x v="5"/>
    <m/>
    <x v="1"/>
    <m/>
  </r>
  <r>
    <s v="CC00655XX12"/>
    <n v="1"/>
    <n v="0"/>
    <n v="0"/>
    <n v="1"/>
    <n v="0"/>
    <n v="0"/>
    <n v="0"/>
    <x v="14"/>
    <m/>
    <x v="1"/>
    <m/>
  </r>
  <r>
    <s v="CC00656XX13"/>
    <n v="1"/>
    <n v="0"/>
    <n v="0"/>
    <n v="1"/>
    <n v="0"/>
    <n v="0"/>
    <n v="1"/>
    <x v="11"/>
    <m/>
    <x v="0"/>
    <m/>
  </r>
  <r>
    <s v="CC00657XX14"/>
    <n v="0"/>
    <n v="0"/>
    <n v="0"/>
    <n v="0"/>
    <n v="1"/>
    <n v="1"/>
    <n v="1"/>
    <x v="8"/>
    <m/>
    <x v="0"/>
    <m/>
  </r>
  <r>
    <s v="CC00658XX15"/>
    <n v="1"/>
    <n v="0"/>
    <n v="0"/>
    <n v="0"/>
    <n v="0"/>
    <n v="0"/>
    <n v="0"/>
    <x v="12"/>
    <m/>
    <x v="0"/>
    <m/>
  </r>
  <r>
    <s v="CC00659XX16"/>
    <n v="1"/>
    <n v="0"/>
    <n v="0"/>
    <n v="0"/>
    <n v="0"/>
    <n v="0"/>
    <n v="0"/>
    <x v="12"/>
    <m/>
    <x v="0"/>
    <m/>
  </r>
  <r>
    <s v="CC00660XX09"/>
    <n v="1"/>
    <n v="0"/>
    <n v="0"/>
    <n v="1"/>
    <n v="0"/>
    <n v="0"/>
    <n v="1"/>
    <x v="11"/>
    <m/>
    <x v="0"/>
    <m/>
  </r>
  <r>
    <s v="CC00661XX10"/>
    <n v="0"/>
    <n v="0"/>
    <n v="0"/>
    <n v="0"/>
    <n v="1"/>
    <n v="1"/>
    <n v="1"/>
    <x v="8"/>
    <m/>
    <x v="0"/>
    <m/>
  </r>
  <r>
    <s v="CC00662XX11"/>
    <n v="1"/>
    <n v="0"/>
    <n v="0"/>
    <n v="0"/>
    <n v="0"/>
    <n v="0"/>
    <n v="0"/>
    <x v="12"/>
    <m/>
    <x v="0"/>
    <m/>
  </r>
  <r>
    <s v="CC00663XX12"/>
    <n v="0"/>
    <n v="0"/>
    <n v="0"/>
    <n v="1"/>
    <n v="0"/>
    <n v="0"/>
    <n v="1"/>
    <x v="4"/>
    <m/>
    <x v="0"/>
    <m/>
  </r>
  <r>
    <s v="CC00664XX13"/>
    <n v="0"/>
    <n v="0"/>
    <n v="0"/>
    <n v="1"/>
    <n v="0"/>
    <n v="0"/>
    <n v="0"/>
    <x v="5"/>
    <m/>
    <x v="0"/>
    <m/>
  </r>
  <r>
    <s v="CC00665XX14"/>
    <n v="1"/>
    <n v="0"/>
    <n v="0"/>
    <n v="0"/>
    <n v="0"/>
    <n v="0"/>
    <n v="0"/>
    <x v="12"/>
    <m/>
    <x v="0"/>
    <m/>
  </r>
  <r>
    <s v="CC00666XX15"/>
    <n v="0"/>
    <n v="0"/>
    <n v="0"/>
    <n v="0"/>
    <n v="1"/>
    <n v="1"/>
    <n v="0"/>
    <x v="10"/>
    <m/>
    <x v="0"/>
    <m/>
  </r>
  <r>
    <s v="CC00667XX16"/>
    <n v="0"/>
    <n v="0"/>
    <n v="0"/>
    <n v="1"/>
    <n v="0"/>
    <n v="0"/>
    <n v="1"/>
    <x v="4"/>
    <m/>
    <x v="0"/>
    <m/>
  </r>
  <r>
    <s v="CC00668XX17"/>
    <n v="1"/>
    <n v="0"/>
    <n v="0"/>
    <n v="1"/>
    <n v="0"/>
    <n v="0"/>
    <n v="1"/>
    <x v="11"/>
    <m/>
    <x v="0"/>
    <m/>
  </r>
  <r>
    <s v="CC00669XX18"/>
    <n v="1"/>
    <n v="0"/>
    <n v="0"/>
    <n v="1"/>
    <n v="0"/>
    <n v="0"/>
    <n v="1"/>
    <x v="11"/>
    <m/>
    <x v="0"/>
    <m/>
  </r>
  <r>
    <s v="CC00670XX11"/>
    <n v="0"/>
    <n v="0"/>
    <n v="0"/>
    <n v="0"/>
    <n v="1"/>
    <n v="0"/>
    <n v="0"/>
    <x v="9"/>
    <m/>
    <x v="1"/>
    <m/>
  </r>
  <r>
    <s v="CC00671XX12"/>
    <n v="0"/>
    <n v="0"/>
    <n v="0"/>
    <n v="1"/>
    <n v="0"/>
    <n v="0"/>
    <n v="1"/>
    <x v="4"/>
    <m/>
    <x v="0"/>
    <m/>
  </r>
  <r>
    <s v="CC00672AN13"/>
    <n v="0"/>
    <n v="0"/>
    <n v="0"/>
    <n v="0"/>
    <n v="1"/>
    <n v="1"/>
    <n v="1"/>
    <x v="8"/>
    <m/>
    <x v="0"/>
    <m/>
  </r>
  <r>
    <s v="CC00672BN13"/>
    <n v="0"/>
    <n v="0"/>
    <n v="0"/>
    <n v="0"/>
    <n v="1"/>
    <n v="1"/>
    <n v="1"/>
    <x v="8"/>
    <m/>
    <x v="0"/>
    <m/>
  </r>
  <r>
    <s v="CC00673XX14"/>
    <n v="1"/>
    <n v="0"/>
    <n v="0"/>
    <n v="0"/>
    <n v="0"/>
    <n v="0"/>
    <n v="0"/>
    <x v="12"/>
    <m/>
    <x v="0"/>
    <m/>
  </r>
  <r>
    <s v="CC00674XX15"/>
    <n v="1"/>
    <n v="0"/>
    <n v="0"/>
    <n v="0"/>
    <n v="0"/>
    <n v="0"/>
    <n v="0"/>
    <x v="12"/>
    <m/>
    <x v="0"/>
    <m/>
  </r>
  <r>
    <s v="CC00675XX16"/>
    <n v="1"/>
    <n v="0"/>
    <n v="0"/>
    <n v="1"/>
    <n v="0"/>
    <n v="0"/>
    <n v="1"/>
    <x v="11"/>
    <m/>
    <x v="0"/>
    <m/>
  </r>
  <r>
    <s v="CC00676XX17"/>
    <n v="1"/>
    <n v="0"/>
    <n v="0"/>
    <n v="0"/>
    <n v="0"/>
    <n v="0"/>
    <n v="0"/>
    <x v="12"/>
    <m/>
    <x v="0"/>
    <m/>
  </r>
  <r>
    <s v="CC00677XX18"/>
    <n v="1"/>
    <n v="0"/>
    <n v="0"/>
    <n v="0"/>
    <n v="0"/>
    <n v="0"/>
    <n v="0"/>
    <x v="12"/>
    <m/>
    <x v="0"/>
    <m/>
  </r>
  <r>
    <s v="CC00678XX19"/>
    <n v="1"/>
    <n v="0"/>
    <n v="0"/>
    <n v="0"/>
    <n v="0"/>
    <n v="0"/>
    <n v="0"/>
    <x v="12"/>
    <m/>
    <x v="0"/>
    <m/>
  </r>
  <r>
    <s v="CC00679XX20"/>
    <n v="1"/>
    <n v="0"/>
    <n v="0"/>
    <n v="0"/>
    <n v="0"/>
    <n v="0"/>
    <n v="0"/>
    <x v="12"/>
    <m/>
    <x v="0"/>
    <m/>
  </r>
  <r>
    <s v="CC00680XX13"/>
    <n v="1"/>
    <n v="0"/>
    <n v="0"/>
    <n v="0"/>
    <n v="0"/>
    <n v="0"/>
    <n v="0"/>
    <x v="12"/>
    <m/>
    <x v="0"/>
    <m/>
  </r>
  <r>
    <s v="CC00685XX18"/>
    <n v="1"/>
    <n v="0"/>
    <n v="0"/>
    <n v="1"/>
    <n v="0"/>
    <n v="0"/>
    <n v="1"/>
    <x v="11"/>
    <m/>
    <x v="0"/>
    <m/>
  </r>
  <r>
    <s v="CC00686XX19"/>
    <n v="0"/>
    <n v="0"/>
    <n v="0"/>
    <n v="0"/>
    <n v="1"/>
    <n v="1"/>
    <n v="1"/>
    <x v="8"/>
    <m/>
    <x v="0"/>
    <m/>
  </r>
  <r>
    <s v="CC00687XX20"/>
    <n v="0"/>
    <n v="0"/>
    <n v="0"/>
    <n v="1"/>
    <n v="0"/>
    <n v="0"/>
    <n v="0"/>
    <x v="5"/>
    <m/>
    <x v="0"/>
    <m/>
  </r>
  <r>
    <s v="CC00688XX21"/>
    <n v="0"/>
    <n v="0"/>
    <n v="0"/>
    <n v="2"/>
    <n v="0"/>
    <n v="0"/>
    <n v="1"/>
    <x v="4"/>
    <m/>
    <x v="0"/>
    <m/>
  </r>
  <r>
    <s v="CC00689XX22"/>
    <n v="0"/>
    <n v="0"/>
    <n v="0"/>
    <n v="0"/>
    <n v="1"/>
    <n v="1"/>
    <n v="1"/>
    <x v="8"/>
    <m/>
    <x v="0"/>
    <m/>
  </r>
  <r>
    <s v="CC00691XX16"/>
    <n v="1"/>
    <n v="0"/>
    <n v="0"/>
    <n v="0"/>
    <n v="0"/>
    <n v="0"/>
    <n v="0"/>
    <x v="12"/>
    <m/>
    <x v="0"/>
    <m/>
  </r>
  <r>
    <s v="CC00692XX17"/>
    <n v="0"/>
    <n v="0"/>
    <n v="0"/>
    <n v="1"/>
    <n v="0"/>
    <n v="0"/>
    <n v="1"/>
    <x v="4"/>
    <m/>
    <x v="0"/>
    <m/>
  </r>
  <r>
    <s v="CC00693XX18"/>
    <n v="0"/>
    <n v="0"/>
    <n v="0"/>
    <n v="1"/>
    <n v="0"/>
    <n v="0"/>
    <n v="0"/>
    <x v="5"/>
    <m/>
    <x v="1"/>
    <m/>
  </r>
  <r>
    <s v="CC00694XX19"/>
    <n v="0"/>
    <n v="0"/>
    <n v="0"/>
    <n v="0"/>
    <n v="1"/>
    <n v="1"/>
    <n v="1"/>
    <x v="8"/>
    <m/>
    <x v="0"/>
    <m/>
  </r>
  <r>
    <s v="CC00695XX20"/>
    <n v="0"/>
    <n v="0"/>
    <n v="0"/>
    <n v="0"/>
    <n v="0"/>
    <n v="1"/>
    <n v="0"/>
    <x v="13"/>
    <m/>
    <x v="0"/>
    <m/>
  </r>
  <r>
    <s v="CC00696XX21"/>
    <n v="1"/>
    <n v="0"/>
    <n v="0"/>
    <n v="0"/>
    <n v="0"/>
    <n v="0"/>
    <n v="0"/>
    <x v="12"/>
    <m/>
    <x v="0"/>
    <m/>
  </r>
  <r>
    <s v="CC00697XX22"/>
    <n v="1"/>
    <n v="0"/>
    <n v="0"/>
    <n v="1"/>
    <n v="0"/>
    <n v="0"/>
    <n v="1"/>
    <x v="11"/>
    <m/>
    <x v="0"/>
    <m/>
  </r>
  <r>
    <s v="CC00698XX23"/>
    <n v="1"/>
    <n v="0"/>
    <n v="0"/>
    <n v="1"/>
    <n v="0"/>
    <n v="0"/>
    <n v="1"/>
    <x v="11"/>
    <m/>
    <x v="0"/>
    <m/>
  </r>
  <r>
    <s v="CC00699XX24"/>
    <n v="1"/>
    <n v="0"/>
    <n v="0"/>
    <n v="0"/>
    <n v="0"/>
    <n v="0"/>
    <n v="0"/>
    <x v="12"/>
    <m/>
    <x v="0"/>
    <m/>
  </r>
  <r>
    <s v="CC00700XX07"/>
    <n v="1"/>
    <n v="0"/>
    <n v="0"/>
    <n v="0"/>
    <n v="0"/>
    <n v="0"/>
    <n v="0"/>
    <x v="12"/>
    <m/>
    <x v="0"/>
    <m/>
  </r>
  <r>
    <s v="CC00701XX08"/>
    <n v="1"/>
    <n v="0"/>
    <n v="0"/>
    <n v="0"/>
    <n v="0"/>
    <n v="0"/>
    <n v="0"/>
    <x v="12"/>
    <m/>
    <x v="0"/>
    <m/>
  </r>
  <r>
    <s v="CC00702AN09"/>
    <n v="0"/>
    <n v="0"/>
    <n v="0"/>
    <n v="0"/>
    <n v="0"/>
    <n v="1"/>
    <n v="0"/>
    <x v="13"/>
    <m/>
    <x v="1"/>
    <m/>
  </r>
  <r>
    <s v="CC00702BN09"/>
    <n v="0"/>
    <n v="0"/>
    <n v="0"/>
    <n v="0"/>
    <n v="0"/>
    <n v="1"/>
    <n v="0"/>
    <x v="13"/>
    <m/>
    <x v="1"/>
    <m/>
  </r>
  <r>
    <s v="CC00703XX10"/>
    <n v="0"/>
    <n v="0"/>
    <n v="0"/>
    <n v="0"/>
    <n v="1"/>
    <n v="0"/>
    <n v="1"/>
    <x v="6"/>
    <m/>
    <x v="0"/>
    <m/>
  </r>
  <r>
    <s v="CC00704XX11"/>
    <n v="1"/>
    <n v="0"/>
    <n v="0"/>
    <n v="0"/>
    <n v="0"/>
    <n v="0"/>
    <n v="0"/>
    <x v="12"/>
    <m/>
    <x v="0"/>
    <m/>
  </r>
  <r>
    <s v="CC00705XX12"/>
    <n v="1"/>
    <n v="0"/>
    <n v="0"/>
    <n v="1"/>
    <n v="0"/>
    <n v="0"/>
    <n v="0"/>
    <x v="14"/>
    <m/>
    <x v="0"/>
    <m/>
  </r>
  <r>
    <s v="CC00706XX13"/>
    <n v="1"/>
    <n v="0"/>
    <n v="0"/>
    <n v="0"/>
    <n v="0"/>
    <n v="0"/>
    <n v="0"/>
    <x v="12"/>
    <m/>
    <x v="0"/>
    <m/>
  </r>
  <r>
    <s v="CC00707XX14"/>
    <n v="1"/>
    <n v="0"/>
    <n v="0"/>
    <n v="0"/>
    <n v="0"/>
    <n v="0"/>
    <n v="0"/>
    <x v="12"/>
    <m/>
    <x v="0"/>
    <m/>
  </r>
  <r>
    <s v="CC00708XX15"/>
    <n v="0"/>
    <n v="0"/>
    <n v="0"/>
    <n v="1"/>
    <n v="0"/>
    <n v="0"/>
    <n v="1"/>
    <x v="4"/>
    <m/>
    <x v="0"/>
    <m/>
  </r>
  <r>
    <s v="CC00709XX16"/>
    <n v="1"/>
    <n v="0"/>
    <n v="0"/>
    <n v="0"/>
    <n v="0"/>
    <n v="0"/>
    <n v="0"/>
    <x v="12"/>
    <m/>
    <x v="0"/>
    <m/>
  </r>
  <r>
    <s v="CC00710XX09"/>
    <n v="1"/>
    <n v="0"/>
    <n v="0"/>
    <n v="0"/>
    <n v="0"/>
    <n v="0"/>
    <n v="0"/>
    <x v="12"/>
    <m/>
    <x v="0"/>
    <m/>
  </r>
  <r>
    <s v="CC00712XX11"/>
    <n v="1"/>
    <n v="0"/>
    <n v="0"/>
    <n v="0"/>
    <n v="1"/>
    <n v="1"/>
    <n v="1"/>
    <x v="15"/>
    <m/>
    <x v="0"/>
    <m/>
  </r>
  <r>
    <s v="CC00713XX12"/>
    <n v="1"/>
    <n v="0"/>
    <n v="0"/>
    <n v="1"/>
    <n v="0"/>
    <n v="0"/>
    <n v="1"/>
    <x v="11"/>
    <m/>
    <x v="0"/>
    <m/>
  </r>
  <r>
    <s v="CC00714XX13"/>
    <n v="1"/>
    <n v="0"/>
    <n v="0"/>
    <n v="1"/>
    <n v="0"/>
    <n v="0"/>
    <n v="1"/>
    <x v="11"/>
    <m/>
    <x v="0"/>
    <m/>
  </r>
  <r>
    <s v="CC00716XX15"/>
    <n v="1"/>
    <n v="0"/>
    <n v="0"/>
    <n v="1"/>
    <n v="0"/>
    <n v="0"/>
    <n v="1"/>
    <x v="11"/>
    <m/>
    <x v="0"/>
    <m/>
  </r>
  <r>
    <s v="CC00717XX16"/>
    <n v="1"/>
    <n v="0"/>
    <n v="0"/>
    <n v="0"/>
    <n v="0"/>
    <n v="0"/>
    <n v="0"/>
    <x v="12"/>
    <m/>
    <x v="0"/>
    <m/>
  </r>
  <r>
    <s v="CC00718XX17"/>
    <n v="0"/>
    <n v="0"/>
    <n v="0"/>
    <n v="0"/>
    <n v="1"/>
    <n v="1"/>
    <n v="0"/>
    <x v="10"/>
    <m/>
    <x v="0"/>
    <m/>
  </r>
  <r>
    <s v="CC00719XX18"/>
    <n v="0"/>
    <n v="0"/>
    <n v="0"/>
    <n v="1"/>
    <n v="0"/>
    <n v="0"/>
    <n v="0"/>
    <x v="5"/>
    <m/>
    <x v="1"/>
    <m/>
  </r>
  <r>
    <s v="CC00720XX11"/>
    <n v="0"/>
    <n v="0"/>
    <n v="0"/>
    <n v="1"/>
    <n v="0"/>
    <n v="0"/>
    <n v="1"/>
    <x v="4"/>
    <m/>
    <x v="0"/>
    <m/>
  </r>
  <r>
    <s v="CC00722XX13"/>
    <n v="1"/>
    <n v="0"/>
    <n v="0"/>
    <n v="0"/>
    <n v="0"/>
    <n v="0"/>
    <n v="0"/>
    <x v="12"/>
    <m/>
    <x v="0"/>
    <m/>
  </r>
  <r>
    <s v="CC00723XX14"/>
    <n v="0"/>
    <n v="0"/>
    <n v="0"/>
    <n v="0"/>
    <n v="1"/>
    <n v="1"/>
    <n v="1"/>
    <x v="8"/>
    <m/>
    <x v="0"/>
    <m/>
  </r>
  <r>
    <s v="CC00724XX15"/>
    <n v="1"/>
    <n v="0"/>
    <n v="0"/>
    <n v="0"/>
    <n v="0"/>
    <n v="0"/>
    <n v="0"/>
    <x v="12"/>
    <m/>
    <x v="0"/>
    <m/>
  </r>
  <r>
    <s v="CC00726XX17"/>
    <n v="1"/>
    <n v="0"/>
    <n v="0"/>
    <n v="0"/>
    <n v="0"/>
    <n v="0"/>
    <n v="0"/>
    <x v="12"/>
    <m/>
    <x v="0"/>
    <m/>
  </r>
  <r>
    <s v="CC00727XX18"/>
    <n v="1"/>
    <n v="0"/>
    <n v="0"/>
    <n v="0"/>
    <n v="0"/>
    <n v="0"/>
    <n v="0"/>
    <x v="12"/>
    <m/>
    <x v="0"/>
    <m/>
  </r>
  <r>
    <s v="CC00728AN19"/>
    <n v="0"/>
    <n v="0"/>
    <n v="0"/>
    <n v="0"/>
    <n v="1"/>
    <n v="0"/>
    <n v="1"/>
    <x v="6"/>
    <m/>
    <x v="0"/>
    <m/>
  </r>
  <r>
    <s v="CC00730XX13"/>
    <n v="1"/>
    <n v="0"/>
    <n v="0"/>
    <n v="0"/>
    <n v="0"/>
    <n v="0"/>
    <n v="0"/>
    <x v="12"/>
    <m/>
    <x v="0"/>
    <m/>
  </r>
  <r>
    <s v="CC00731XX14"/>
    <n v="0"/>
    <n v="0"/>
    <n v="0"/>
    <n v="1"/>
    <n v="0"/>
    <n v="0"/>
    <n v="1"/>
    <x v="4"/>
    <m/>
    <x v="0"/>
    <m/>
  </r>
  <r>
    <s v="CC00733XX16"/>
    <n v="0"/>
    <n v="0"/>
    <n v="0"/>
    <n v="1"/>
    <n v="0"/>
    <n v="0"/>
    <n v="1"/>
    <x v="4"/>
    <m/>
    <x v="0"/>
    <m/>
  </r>
  <r>
    <s v="CC00734XX17"/>
    <n v="0"/>
    <n v="0"/>
    <n v="0"/>
    <n v="1"/>
    <n v="0"/>
    <n v="0"/>
    <n v="1"/>
    <x v="4"/>
    <m/>
    <x v="0"/>
    <m/>
  </r>
  <r>
    <s v="CC00735XX18"/>
    <n v="0"/>
    <n v="0"/>
    <n v="0"/>
    <n v="0"/>
    <n v="1"/>
    <n v="0"/>
    <n v="1"/>
    <x v="6"/>
    <m/>
    <x v="0"/>
    <m/>
  </r>
  <r>
    <s v="CC00736XX19"/>
    <n v="1"/>
    <n v="0"/>
    <n v="0"/>
    <n v="1"/>
    <n v="0"/>
    <n v="0"/>
    <n v="1"/>
    <x v="11"/>
    <m/>
    <x v="0"/>
    <m/>
  </r>
  <r>
    <s v="CC00737XX20"/>
    <n v="1"/>
    <n v="0"/>
    <n v="0"/>
    <n v="1"/>
    <n v="0"/>
    <n v="0"/>
    <n v="1"/>
    <x v="11"/>
    <m/>
    <x v="0"/>
    <m/>
  </r>
  <r>
    <s v="CC00738XX21"/>
    <n v="1"/>
    <n v="0"/>
    <n v="0"/>
    <n v="0"/>
    <n v="0"/>
    <n v="0"/>
    <n v="0"/>
    <x v="12"/>
    <m/>
    <x v="0"/>
    <m/>
  </r>
  <r>
    <s v="CC00739XX22"/>
    <n v="1"/>
    <n v="0"/>
    <n v="0"/>
    <n v="0"/>
    <n v="0"/>
    <n v="0"/>
    <n v="0"/>
    <x v="12"/>
    <m/>
    <x v="0"/>
    <m/>
  </r>
  <r>
    <s v="CC00740XX15"/>
    <n v="1"/>
    <n v="0"/>
    <n v="0"/>
    <n v="1"/>
    <n v="0"/>
    <n v="0"/>
    <n v="1"/>
    <x v="11"/>
    <m/>
    <x v="0"/>
    <m/>
  </r>
  <r>
    <s v="CC00741XX16"/>
    <n v="0"/>
    <n v="0"/>
    <n v="0"/>
    <n v="1"/>
    <n v="0"/>
    <n v="0"/>
    <n v="1"/>
    <x v="4"/>
    <m/>
    <x v="0"/>
    <m/>
  </r>
  <r>
    <s v="CC00744XX19"/>
    <n v="0"/>
    <n v="0"/>
    <n v="0"/>
    <n v="1"/>
    <n v="0"/>
    <n v="0"/>
    <n v="1"/>
    <x v="4"/>
    <m/>
    <x v="0"/>
    <m/>
  </r>
  <r>
    <s v="CC00745XX20"/>
    <n v="1"/>
    <n v="0"/>
    <n v="0"/>
    <n v="0"/>
    <n v="0"/>
    <n v="0"/>
    <n v="0"/>
    <x v="12"/>
    <m/>
    <x v="0"/>
    <m/>
  </r>
  <r>
    <s v="CC00747XX22"/>
    <n v="0"/>
    <n v="0"/>
    <n v="0"/>
    <n v="0"/>
    <n v="1"/>
    <n v="1"/>
    <n v="0"/>
    <x v="10"/>
    <m/>
    <x v="1"/>
    <m/>
  </r>
  <r>
    <s v="CC00748XX23"/>
    <n v="1"/>
    <n v="0"/>
    <n v="0"/>
    <n v="0"/>
    <n v="0"/>
    <n v="0"/>
    <n v="0"/>
    <x v="12"/>
    <m/>
    <x v="0"/>
    <m/>
  </r>
  <r>
    <s v="CC00749XX24"/>
    <n v="1"/>
    <n v="0"/>
    <n v="0"/>
    <n v="1"/>
    <n v="0"/>
    <n v="0"/>
    <n v="1"/>
    <x v="11"/>
    <m/>
    <x v="0"/>
    <m/>
  </r>
  <r>
    <s v="CC00750XX08"/>
    <n v="1"/>
    <n v="0"/>
    <n v="0"/>
    <n v="0"/>
    <n v="0"/>
    <n v="0"/>
    <n v="0"/>
    <x v="12"/>
    <m/>
    <x v="0"/>
    <m/>
  </r>
  <r>
    <s v="CC00751XX09"/>
    <n v="1"/>
    <n v="0"/>
    <n v="0"/>
    <n v="0"/>
    <n v="0"/>
    <n v="0"/>
    <n v="0"/>
    <x v="12"/>
    <m/>
    <x v="0"/>
    <m/>
  </r>
  <r>
    <s v="CC00752XX10"/>
    <n v="1"/>
    <n v="0"/>
    <n v="0"/>
    <n v="0"/>
    <n v="0"/>
    <n v="0"/>
    <n v="0"/>
    <x v="12"/>
    <m/>
    <x v="0"/>
    <m/>
  </r>
  <r>
    <s v="CC00753XX11"/>
    <n v="0"/>
    <n v="0"/>
    <n v="0"/>
    <n v="1"/>
    <n v="0"/>
    <n v="0"/>
    <n v="0"/>
    <x v="5"/>
    <m/>
    <x v="1"/>
    <m/>
  </r>
  <r>
    <s v="CC00754AN12"/>
    <n v="0"/>
    <n v="0"/>
    <n v="0"/>
    <n v="0"/>
    <n v="0"/>
    <n v="1"/>
    <n v="1"/>
    <x v="7"/>
    <m/>
    <x v="0"/>
    <m/>
  </r>
  <r>
    <s v="CC00754BN12"/>
    <n v="0"/>
    <n v="0"/>
    <n v="0"/>
    <n v="0"/>
    <n v="0"/>
    <n v="1"/>
    <n v="1"/>
    <x v="7"/>
    <m/>
    <x v="0"/>
    <m/>
  </r>
  <r>
    <s v="CC00756XX14"/>
    <n v="1"/>
    <n v="0"/>
    <n v="0"/>
    <n v="0"/>
    <n v="0"/>
    <n v="0"/>
    <n v="0"/>
    <x v="12"/>
    <m/>
    <x v="0"/>
    <m/>
  </r>
  <r>
    <s v="CC00757XX15"/>
    <n v="1"/>
    <n v="0"/>
    <n v="0"/>
    <n v="1"/>
    <n v="0"/>
    <n v="0"/>
    <n v="1"/>
    <x v="11"/>
    <m/>
    <x v="0"/>
    <m/>
  </r>
  <r>
    <s v="CC00758XX16"/>
    <n v="1"/>
    <n v="0"/>
    <n v="0"/>
    <n v="0"/>
    <n v="0"/>
    <n v="0"/>
    <n v="0"/>
    <x v="12"/>
    <m/>
    <x v="0"/>
    <m/>
  </r>
  <r>
    <s v="CC00759XX17"/>
    <n v="1"/>
    <n v="0"/>
    <n v="0"/>
    <n v="0"/>
    <n v="0"/>
    <n v="0"/>
    <n v="0"/>
    <x v="12"/>
    <m/>
    <x v="0"/>
    <m/>
  </r>
  <r>
    <s v="CC00760XX10"/>
    <n v="0"/>
    <n v="0"/>
    <n v="0"/>
    <n v="0"/>
    <n v="1"/>
    <n v="0"/>
    <n v="1"/>
    <x v="6"/>
    <m/>
    <x v="0"/>
    <m/>
  </r>
  <r>
    <s v="CC00761XX11"/>
    <n v="1"/>
    <n v="0"/>
    <n v="0"/>
    <n v="0"/>
    <n v="0"/>
    <n v="0"/>
    <n v="0"/>
    <x v="12"/>
    <m/>
    <x v="0"/>
    <m/>
  </r>
  <r>
    <s v="CC00762XX12"/>
    <n v="1"/>
    <n v="0"/>
    <n v="0"/>
    <n v="0"/>
    <n v="0"/>
    <n v="0"/>
    <n v="0"/>
    <x v="12"/>
    <m/>
    <x v="0"/>
    <m/>
  </r>
  <r>
    <s v="CC00763XX13"/>
    <n v="1"/>
    <n v="0"/>
    <n v="0"/>
    <n v="0"/>
    <n v="0"/>
    <n v="0"/>
    <n v="0"/>
    <x v="12"/>
    <m/>
    <x v="0"/>
    <m/>
  </r>
  <r>
    <s v="CC00764AN14"/>
    <n v="0"/>
    <n v="0"/>
    <n v="0"/>
    <n v="0"/>
    <n v="1"/>
    <n v="0"/>
    <n v="1"/>
    <x v="6"/>
    <m/>
    <x v="0"/>
    <m/>
  </r>
  <r>
    <s v="CC00764BN14"/>
    <n v="0"/>
    <n v="0"/>
    <n v="0"/>
    <n v="0"/>
    <n v="1"/>
    <n v="0"/>
    <n v="1"/>
    <x v="6"/>
    <m/>
    <x v="0"/>
    <m/>
  </r>
  <r>
    <s v="CC00765XX15"/>
    <n v="1"/>
    <n v="0"/>
    <n v="0"/>
    <n v="1"/>
    <n v="0"/>
    <n v="0"/>
    <n v="1"/>
    <x v="11"/>
    <m/>
    <x v="0"/>
    <m/>
  </r>
  <r>
    <s v="CC00766XX16"/>
    <n v="1"/>
    <n v="0"/>
    <n v="0"/>
    <n v="1"/>
    <n v="0"/>
    <n v="0"/>
    <n v="0"/>
    <x v="14"/>
    <m/>
    <x v="0"/>
    <m/>
  </r>
  <r>
    <s v="CC00767XX17"/>
    <n v="0"/>
    <n v="0"/>
    <n v="0"/>
    <n v="0"/>
    <n v="0"/>
    <n v="0"/>
    <n v="0"/>
    <x v="1"/>
    <m/>
    <x v="2"/>
    <m/>
  </r>
  <r>
    <s v="CC00768XX18"/>
    <n v="0"/>
    <n v="0"/>
    <n v="0"/>
    <n v="0"/>
    <n v="0"/>
    <n v="1"/>
    <n v="1"/>
    <x v="7"/>
    <m/>
    <x v="0"/>
    <m/>
  </r>
  <r>
    <s v="CC00769XX19"/>
    <n v="1"/>
    <n v="0"/>
    <n v="0"/>
    <n v="2"/>
    <n v="0"/>
    <n v="0"/>
    <n v="1"/>
    <x v="11"/>
    <m/>
    <x v="0"/>
    <m/>
  </r>
  <r>
    <s v="CC00770XX12"/>
    <n v="0"/>
    <n v="0"/>
    <n v="0"/>
    <n v="0"/>
    <n v="1"/>
    <n v="1"/>
    <n v="1"/>
    <x v="8"/>
    <m/>
    <x v="0"/>
    <m/>
  </r>
  <r>
    <s v="CC00771XX13"/>
    <n v="1"/>
    <n v="0"/>
    <n v="0"/>
    <n v="0"/>
    <n v="0"/>
    <n v="1"/>
    <n v="0"/>
    <x v="16"/>
    <m/>
    <x v="0"/>
    <m/>
  </r>
  <r>
    <s v="CC00772XX14"/>
    <n v="1"/>
    <n v="0"/>
    <n v="0"/>
    <n v="0"/>
    <n v="0"/>
    <n v="0"/>
    <n v="0"/>
    <x v="12"/>
    <m/>
    <x v="0"/>
    <m/>
  </r>
  <r>
    <s v="CC00774XX16"/>
    <n v="1"/>
    <n v="0"/>
    <n v="0"/>
    <n v="0"/>
    <n v="0"/>
    <n v="0"/>
    <n v="0"/>
    <x v="12"/>
    <m/>
    <x v="0"/>
    <m/>
  </r>
  <r>
    <s v="CC00775XX17"/>
    <n v="1"/>
    <n v="0"/>
    <n v="0"/>
    <n v="0"/>
    <n v="0"/>
    <n v="0"/>
    <n v="0"/>
    <x v="12"/>
    <m/>
    <x v="0"/>
    <m/>
  </r>
  <r>
    <s v="CC00776XX18"/>
    <n v="1"/>
    <n v="0"/>
    <n v="0"/>
    <n v="0"/>
    <n v="0"/>
    <n v="0"/>
    <n v="0"/>
    <x v="12"/>
    <m/>
    <x v="0"/>
    <m/>
  </r>
  <r>
    <s v="CC00777XX19"/>
    <n v="0"/>
    <n v="0"/>
    <n v="0"/>
    <n v="1"/>
    <n v="0"/>
    <n v="0"/>
    <n v="0"/>
    <x v="5"/>
    <m/>
    <x v="0"/>
    <m/>
  </r>
  <r>
    <s v="CC00778XX20"/>
    <n v="1"/>
    <n v="0"/>
    <n v="0"/>
    <n v="0"/>
    <n v="0"/>
    <n v="0"/>
    <n v="0"/>
    <x v="12"/>
    <m/>
    <x v="0"/>
    <m/>
  </r>
  <r>
    <s v="CC00779XX21"/>
    <n v="1"/>
    <n v="0"/>
    <n v="0"/>
    <n v="0"/>
    <n v="0"/>
    <n v="0"/>
    <n v="0"/>
    <x v="12"/>
    <m/>
    <x v="0"/>
    <m/>
  </r>
  <r>
    <s v="CC00780XX14"/>
    <n v="1"/>
    <n v="0"/>
    <n v="0"/>
    <n v="0"/>
    <n v="0"/>
    <n v="0"/>
    <n v="0"/>
    <x v="12"/>
    <m/>
    <x v="0"/>
    <m/>
  </r>
  <r>
    <s v="CC00782XX16"/>
    <n v="0"/>
    <n v="0"/>
    <n v="0"/>
    <n v="1"/>
    <n v="0"/>
    <n v="0"/>
    <n v="1"/>
    <x v="4"/>
    <m/>
    <x v="0"/>
    <m/>
  </r>
  <r>
    <s v="CC00783XX17"/>
    <n v="1"/>
    <n v="0"/>
    <n v="0"/>
    <n v="1"/>
    <n v="0"/>
    <n v="0"/>
    <n v="1"/>
    <x v="11"/>
    <m/>
    <x v="0"/>
    <m/>
  </r>
  <r>
    <s v="CC00784XX18"/>
    <n v="1"/>
    <n v="0"/>
    <n v="0"/>
    <n v="0"/>
    <n v="0"/>
    <n v="0"/>
    <n v="0"/>
    <x v="12"/>
    <m/>
    <x v="0"/>
    <m/>
  </r>
  <r>
    <s v="CC00785XX19"/>
    <n v="0"/>
    <n v="0"/>
    <n v="0"/>
    <n v="0"/>
    <n v="0"/>
    <n v="1"/>
    <n v="1"/>
    <x v="7"/>
    <m/>
    <x v="0"/>
    <m/>
  </r>
  <r>
    <s v="CC00786XX20"/>
    <n v="1"/>
    <n v="0"/>
    <n v="0"/>
    <n v="0"/>
    <n v="0"/>
    <n v="0"/>
    <n v="0"/>
    <x v="12"/>
    <m/>
    <x v="0"/>
    <m/>
  </r>
  <r>
    <s v="CC00787XX21"/>
    <n v="1"/>
    <n v="0"/>
    <n v="0"/>
    <n v="1"/>
    <n v="0"/>
    <n v="0"/>
    <n v="1"/>
    <x v="11"/>
    <m/>
    <x v="0"/>
    <m/>
  </r>
  <r>
    <s v="CC00788XX22"/>
    <n v="0"/>
    <n v="0"/>
    <n v="0"/>
    <n v="0"/>
    <n v="1"/>
    <n v="0"/>
    <n v="1"/>
    <x v="6"/>
    <m/>
    <x v="0"/>
    <m/>
  </r>
  <r>
    <s v="CC00789XX23"/>
    <n v="1"/>
    <n v="0"/>
    <n v="0"/>
    <n v="1"/>
    <n v="0"/>
    <n v="0"/>
    <n v="1"/>
    <x v="11"/>
    <m/>
    <x v="0"/>
    <m/>
  </r>
  <r>
    <s v="CC00790XX16"/>
    <n v="1"/>
    <n v="0"/>
    <n v="0"/>
    <n v="0"/>
    <n v="0"/>
    <n v="0"/>
    <n v="0"/>
    <x v="12"/>
    <m/>
    <x v="0"/>
    <m/>
  </r>
  <r>
    <s v="CC00791XX17"/>
    <n v="1"/>
    <n v="0"/>
    <n v="0"/>
    <n v="1"/>
    <n v="0"/>
    <n v="0"/>
    <n v="1"/>
    <x v="11"/>
    <m/>
    <x v="0"/>
    <m/>
  </r>
  <r>
    <s v="CC00792XX18"/>
    <n v="0"/>
    <n v="0"/>
    <n v="0"/>
    <n v="0"/>
    <n v="1"/>
    <n v="1"/>
    <n v="1"/>
    <x v="8"/>
    <m/>
    <x v="0"/>
    <m/>
  </r>
  <r>
    <s v="CC00793XX19"/>
    <n v="1"/>
    <n v="0"/>
    <n v="0"/>
    <n v="1"/>
    <n v="0"/>
    <n v="0"/>
    <n v="1"/>
    <x v="11"/>
    <m/>
    <x v="0"/>
    <m/>
  </r>
  <r>
    <s v="CC00795XX21"/>
    <n v="1"/>
    <n v="0"/>
    <n v="0"/>
    <n v="0"/>
    <n v="0"/>
    <n v="0"/>
    <n v="0"/>
    <x v="12"/>
    <m/>
    <x v="0"/>
    <m/>
  </r>
  <r>
    <s v="CC00796XX22"/>
    <n v="0"/>
    <n v="0"/>
    <n v="0"/>
    <n v="0"/>
    <n v="1"/>
    <n v="0"/>
    <n v="1"/>
    <x v="6"/>
    <m/>
    <x v="0"/>
    <m/>
  </r>
  <r>
    <s v="CC00797XX23"/>
    <n v="1"/>
    <n v="0"/>
    <n v="0"/>
    <n v="0"/>
    <n v="1"/>
    <n v="1"/>
    <n v="1"/>
    <x v="15"/>
    <m/>
    <x v="0"/>
    <m/>
  </r>
  <r>
    <s v="CC00798XX24"/>
    <n v="0"/>
    <n v="0"/>
    <n v="0"/>
    <n v="1"/>
    <n v="0"/>
    <n v="0"/>
    <n v="1"/>
    <x v="4"/>
    <m/>
    <x v="0"/>
    <m/>
  </r>
  <r>
    <s v="CC00799XX25"/>
    <n v="1"/>
    <n v="0"/>
    <n v="0"/>
    <n v="1"/>
    <n v="0"/>
    <n v="0"/>
    <n v="0"/>
    <x v="14"/>
    <m/>
    <x v="1"/>
    <m/>
  </r>
  <r>
    <s v="CC00800XX08"/>
    <n v="1"/>
    <n v="0"/>
    <n v="0"/>
    <n v="0"/>
    <n v="0"/>
    <n v="0"/>
    <n v="0"/>
    <x v="12"/>
    <m/>
    <x v="0"/>
    <m/>
  </r>
  <r>
    <s v="CC00801XX09"/>
    <n v="1"/>
    <n v="0"/>
    <n v="0"/>
    <n v="1"/>
    <n v="0"/>
    <n v="0"/>
    <n v="1"/>
    <x v="11"/>
    <m/>
    <x v="0"/>
    <m/>
  </r>
  <r>
    <s v="CC00802XX10"/>
    <n v="0"/>
    <n v="0"/>
    <n v="0"/>
    <n v="0"/>
    <n v="1"/>
    <n v="1"/>
    <n v="1"/>
    <x v="8"/>
    <m/>
    <x v="0"/>
    <m/>
  </r>
  <r>
    <s v="CC00803XX11"/>
    <n v="0"/>
    <n v="0"/>
    <n v="0"/>
    <n v="1"/>
    <n v="0"/>
    <n v="0"/>
    <n v="1"/>
    <x v="4"/>
    <m/>
    <x v="0"/>
    <m/>
  </r>
  <r>
    <s v="CC00804XX12"/>
    <n v="0"/>
    <n v="0"/>
    <n v="0"/>
    <n v="0"/>
    <n v="1"/>
    <n v="1"/>
    <n v="1"/>
    <x v="8"/>
    <m/>
    <x v="0"/>
    <m/>
  </r>
  <r>
    <s v="CC00805XX13"/>
    <n v="0"/>
    <n v="0"/>
    <n v="0"/>
    <n v="0"/>
    <n v="1"/>
    <n v="1"/>
    <n v="0"/>
    <x v="10"/>
    <m/>
    <x v="0"/>
    <m/>
  </r>
  <r>
    <s v="CC00806XX14"/>
    <n v="1"/>
    <n v="0"/>
    <n v="0"/>
    <n v="0"/>
    <n v="0"/>
    <n v="0"/>
    <n v="0"/>
    <x v="12"/>
    <m/>
    <x v="0"/>
    <m/>
  </r>
  <r>
    <s v="CC00807XX15"/>
    <n v="1"/>
    <n v="0"/>
    <n v="0"/>
    <n v="0"/>
    <n v="0"/>
    <n v="0"/>
    <n v="0"/>
    <x v="12"/>
    <m/>
    <x v="0"/>
    <m/>
  </r>
  <r>
    <s v="CC00808XX16"/>
    <n v="1"/>
    <n v="0"/>
    <n v="0"/>
    <n v="0"/>
    <n v="0"/>
    <n v="0"/>
    <n v="0"/>
    <x v="12"/>
    <m/>
    <x v="0"/>
    <m/>
  </r>
  <r>
    <s v="CC00809XX17"/>
    <n v="1"/>
    <n v="0"/>
    <n v="0"/>
    <n v="0"/>
    <n v="0"/>
    <n v="0"/>
    <n v="0"/>
    <x v="12"/>
    <m/>
    <x v="0"/>
    <m/>
  </r>
  <r>
    <s v="CC00810XX10"/>
    <n v="1"/>
    <n v="0"/>
    <n v="0"/>
    <n v="1"/>
    <n v="0"/>
    <n v="0"/>
    <n v="1"/>
    <x v="11"/>
    <m/>
    <x v="0"/>
    <m/>
  </r>
  <r>
    <s v="CC00811XX11"/>
    <n v="0"/>
    <n v="0"/>
    <n v="0"/>
    <n v="1"/>
    <n v="0"/>
    <n v="0"/>
    <n v="1"/>
    <x v="4"/>
    <m/>
    <x v="0"/>
    <m/>
  </r>
  <r>
    <s v="CC00812XX12"/>
    <n v="1"/>
    <n v="0"/>
    <n v="0"/>
    <n v="0"/>
    <n v="0"/>
    <n v="0"/>
    <n v="0"/>
    <x v="12"/>
    <m/>
    <x v="0"/>
    <m/>
  </r>
  <r>
    <s v="CC00814XX14"/>
    <n v="1"/>
    <n v="0"/>
    <n v="0"/>
    <n v="0"/>
    <n v="0"/>
    <n v="0"/>
    <n v="0"/>
    <x v="12"/>
    <m/>
    <x v="0"/>
    <m/>
  </r>
  <r>
    <s v="CC00815XX15"/>
    <n v="1"/>
    <n v="0"/>
    <n v="0"/>
    <n v="1"/>
    <n v="0"/>
    <n v="0"/>
    <n v="1"/>
    <x v="11"/>
    <m/>
    <x v="0"/>
    <m/>
  </r>
  <r>
    <s v="CC00816XX16"/>
    <n v="1"/>
    <n v="0"/>
    <n v="0"/>
    <n v="1"/>
    <n v="0"/>
    <n v="0"/>
    <n v="1"/>
    <x v="11"/>
    <m/>
    <x v="0"/>
    <m/>
  </r>
  <r>
    <s v="CC00817XX17"/>
    <n v="2"/>
    <n v="0"/>
    <n v="0"/>
    <n v="0"/>
    <n v="0"/>
    <n v="0"/>
    <n v="0"/>
    <x v="12"/>
    <m/>
    <x v="0"/>
    <m/>
  </r>
  <r>
    <s v="CC00818XX18"/>
    <n v="2"/>
    <n v="0"/>
    <n v="0"/>
    <n v="1"/>
    <n v="0"/>
    <n v="0"/>
    <n v="1"/>
    <x v="11"/>
    <m/>
    <x v="0"/>
    <m/>
  </r>
  <r>
    <s v="CC00819XX19"/>
    <n v="1"/>
    <n v="0"/>
    <n v="0"/>
    <n v="0"/>
    <n v="0"/>
    <n v="0"/>
    <n v="0"/>
    <x v="12"/>
    <m/>
    <x v="0"/>
    <m/>
  </r>
  <r>
    <s v="CC00820XX12"/>
    <n v="2"/>
    <n v="0"/>
    <n v="0"/>
    <n v="0"/>
    <n v="0"/>
    <n v="0"/>
    <n v="0"/>
    <x v="12"/>
    <m/>
    <x v="0"/>
    <m/>
  </r>
  <r>
    <s v="CC00822XX14"/>
    <n v="0"/>
    <n v="0"/>
    <n v="0"/>
    <n v="1"/>
    <n v="0"/>
    <n v="0"/>
    <n v="1"/>
    <x v="4"/>
    <m/>
    <x v="0"/>
    <m/>
  </r>
  <r>
    <s v="CC00823XX15"/>
    <n v="0"/>
    <n v="0"/>
    <n v="0"/>
    <n v="0"/>
    <n v="1"/>
    <n v="1"/>
    <n v="1"/>
    <x v="8"/>
    <m/>
    <x v="0"/>
    <m/>
  </r>
  <r>
    <s v="CC00824XX16"/>
    <n v="1"/>
    <n v="0"/>
    <n v="0"/>
    <n v="1"/>
    <n v="0"/>
    <n v="0"/>
    <n v="0"/>
    <x v="14"/>
    <m/>
    <x v="0"/>
    <m/>
  </r>
  <r>
    <s v="CC00825XX17"/>
    <n v="1"/>
    <n v="0"/>
    <n v="0"/>
    <n v="0"/>
    <n v="0"/>
    <n v="0"/>
    <n v="0"/>
    <x v="12"/>
    <m/>
    <x v="0"/>
    <m/>
  </r>
  <r>
    <s v="CC00826XX18"/>
    <n v="1"/>
    <n v="0"/>
    <n v="0"/>
    <n v="0"/>
    <n v="0"/>
    <n v="0"/>
    <n v="0"/>
    <x v="12"/>
    <m/>
    <x v="0"/>
    <m/>
  </r>
  <r>
    <s v="CC00827XX19"/>
    <n v="1"/>
    <n v="0"/>
    <n v="0"/>
    <n v="0"/>
    <n v="0"/>
    <n v="0"/>
    <n v="0"/>
    <x v="12"/>
    <m/>
    <x v="0"/>
    <m/>
  </r>
  <r>
    <s v="CC00828XX20"/>
    <n v="1"/>
    <n v="0"/>
    <n v="0"/>
    <n v="0"/>
    <n v="0"/>
    <n v="0"/>
    <n v="0"/>
    <x v="12"/>
    <m/>
    <x v="0"/>
    <m/>
  </r>
  <r>
    <s v="CC00829XX21"/>
    <n v="0"/>
    <n v="0"/>
    <n v="0"/>
    <n v="0"/>
    <n v="1"/>
    <n v="1"/>
    <n v="1"/>
    <x v="8"/>
    <m/>
    <x v="0"/>
    <m/>
  </r>
  <r>
    <s v="CC00830XX14"/>
    <n v="0"/>
    <n v="0"/>
    <n v="0"/>
    <n v="0"/>
    <n v="1"/>
    <n v="1"/>
    <n v="1"/>
    <x v="8"/>
    <m/>
    <x v="0"/>
    <m/>
  </r>
  <r>
    <s v="CC00831XX15"/>
    <n v="1"/>
    <n v="0"/>
    <n v="0"/>
    <n v="0"/>
    <n v="0"/>
    <n v="0"/>
    <n v="0"/>
    <x v="12"/>
    <m/>
    <x v="0"/>
    <m/>
  </r>
  <r>
    <s v="CC00832XX16"/>
    <n v="1"/>
    <n v="0"/>
    <n v="0"/>
    <n v="1"/>
    <n v="0"/>
    <n v="0"/>
    <n v="1"/>
    <x v="11"/>
    <m/>
    <x v="0"/>
    <m/>
  </r>
  <r>
    <s v="CC00833XX17"/>
    <n v="0"/>
    <n v="0"/>
    <n v="0"/>
    <n v="0"/>
    <n v="0"/>
    <n v="1"/>
    <n v="1"/>
    <x v="7"/>
    <m/>
    <x v="0"/>
    <m/>
  </r>
  <r>
    <s v="CC00834XX18"/>
    <n v="0"/>
    <n v="0"/>
    <n v="0"/>
    <n v="0"/>
    <n v="1"/>
    <n v="0"/>
    <n v="0"/>
    <x v="9"/>
    <m/>
    <x v="1"/>
    <m/>
  </r>
  <r>
    <s v="CC00835XX19"/>
    <n v="1"/>
    <n v="0"/>
    <n v="0"/>
    <n v="0"/>
    <n v="0"/>
    <n v="0"/>
    <n v="0"/>
    <x v="12"/>
    <m/>
    <x v="0"/>
    <m/>
  </r>
  <r>
    <s v="CC00836XX20"/>
    <n v="1"/>
    <n v="0"/>
    <n v="0"/>
    <n v="0"/>
    <n v="0"/>
    <n v="0"/>
    <n v="0"/>
    <x v="12"/>
    <m/>
    <x v="0"/>
    <m/>
  </r>
  <r>
    <s v="CC00837XX21"/>
    <n v="1"/>
    <n v="0"/>
    <n v="0"/>
    <n v="0"/>
    <n v="0"/>
    <n v="0"/>
    <n v="0"/>
    <x v="12"/>
    <m/>
    <x v="0"/>
    <m/>
  </r>
  <r>
    <s v="CC00838XX22"/>
    <n v="0"/>
    <n v="0"/>
    <n v="0"/>
    <n v="0"/>
    <n v="1"/>
    <n v="1"/>
    <n v="1"/>
    <x v="8"/>
    <m/>
    <x v="0"/>
    <m/>
  </r>
  <r>
    <s v="CC00839XX23"/>
    <n v="0"/>
    <n v="0"/>
    <n v="0"/>
    <n v="1"/>
    <n v="0"/>
    <n v="0"/>
    <n v="1"/>
    <x v="4"/>
    <m/>
    <x v="0"/>
    <m/>
  </r>
  <r>
    <s v="CC00840XX16"/>
    <n v="0"/>
    <n v="0"/>
    <n v="0"/>
    <n v="1"/>
    <n v="0"/>
    <n v="0"/>
    <n v="0"/>
    <x v="5"/>
    <m/>
    <x v="0"/>
    <m/>
  </r>
  <r>
    <s v="CC00841XX17"/>
    <n v="1"/>
    <n v="0"/>
    <n v="0"/>
    <n v="1"/>
    <n v="0"/>
    <n v="0"/>
    <n v="1"/>
    <x v="11"/>
    <m/>
    <x v="0"/>
    <m/>
  </r>
  <r>
    <s v="CC00842XX18"/>
    <n v="1"/>
    <n v="0"/>
    <n v="0"/>
    <n v="0"/>
    <n v="0"/>
    <n v="0"/>
    <n v="0"/>
    <x v="12"/>
    <m/>
    <x v="0"/>
    <m/>
  </r>
  <r>
    <s v="CC00843XX19"/>
    <n v="1"/>
    <n v="0"/>
    <n v="0"/>
    <n v="1"/>
    <n v="0"/>
    <n v="0"/>
    <n v="1"/>
    <x v="11"/>
    <m/>
    <x v="0"/>
    <m/>
  </r>
  <r>
    <s v="CC00844XX20"/>
    <n v="1"/>
    <n v="0"/>
    <n v="0"/>
    <n v="0"/>
    <n v="0"/>
    <n v="0"/>
    <n v="0"/>
    <x v="12"/>
    <m/>
    <x v="0"/>
    <m/>
  </r>
  <r>
    <s v="CC00845AN21"/>
    <n v="0"/>
    <n v="0"/>
    <n v="0"/>
    <n v="0"/>
    <n v="1"/>
    <n v="1"/>
    <n v="1"/>
    <x v="8"/>
    <m/>
    <x v="0"/>
    <m/>
  </r>
  <r>
    <s v="CC00845BN21"/>
    <n v="0"/>
    <n v="0"/>
    <n v="0"/>
    <n v="0"/>
    <n v="1"/>
    <n v="1"/>
    <n v="1"/>
    <x v="8"/>
    <m/>
    <x v="0"/>
    <m/>
  </r>
  <r>
    <s v="CC00846XX22"/>
    <n v="0"/>
    <n v="0"/>
    <n v="0"/>
    <n v="1"/>
    <n v="0"/>
    <n v="0"/>
    <n v="1"/>
    <x v="4"/>
    <m/>
    <x v="0"/>
    <m/>
  </r>
  <r>
    <s v="CC00847XX23"/>
    <n v="0"/>
    <n v="0"/>
    <n v="0"/>
    <n v="1"/>
    <n v="0"/>
    <n v="0"/>
    <n v="0"/>
    <x v="5"/>
    <m/>
    <x v="1"/>
    <m/>
  </r>
  <r>
    <s v="CC00848XX24"/>
    <n v="1"/>
    <n v="0"/>
    <n v="0"/>
    <n v="0"/>
    <n v="0"/>
    <n v="0"/>
    <n v="0"/>
    <x v="12"/>
    <m/>
    <x v="0"/>
    <m/>
  </r>
  <r>
    <s v="CC00849XX25"/>
    <n v="1"/>
    <n v="0"/>
    <n v="0"/>
    <n v="0"/>
    <n v="0"/>
    <n v="0"/>
    <n v="0"/>
    <x v="12"/>
    <m/>
    <x v="0"/>
    <m/>
  </r>
  <r>
    <s v="CC00850XX09"/>
    <n v="1"/>
    <n v="0"/>
    <n v="0"/>
    <n v="1"/>
    <n v="0"/>
    <n v="0"/>
    <n v="0"/>
    <x v="14"/>
    <m/>
    <x v="1"/>
    <m/>
  </r>
  <r>
    <s v="CC00851XX10"/>
    <n v="1"/>
    <n v="0"/>
    <n v="0"/>
    <n v="1"/>
    <n v="0"/>
    <n v="0"/>
    <n v="1"/>
    <x v="11"/>
    <m/>
    <x v="0"/>
    <m/>
  </r>
  <r>
    <s v="CC00852XX11"/>
    <n v="0"/>
    <n v="0"/>
    <n v="0"/>
    <n v="1"/>
    <n v="0"/>
    <n v="0"/>
    <n v="1"/>
    <x v="4"/>
    <m/>
    <x v="0"/>
    <m/>
  </r>
  <r>
    <s v="CC00853XX12"/>
    <n v="1"/>
    <n v="0"/>
    <n v="0"/>
    <n v="1"/>
    <n v="0"/>
    <n v="0"/>
    <n v="0"/>
    <x v="14"/>
    <m/>
    <x v="1"/>
    <m/>
  </r>
  <r>
    <s v="CC00854XX13"/>
    <n v="1"/>
    <n v="0"/>
    <n v="0"/>
    <n v="1"/>
    <n v="0"/>
    <n v="0"/>
    <n v="1"/>
    <x v="11"/>
    <m/>
    <x v="0"/>
    <m/>
  </r>
  <r>
    <s v="CC00855XX14"/>
    <n v="0"/>
    <n v="0"/>
    <n v="0"/>
    <n v="0"/>
    <n v="1"/>
    <n v="1"/>
    <n v="1"/>
    <x v="8"/>
    <m/>
    <x v="0"/>
    <m/>
  </r>
  <r>
    <s v="CC00856XX15"/>
    <n v="1"/>
    <n v="0"/>
    <n v="1"/>
    <n v="1"/>
    <n v="0"/>
    <n v="0"/>
    <n v="1"/>
    <x v="17"/>
    <m/>
    <x v="0"/>
    <m/>
  </r>
  <r>
    <s v="CC00857XX16"/>
    <n v="1"/>
    <n v="0"/>
    <n v="0"/>
    <n v="0"/>
    <n v="0"/>
    <n v="0"/>
    <n v="0"/>
    <x v="12"/>
    <m/>
    <x v="0"/>
    <m/>
  </r>
  <r>
    <s v="CC00858XX17"/>
    <n v="0"/>
    <n v="0"/>
    <n v="0"/>
    <n v="1"/>
    <n v="0"/>
    <n v="0"/>
    <n v="1"/>
    <x v="4"/>
    <m/>
    <x v="0"/>
    <m/>
  </r>
  <r>
    <s v="CC00859XX18"/>
    <n v="1"/>
    <n v="0"/>
    <n v="0"/>
    <n v="0"/>
    <n v="0"/>
    <n v="0"/>
    <n v="0"/>
    <x v="12"/>
    <m/>
    <x v="0"/>
    <m/>
  </r>
  <r>
    <s v="CC00860XX11"/>
    <n v="1"/>
    <n v="0"/>
    <n v="0"/>
    <n v="1"/>
    <n v="0"/>
    <n v="0"/>
    <n v="0"/>
    <x v="14"/>
    <m/>
    <x v="0"/>
    <m/>
  </r>
  <r>
    <s v="CC00861XX12"/>
    <n v="0"/>
    <n v="0"/>
    <n v="1"/>
    <n v="1"/>
    <n v="0"/>
    <n v="0"/>
    <n v="1"/>
    <x v="18"/>
    <m/>
    <x v="0"/>
    <m/>
  </r>
  <r>
    <s v="CC00862XX13"/>
    <n v="0"/>
    <n v="0"/>
    <n v="1"/>
    <n v="0"/>
    <n v="0"/>
    <n v="0"/>
    <n v="1"/>
    <x v="19"/>
    <m/>
    <x v="0"/>
    <m/>
  </r>
  <r>
    <s v="CC00863XX14"/>
    <n v="0"/>
    <n v="0"/>
    <n v="0"/>
    <n v="1"/>
    <n v="0"/>
    <n v="0"/>
    <n v="1"/>
    <x v="4"/>
    <m/>
    <x v="0"/>
    <m/>
  </r>
  <r>
    <s v="CC00864XX15"/>
    <n v="1"/>
    <n v="0"/>
    <n v="1"/>
    <n v="0"/>
    <n v="0"/>
    <n v="0"/>
    <n v="1"/>
    <x v="20"/>
    <m/>
    <x v="0"/>
    <m/>
  </r>
  <r>
    <s v="CC00865XX16"/>
    <n v="0"/>
    <n v="0"/>
    <n v="1"/>
    <n v="1"/>
    <n v="0"/>
    <n v="0"/>
    <n v="1"/>
    <x v="18"/>
    <m/>
    <x v="0"/>
    <m/>
  </r>
  <r>
    <s v="CC00866XX17"/>
    <n v="0"/>
    <n v="0"/>
    <n v="1"/>
    <n v="0"/>
    <n v="0"/>
    <n v="0"/>
    <n v="0"/>
    <x v="21"/>
    <m/>
    <x v="0"/>
    <m/>
  </r>
  <r>
    <s v="CC00867XX18"/>
    <n v="0"/>
    <n v="0"/>
    <n v="0"/>
    <n v="0"/>
    <n v="1"/>
    <n v="1"/>
    <n v="1"/>
    <x v="8"/>
    <m/>
    <x v="0"/>
    <m/>
  </r>
  <r>
    <s v="CC00868XX19"/>
    <n v="1"/>
    <n v="0"/>
    <n v="0"/>
    <n v="1"/>
    <n v="0"/>
    <n v="0"/>
    <n v="1"/>
    <x v="11"/>
    <m/>
    <x v="0"/>
    <m/>
  </r>
  <r>
    <s v="CC00869XX20"/>
    <n v="0"/>
    <n v="0"/>
    <n v="1"/>
    <n v="0"/>
    <n v="0"/>
    <n v="0"/>
    <n v="1"/>
    <x v="19"/>
    <m/>
    <x v="0"/>
    <m/>
  </r>
  <r>
    <s v="CC00870XX13"/>
    <n v="0"/>
    <n v="0"/>
    <n v="1"/>
    <n v="1"/>
    <n v="0"/>
    <n v="0"/>
    <n v="1"/>
    <x v="18"/>
    <m/>
    <x v="0"/>
    <m/>
  </r>
  <r>
    <s v="CC00871XX14"/>
    <n v="0"/>
    <n v="0"/>
    <n v="0"/>
    <n v="1"/>
    <n v="0"/>
    <n v="0"/>
    <n v="0"/>
    <x v="5"/>
    <m/>
    <x v="0"/>
    <m/>
  </r>
  <r>
    <s v="CC00872XX15"/>
    <n v="1"/>
    <n v="0"/>
    <n v="0"/>
    <n v="0"/>
    <n v="0"/>
    <n v="0"/>
    <n v="1"/>
    <x v="22"/>
    <m/>
    <x v="0"/>
    <m/>
  </r>
  <r>
    <s v="CC00873XX16"/>
    <n v="0"/>
    <n v="0"/>
    <n v="1"/>
    <n v="0"/>
    <n v="0"/>
    <n v="0"/>
    <n v="1"/>
    <x v="19"/>
    <m/>
    <x v="0"/>
    <m/>
  </r>
  <r>
    <s v="CC00874XX17"/>
    <n v="0"/>
    <n v="0"/>
    <n v="1"/>
    <n v="1"/>
    <n v="0"/>
    <n v="0"/>
    <n v="1"/>
    <x v="18"/>
    <m/>
    <x v="0"/>
    <m/>
  </r>
  <r>
    <s v="CC00875XX18"/>
    <n v="0"/>
    <n v="0"/>
    <n v="1"/>
    <n v="1"/>
    <n v="0"/>
    <n v="0"/>
    <n v="0"/>
    <x v="23"/>
    <m/>
    <x v="1"/>
    <m/>
  </r>
  <r>
    <s v="CC00876XX19"/>
    <n v="0"/>
    <n v="0"/>
    <n v="1"/>
    <n v="1"/>
    <n v="0"/>
    <n v="0"/>
    <n v="1"/>
    <x v="18"/>
    <m/>
    <x v="0"/>
    <m/>
  </r>
  <r>
    <s v="CC00877XX20"/>
    <n v="0"/>
    <n v="0"/>
    <n v="1"/>
    <n v="0"/>
    <n v="0"/>
    <n v="0"/>
    <n v="1"/>
    <x v="19"/>
    <m/>
    <x v="0"/>
    <m/>
  </r>
  <r>
    <s v="CC00878XX21"/>
    <n v="0"/>
    <n v="0"/>
    <n v="1"/>
    <n v="0"/>
    <n v="0"/>
    <n v="0"/>
    <n v="0"/>
    <x v="21"/>
    <m/>
    <x v="1"/>
    <m/>
  </r>
  <r>
    <s v="CC00879XX22"/>
    <n v="0"/>
    <n v="0"/>
    <n v="1"/>
    <n v="2"/>
    <n v="0"/>
    <n v="0"/>
    <n v="1"/>
    <x v="18"/>
    <m/>
    <x v="0"/>
    <m/>
  </r>
  <r>
    <s v="CC00880XX15"/>
    <n v="0"/>
    <n v="0"/>
    <n v="1"/>
    <n v="1"/>
    <n v="0"/>
    <n v="0"/>
    <n v="1"/>
    <x v="18"/>
    <m/>
    <x v="0"/>
    <m/>
  </r>
  <r>
    <s v="CC00881XX16"/>
    <n v="0"/>
    <n v="0"/>
    <n v="1"/>
    <n v="1"/>
    <n v="0"/>
    <n v="0"/>
    <n v="0"/>
    <x v="23"/>
    <m/>
    <x v="0"/>
    <m/>
  </r>
  <r>
    <s v="CC00882XX17"/>
    <n v="0"/>
    <n v="0"/>
    <n v="1"/>
    <n v="1"/>
    <n v="0"/>
    <n v="0"/>
    <n v="1"/>
    <x v="18"/>
    <m/>
    <x v="0"/>
    <m/>
  </r>
  <r>
    <s v="CC00883XX18"/>
    <n v="0"/>
    <n v="0"/>
    <n v="1"/>
    <n v="1"/>
    <n v="0"/>
    <n v="0"/>
    <n v="1"/>
    <x v="18"/>
    <m/>
    <x v="0"/>
    <m/>
  </r>
  <r>
    <s v="CC00884XX19"/>
    <n v="0"/>
    <n v="0"/>
    <n v="1"/>
    <n v="1"/>
    <n v="0"/>
    <n v="0"/>
    <n v="1"/>
    <x v="18"/>
    <m/>
    <x v="0"/>
    <m/>
  </r>
  <r>
    <s v="CC00885XX20"/>
    <n v="0"/>
    <n v="0"/>
    <n v="0"/>
    <n v="1"/>
    <n v="0"/>
    <n v="0"/>
    <n v="1"/>
    <x v="4"/>
    <m/>
    <x v="0"/>
    <m/>
  </r>
  <r>
    <s v="CC00886XX21"/>
    <n v="0"/>
    <n v="0"/>
    <n v="1"/>
    <n v="1"/>
    <n v="0"/>
    <n v="0"/>
    <n v="1"/>
    <x v="18"/>
    <m/>
    <x v="0"/>
    <m/>
  </r>
  <r>
    <s v="CC00887XX22"/>
    <n v="0"/>
    <n v="0"/>
    <n v="1"/>
    <n v="0"/>
    <n v="0"/>
    <n v="0"/>
    <n v="0"/>
    <x v="21"/>
    <m/>
    <x v="0"/>
    <m/>
  </r>
  <r>
    <s v="CC00888XX23"/>
    <n v="0"/>
    <n v="0"/>
    <n v="1"/>
    <n v="0"/>
    <n v="0"/>
    <n v="0"/>
    <n v="1"/>
    <x v="19"/>
    <m/>
    <x v="0"/>
    <m/>
  </r>
  <r>
    <s v="CC00889AN24"/>
    <n v="0"/>
    <n v="0"/>
    <n v="0"/>
    <n v="0"/>
    <n v="1"/>
    <n v="1"/>
    <n v="0"/>
    <x v="10"/>
    <m/>
    <x v="0"/>
    <m/>
  </r>
  <r>
    <s v="CC00889BN24"/>
    <n v="0"/>
    <n v="0"/>
    <n v="0"/>
    <n v="0"/>
    <n v="1"/>
    <n v="1"/>
    <n v="0"/>
    <x v="10"/>
    <m/>
    <x v="0"/>
    <m/>
  </r>
  <r>
    <s v="CC00890XX17"/>
    <n v="0"/>
    <n v="0"/>
    <n v="1"/>
    <n v="1"/>
    <n v="0"/>
    <n v="0"/>
    <n v="0"/>
    <x v="23"/>
    <m/>
    <x v="0"/>
    <m/>
  </r>
  <r>
    <s v="CC00891XX18"/>
    <n v="0"/>
    <n v="0"/>
    <n v="1"/>
    <n v="0"/>
    <n v="0"/>
    <n v="1"/>
    <n v="1"/>
    <x v="24"/>
    <m/>
    <x v="0"/>
    <m/>
  </r>
  <r>
    <s v="CC00892XX19"/>
    <n v="0"/>
    <n v="0"/>
    <n v="1"/>
    <n v="0"/>
    <n v="0"/>
    <n v="0"/>
    <n v="0"/>
    <x v="21"/>
    <m/>
    <x v="0"/>
    <m/>
  </r>
  <r>
    <s v="CC00894XX21"/>
    <n v="0"/>
    <n v="0"/>
    <n v="0"/>
    <n v="0"/>
    <n v="1"/>
    <n v="0"/>
    <n v="1"/>
    <x v="6"/>
    <m/>
    <x v="0"/>
    <m/>
  </r>
  <r>
    <s v="CC00895XX22"/>
    <n v="0"/>
    <n v="0"/>
    <n v="1"/>
    <n v="0"/>
    <n v="0"/>
    <n v="0"/>
    <n v="1"/>
    <x v="19"/>
    <m/>
    <x v="0"/>
    <m/>
  </r>
  <r>
    <s v="CC00896XX23"/>
    <n v="0"/>
    <n v="0"/>
    <n v="1"/>
    <n v="0"/>
    <n v="0"/>
    <n v="0"/>
    <n v="0"/>
    <x v="21"/>
    <m/>
    <x v="0"/>
    <m/>
  </r>
  <r>
    <s v="CC00897XX24"/>
    <n v="0"/>
    <n v="0"/>
    <n v="1"/>
    <n v="1"/>
    <n v="0"/>
    <n v="0"/>
    <n v="1"/>
    <x v="18"/>
    <m/>
    <x v="0"/>
    <m/>
  </r>
  <r>
    <s v="CC00898XX25"/>
    <n v="0"/>
    <n v="0"/>
    <n v="1"/>
    <n v="1"/>
    <n v="0"/>
    <n v="0"/>
    <n v="1"/>
    <x v="18"/>
    <m/>
    <x v="0"/>
    <m/>
  </r>
  <r>
    <s v="CC00901XX10"/>
    <n v="0"/>
    <n v="0"/>
    <n v="1"/>
    <n v="0"/>
    <n v="0"/>
    <n v="0"/>
    <n v="1"/>
    <x v="19"/>
    <m/>
    <x v="0"/>
    <m/>
  </r>
  <r>
    <s v="CC00902XX11"/>
    <n v="0"/>
    <n v="0"/>
    <n v="1"/>
    <n v="0"/>
    <n v="0"/>
    <n v="0"/>
    <n v="1"/>
    <x v="19"/>
    <m/>
    <x v="0"/>
    <m/>
  </r>
  <r>
    <s v="CC00903XX12"/>
    <n v="0"/>
    <n v="0"/>
    <n v="1"/>
    <n v="0"/>
    <n v="0"/>
    <n v="0"/>
    <n v="1"/>
    <x v="19"/>
    <m/>
    <x v="0"/>
    <m/>
  </r>
  <r>
    <s v="CC00904XX13"/>
    <n v="0"/>
    <n v="0"/>
    <n v="1"/>
    <n v="1"/>
    <n v="0"/>
    <n v="0"/>
    <n v="1"/>
    <x v="18"/>
    <m/>
    <x v="0"/>
    <m/>
  </r>
  <r>
    <s v="CC00905XX14"/>
    <n v="0"/>
    <n v="0"/>
    <n v="1"/>
    <n v="0"/>
    <n v="0"/>
    <n v="0"/>
    <n v="1"/>
    <x v="19"/>
    <m/>
    <x v="0"/>
    <m/>
  </r>
  <r>
    <s v="CC00906XX15"/>
    <n v="0"/>
    <n v="0"/>
    <n v="1"/>
    <n v="0"/>
    <n v="0"/>
    <n v="0"/>
    <n v="1"/>
    <x v="19"/>
    <m/>
    <x v="0"/>
    <m/>
  </r>
  <r>
    <s v="CC00907XX16"/>
    <n v="0"/>
    <n v="0"/>
    <n v="0"/>
    <n v="0"/>
    <n v="1"/>
    <n v="1"/>
    <n v="1"/>
    <x v="8"/>
    <m/>
    <x v="0"/>
    <m/>
  </r>
  <r>
    <s v="CC00908XX17"/>
    <n v="0"/>
    <n v="0"/>
    <n v="2"/>
    <n v="1"/>
    <n v="0"/>
    <n v="0"/>
    <n v="1"/>
    <x v="18"/>
    <m/>
    <x v="0"/>
    <m/>
  </r>
  <r>
    <s v="CC00909XX18"/>
    <n v="0"/>
    <n v="0"/>
    <n v="1"/>
    <n v="1"/>
    <n v="0"/>
    <n v="0"/>
    <n v="0"/>
    <x v="23"/>
    <m/>
    <x v="0"/>
    <m/>
  </r>
  <r>
    <s v="CC00910XX11"/>
    <n v="0"/>
    <n v="0"/>
    <n v="1"/>
    <n v="0"/>
    <n v="0"/>
    <n v="0"/>
    <n v="1"/>
    <x v="19"/>
    <m/>
    <x v="0"/>
    <m/>
  </r>
  <r>
    <s v="CC00911XX12"/>
    <n v="0"/>
    <n v="0"/>
    <n v="1"/>
    <n v="1"/>
    <n v="0"/>
    <n v="0"/>
    <n v="1"/>
    <x v="18"/>
    <m/>
    <x v="0"/>
    <m/>
  </r>
  <r>
    <s v="CC00912XX13"/>
    <n v="0"/>
    <n v="0"/>
    <n v="1"/>
    <n v="0"/>
    <n v="0"/>
    <n v="0"/>
    <n v="1"/>
    <x v="19"/>
    <m/>
    <x v="0"/>
    <m/>
  </r>
  <r>
    <s v="CC00914XX15"/>
    <n v="0"/>
    <n v="0"/>
    <n v="1"/>
    <n v="1"/>
    <n v="0"/>
    <n v="0"/>
    <n v="1"/>
    <x v="18"/>
    <m/>
    <x v="0"/>
    <m/>
  </r>
  <r>
    <s v="CC00915XX16"/>
    <n v="0"/>
    <n v="0"/>
    <n v="1"/>
    <n v="1"/>
    <n v="0"/>
    <n v="0"/>
    <n v="1"/>
    <x v="18"/>
    <m/>
    <x v="0"/>
    <m/>
  </r>
  <r>
    <s v="CC00916XX17"/>
    <n v="0"/>
    <n v="0"/>
    <n v="1"/>
    <n v="0"/>
    <n v="0"/>
    <n v="0"/>
    <n v="1"/>
    <x v="19"/>
    <m/>
    <x v="0"/>
    <m/>
  </r>
  <r>
    <s v="CC00917XX18"/>
    <n v="0"/>
    <n v="0"/>
    <n v="1"/>
    <n v="1"/>
    <n v="0"/>
    <n v="0"/>
    <n v="1"/>
    <x v="18"/>
    <m/>
    <x v="0"/>
    <m/>
  </r>
  <r>
    <s v="CC00918XX19"/>
    <n v="0"/>
    <n v="0"/>
    <n v="1"/>
    <n v="0"/>
    <n v="0"/>
    <n v="0"/>
    <n v="0"/>
    <x v="21"/>
    <m/>
    <x v="0"/>
    <m/>
  </r>
  <r>
    <s v="CC00919XX20"/>
    <n v="0"/>
    <n v="0"/>
    <n v="0"/>
    <n v="0"/>
    <n v="1"/>
    <n v="1"/>
    <n v="1"/>
    <x v="8"/>
    <m/>
    <x v="0"/>
    <m/>
  </r>
  <r>
    <s v="CC00920XX13"/>
    <n v="0"/>
    <n v="0"/>
    <n v="1"/>
    <n v="0"/>
    <n v="0"/>
    <n v="0"/>
    <n v="1"/>
    <x v="19"/>
    <m/>
    <x v="0"/>
    <m/>
  </r>
  <r>
    <s v="CC00921XX14"/>
    <n v="0"/>
    <n v="0"/>
    <n v="1"/>
    <n v="0"/>
    <n v="0"/>
    <n v="0"/>
    <n v="0"/>
    <x v="21"/>
    <m/>
    <x v="0"/>
    <m/>
  </r>
  <r>
    <s v="CC00922XX15"/>
    <n v="0"/>
    <n v="0"/>
    <n v="1"/>
    <n v="1"/>
    <n v="0"/>
    <n v="0"/>
    <n v="1"/>
    <x v="18"/>
    <m/>
    <x v="0"/>
    <m/>
  </r>
  <r>
    <s v="CC00923XX16"/>
    <n v="0"/>
    <n v="0"/>
    <n v="1"/>
    <n v="1"/>
    <n v="0"/>
    <n v="0"/>
    <n v="1"/>
    <x v="18"/>
    <m/>
    <x v="0"/>
    <m/>
  </r>
  <r>
    <s v="CC00924XX17"/>
    <n v="0"/>
    <n v="0"/>
    <n v="1"/>
    <n v="1"/>
    <n v="0"/>
    <n v="0"/>
    <n v="1"/>
    <x v="18"/>
    <m/>
    <x v="0"/>
    <m/>
  </r>
  <r>
    <s v="CC00925XX18"/>
    <n v="0"/>
    <n v="0"/>
    <n v="1"/>
    <n v="1"/>
    <n v="0"/>
    <n v="0"/>
    <n v="1"/>
    <x v="18"/>
    <m/>
    <x v="0"/>
    <m/>
  </r>
  <r>
    <s v="CC00926XX19"/>
    <n v="0"/>
    <n v="0"/>
    <n v="1"/>
    <n v="1"/>
    <n v="0"/>
    <n v="0"/>
    <n v="1"/>
    <x v="18"/>
    <m/>
    <x v="0"/>
    <m/>
  </r>
  <r>
    <s v="CC00927XX20"/>
    <n v="0"/>
    <n v="0"/>
    <n v="0"/>
    <n v="0"/>
    <n v="0"/>
    <n v="0"/>
    <n v="0"/>
    <x v="1"/>
    <m/>
    <x v="0"/>
    <s v="Fetal scan not performed due to claustrophobia"/>
  </r>
  <r>
    <s v="CC00928XX21"/>
    <n v="0"/>
    <n v="0"/>
    <n v="1"/>
    <n v="1"/>
    <n v="0"/>
    <n v="0"/>
    <n v="1"/>
    <x v="18"/>
    <m/>
    <x v="0"/>
    <m/>
  </r>
  <r>
    <s v="CC00929XX22"/>
    <n v="0"/>
    <n v="0"/>
    <n v="1"/>
    <n v="1"/>
    <n v="0"/>
    <n v="0"/>
    <n v="1"/>
    <x v="18"/>
    <m/>
    <x v="0"/>
    <m/>
  </r>
  <r>
    <s v="CC00930XX15"/>
    <n v="0"/>
    <n v="0"/>
    <n v="1"/>
    <n v="1"/>
    <n v="0"/>
    <n v="0"/>
    <n v="0"/>
    <x v="23"/>
    <m/>
    <x v="0"/>
    <m/>
  </r>
  <r>
    <s v="CC00932XX17"/>
    <n v="0"/>
    <n v="0"/>
    <n v="1"/>
    <n v="0"/>
    <n v="0"/>
    <n v="0"/>
    <n v="0"/>
    <x v="21"/>
    <m/>
    <x v="0"/>
    <m/>
  </r>
  <r>
    <s v="CC00933XX18"/>
    <n v="0"/>
    <n v="0"/>
    <n v="0"/>
    <n v="0"/>
    <n v="1"/>
    <n v="1"/>
    <n v="0"/>
    <x v="10"/>
    <m/>
    <x v="0"/>
    <m/>
  </r>
  <r>
    <s v="CC00934XX19"/>
    <n v="0"/>
    <n v="0"/>
    <n v="1"/>
    <n v="0"/>
    <n v="0"/>
    <n v="0"/>
    <n v="1"/>
    <x v="19"/>
    <m/>
    <x v="0"/>
    <m/>
  </r>
  <r>
    <s v="CC00935XX20"/>
    <n v="0"/>
    <n v="0"/>
    <n v="1"/>
    <n v="1"/>
    <n v="0"/>
    <n v="0"/>
    <n v="0"/>
    <x v="23"/>
    <m/>
    <x v="0"/>
    <m/>
  </r>
  <r>
    <s v="CC00936XX21"/>
    <n v="0"/>
    <n v="0"/>
    <n v="0"/>
    <n v="0"/>
    <n v="1"/>
    <n v="1"/>
    <n v="1"/>
    <x v="8"/>
    <m/>
    <x v="0"/>
    <m/>
  </r>
  <r>
    <s v="CC00937XX22"/>
    <n v="0"/>
    <n v="0"/>
    <n v="1"/>
    <n v="0"/>
    <n v="0"/>
    <n v="0"/>
    <n v="0"/>
    <x v="21"/>
    <m/>
    <x v="0"/>
    <m/>
  </r>
  <r>
    <s v="CC00938XX23"/>
    <n v="0"/>
    <n v="0"/>
    <n v="1"/>
    <n v="1"/>
    <n v="0"/>
    <n v="0"/>
    <n v="0"/>
    <x v="23"/>
    <m/>
    <x v="0"/>
    <m/>
  </r>
  <r>
    <s v="CC00939XX24"/>
    <n v="0"/>
    <n v="0"/>
    <n v="1"/>
    <n v="1"/>
    <n v="0"/>
    <n v="0"/>
    <n v="1"/>
    <x v="18"/>
    <m/>
    <x v="0"/>
    <m/>
  </r>
  <r>
    <s v="CC00940XX17"/>
    <n v="0"/>
    <n v="0"/>
    <n v="1"/>
    <n v="1"/>
    <n v="0"/>
    <n v="0"/>
    <n v="1"/>
    <x v="18"/>
    <m/>
    <x v="0"/>
    <m/>
  </r>
  <r>
    <s v="CC00941XX18"/>
    <n v="0"/>
    <n v="0"/>
    <n v="1"/>
    <n v="0"/>
    <n v="0"/>
    <n v="0"/>
    <n v="0"/>
    <x v="21"/>
    <m/>
    <x v="0"/>
    <m/>
  </r>
  <r>
    <s v="CC00942XX19"/>
    <n v="0"/>
    <n v="0"/>
    <n v="1"/>
    <n v="0"/>
    <n v="0"/>
    <n v="0"/>
    <n v="0"/>
    <x v="21"/>
    <m/>
    <x v="0"/>
    <m/>
  </r>
  <r>
    <s v="CC00944XX21"/>
    <n v="0"/>
    <n v="0"/>
    <n v="1"/>
    <n v="0"/>
    <n v="0"/>
    <n v="0"/>
    <n v="0"/>
    <x v="21"/>
    <m/>
    <x v="0"/>
    <m/>
  </r>
  <r>
    <s v="CC00945AN22"/>
    <n v="0"/>
    <n v="0"/>
    <n v="0"/>
    <n v="0"/>
    <n v="0"/>
    <n v="1"/>
    <n v="1"/>
    <x v="7"/>
    <m/>
    <x v="0"/>
    <m/>
  </r>
  <r>
    <s v="CC00945BN22"/>
    <n v="0"/>
    <n v="0"/>
    <n v="0"/>
    <n v="0"/>
    <n v="0"/>
    <n v="1"/>
    <n v="1"/>
    <x v="7"/>
    <m/>
    <x v="0"/>
    <m/>
  </r>
  <r>
    <s v="CC00946XX23"/>
    <n v="0"/>
    <n v="0"/>
    <n v="0"/>
    <n v="0"/>
    <n v="1"/>
    <n v="1"/>
    <n v="0"/>
    <x v="10"/>
    <m/>
    <x v="0"/>
    <m/>
  </r>
  <r>
    <s v="CC00947XX24"/>
    <n v="0"/>
    <n v="0"/>
    <n v="1"/>
    <n v="1"/>
    <n v="0"/>
    <n v="0"/>
    <n v="0"/>
    <x v="23"/>
    <m/>
    <x v="0"/>
    <m/>
  </r>
  <r>
    <s v="CC00948XX25"/>
    <n v="0"/>
    <n v="0"/>
    <n v="1"/>
    <n v="1"/>
    <n v="0"/>
    <n v="0"/>
    <n v="1"/>
    <x v="18"/>
    <m/>
    <x v="0"/>
    <m/>
  </r>
  <r>
    <s v="CC00949XX26"/>
    <n v="0"/>
    <n v="0"/>
    <n v="1"/>
    <n v="1"/>
    <n v="0"/>
    <n v="0"/>
    <n v="0"/>
    <x v="23"/>
    <m/>
    <x v="0"/>
    <m/>
  </r>
  <r>
    <s v="CC00950XX10"/>
    <n v="0"/>
    <n v="0"/>
    <n v="1"/>
    <n v="0"/>
    <n v="0"/>
    <n v="0"/>
    <n v="0"/>
    <x v="21"/>
    <m/>
    <x v="0"/>
    <m/>
  </r>
  <r>
    <s v="CC00951XX11"/>
    <n v="0"/>
    <n v="0"/>
    <n v="1"/>
    <n v="0"/>
    <n v="0"/>
    <n v="0"/>
    <n v="0"/>
    <x v="21"/>
    <m/>
    <x v="0"/>
    <m/>
  </r>
  <r>
    <s v="CC00952XX12"/>
    <n v="0"/>
    <n v="0"/>
    <n v="1"/>
    <n v="0"/>
    <n v="0"/>
    <n v="0"/>
    <n v="0"/>
    <x v="21"/>
    <m/>
    <x v="0"/>
    <m/>
  </r>
  <r>
    <s v="CC00953XX13"/>
    <n v="0"/>
    <n v="0"/>
    <n v="1"/>
    <n v="0"/>
    <n v="0"/>
    <n v="0"/>
    <n v="0"/>
    <x v="21"/>
    <m/>
    <x v="0"/>
    <m/>
  </r>
  <r>
    <s v="CC00954XX14"/>
    <n v="0"/>
    <n v="0"/>
    <n v="0"/>
    <n v="0"/>
    <n v="1"/>
    <n v="1"/>
    <n v="0"/>
    <x v="10"/>
    <m/>
    <x v="0"/>
    <m/>
  </r>
  <r>
    <s v="CC00955XX15"/>
    <n v="0"/>
    <n v="0"/>
    <n v="0"/>
    <n v="0"/>
    <n v="1"/>
    <n v="1"/>
    <n v="0"/>
    <x v="10"/>
    <m/>
    <x v="0"/>
    <m/>
  </r>
  <r>
    <s v="CC00956XX16"/>
    <n v="0"/>
    <n v="0"/>
    <n v="1"/>
    <n v="1"/>
    <n v="0"/>
    <n v="0"/>
    <n v="1"/>
    <x v="18"/>
    <m/>
    <x v="0"/>
    <m/>
  </r>
  <r>
    <s v="CC00957XX17"/>
    <n v="0"/>
    <n v="0"/>
    <n v="1"/>
    <n v="1"/>
    <n v="0"/>
    <n v="0"/>
    <n v="1"/>
    <x v="18"/>
    <m/>
    <x v="0"/>
    <m/>
  </r>
  <r>
    <s v="CC00958XX18"/>
    <n v="0"/>
    <n v="0"/>
    <n v="1"/>
    <n v="1"/>
    <n v="0"/>
    <n v="0"/>
    <n v="1"/>
    <x v="18"/>
    <m/>
    <x v="0"/>
    <m/>
  </r>
  <r>
    <s v="CC00959XX19"/>
    <n v="0"/>
    <n v="0"/>
    <n v="2"/>
    <n v="0"/>
    <n v="0"/>
    <n v="0"/>
    <n v="0"/>
    <x v="21"/>
    <m/>
    <x v="0"/>
    <m/>
  </r>
  <r>
    <s v="CC00960XX12"/>
    <n v="0"/>
    <n v="0"/>
    <n v="1"/>
    <n v="0"/>
    <n v="0"/>
    <n v="0"/>
    <n v="0"/>
    <x v="21"/>
    <m/>
    <x v="0"/>
    <m/>
  </r>
  <r>
    <s v="CC00961XX13"/>
    <n v="0"/>
    <n v="0"/>
    <n v="1"/>
    <n v="1"/>
    <n v="0"/>
    <n v="0"/>
    <n v="0"/>
    <x v="23"/>
    <m/>
    <x v="0"/>
    <m/>
  </r>
  <r>
    <s v="CC00962XX14"/>
    <n v="0"/>
    <n v="0"/>
    <n v="1"/>
    <n v="1"/>
    <n v="0"/>
    <n v="0"/>
    <n v="0"/>
    <x v="23"/>
    <m/>
    <x v="0"/>
    <m/>
  </r>
  <r>
    <s v="CC00963XX15"/>
    <n v="0"/>
    <n v="0"/>
    <n v="1"/>
    <n v="0"/>
    <n v="0"/>
    <n v="0"/>
    <n v="0"/>
    <x v="21"/>
    <m/>
    <x v="0"/>
    <m/>
  </r>
  <r>
    <s v="CC00964XX16"/>
    <n v="0"/>
    <n v="0"/>
    <n v="0"/>
    <n v="0"/>
    <n v="1"/>
    <n v="0"/>
    <n v="0"/>
    <x v="9"/>
    <m/>
    <x v="0"/>
    <m/>
  </r>
  <r>
    <s v="CC00965XX17"/>
    <n v="0"/>
    <n v="0"/>
    <n v="1"/>
    <n v="0"/>
    <n v="0"/>
    <n v="0"/>
    <n v="0"/>
    <x v="21"/>
    <m/>
    <x v="0"/>
    <m/>
  </r>
  <r>
    <s v="CC00966XX18"/>
    <n v="0"/>
    <n v="0"/>
    <n v="1"/>
    <n v="1"/>
    <n v="0"/>
    <n v="0"/>
    <n v="0"/>
    <x v="23"/>
    <m/>
    <x v="0"/>
    <m/>
  </r>
  <r>
    <s v="CC00967XX19"/>
    <n v="0"/>
    <n v="0"/>
    <n v="1"/>
    <n v="1"/>
    <n v="0"/>
    <n v="0"/>
    <n v="0"/>
    <x v="23"/>
    <m/>
    <x v="0"/>
    <m/>
  </r>
  <r>
    <s v="CC00968XX20"/>
    <n v="0"/>
    <n v="0"/>
    <n v="1"/>
    <n v="0"/>
    <n v="0"/>
    <n v="0"/>
    <n v="0"/>
    <x v="21"/>
    <m/>
    <x v="0"/>
    <m/>
  </r>
  <r>
    <s v="CC00969XX21"/>
    <n v="0"/>
    <n v="0"/>
    <n v="1"/>
    <n v="0"/>
    <n v="0"/>
    <n v="0"/>
    <n v="0"/>
    <x v="21"/>
    <m/>
    <x v="0"/>
    <m/>
  </r>
  <r>
    <s v="CC00971XX15"/>
    <n v="0"/>
    <n v="0"/>
    <n v="1"/>
    <n v="1"/>
    <n v="0"/>
    <n v="0"/>
    <n v="0"/>
    <x v="23"/>
    <m/>
    <x v="0"/>
    <m/>
  </r>
  <r>
    <s v="CC00972XX16"/>
    <n v="0"/>
    <n v="0"/>
    <n v="1"/>
    <n v="0"/>
    <n v="0"/>
    <n v="0"/>
    <n v="0"/>
    <x v="21"/>
    <m/>
    <x v="0"/>
    <m/>
  </r>
  <r>
    <s v="CC00973XX17"/>
    <n v="0"/>
    <n v="0"/>
    <n v="1"/>
    <n v="1"/>
    <n v="0"/>
    <n v="0"/>
    <n v="0"/>
    <x v="23"/>
    <m/>
    <x v="0"/>
    <m/>
  </r>
  <r>
    <s v="CC00974XX18"/>
    <n v="0"/>
    <n v="0"/>
    <n v="1"/>
    <n v="1"/>
    <n v="0"/>
    <n v="0"/>
    <n v="1"/>
    <x v="18"/>
    <m/>
    <x v="0"/>
    <m/>
  </r>
  <r>
    <s v="CC00975XX19"/>
    <n v="0"/>
    <n v="0"/>
    <n v="1"/>
    <n v="0"/>
    <n v="0"/>
    <n v="0"/>
    <n v="0"/>
    <x v="21"/>
    <m/>
    <x v="0"/>
    <m/>
  </r>
  <r>
    <s v="CC00976XX20"/>
    <n v="0"/>
    <n v="0"/>
    <n v="1"/>
    <n v="1"/>
    <n v="0"/>
    <n v="0"/>
    <n v="0"/>
    <x v="23"/>
    <m/>
    <x v="0"/>
    <m/>
  </r>
  <r>
    <s v="CC00979XX23"/>
    <n v="0"/>
    <n v="0"/>
    <n v="0"/>
    <n v="0"/>
    <n v="1"/>
    <n v="0"/>
    <n v="0"/>
    <x v="9"/>
    <m/>
    <x v="0"/>
    <m/>
  </r>
  <r>
    <s v="CC00980XX16"/>
    <n v="0"/>
    <n v="0"/>
    <n v="1"/>
    <n v="1"/>
    <n v="0"/>
    <n v="0"/>
    <n v="0"/>
    <x v="23"/>
    <m/>
    <x v="0"/>
    <m/>
  </r>
  <r>
    <s v="CC00982XX18"/>
    <n v="0"/>
    <n v="0"/>
    <n v="2"/>
    <n v="1"/>
    <n v="0"/>
    <n v="0"/>
    <n v="0"/>
    <x v="23"/>
    <m/>
    <x v="0"/>
    <m/>
  </r>
  <r>
    <s v="CC00983XX19"/>
    <n v="0"/>
    <n v="0"/>
    <n v="1"/>
    <n v="0"/>
    <n v="0"/>
    <n v="0"/>
    <n v="0"/>
    <x v="21"/>
    <m/>
    <x v="0"/>
    <m/>
  </r>
  <r>
    <s v="CC00985XX21"/>
    <n v="0"/>
    <n v="0"/>
    <n v="1"/>
    <n v="0"/>
    <n v="0"/>
    <n v="0"/>
    <n v="0"/>
    <x v="21"/>
    <m/>
    <x v="0"/>
    <m/>
  </r>
  <r>
    <s v="CC00986AN22"/>
    <n v="0"/>
    <n v="0"/>
    <n v="0"/>
    <n v="0"/>
    <n v="1"/>
    <n v="1"/>
    <n v="1"/>
    <x v="8"/>
    <m/>
    <x v="0"/>
    <m/>
  </r>
  <r>
    <s v="CC00986BN22"/>
    <n v="0"/>
    <n v="0"/>
    <n v="0"/>
    <n v="0"/>
    <n v="1"/>
    <n v="1"/>
    <n v="1"/>
    <x v="8"/>
    <m/>
    <x v="0"/>
    <m/>
  </r>
  <r>
    <s v="CC00987XX23"/>
    <n v="0"/>
    <n v="0"/>
    <n v="1"/>
    <n v="1"/>
    <n v="0"/>
    <n v="0"/>
    <n v="0"/>
    <x v="23"/>
    <m/>
    <x v="0"/>
    <m/>
  </r>
  <r>
    <s v="CC00988XX24"/>
    <n v="0"/>
    <n v="0"/>
    <n v="1"/>
    <n v="0"/>
    <n v="0"/>
    <n v="0"/>
    <n v="0"/>
    <x v="21"/>
    <m/>
    <x v="0"/>
    <m/>
  </r>
  <r>
    <s v="CC00990XX18"/>
    <n v="0"/>
    <n v="0"/>
    <n v="2"/>
    <n v="1"/>
    <n v="0"/>
    <n v="0"/>
    <n v="0"/>
    <x v="23"/>
    <m/>
    <x v="0"/>
    <m/>
  </r>
  <r>
    <s v="CC00991XX19"/>
    <n v="0"/>
    <n v="0"/>
    <n v="2"/>
    <n v="0"/>
    <n v="0"/>
    <n v="0"/>
    <n v="0"/>
    <x v="21"/>
    <m/>
    <x v="0"/>
    <m/>
  </r>
  <r>
    <s v="CC00992XX20"/>
    <n v="0"/>
    <n v="0"/>
    <n v="1"/>
    <n v="1"/>
    <n v="0"/>
    <n v="0"/>
    <n v="0"/>
    <x v="23"/>
    <m/>
    <x v="0"/>
    <m/>
  </r>
  <r>
    <s v="CC00993XX21"/>
    <n v="0"/>
    <n v="0"/>
    <n v="2"/>
    <n v="0"/>
    <n v="0"/>
    <n v="0"/>
    <n v="0"/>
    <x v="21"/>
    <m/>
    <x v="0"/>
    <m/>
  </r>
  <r>
    <s v="CC00994XX22"/>
    <n v="0"/>
    <n v="0"/>
    <n v="1"/>
    <n v="0"/>
    <n v="0"/>
    <n v="0"/>
    <n v="0"/>
    <x v="21"/>
    <m/>
    <x v="0"/>
    <m/>
  </r>
  <r>
    <s v="CC00995XX23"/>
    <n v="0"/>
    <n v="0"/>
    <n v="1"/>
    <n v="0"/>
    <n v="0"/>
    <n v="0"/>
    <n v="0"/>
    <x v="21"/>
    <m/>
    <x v="0"/>
    <m/>
  </r>
  <r>
    <s v="CC00996XX24"/>
    <n v="0"/>
    <n v="0"/>
    <n v="1"/>
    <n v="0"/>
    <n v="0"/>
    <n v="0"/>
    <n v="0"/>
    <x v="21"/>
    <m/>
    <x v="0"/>
    <m/>
  </r>
  <r>
    <s v="CC00997BN25"/>
    <n v="0"/>
    <n v="0"/>
    <n v="0"/>
    <n v="0"/>
    <n v="1"/>
    <n v="1"/>
    <n v="0"/>
    <x v="10"/>
    <m/>
    <x v="0"/>
    <m/>
  </r>
  <r>
    <s v="CC00998AN26"/>
    <n v="0"/>
    <n v="0"/>
    <n v="0"/>
    <n v="0"/>
    <n v="1"/>
    <n v="0"/>
    <n v="0"/>
    <x v="9"/>
    <m/>
    <x v="0"/>
    <m/>
  </r>
  <r>
    <s v="CC00998BN26"/>
    <n v="0"/>
    <n v="0"/>
    <n v="0"/>
    <n v="0"/>
    <n v="1"/>
    <n v="0"/>
    <n v="0"/>
    <x v="9"/>
    <m/>
    <x v="0"/>
    <m/>
  </r>
  <r>
    <s v="CC00999XX27"/>
    <n v="0"/>
    <n v="0"/>
    <n v="1"/>
    <n v="0"/>
    <n v="0"/>
    <n v="0"/>
    <n v="0"/>
    <x v="21"/>
    <m/>
    <x v="0"/>
    <m/>
  </r>
  <r>
    <s v="CC01000XX02"/>
    <n v="0"/>
    <n v="0"/>
    <n v="1"/>
    <n v="0"/>
    <n v="0"/>
    <n v="0"/>
    <n v="0"/>
    <x v="21"/>
    <m/>
    <x v="0"/>
    <m/>
  </r>
  <r>
    <s v="CC01001XX03"/>
    <n v="0"/>
    <n v="0"/>
    <n v="2"/>
    <n v="0"/>
    <n v="0"/>
    <n v="0"/>
    <n v="0"/>
    <x v="21"/>
    <m/>
    <x v="0"/>
    <m/>
  </r>
  <r>
    <s v="CC01002XX04"/>
    <n v="0"/>
    <n v="0"/>
    <n v="1"/>
    <n v="0"/>
    <n v="0"/>
    <n v="0"/>
    <n v="0"/>
    <x v="21"/>
    <m/>
    <x v="0"/>
    <m/>
  </r>
  <r>
    <s v="CC01003XX05"/>
    <n v="0"/>
    <n v="0"/>
    <n v="1"/>
    <n v="0"/>
    <n v="0"/>
    <n v="0"/>
    <n v="0"/>
    <x v="21"/>
    <m/>
    <x v="0"/>
    <m/>
  </r>
  <r>
    <s v="CC01004XX06"/>
    <n v="0"/>
    <n v="0"/>
    <n v="1"/>
    <n v="1"/>
    <n v="0"/>
    <n v="0"/>
    <n v="0"/>
    <x v="23"/>
    <m/>
    <x v="0"/>
    <m/>
  </r>
  <r>
    <s v="CC01005XX07"/>
    <n v="0"/>
    <n v="0"/>
    <n v="0"/>
    <n v="0"/>
    <n v="1"/>
    <n v="1"/>
    <n v="0"/>
    <x v="10"/>
    <m/>
    <x v="0"/>
    <m/>
  </r>
  <r>
    <s v="CC01006XX08"/>
    <n v="0"/>
    <n v="0"/>
    <n v="0"/>
    <n v="0"/>
    <n v="1"/>
    <n v="1"/>
    <n v="0"/>
    <x v="10"/>
    <m/>
    <x v="0"/>
    <m/>
  </r>
  <r>
    <s v="CC01007XX09"/>
    <n v="0"/>
    <n v="0"/>
    <n v="1"/>
    <n v="1"/>
    <n v="0"/>
    <n v="0"/>
    <n v="0"/>
    <x v="23"/>
    <m/>
    <x v="0"/>
    <m/>
  </r>
  <r>
    <s v="CC01008XX10"/>
    <n v="0"/>
    <n v="0"/>
    <n v="1"/>
    <n v="0"/>
    <n v="0"/>
    <n v="0"/>
    <n v="0"/>
    <x v="21"/>
    <m/>
    <x v="0"/>
    <m/>
  </r>
  <r>
    <s v="CC01009XX11"/>
    <n v="0"/>
    <n v="0"/>
    <n v="0"/>
    <n v="0"/>
    <n v="1"/>
    <n v="0"/>
    <n v="0"/>
    <x v="9"/>
    <m/>
    <x v="0"/>
    <m/>
  </r>
  <r>
    <s v="CC01010XX04"/>
    <n v="0"/>
    <n v="0"/>
    <n v="2"/>
    <n v="0"/>
    <n v="0"/>
    <n v="0"/>
    <n v="0"/>
    <x v="21"/>
    <m/>
    <x v="0"/>
    <m/>
  </r>
  <r>
    <s v="CC01011XX05"/>
    <n v="0"/>
    <n v="0"/>
    <n v="0"/>
    <n v="0"/>
    <n v="1"/>
    <n v="2"/>
    <n v="0"/>
    <x v="10"/>
    <m/>
    <x v="0"/>
    <m/>
  </r>
  <r>
    <s v="CC01013XX07"/>
    <n v="0"/>
    <n v="0"/>
    <n v="2"/>
    <n v="1"/>
    <n v="0"/>
    <n v="0"/>
    <n v="0"/>
    <x v="23"/>
    <m/>
    <x v="0"/>
    <m/>
  </r>
  <r>
    <s v="CC01014XX08"/>
    <n v="0"/>
    <n v="0"/>
    <n v="1"/>
    <n v="1"/>
    <n v="0"/>
    <n v="0"/>
    <n v="0"/>
    <x v="23"/>
    <m/>
    <x v="0"/>
    <m/>
  </r>
  <r>
    <s v="CC01015XX09"/>
    <n v="0"/>
    <n v="0"/>
    <n v="1"/>
    <n v="1"/>
    <n v="0"/>
    <n v="0"/>
    <n v="0"/>
    <x v="23"/>
    <m/>
    <x v="0"/>
    <m/>
  </r>
  <r>
    <s v="CC01016XX10"/>
    <n v="0"/>
    <n v="0"/>
    <n v="2"/>
    <n v="0"/>
    <n v="0"/>
    <n v="0"/>
    <n v="0"/>
    <x v="21"/>
    <m/>
    <x v="0"/>
    <m/>
  </r>
  <r>
    <s v="CC01017XX11"/>
    <n v="0"/>
    <n v="0"/>
    <n v="1"/>
    <n v="0"/>
    <n v="0"/>
    <n v="0"/>
    <n v="0"/>
    <x v="21"/>
    <m/>
    <x v="0"/>
    <m/>
  </r>
  <r>
    <s v="CC01018XX12"/>
    <n v="0"/>
    <n v="0"/>
    <n v="0"/>
    <n v="0"/>
    <n v="1"/>
    <n v="0"/>
    <n v="0"/>
    <x v="9"/>
    <m/>
    <x v="0"/>
    <m/>
  </r>
  <r>
    <s v="CC01019XX13"/>
    <n v="0"/>
    <n v="0"/>
    <n v="3"/>
    <n v="1"/>
    <n v="0"/>
    <n v="0"/>
    <n v="0"/>
    <x v="23"/>
    <m/>
    <x v="0"/>
    <m/>
  </r>
  <r>
    <s v="CC01020XX06"/>
    <n v="0"/>
    <n v="0"/>
    <n v="1"/>
    <n v="1"/>
    <n v="0"/>
    <n v="0"/>
    <n v="0"/>
    <x v="23"/>
    <m/>
    <x v="0"/>
    <m/>
  </r>
  <r>
    <s v="CC01021XX07"/>
    <n v="0"/>
    <n v="0"/>
    <n v="1"/>
    <n v="1"/>
    <n v="0"/>
    <n v="0"/>
    <n v="0"/>
    <x v="23"/>
    <m/>
    <x v="0"/>
    <m/>
  </r>
  <r>
    <s v="CC01022XX08"/>
    <n v="0"/>
    <n v="0"/>
    <n v="2"/>
    <n v="1"/>
    <n v="0"/>
    <n v="0"/>
    <n v="0"/>
    <x v="23"/>
    <m/>
    <x v="0"/>
    <m/>
  </r>
  <r>
    <s v="CC01023XX09"/>
    <n v="0"/>
    <n v="0"/>
    <n v="1"/>
    <n v="1"/>
    <n v="0"/>
    <n v="0"/>
    <n v="0"/>
    <x v="23"/>
    <m/>
    <x v="0"/>
    <m/>
  </r>
  <r>
    <s v="CC01024XX10"/>
    <n v="0"/>
    <n v="0"/>
    <n v="2"/>
    <n v="1"/>
    <n v="0"/>
    <n v="0"/>
    <n v="0"/>
    <x v="23"/>
    <m/>
    <x v="0"/>
    <m/>
  </r>
  <r>
    <s v="CC01025XX11"/>
    <n v="0"/>
    <n v="0"/>
    <n v="0"/>
    <n v="0"/>
    <n v="1"/>
    <n v="1"/>
    <n v="0"/>
    <x v="10"/>
    <m/>
    <x v="0"/>
    <m/>
  </r>
  <r>
    <s v="CC01026XX12"/>
    <n v="0"/>
    <n v="0"/>
    <n v="1"/>
    <n v="0"/>
    <n v="0"/>
    <n v="0"/>
    <n v="0"/>
    <x v="21"/>
    <m/>
    <x v="0"/>
    <m/>
  </r>
  <r>
    <s v="CC01027XX13"/>
    <n v="0"/>
    <n v="0"/>
    <n v="1"/>
    <n v="1"/>
    <n v="0"/>
    <n v="0"/>
    <n v="0"/>
    <x v="23"/>
    <m/>
    <x v="0"/>
    <m/>
  </r>
  <r>
    <s v="CC01028XX14"/>
    <n v="0"/>
    <n v="0"/>
    <n v="1"/>
    <n v="0"/>
    <n v="0"/>
    <n v="0"/>
    <n v="0"/>
    <x v="21"/>
    <m/>
    <x v="0"/>
    <m/>
  </r>
  <r>
    <s v="CC01029XX15"/>
    <n v="0"/>
    <n v="0"/>
    <n v="1"/>
    <n v="1"/>
    <n v="0"/>
    <n v="0"/>
    <n v="0"/>
    <x v="23"/>
    <m/>
    <x v="0"/>
    <m/>
  </r>
  <r>
    <s v="CC01030XX08"/>
    <n v="0"/>
    <n v="0"/>
    <n v="1"/>
    <n v="0"/>
    <n v="0"/>
    <n v="0"/>
    <n v="0"/>
    <x v="21"/>
    <m/>
    <x v="0"/>
    <m/>
  </r>
  <r>
    <s v="CC01031XX09"/>
    <n v="0"/>
    <n v="0"/>
    <n v="1"/>
    <n v="0"/>
    <n v="0"/>
    <n v="0"/>
    <n v="0"/>
    <x v="21"/>
    <m/>
    <x v="0"/>
    <m/>
  </r>
  <r>
    <s v="CC01032XX10"/>
    <n v="0"/>
    <n v="0"/>
    <n v="1"/>
    <n v="1"/>
    <n v="0"/>
    <n v="0"/>
    <n v="0"/>
    <x v="23"/>
    <m/>
    <x v="0"/>
    <m/>
  </r>
  <r>
    <s v="CC01033XX11"/>
    <n v="0"/>
    <n v="0"/>
    <n v="1"/>
    <n v="0"/>
    <n v="0"/>
    <n v="0"/>
    <n v="0"/>
    <x v="21"/>
    <m/>
    <x v="0"/>
    <m/>
  </r>
  <r>
    <s v="CC01034XX12"/>
    <n v="0"/>
    <n v="0"/>
    <n v="0"/>
    <n v="0"/>
    <n v="0"/>
    <n v="1"/>
    <n v="0"/>
    <x v="13"/>
    <m/>
    <x v="0"/>
    <m/>
  </r>
  <r>
    <s v="CC01035XX13"/>
    <n v="0"/>
    <n v="0"/>
    <n v="1"/>
    <n v="0"/>
    <n v="0"/>
    <n v="0"/>
    <n v="0"/>
    <x v="21"/>
    <m/>
    <x v="0"/>
    <m/>
  </r>
  <r>
    <s v="CC01037XX15"/>
    <n v="0"/>
    <n v="0"/>
    <n v="1"/>
    <n v="1"/>
    <n v="0"/>
    <n v="0"/>
    <n v="0"/>
    <x v="23"/>
    <m/>
    <x v="0"/>
    <m/>
  </r>
  <r>
    <s v="CC01038XX16"/>
    <n v="0"/>
    <n v="0"/>
    <n v="0"/>
    <n v="0"/>
    <n v="1"/>
    <n v="1"/>
    <n v="0"/>
    <x v="10"/>
    <m/>
    <x v="0"/>
    <m/>
  </r>
  <r>
    <s v="CC01041XX11"/>
    <n v="0"/>
    <n v="0"/>
    <n v="1"/>
    <n v="1"/>
    <n v="0"/>
    <n v="0"/>
    <n v="0"/>
    <x v="23"/>
    <m/>
    <x v="0"/>
    <m/>
  </r>
  <r>
    <s v="CC01042XX12"/>
    <n v="0"/>
    <n v="0"/>
    <n v="1"/>
    <n v="1"/>
    <n v="0"/>
    <n v="0"/>
    <n v="0"/>
    <x v="23"/>
    <m/>
    <x v="0"/>
    <m/>
  </r>
  <r>
    <s v="CC01043XX13"/>
    <n v="0"/>
    <n v="0"/>
    <n v="1"/>
    <n v="0"/>
    <n v="0"/>
    <n v="0"/>
    <n v="0"/>
    <x v="21"/>
    <m/>
    <x v="0"/>
    <m/>
  </r>
  <r>
    <s v="CC01044XX14"/>
    <n v="0"/>
    <n v="0"/>
    <n v="0"/>
    <n v="1"/>
    <n v="0"/>
    <n v="0"/>
    <n v="0"/>
    <x v="5"/>
    <m/>
    <x v="0"/>
    <m/>
  </r>
  <r>
    <s v="CC01045XX15"/>
    <n v="0"/>
    <n v="0"/>
    <n v="0"/>
    <n v="0"/>
    <n v="1"/>
    <n v="0"/>
    <n v="0"/>
    <x v="9"/>
    <m/>
    <x v="0"/>
    <m/>
  </r>
  <r>
    <s v="CC01046XX16"/>
    <n v="0"/>
    <n v="0"/>
    <n v="0"/>
    <n v="0"/>
    <n v="0"/>
    <n v="1"/>
    <n v="0"/>
    <x v="13"/>
    <m/>
    <x v="0"/>
    <m/>
  </r>
  <r>
    <s v="CC01047XX17"/>
    <n v="0"/>
    <n v="0"/>
    <n v="1"/>
    <n v="1"/>
    <n v="0"/>
    <n v="0"/>
    <n v="0"/>
    <x v="23"/>
    <m/>
    <x v="0"/>
    <m/>
  </r>
  <r>
    <s v="CC01048XX18"/>
    <n v="0"/>
    <n v="0"/>
    <n v="1"/>
    <n v="0"/>
    <n v="0"/>
    <n v="0"/>
    <n v="0"/>
    <x v="21"/>
    <m/>
    <x v="0"/>
    <m/>
  </r>
  <r>
    <s v="CC01050XX03"/>
    <n v="0"/>
    <n v="0"/>
    <n v="1"/>
    <n v="1"/>
    <n v="0"/>
    <n v="0"/>
    <n v="0"/>
    <x v="23"/>
    <m/>
    <x v="0"/>
    <m/>
  </r>
  <r>
    <s v="CC01051XX04"/>
    <n v="0"/>
    <n v="0"/>
    <n v="1"/>
    <n v="1"/>
    <n v="0"/>
    <n v="0"/>
    <n v="0"/>
    <x v="23"/>
    <m/>
    <x v="0"/>
    <m/>
  </r>
  <r>
    <s v="CC01052XX05"/>
    <n v="0"/>
    <n v="0"/>
    <n v="1"/>
    <n v="0"/>
    <n v="0"/>
    <n v="0"/>
    <n v="0"/>
    <x v="21"/>
    <m/>
    <x v="0"/>
    <m/>
  </r>
  <r>
    <s v="CC01053XX06"/>
    <n v="0"/>
    <n v="0"/>
    <n v="1"/>
    <n v="1"/>
    <n v="0"/>
    <n v="0"/>
    <n v="0"/>
    <x v="23"/>
    <m/>
    <x v="0"/>
    <m/>
  </r>
  <r>
    <s v="CC01054XX07"/>
    <n v="0"/>
    <n v="0"/>
    <n v="1"/>
    <n v="0"/>
    <n v="0"/>
    <n v="0"/>
    <n v="0"/>
    <x v="21"/>
    <m/>
    <x v="0"/>
    <m/>
  </r>
  <r>
    <s v="CC01055XX08"/>
    <n v="0"/>
    <n v="0"/>
    <n v="1"/>
    <n v="1"/>
    <n v="0"/>
    <n v="0"/>
    <n v="0"/>
    <x v="23"/>
    <m/>
    <x v="0"/>
    <m/>
  </r>
  <r>
    <s v="CC01056XX09"/>
    <n v="0"/>
    <n v="0"/>
    <n v="0"/>
    <n v="0"/>
    <n v="0"/>
    <n v="0"/>
    <n v="0"/>
    <x v="1"/>
    <m/>
    <x v="0"/>
    <s v="Fetal scan aborted due to maternal discomfort"/>
  </r>
  <r>
    <s v="CC01057XX10"/>
    <n v="0"/>
    <n v="0"/>
    <n v="1"/>
    <n v="1"/>
    <n v="0"/>
    <n v="0"/>
    <n v="0"/>
    <x v="23"/>
    <m/>
    <x v="0"/>
    <m/>
  </r>
  <r>
    <s v="CC01058XX11"/>
    <n v="0"/>
    <n v="0"/>
    <n v="1"/>
    <n v="0"/>
    <n v="0"/>
    <n v="0"/>
    <n v="0"/>
    <x v="21"/>
    <m/>
    <x v="0"/>
    <m/>
  </r>
  <r>
    <s v="CC01059AN12"/>
    <n v="0"/>
    <n v="0"/>
    <n v="0"/>
    <n v="0"/>
    <n v="0"/>
    <n v="1"/>
    <n v="0"/>
    <x v="13"/>
    <m/>
    <x v="0"/>
    <m/>
  </r>
  <r>
    <s v="CC01059BN12"/>
    <n v="0"/>
    <n v="0"/>
    <n v="0"/>
    <n v="0"/>
    <n v="0"/>
    <n v="1"/>
    <n v="0"/>
    <x v="13"/>
    <m/>
    <x v="0"/>
    <m/>
  </r>
  <r>
    <s v="CC01059CN12"/>
    <n v="0"/>
    <n v="0"/>
    <n v="0"/>
    <n v="0"/>
    <n v="0"/>
    <n v="1"/>
    <n v="0"/>
    <x v="13"/>
    <m/>
    <x v="0"/>
    <m/>
  </r>
  <r>
    <s v="CC01060XX05"/>
    <n v="0"/>
    <n v="0"/>
    <n v="1"/>
    <n v="0"/>
    <n v="0"/>
    <n v="0"/>
    <n v="0"/>
    <x v="21"/>
    <m/>
    <x v="0"/>
    <m/>
  </r>
  <r>
    <s v="CC01061XX06"/>
    <n v="0"/>
    <n v="0"/>
    <n v="2"/>
    <n v="0"/>
    <n v="0"/>
    <n v="0"/>
    <n v="0"/>
    <x v="21"/>
    <m/>
    <x v="0"/>
    <m/>
  </r>
  <r>
    <s v="CC01063XX08"/>
    <n v="0"/>
    <n v="0"/>
    <n v="1"/>
    <n v="0"/>
    <n v="0"/>
    <n v="0"/>
    <n v="0"/>
    <x v="21"/>
    <m/>
    <x v="0"/>
    <m/>
  </r>
  <r>
    <s v="CC01064XX09"/>
    <n v="0"/>
    <n v="0"/>
    <n v="1"/>
    <n v="0"/>
    <n v="0"/>
    <n v="0"/>
    <n v="0"/>
    <x v="21"/>
    <m/>
    <x v="0"/>
    <m/>
  </r>
  <r>
    <s v="CC01065XX10"/>
    <n v="0"/>
    <n v="0"/>
    <n v="1"/>
    <n v="0"/>
    <n v="0"/>
    <n v="0"/>
    <n v="0"/>
    <x v="21"/>
    <m/>
    <x v="0"/>
    <m/>
  </r>
  <r>
    <s v="CC01067XX12"/>
    <n v="0"/>
    <n v="0"/>
    <n v="1"/>
    <n v="0"/>
    <n v="0"/>
    <n v="0"/>
    <n v="0"/>
    <x v="21"/>
    <m/>
    <x v="0"/>
    <m/>
  </r>
  <r>
    <s v="CC01068XX13"/>
    <n v="0"/>
    <n v="0"/>
    <n v="1"/>
    <n v="0"/>
    <n v="0"/>
    <n v="0"/>
    <n v="0"/>
    <x v="21"/>
    <m/>
    <x v="0"/>
    <m/>
  </r>
  <r>
    <s v="CC01069XX14"/>
    <n v="0"/>
    <n v="0"/>
    <n v="1"/>
    <n v="0"/>
    <n v="0"/>
    <n v="1"/>
    <n v="0"/>
    <x v="25"/>
    <m/>
    <x v="0"/>
    <m/>
  </r>
  <r>
    <s v="CC01070XX07"/>
    <n v="0"/>
    <n v="0"/>
    <n v="2"/>
    <n v="1"/>
    <n v="0"/>
    <n v="0"/>
    <n v="0"/>
    <x v="23"/>
    <m/>
    <x v="0"/>
    <m/>
  </r>
  <r>
    <s v="CC01071XX08"/>
    <n v="0"/>
    <n v="0"/>
    <n v="1"/>
    <n v="0"/>
    <n v="0"/>
    <n v="0"/>
    <n v="0"/>
    <x v="21"/>
    <m/>
    <x v="0"/>
    <m/>
  </r>
  <r>
    <s v="CC01073XX10"/>
    <n v="0"/>
    <n v="0"/>
    <n v="1"/>
    <n v="0"/>
    <n v="0"/>
    <n v="0"/>
    <n v="0"/>
    <x v="21"/>
    <m/>
    <x v="0"/>
    <m/>
  </r>
  <r>
    <s v="CC01074XX11"/>
    <n v="0"/>
    <n v="0"/>
    <n v="0"/>
    <n v="1"/>
    <n v="0"/>
    <n v="0"/>
    <n v="0"/>
    <x v="5"/>
    <m/>
    <x v="0"/>
    <m/>
  </r>
  <r>
    <s v="CC01075XX12"/>
    <n v="0"/>
    <n v="0"/>
    <n v="1"/>
    <n v="0"/>
    <n v="0"/>
    <n v="0"/>
    <n v="0"/>
    <x v="21"/>
    <m/>
    <x v="0"/>
    <m/>
  </r>
  <r>
    <s v="CC01076XX13"/>
    <n v="0"/>
    <n v="0"/>
    <n v="1"/>
    <n v="0"/>
    <n v="0"/>
    <n v="0"/>
    <n v="0"/>
    <x v="21"/>
    <m/>
    <x v="0"/>
    <m/>
  </r>
  <r>
    <s v="CC01077XX14"/>
    <n v="0"/>
    <n v="0"/>
    <n v="0"/>
    <n v="0"/>
    <n v="1"/>
    <n v="1"/>
    <n v="0"/>
    <x v="10"/>
    <m/>
    <x v="0"/>
    <m/>
  </r>
  <r>
    <s v="CC01078XX15"/>
    <n v="0"/>
    <n v="0"/>
    <n v="1"/>
    <n v="0"/>
    <n v="0"/>
    <n v="0"/>
    <n v="0"/>
    <x v="21"/>
    <m/>
    <x v="0"/>
    <m/>
  </r>
  <r>
    <s v="CC01079XX16"/>
    <n v="0"/>
    <n v="0"/>
    <n v="1"/>
    <n v="0"/>
    <n v="0"/>
    <n v="0"/>
    <n v="0"/>
    <x v="21"/>
    <m/>
    <x v="0"/>
    <m/>
  </r>
  <r>
    <s v="CC01080XX09"/>
    <n v="0"/>
    <n v="0"/>
    <n v="0"/>
    <n v="0"/>
    <n v="1"/>
    <n v="1"/>
    <n v="0"/>
    <x v="10"/>
    <m/>
    <x v="0"/>
    <m/>
  </r>
  <r>
    <s v="CC01081XX10"/>
    <n v="0"/>
    <n v="0"/>
    <n v="1"/>
    <n v="0"/>
    <n v="0"/>
    <n v="0"/>
    <n v="0"/>
    <x v="21"/>
    <m/>
    <x v="0"/>
    <m/>
  </r>
  <r>
    <s v="CC01082XX11"/>
    <n v="0"/>
    <n v="0"/>
    <n v="0"/>
    <n v="1"/>
    <n v="0"/>
    <n v="0"/>
    <n v="0"/>
    <x v="5"/>
    <m/>
    <x v="0"/>
    <m/>
  </r>
  <r>
    <s v="CC01084XX13"/>
    <n v="0"/>
    <n v="0"/>
    <n v="0"/>
    <n v="1"/>
    <n v="0"/>
    <n v="0"/>
    <n v="0"/>
    <x v="5"/>
    <m/>
    <x v="0"/>
    <m/>
  </r>
  <r>
    <s v="CC01085XX14"/>
    <n v="0"/>
    <n v="0"/>
    <n v="1"/>
    <n v="0"/>
    <n v="0"/>
    <n v="0"/>
    <n v="0"/>
    <x v="21"/>
    <m/>
    <x v="0"/>
    <m/>
  </r>
  <r>
    <s v="CC01086XX15"/>
    <n v="0"/>
    <n v="0"/>
    <n v="1"/>
    <n v="1"/>
    <n v="0"/>
    <n v="0"/>
    <n v="0"/>
    <x v="23"/>
    <m/>
    <x v="0"/>
    <m/>
  </r>
  <r>
    <s v="CC01087XX16"/>
    <n v="0"/>
    <n v="0"/>
    <n v="2"/>
    <n v="1"/>
    <n v="0"/>
    <n v="0"/>
    <n v="0"/>
    <x v="23"/>
    <m/>
    <x v="0"/>
    <m/>
  </r>
  <r>
    <s v="CC01088XX17"/>
    <n v="0"/>
    <n v="0"/>
    <n v="1"/>
    <n v="0"/>
    <n v="0"/>
    <n v="0"/>
    <n v="0"/>
    <x v="21"/>
    <m/>
    <x v="0"/>
    <m/>
  </r>
  <r>
    <s v="CC01089XX18"/>
    <n v="0"/>
    <n v="0"/>
    <n v="1"/>
    <n v="1"/>
    <n v="0"/>
    <n v="0"/>
    <n v="0"/>
    <x v="23"/>
    <m/>
    <x v="0"/>
    <m/>
  </r>
  <r>
    <s v="CC01090XX11"/>
    <n v="0"/>
    <n v="0"/>
    <n v="1"/>
    <n v="0"/>
    <n v="0"/>
    <n v="0"/>
    <n v="0"/>
    <x v="21"/>
    <m/>
    <x v="0"/>
    <m/>
  </r>
  <r>
    <s v="CC01091XX12"/>
    <n v="0"/>
    <n v="0"/>
    <n v="1"/>
    <n v="0"/>
    <n v="0"/>
    <n v="0"/>
    <n v="0"/>
    <x v="21"/>
    <m/>
    <x v="0"/>
    <m/>
  </r>
  <r>
    <s v="CC01092XX13"/>
    <n v="0"/>
    <n v="0"/>
    <n v="1"/>
    <n v="0"/>
    <n v="0"/>
    <n v="0"/>
    <n v="0"/>
    <x v="21"/>
    <m/>
    <x v="0"/>
    <m/>
  </r>
  <r>
    <s v="CC01093AN14"/>
    <n v="0"/>
    <n v="0"/>
    <n v="0"/>
    <n v="1"/>
    <n v="0"/>
    <n v="0"/>
    <n v="0"/>
    <x v="5"/>
    <m/>
    <x v="0"/>
    <m/>
  </r>
  <r>
    <s v="CC01093BN14"/>
    <n v="0"/>
    <n v="0"/>
    <n v="0"/>
    <n v="1"/>
    <n v="0"/>
    <n v="0"/>
    <n v="0"/>
    <x v="5"/>
    <m/>
    <x v="0"/>
    <m/>
  </r>
  <r>
    <s v="CC01094XX15"/>
    <n v="0"/>
    <n v="0"/>
    <n v="1"/>
    <n v="0"/>
    <n v="0"/>
    <n v="0"/>
    <n v="0"/>
    <x v="21"/>
    <m/>
    <x v="0"/>
    <m/>
  </r>
  <r>
    <s v="CC01095XX16"/>
    <n v="0"/>
    <n v="0"/>
    <n v="1"/>
    <n v="0"/>
    <n v="0"/>
    <n v="0"/>
    <n v="0"/>
    <x v="21"/>
    <m/>
    <x v="0"/>
    <m/>
  </r>
  <r>
    <s v="CC01096XX17"/>
    <n v="0"/>
    <n v="0"/>
    <n v="0"/>
    <n v="1"/>
    <n v="0"/>
    <n v="0"/>
    <n v="0"/>
    <x v="5"/>
    <m/>
    <x v="0"/>
    <m/>
  </r>
  <r>
    <s v="CC01098XX19"/>
    <n v="0"/>
    <n v="0"/>
    <n v="1"/>
    <n v="0"/>
    <n v="0"/>
    <n v="0"/>
    <n v="0"/>
    <x v="21"/>
    <m/>
    <x v="0"/>
    <m/>
  </r>
  <r>
    <s v="CC01099XX20"/>
    <n v="0"/>
    <n v="0"/>
    <n v="1"/>
    <n v="0"/>
    <n v="0"/>
    <n v="0"/>
    <n v="0"/>
    <x v="21"/>
    <m/>
    <x v="0"/>
    <m/>
  </r>
  <r>
    <s v="CC01101XX04"/>
    <n v="0"/>
    <n v="0"/>
    <n v="1"/>
    <n v="0"/>
    <n v="0"/>
    <n v="0"/>
    <n v="0"/>
    <x v="21"/>
    <m/>
    <x v="0"/>
    <m/>
  </r>
  <r>
    <s v="CC01102XX05"/>
    <n v="0"/>
    <n v="0"/>
    <n v="1"/>
    <n v="0"/>
    <n v="0"/>
    <n v="0"/>
    <n v="0"/>
    <x v="21"/>
    <m/>
    <x v="0"/>
    <m/>
  </r>
  <r>
    <s v="CC01103XX06"/>
    <n v="0"/>
    <n v="0"/>
    <n v="1"/>
    <n v="1"/>
    <n v="0"/>
    <n v="0"/>
    <n v="0"/>
    <x v="23"/>
    <m/>
    <x v="0"/>
    <m/>
  </r>
  <r>
    <s v="CC01104XX07"/>
    <n v="0"/>
    <n v="0"/>
    <n v="0"/>
    <n v="0"/>
    <n v="0"/>
    <n v="1"/>
    <n v="0"/>
    <x v="13"/>
    <m/>
    <x v="0"/>
    <m/>
  </r>
  <r>
    <s v="CC01105XX08"/>
    <n v="0"/>
    <n v="0"/>
    <n v="1"/>
    <n v="1"/>
    <n v="0"/>
    <n v="0"/>
    <n v="0"/>
    <x v="23"/>
    <m/>
    <x v="0"/>
    <m/>
  </r>
  <r>
    <s v="CC01106XX09"/>
    <n v="0"/>
    <n v="0"/>
    <n v="1"/>
    <n v="0"/>
    <n v="0"/>
    <n v="0"/>
    <n v="0"/>
    <x v="21"/>
    <m/>
    <x v="0"/>
    <m/>
  </r>
  <r>
    <s v="CC01107XX10"/>
    <n v="0"/>
    <n v="0"/>
    <n v="1"/>
    <n v="0"/>
    <n v="0"/>
    <n v="0"/>
    <n v="0"/>
    <x v="21"/>
    <m/>
    <x v="0"/>
    <m/>
  </r>
  <r>
    <s v="CC01108XX11"/>
    <n v="0"/>
    <n v="0"/>
    <n v="0"/>
    <n v="1"/>
    <n v="0"/>
    <n v="0"/>
    <n v="0"/>
    <x v="5"/>
    <m/>
    <x v="0"/>
    <m/>
  </r>
  <r>
    <s v="CC01109XX12"/>
    <n v="0"/>
    <n v="0"/>
    <n v="2"/>
    <n v="0"/>
    <n v="0"/>
    <n v="0"/>
    <n v="0"/>
    <x v="21"/>
    <m/>
    <x v="0"/>
    <m/>
  </r>
  <r>
    <s v="CC01110XX05"/>
    <n v="0"/>
    <n v="0"/>
    <n v="1"/>
    <n v="0"/>
    <n v="0"/>
    <n v="0"/>
    <n v="0"/>
    <x v="21"/>
    <m/>
    <x v="0"/>
    <m/>
  </r>
  <r>
    <s v="CC01111XX06"/>
    <n v="0"/>
    <n v="0"/>
    <n v="1"/>
    <n v="0"/>
    <n v="0"/>
    <n v="1"/>
    <n v="0"/>
    <x v="25"/>
    <m/>
    <x v="0"/>
    <m/>
  </r>
  <r>
    <s v="CC01112XX07"/>
    <n v="0"/>
    <n v="0"/>
    <n v="2"/>
    <n v="0"/>
    <n v="0"/>
    <n v="0"/>
    <n v="0"/>
    <x v="21"/>
    <m/>
    <x v="0"/>
    <m/>
  </r>
  <r>
    <s v="CC01113XX08"/>
    <n v="0"/>
    <n v="0"/>
    <n v="1"/>
    <n v="0"/>
    <n v="0"/>
    <n v="0"/>
    <n v="0"/>
    <x v="21"/>
    <m/>
    <x v="0"/>
    <m/>
  </r>
  <r>
    <s v="CC01114XX09"/>
    <n v="0"/>
    <n v="0"/>
    <n v="1"/>
    <n v="0"/>
    <n v="0"/>
    <n v="0"/>
    <n v="0"/>
    <x v="21"/>
    <m/>
    <x v="0"/>
    <m/>
  </r>
  <r>
    <s v="CC01115XX10"/>
    <n v="0"/>
    <n v="0"/>
    <n v="2"/>
    <n v="0"/>
    <n v="0"/>
    <n v="0"/>
    <n v="0"/>
    <x v="21"/>
    <m/>
    <x v="0"/>
    <m/>
  </r>
  <r>
    <s v="CC01116AN11"/>
    <n v="0"/>
    <n v="0"/>
    <n v="0"/>
    <n v="0"/>
    <n v="1"/>
    <n v="0"/>
    <n v="0"/>
    <x v="9"/>
    <m/>
    <x v="0"/>
    <m/>
  </r>
  <r>
    <s v="CC01116BN11"/>
    <n v="0"/>
    <n v="0"/>
    <n v="0"/>
    <n v="0"/>
    <n v="1"/>
    <n v="0"/>
    <n v="0"/>
    <x v="9"/>
    <m/>
    <x v="0"/>
    <m/>
  </r>
  <r>
    <s v="CC01117XX12"/>
    <n v="0"/>
    <n v="0"/>
    <n v="0"/>
    <n v="1"/>
    <n v="0"/>
    <n v="0"/>
    <n v="0"/>
    <x v="5"/>
    <m/>
    <x v="0"/>
    <m/>
  </r>
  <r>
    <s v="CC01118XX13"/>
    <n v="0"/>
    <n v="0"/>
    <n v="1"/>
    <n v="0"/>
    <n v="0"/>
    <n v="0"/>
    <n v="0"/>
    <x v="21"/>
    <m/>
    <x v="0"/>
    <m/>
  </r>
  <r>
    <s v="CC01119XX14"/>
    <n v="0"/>
    <n v="0"/>
    <n v="1"/>
    <n v="0"/>
    <n v="0"/>
    <n v="0"/>
    <n v="0"/>
    <x v="21"/>
    <m/>
    <x v="0"/>
    <m/>
  </r>
  <r>
    <s v="CC01120XX07"/>
    <n v="0"/>
    <n v="0"/>
    <n v="1"/>
    <n v="0"/>
    <n v="0"/>
    <n v="0"/>
    <n v="0"/>
    <x v="21"/>
    <m/>
    <x v="0"/>
    <m/>
  </r>
  <r>
    <s v="CC01121XX08"/>
    <n v="0"/>
    <n v="0"/>
    <n v="2"/>
    <n v="0"/>
    <n v="0"/>
    <n v="0"/>
    <n v="0"/>
    <x v="21"/>
    <m/>
    <x v="0"/>
    <m/>
  </r>
  <r>
    <s v="CC01122XX09"/>
    <n v="0"/>
    <n v="0"/>
    <n v="1"/>
    <n v="0"/>
    <n v="0"/>
    <n v="0"/>
    <n v="0"/>
    <x v="21"/>
    <m/>
    <x v="0"/>
    <m/>
  </r>
  <r>
    <s v="CC01124XX11"/>
    <n v="0"/>
    <n v="0"/>
    <n v="1"/>
    <n v="0"/>
    <n v="0"/>
    <n v="0"/>
    <n v="0"/>
    <x v="21"/>
    <m/>
    <x v="0"/>
    <m/>
  </r>
  <r>
    <s v="CC01125XX12"/>
    <n v="0"/>
    <n v="0"/>
    <n v="1"/>
    <n v="0"/>
    <n v="0"/>
    <n v="0"/>
    <n v="0"/>
    <x v="21"/>
    <m/>
    <x v="0"/>
    <m/>
  </r>
  <r>
    <s v="CC01126XX13"/>
    <n v="0"/>
    <n v="0"/>
    <n v="1"/>
    <n v="0"/>
    <n v="0"/>
    <n v="0"/>
    <n v="0"/>
    <x v="21"/>
    <m/>
    <x v="0"/>
    <m/>
  </r>
  <r>
    <s v="CC01127XX14"/>
    <n v="0"/>
    <n v="0"/>
    <n v="1"/>
    <n v="0"/>
    <n v="0"/>
    <n v="0"/>
    <n v="0"/>
    <x v="21"/>
    <m/>
    <x v="0"/>
    <m/>
  </r>
  <r>
    <s v="CC01128XX15"/>
    <n v="0"/>
    <n v="0"/>
    <n v="1"/>
    <n v="0"/>
    <n v="0"/>
    <n v="0"/>
    <n v="0"/>
    <x v="21"/>
    <m/>
    <x v="0"/>
    <m/>
  </r>
  <r>
    <s v="CC01129XX16"/>
    <n v="0"/>
    <n v="0"/>
    <n v="1"/>
    <n v="0"/>
    <n v="1"/>
    <n v="0"/>
    <n v="0"/>
    <x v="26"/>
    <m/>
    <x v="0"/>
    <m/>
  </r>
  <r>
    <s v="CC01130XX09"/>
    <n v="0"/>
    <n v="0"/>
    <n v="1"/>
    <n v="0"/>
    <n v="0"/>
    <n v="0"/>
    <n v="0"/>
    <x v="21"/>
    <m/>
    <x v="0"/>
    <m/>
  </r>
  <r>
    <s v="CC01131XX10"/>
    <n v="0"/>
    <n v="0"/>
    <n v="1"/>
    <n v="0"/>
    <n v="0"/>
    <n v="0"/>
    <n v="0"/>
    <x v="21"/>
    <m/>
    <x v="0"/>
    <m/>
  </r>
  <r>
    <s v="CC01132XX11"/>
    <n v="0"/>
    <n v="0"/>
    <n v="1"/>
    <n v="0"/>
    <n v="0"/>
    <n v="0"/>
    <n v="0"/>
    <x v="21"/>
    <m/>
    <x v="0"/>
    <m/>
  </r>
  <r>
    <s v="CC01134XX13"/>
    <n v="0"/>
    <n v="0"/>
    <n v="1"/>
    <n v="0"/>
    <n v="0"/>
    <n v="0"/>
    <n v="0"/>
    <x v="21"/>
    <m/>
    <x v="0"/>
    <m/>
  </r>
  <r>
    <s v="CC01135XX14"/>
    <n v="0"/>
    <n v="0"/>
    <n v="1"/>
    <n v="0"/>
    <n v="0"/>
    <n v="0"/>
    <n v="0"/>
    <x v="21"/>
    <m/>
    <x v="2"/>
    <m/>
  </r>
  <r>
    <s v="CC01137XX16"/>
    <n v="0"/>
    <n v="0"/>
    <n v="1"/>
    <n v="0"/>
    <n v="0"/>
    <n v="0"/>
    <n v="0"/>
    <x v="21"/>
    <m/>
    <x v="0"/>
    <m/>
  </r>
  <r>
    <s v="CC01138XX17"/>
    <n v="0"/>
    <n v="0"/>
    <n v="1"/>
    <n v="0"/>
    <n v="0"/>
    <n v="0"/>
    <n v="0"/>
    <x v="21"/>
    <m/>
    <x v="0"/>
    <m/>
  </r>
  <r>
    <s v="CC01139XX18"/>
    <n v="0"/>
    <n v="0"/>
    <n v="1"/>
    <n v="0"/>
    <n v="0"/>
    <n v="0"/>
    <n v="0"/>
    <x v="21"/>
    <m/>
    <x v="0"/>
    <m/>
  </r>
  <r>
    <s v="CC01140XX11"/>
    <n v="0"/>
    <n v="0"/>
    <n v="2"/>
    <n v="0"/>
    <n v="0"/>
    <n v="0"/>
    <n v="0"/>
    <x v="21"/>
    <m/>
    <x v="0"/>
    <m/>
  </r>
  <r>
    <s v="CC01141XX12"/>
    <n v="0"/>
    <n v="0"/>
    <n v="1"/>
    <n v="0"/>
    <n v="0"/>
    <n v="0"/>
    <n v="0"/>
    <x v="21"/>
    <m/>
    <x v="0"/>
    <m/>
  </r>
  <r>
    <s v="CC01142XX13"/>
    <n v="0"/>
    <n v="0"/>
    <n v="1"/>
    <n v="0"/>
    <n v="0"/>
    <n v="0"/>
    <n v="0"/>
    <x v="21"/>
    <m/>
    <x v="0"/>
    <m/>
  </r>
  <r>
    <s v="CC01143XX14"/>
    <n v="0"/>
    <n v="0"/>
    <n v="1"/>
    <n v="0"/>
    <n v="0"/>
    <n v="0"/>
    <n v="0"/>
    <x v="21"/>
    <m/>
    <x v="0"/>
    <m/>
  </r>
  <r>
    <s v="CC01144XX15"/>
    <n v="0"/>
    <n v="0"/>
    <n v="1"/>
    <n v="0"/>
    <n v="0"/>
    <n v="0"/>
    <n v="0"/>
    <x v="21"/>
    <m/>
    <x v="0"/>
    <m/>
  </r>
  <r>
    <s v="CC01145XX16"/>
    <n v="0"/>
    <n v="0"/>
    <n v="0"/>
    <n v="1"/>
    <n v="0"/>
    <n v="0"/>
    <n v="0"/>
    <x v="5"/>
    <m/>
    <x v="0"/>
    <m/>
  </r>
  <r>
    <s v="CC01146XX17"/>
    <n v="0"/>
    <n v="0"/>
    <n v="1"/>
    <n v="0"/>
    <n v="0"/>
    <n v="0"/>
    <n v="0"/>
    <x v="21"/>
    <m/>
    <x v="0"/>
    <m/>
  </r>
  <r>
    <s v="CC01147XX18"/>
    <n v="0"/>
    <n v="0"/>
    <n v="1"/>
    <n v="0"/>
    <n v="0"/>
    <n v="0"/>
    <n v="0"/>
    <x v="21"/>
    <m/>
    <x v="0"/>
    <m/>
  </r>
  <r>
    <s v="CC01148XX19"/>
    <n v="0"/>
    <n v="0"/>
    <n v="1"/>
    <n v="0"/>
    <n v="0"/>
    <n v="0"/>
    <n v="0"/>
    <x v="21"/>
    <m/>
    <x v="0"/>
    <m/>
  </r>
  <r>
    <s v="CC01149XX20"/>
    <n v="0"/>
    <n v="0"/>
    <n v="1"/>
    <n v="0"/>
    <n v="0"/>
    <n v="0"/>
    <n v="0"/>
    <x v="21"/>
    <m/>
    <x v="0"/>
    <m/>
  </r>
  <r>
    <s v="CC01150XX04"/>
    <n v="0"/>
    <n v="0"/>
    <n v="2"/>
    <n v="0"/>
    <n v="0"/>
    <n v="0"/>
    <n v="0"/>
    <x v="21"/>
    <m/>
    <x v="0"/>
    <m/>
  </r>
  <r>
    <s v="CC01151XX05"/>
    <n v="0"/>
    <n v="0"/>
    <n v="1"/>
    <n v="0"/>
    <n v="0"/>
    <n v="0"/>
    <n v="0"/>
    <x v="21"/>
    <m/>
    <x v="0"/>
    <m/>
  </r>
  <r>
    <s v="CC01153AN07"/>
    <n v="0"/>
    <n v="0"/>
    <n v="0"/>
    <n v="0"/>
    <n v="1"/>
    <n v="0"/>
    <n v="0"/>
    <x v="9"/>
    <m/>
    <x v="0"/>
    <m/>
  </r>
  <r>
    <s v="CC01153BN07"/>
    <n v="0"/>
    <n v="0"/>
    <n v="0"/>
    <n v="0"/>
    <n v="1"/>
    <n v="0"/>
    <n v="0"/>
    <x v="9"/>
    <m/>
    <x v="0"/>
    <m/>
  </r>
  <r>
    <s v="CC01154XX08"/>
    <n v="0"/>
    <n v="0"/>
    <n v="0"/>
    <n v="0"/>
    <n v="1"/>
    <n v="0"/>
    <n v="0"/>
    <x v="9"/>
    <m/>
    <x v="0"/>
    <m/>
  </r>
  <r>
    <s v="CC01155XX09"/>
    <n v="0"/>
    <n v="0"/>
    <n v="1"/>
    <n v="0"/>
    <n v="0"/>
    <n v="0"/>
    <n v="0"/>
    <x v="21"/>
    <m/>
    <x v="0"/>
    <m/>
  </r>
  <r>
    <s v="CC01156XX10"/>
    <n v="0"/>
    <n v="0"/>
    <n v="1"/>
    <n v="0"/>
    <n v="0"/>
    <n v="0"/>
    <n v="0"/>
    <x v="21"/>
    <m/>
    <x v="0"/>
    <m/>
  </r>
  <r>
    <s v="CC01157XX11"/>
    <n v="0"/>
    <n v="0"/>
    <n v="1"/>
    <n v="0"/>
    <n v="0"/>
    <n v="0"/>
    <n v="0"/>
    <x v="21"/>
    <m/>
    <x v="0"/>
    <m/>
  </r>
  <r>
    <s v="CC01158XX12"/>
    <n v="0"/>
    <n v="0"/>
    <n v="1"/>
    <n v="0"/>
    <n v="0"/>
    <n v="0"/>
    <n v="0"/>
    <x v="21"/>
    <m/>
    <x v="0"/>
    <m/>
  </r>
  <r>
    <s v="CC01160XX06"/>
    <n v="0"/>
    <n v="0"/>
    <n v="1"/>
    <n v="0"/>
    <n v="0"/>
    <n v="0"/>
    <n v="0"/>
    <x v="21"/>
    <m/>
    <x v="0"/>
    <m/>
  </r>
  <r>
    <s v="CC01161XX07"/>
    <n v="0"/>
    <n v="0"/>
    <n v="1"/>
    <n v="0"/>
    <n v="0"/>
    <n v="0"/>
    <n v="0"/>
    <x v="21"/>
    <m/>
    <x v="0"/>
    <m/>
  </r>
  <r>
    <s v="CC01162XX08"/>
    <n v="0"/>
    <n v="0"/>
    <n v="1"/>
    <n v="0"/>
    <n v="0"/>
    <n v="0"/>
    <n v="0"/>
    <x v="21"/>
    <m/>
    <x v="0"/>
    <m/>
  </r>
  <r>
    <s v="CC01164XX10"/>
    <n v="0"/>
    <n v="0"/>
    <n v="1"/>
    <n v="0"/>
    <n v="0"/>
    <n v="0"/>
    <n v="0"/>
    <x v="21"/>
    <m/>
    <x v="0"/>
    <m/>
  </r>
  <r>
    <s v="CC01165XX11"/>
    <n v="0"/>
    <n v="0"/>
    <n v="1"/>
    <n v="0"/>
    <n v="0"/>
    <n v="0"/>
    <n v="0"/>
    <x v="21"/>
    <m/>
    <x v="0"/>
    <m/>
  </r>
  <r>
    <s v="CC01167XX13"/>
    <n v="0"/>
    <n v="0"/>
    <n v="1"/>
    <n v="0"/>
    <n v="0"/>
    <n v="0"/>
    <n v="0"/>
    <x v="21"/>
    <m/>
    <x v="0"/>
    <m/>
  </r>
  <r>
    <s v="CC01168XX14"/>
    <n v="0"/>
    <n v="0"/>
    <n v="1"/>
    <n v="0"/>
    <n v="0"/>
    <n v="0"/>
    <n v="0"/>
    <x v="21"/>
    <m/>
    <x v="0"/>
    <m/>
  </r>
  <r>
    <s v="CC01169XX15"/>
    <n v="0"/>
    <n v="0"/>
    <n v="1"/>
    <n v="0"/>
    <n v="0"/>
    <n v="0"/>
    <n v="0"/>
    <x v="21"/>
    <m/>
    <x v="0"/>
    <m/>
  </r>
  <r>
    <s v="CC01170XX08"/>
    <n v="0"/>
    <n v="0"/>
    <n v="1"/>
    <n v="0"/>
    <n v="0"/>
    <n v="0"/>
    <n v="0"/>
    <x v="21"/>
    <m/>
    <x v="0"/>
    <m/>
  </r>
  <r>
    <s v="CC01171XX09"/>
    <n v="0"/>
    <n v="0"/>
    <n v="1"/>
    <n v="0"/>
    <n v="0"/>
    <n v="0"/>
    <n v="0"/>
    <x v="21"/>
    <m/>
    <x v="0"/>
    <m/>
  </r>
  <r>
    <s v="CC01172XX10"/>
    <n v="0"/>
    <n v="0"/>
    <n v="1"/>
    <n v="0"/>
    <n v="0"/>
    <n v="0"/>
    <n v="0"/>
    <x v="21"/>
    <m/>
    <x v="0"/>
    <m/>
  </r>
  <r>
    <s v="CC01173XX11"/>
    <n v="0"/>
    <n v="0"/>
    <n v="1"/>
    <n v="0"/>
    <n v="0"/>
    <n v="0"/>
    <n v="0"/>
    <x v="21"/>
    <m/>
    <x v="0"/>
    <m/>
  </r>
  <r>
    <s v="CC01175XX13"/>
    <n v="0"/>
    <n v="0"/>
    <n v="1"/>
    <n v="0"/>
    <n v="0"/>
    <n v="0"/>
    <n v="0"/>
    <x v="21"/>
    <m/>
    <x v="0"/>
    <m/>
  </r>
  <r>
    <s v="CC01176XX14"/>
    <n v="0"/>
    <n v="0"/>
    <n v="0"/>
    <n v="1"/>
    <n v="0"/>
    <n v="0"/>
    <n v="0"/>
    <x v="5"/>
    <m/>
    <x v="0"/>
    <m/>
  </r>
  <r>
    <s v="CC01177XX15"/>
    <n v="0"/>
    <n v="0"/>
    <n v="1"/>
    <n v="0"/>
    <n v="0"/>
    <n v="0"/>
    <n v="0"/>
    <x v="21"/>
    <m/>
    <x v="0"/>
    <m/>
  </r>
  <r>
    <s v="CC01178XX16"/>
    <n v="0"/>
    <n v="0"/>
    <n v="1"/>
    <n v="0"/>
    <n v="0"/>
    <n v="0"/>
    <n v="0"/>
    <x v="21"/>
    <m/>
    <x v="0"/>
    <m/>
  </r>
  <r>
    <s v="CC01179XX17"/>
    <n v="0"/>
    <n v="0"/>
    <n v="1"/>
    <n v="0"/>
    <n v="0"/>
    <n v="0"/>
    <n v="0"/>
    <x v="21"/>
    <m/>
    <x v="0"/>
    <m/>
  </r>
  <r>
    <s v="CC01181XX11"/>
    <n v="0"/>
    <n v="0"/>
    <n v="2"/>
    <n v="1"/>
    <n v="0"/>
    <n v="0"/>
    <n v="0"/>
    <x v="23"/>
    <m/>
    <x v="0"/>
    <m/>
  </r>
  <r>
    <s v="CC01182XX12"/>
    <n v="0"/>
    <n v="0"/>
    <n v="1"/>
    <n v="0"/>
    <n v="0"/>
    <n v="0"/>
    <n v="0"/>
    <x v="21"/>
    <m/>
    <x v="0"/>
    <m/>
  </r>
  <r>
    <s v="CC01183XX13"/>
    <n v="0"/>
    <n v="0"/>
    <n v="1"/>
    <n v="0"/>
    <n v="0"/>
    <n v="0"/>
    <n v="0"/>
    <x v="21"/>
    <m/>
    <x v="0"/>
    <m/>
  </r>
  <r>
    <s v="CC01184XX14"/>
    <n v="0"/>
    <n v="0"/>
    <n v="1"/>
    <n v="0"/>
    <n v="0"/>
    <n v="0"/>
    <n v="0"/>
    <x v="21"/>
    <m/>
    <x v="0"/>
    <m/>
  </r>
  <r>
    <s v="CC01185XX15"/>
    <n v="0"/>
    <n v="0"/>
    <n v="1"/>
    <n v="0"/>
    <n v="0"/>
    <n v="0"/>
    <n v="0"/>
    <x v="21"/>
    <m/>
    <x v="0"/>
    <m/>
  </r>
  <r>
    <s v="CC01186XX16"/>
    <n v="0"/>
    <n v="0"/>
    <n v="1"/>
    <n v="0"/>
    <n v="0"/>
    <n v="0"/>
    <n v="0"/>
    <x v="21"/>
    <m/>
    <x v="0"/>
    <m/>
  </r>
  <r>
    <s v="CC01187XX17"/>
    <n v="0"/>
    <n v="0"/>
    <n v="1"/>
    <n v="0"/>
    <n v="0"/>
    <n v="0"/>
    <n v="0"/>
    <x v="21"/>
    <m/>
    <x v="0"/>
    <m/>
  </r>
  <r>
    <s v="CC01188XX18"/>
    <n v="0"/>
    <n v="0"/>
    <n v="1"/>
    <n v="0"/>
    <n v="0"/>
    <n v="0"/>
    <n v="0"/>
    <x v="21"/>
    <m/>
    <x v="0"/>
    <m/>
  </r>
  <r>
    <s v="CC01189XX19"/>
    <n v="0"/>
    <n v="0"/>
    <n v="1"/>
    <n v="0"/>
    <n v="0"/>
    <n v="0"/>
    <n v="0"/>
    <x v="21"/>
    <m/>
    <x v="0"/>
    <m/>
  </r>
  <r>
    <s v="CC01190XX12"/>
    <n v="0"/>
    <n v="0"/>
    <n v="1"/>
    <n v="1"/>
    <n v="0"/>
    <n v="0"/>
    <n v="0"/>
    <x v="23"/>
    <m/>
    <x v="0"/>
    <m/>
  </r>
  <r>
    <s v="CC01191XX13"/>
    <n v="0"/>
    <n v="0"/>
    <n v="0"/>
    <n v="1"/>
    <n v="0"/>
    <n v="0"/>
    <n v="0"/>
    <x v="5"/>
    <m/>
    <x v="0"/>
    <m/>
  </r>
  <r>
    <s v="CC01192XX14"/>
    <n v="0"/>
    <n v="0"/>
    <n v="1"/>
    <n v="1"/>
    <n v="0"/>
    <n v="0"/>
    <n v="0"/>
    <x v="23"/>
    <m/>
    <x v="0"/>
    <m/>
  </r>
  <r>
    <s v="CC01193XX15"/>
    <n v="0"/>
    <n v="0"/>
    <n v="0"/>
    <n v="0"/>
    <n v="0"/>
    <n v="0"/>
    <n v="0"/>
    <x v="1"/>
    <m/>
    <x v="0"/>
    <s v="BIBS.  Baby didn't settle, not scanned"/>
  </r>
  <r>
    <s v="CC01194XX16"/>
    <n v="0"/>
    <n v="0"/>
    <n v="1"/>
    <n v="1"/>
    <n v="0"/>
    <n v="0"/>
    <n v="0"/>
    <x v="23"/>
    <m/>
    <x v="0"/>
    <m/>
  </r>
  <r>
    <s v="CC01195XX17"/>
    <n v="0"/>
    <n v="0"/>
    <n v="1"/>
    <n v="1"/>
    <n v="0"/>
    <n v="0"/>
    <n v="0"/>
    <x v="23"/>
    <m/>
    <x v="0"/>
    <m/>
  </r>
  <r>
    <s v="CC01196XX18"/>
    <n v="0"/>
    <n v="0"/>
    <n v="1"/>
    <n v="0"/>
    <n v="0"/>
    <n v="0"/>
    <n v="0"/>
    <x v="21"/>
    <m/>
    <x v="0"/>
    <m/>
  </r>
  <r>
    <s v="CC01197XX19"/>
    <n v="0"/>
    <n v="0"/>
    <n v="1"/>
    <n v="0"/>
    <n v="0"/>
    <n v="0"/>
    <n v="0"/>
    <x v="21"/>
    <m/>
    <x v="0"/>
    <m/>
  </r>
  <r>
    <s v="CC01198XX20"/>
    <n v="0"/>
    <n v="0"/>
    <n v="0"/>
    <n v="1"/>
    <n v="0"/>
    <n v="0"/>
    <n v="0"/>
    <x v="5"/>
    <m/>
    <x v="0"/>
    <m/>
  </r>
  <r>
    <s v="CC01199XX21"/>
    <n v="0"/>
    <n v="0"/>
    <n v="0"/>
    <n v="1"/>
    <n v="0"/>
    <n v="0"/>
    <n v="0"/>
    <x v="5"/>
    <m/>
    <x v="0"/>
    <m/>
  </r>
  <r>
    <s v="CC01200XX04"/>
    <n v="0"/>
    <n v="0"/>
    <n v="1"/>
    <n v="1"/>
    <n v="0"/>
    <n v="0"/>
    <n v="0"/>
    <x v="23"/>
    <m/>
    <x v="0"/>
    <m/>
  </r>
  <r>
    <s v="CC01201XX05"/>
    <n v="0"/>
    <n v="0"/>
    <n v="0"/>
    <n v="1"/>
    <n v="0"/>
    <n v="0"/>
    <n v="0"/>
    <x v="5"/>
    <m/>
    <x v="0"/>
    <m/>
  </r>
  <r>
    <s v="CC01202XX06"/>
    <n v="0"/>
    <n v="0"/>
    <n v="1"/>
    <n v="0"/>
    <n v="0"/>
    <n v="0"/>
    <n v="0"/>
    <x v="21"/>
    <m/>
    <x v="0"/>
    <m/>
  </r>
  <r>
    <s v="CC01203XX07"/>
    <n v="0"/>
    <n v="0"/>
    <n v="1"/>
    <n v="0"/>
    <n v="0"/>
    <n v="0"/>
    <n v="0"/>
    <x v="21"/>
    <m/>
    <x v="0"/>
    <m/>
  </r>
  <r>
    <s v="CC01204XX08"/>
    <n v="0"/>
    <n v="0"/>
    <n v="1"/>
    <n v="0"/>
    <n v="0"/>
    <n v="0"/>
    <n v="0"/>
    <x v="21"/>
    <m/>
    <x v="0"/>
    <m/>
  </r>
  <r>
    <s v="CC01205XX09"/>
    <n v="0"/>
    <n v="0"/>
    <n v="0"/>
    <n v="0"/>
    <n v="1"/>
    <n v="1"/>
    <n v="0"/>
    <x v="10"/>
    <m/>
    <x v="0"/>
    <m/>
  </r>
  <r>
    <s v="CC01206XX10"/>
    <n v="0"/>
    <n v="0"/>
    <n v="0"/>
    <n v="1"/>
    <n v="0"/>
    <n v="0"/>
    <n v="0"/>
    <x v="5"/>
    <m/>
    <x v="0"/>
    <m/>
  </r>
  <r>
    <s v="CC01207XX11"/>
    <n v="0"/>
    <n v="0"/>
    <n v="0"/>
    <n v="1"/>
    <n v="0"/>
    <n v="0"/>
    <n v="0"/>
    <x v="5"/>
    <m/>
    <x v="0"/>
    <m/>
  </r>
  <r>
    <s v="CC01208XX12"/>
    <n v="0"/>
    <n v="0"/>
    <n v="0"/>
    <n v="0"/>
    <n v="1"/>
    <n v="1"/>
    <n v="0"/>
    <x v="10"/>
    <m/>
    <x v="0"/>
    <m/>
  </r>
  <r>
    <s v="CC01209XX13"/>
    <n v="0"/>
    <n v="0"/>
    <n v="0"/>
    <n v="0"/>
    <n v="0"/>
    <n v="1"/>
    <n v="0"/>
    <x v="13"/>
    <m/>
    <x v="0"/>
    <m/>
  </r>
  <r>
    <s v="CC01210XX06"/>
    <n v="0"/>
    <n v="0"/>
    <n v="0"/>
    <n v="0"/>
    <n v="1"/>
    <n v="0"/>
    <n v="0"/>
    <x v="9"/>
    <m/>
    <x v="0"/>
    <m/>
  </r>
  <r>
    <s v="CC01211XX07"/>
    <n v="0"/>
    <n v="0"/>
    <n v="0"/>
    <n v="1"/>
    <n v="0"/>
    <n v="0"/>
    <n v="0"/>
    <x v="5"/>
    <m/>
    <x v="0"/>
    <m/>
  </r>
  <r>
    <s v="CC01212XX08"/>
    <n v="0"/>
    <n v="0"/>
    <n v="0"/>
    <n v="0"/>
    <n v="1"/>
    <n v="0"/>
    <n v="0"/>
    <x v="9"/>
    <m/>
    <x v="0"/>
    <m/>
  </r>
  <r>
    <s v="CC01213XX09"/>
    <n v="0"/>
    <n v="0"/>
    <n v="1"/>
    <n v="0"/>
    <n v="0"/>
    <n v="0"/>
    <n v="0"/>
    <x v="21"/>
    <m/>
    <x v="0"/>
    <m/>
  </r>
  <r>
    <s v="CC01215XX11"/>
    <n v="0"/>
    <n v="0"/>
    <n v="0"/>
    <n v="1"/>
    <n v="0"/>
    <n v="0"/>
    <n v="0"/>
    <x v="5"/>
    <m/>
    <x v="0"/>
    <m/>
  </r>
  <r>
    <s v="CC01216XX12"/>
    <n v="0"/>
    <n v="0"/>
    <n v="1"/>
    <n v="0"/>
    <n v="0"/>
    <n v="0"/>
    <n v="0"/>
    <x v="21"/>
    <m/>
    <x v="0"/>
    <m/>
  </r>
  <r>
    <s v="CC01217XX13"/>
    <n v="0"/>
    <n v="0"/>
    <n v="1"/>
    <n v="0"/>
    <n v="0"/>
    <n v="0"/>
    <n v="0"/>
    <x v="21"/>
    <m/>
    <x v="0"/>
    <m/>
  </r>
  <r>
    <s v="CC01218XX14"/>
    <n v="0"/>
    <n v="0"/>
    <n v="0"/>
    <n v="0"/>
    <n v="1"/>
    <n v="1"/>
    <n v="0"/>
    <x v="10"/>
    <m/>
    <x v="0"/>
    <m/>
  </r>
  <r>
    <s v="CC01219XX15"/>
    <n v="0"/>
    <n v="0"/>
    <n v="1"/>
    <n v="0"/>
    <n v="0"/>
    <n v="0"/>
    <n v="0"/>
    <x v="21"/>
    <m/>
    <x v="0"/>
    <m/>
  </r>
  <r>
    <s v="CC01220XX08"/>
    <n v="0"/>
    <n v="0"/>
    <n v="0"/>
    <n v="1"/>
    <n v="0"/>
    <n v="0"/>
    <n v="0"/>
    <x v="5"/>
    <m/>
    <x v="0"/>
    <m/>
  </r>
  <r>
    <s v="CC01221XX09"/>
    <n v="0"/>
    <n v="0"/>
    <n v="1"/>
    <n v="0"/>
    <n v="0"/>
    <n v="0"/>
    <n v="0"/>
    <x v="21"/>
    <m/>
    <x v="0"/>
    <m/>
  </r>
  <r>
    <s v="CC01222XX10"/>
    <n v="0"/>
    <n v="0"/>
    <n v="0"/>
    <n v="0"/>
    <n v="1"/>
    <n v="0"/>
    <n v="0"/>
    <x v="9"/>
    <m/>
    <x v="0"/>
    <m/>
  </r>
  <r>
    <s v="CC01223XX11"/>
    <n v="0"/>
    <n v="0"/>
    <n v="0"/>
    <n v="1"/>
    <n v="0"/>
    <n v="0"/>
    <n v="0"/>
    <x v="5"/>
    <m/>
    <x v="0"/>
    <m/>
  </r>
  <r>
    <s v="CC01224XX12"/>
    <n v="0"/>
    <n v="0"/>
    <n v="1"/>
    <n v="0"/>
    <n v="0"/>
    <n v="0"/>
    <n v="0"/>
    <x v="21"/>
    <m/>
    <x v="0"/>
    <m/>
  </r>
  <r>
    <s v="CC01226XX14"/>
    <n v="0"/>
    <n v="0"/>
    <n v="1"/>
    <n v="0"/>
    <n v="0"/>
    <n v="0"/>
    <n v="0"/>
    <x v="21"/>
    <m/>
    <x v="0"/>
    <m/>
  </r>
  <r>
    <s v="CC01227XX15"/>
    <n v="0"/>
    <n v="0"/>
    <n v="1"/>
    <n v="0"/>
    <n v="0"/>
    <n v="0"/>
    <n v="0"/>
    <x v="21"/>
    <m/>
    <x v="0"/>
    <m/>
  </r>
  <r>
    <s v="CC01228XX16"/>
    <n v="0"/>
    <n v="0"/>
    <n v="1"/>
    <n v="0"/>
    <n v="0"/>
    <n v="0"/>
    <n v="0"/>
    <x v="21"/>
    <m/>
    <x v="0"/>
    <m/>
  </r>
  <r>
    <s v="CC01229XX17"/>
    <n v="0"/>
    <n v="0"/>
    <n v="0"/>
    <n v="0"/>
    <n v="1"/>
    <n v="0"/>
    <n v="0"/>
    <x v="9"/>
    <m/>
    <x v="0"/>
    <m/>
  </r>
  <r>
    <s v="CC01230XX10"/>
    <n v="0"/>
    <n v="0"/>
    <n v="1"/>
    <n v="0"/>
    <n v="0"/>
    <n v="0"/>
    <n v="0"/>
    <x v="21"/>
    <m/>
    <x v="0"/>
    <m/>
  </r>
  <r>
    <s v="CC01232AN12"/>
    <n v="0"/>
    <n v="0"/>
    <n v="0"/>
    <n v="0"/>
    <n v="1"/>
    <n v="0"/>
    <n v="0"/>
    <x v="9"/>
    <m/>
    <x v="0"/>
    <m/>
  </r>
  <r>
    <s v="CC01232BN12"/>
    <n v="0"/>
    <n v="0"/>
    <n v="0"/>
    <n v="0"/>
    <n v="1"/>
    <n v="0"/>
    <n v="0"/>
    <x v="9"/>
    <m/>
    <x v="0"/>
    <m/>
  </r>
  <r>
    <s v="CC01234AN14"/>
    <n v="0"/>
    <n v="0"/>
    <n v="0"/>
    <n v="0"/>
    <n v="1"/>
    <n v="0"/>
    <n v="0"/>
    <x v="9"/>
    <m/>
    <x v="0"/>
    <m/>
  </r>
  <r>
    <s v="CC01234BN14"/>
    <n v="0"/>
    <n v="0"/>
    <n v="0"/>
    <n v="0"/>
    <n v="1"/>
    <n v="0"/>
    <n v="0"/>
    <x v="9"/>
    <m/>
    <x v="0"/>
    <m/>
  </r>
  <r>
    <s v="CC01235XX15"/>
    <n v="0"/>
    <n v="0"/>
    <n v="1"/>
    <n v="0"/>
    <n v="0"/>
    <n v="0"/>
    <n v="0"/>
    <x v="21"/>
    <m/>
    <x v="0"/>
    <m/>
  </r>
  <r>
    <s v="CC01236XX16"/>
    <n v="0"/>
    <n v="0"/>
    <n v="0"/>
    <n v="1"/>
    <n v="0"/>
    <n v="0"/>
    <n v="0"/>
    <x v="5"/>
    <m/>
    <x v="0"/>
    <m/>
  </r>
  <r>
    <s v="CC01237XX17"/>
    <n v="0"/>
    <n v="0"/>
    <n v="1"/>
    <n v="0"/>
    <n v="0"/>
    <n v="0"/>
    <n v="0"/>
    <x v="21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ode">
  <location ref="A3:G32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8">
        <item x="1"/>
        <item x="2"/>
        <item x="12"/>
        <item x="0"/>
        <item x="3"/>
        <item x="22"/>
        <item x="13"/>
        <item x="16"/>
        <item x="7"/>
        <item x="9"/>
        <item x="6"/>
        <item x="10"/>
        <item x="8"/>
        <item x="15"/>
        <item x="5"/>
        <item x="14"/>
        <item x="4"/>
        <item x="11"/>
        <item x="21"/>
        <item x="19"/>
        <item x="20"/>
        <item x="25"/>
        <item x="24"/>
        <item x="26"/>
        <item x="23"/>
        <item x="18"/>
        <item x="17"/>
        <item t="default"/>
      </items>
    </pivotField>
    <pivotField showAll="0"/>
    <pivotField axis="axisCol" showAll="0">
      <items count="6">
        <item x="4"/>
        <item x="1"/>
        <item x="3"/>
        <item x="2"/>
        <item n="dHCP" x="0"/>
        <item t="default"/>
      </items>
    </pivotField>
    <pivotField showAll="0"/>
  </pivotFields>
  <rowFields count="1">
    <field x="8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otal Events" fld="0" subtotal="count" baseField="0" baseItem="0"/>
  </dataFields>
  <formats count="3">
    <format dxfId="50">
      <pivotArea dataOnly="0" labelOnly="1" fieldPosition="0">
        <references count="1">
          <reference field="10" count="0"/>
        </references>
      </pivotArea>
    </format>
    <format dxfId="49">
      <pivotArea dataOnly="0" labelOnly="1" grandCol="1" outline="0" fieldPosition="0"/>
    </format>
    <format dxfId="48">
      <pivotArea dataOnly="0" labelOnly="1" fieldPosition="0">
        <references count="1">
          <reference field="8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2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hort" displayName="Cohort" ref="A1:Y1165" totalsRowCount="1" headerRowDxfId="47">
  <autoFilter ref="A1:Y1164" xr:uid="{00000000-0009-0000-0100-000001000000}">
    <filterColumn colId="11">
      <filters>
        <filter val="TRUE"/>
      </filters>
    </filterColumn>
  </autoFilter>
  <tableColumns count="25">
    <tableColumn id="1" xr3:uid="{00000000-0010-0000-0000-000001000000}" name="Participant ID" totalsRowFunction="count"/>
    <tableColumn id="3" xr3:uid="{00000000-0010-0000-0000-000003000000}" name="Fetal Pilot Scans, validated or not" totalsRowFunction="sum"/>
    <tableColumn id="4" xr3:uid="{00000000-0010-0000-0000-000004000000}" name="Neonatal Pilot Scans, validated or not" totalsRowFunction="sum"/>
    <tableColumn id="5" xr3:uid="{00000000-0010-0000-0000-000005000000}" name="Fetal dHCP Scans, Validated" totalsRowFunction="sum"/>
    <tableColumn id="6" xr3:uid="{00000000-0010-0000-0000-000006000000}" name="Neonatal Term Scans" totalsRowFunction="sum"/>
    <tableColumn id="7" xr3:uid="{00000000-0010-0000-0000-000007000000}" name="Neonatal dHCP Preterm Scans, Validated" totalsRowFunction="sum"/>
    <tableColumn id="8" xr3:uid="{00000000-0010-0000-0000-000008000000}" name="Neonatal dHCP Preterm-at- Term Scans, Validated" totalsRowFunction="sum"/>
    <tableColumn id="9" xr3:uid="{00000000-0010-0000-0000-000009000000}" name="Has child had an 18 month assessment.  NB this includes limited data, courtesy assessments etc" totalsRowFunction="sum"/>
    <tableColumn id="10" xr3:uid="{00000000-0010-0000-0000-00000A000000}" name="Code" dataDxfId="46">
      <calculatedColumnFormula array="1">TEXT(SUM(10^Code_Mask*(Cohort[[#This Row],[Fetal Pilot Scans, validated or not]:[Has child had an 18 month assessment.  NB this includes limited data, courtesy assessments etc]]&gt;0)),"0000000")</calculatedColumnFormula>
    </tableColumn>
    <tableColumn id="11" xr3:uid="{00000000-0010-0000-0000-00000B000000}" name="Is this an invalid participant: not consented to dHCP, doesn't exists, record entered in error?"/>
    <tableColumn id="12" xr3:uid="{00000000-0010-0000-0000-00000C000000}" name="Participant Status" dataDxfId="45" totalsRowDxfId="15"/>
    <tableColumn id="25" xr3:uid="{0326EEDB-08DC-164E-86A7-641B4E9818D3}" name="BIBS" dataDxfId="0" totalsRowDxfId="14">
      <calculatedColumnFormula>VLOOKUP(Cohort[[#This Row],[Participant ID]],BIBS[],COLUMN(BIBS[[#Headers],[BIBS?]]),FALSE)</calculatedColumnFormula>
    </tableColumn>
    <tableColumn id="13" xr3:uid="{00000000-0010-0000-0000-00000D000000}" name="Comments" dataDxfId="44" totalsRowDxfId="13"/>
    <tableColumn id="2" xr3:uid="{77A4E9DC-5544-704C-B61B-2E7D6FCC6485}" name="Meaning" dataDxfId="43" totalsRowDxfId="12">
      <calculatedColumnFormula>VLOOKUP(Cohort[[#This Row],[Code]],Codes[],COLUMN(Codes[[#Headers],[Meaning]]),FALSE)</calculatedColumnFormula>
    </tableColumn>
    <tableColumn id="14" xr3:uid="{368D5EB9-C999-8243-8235-C83818D23418}" name="Parents Demographic" dataDxfId="42" totalsRowDxfId="11">
      <calculatedColumnFormula>VLOOKUP(Cohort[[#This Row],[Code]],Codes[],COLUMN(Codes[[#Headers],[Parents Demographic]]),FALSE)</calculatedColumnFormula>
    </tableColumn>
    <tableColumn id="15" xr3:uid="{0E11DFB3-42ED-9D4E-97E6-880657FB0F78}" name="Mother's Past Medical History" dataDxfId="41" totalsRowDxfId="10">
      <calculatedColumnFormula>VLOOKUP(Cohort[[#This Row],[Code]],Codes[],COLUMN(Codes[[#Headers],[Mother''s Past Medical History]]),FALSE)</calculatedColumnFormula>
    </tableColumn>
    <tableColumn id="16" xr3:uid="{4E4348D7-65A8-4E4C-8DFE-7F28DBF492E1}" name="EDD + Mode of Conception" dataDxfId="40" totalsRowDxfId="9">
      <calculatedColumnFormula>VLOOKUP(Cohort[[#This Row],[Code]],Codes[],COLUMN(Codes[[#Headers],[EDD + Mode of Conception]]),FALSE)</calculatedColumnFormula>
    </tableColumn>
    <tableColumn id="17" xr3:uid="{AB2C14E7-90B2-1543-B2CA-55CB7226AA0A}" name="Late Pregnancy History" dataDxfId="39" totalsRowDxfId="8">
      <calculatedColumnFormula>VLOOKUP(Cohort[[#This Row],[Code]],Codes[],COLUMN(Codes[[#Headers],[Late Pregnancy History]]),FALSE)</calculatedColumnFormula>
    </tableColumn>
    <tableColumn id="18" xr3:uid="{1BF840B2-23B6-E14F-960F-9CA6D9A1EDA2}" name="Labour History" dataDxfId="38" totalsRowDxfId="7">
      <calculatedColumnFormula>VLOOKUP(Cohort[[#This Row],[Code]],Codes[],COLUMN(Codes[[#Headers],[Labour History]]),FALSE)</calculatedColumnFormula>
    </tableColumn>
    <tableColumn id="19" xr3:uid="{861A5E2E-2C1B-B64C-9F5E-0F0FB7F45ED2}" name="Baby Background Information" dataDxfId="37" totalsRowDxfId="6">
      <calculatedColumnFormula>VLOOKUP(Cohort[[#This Row],[Code]],Codes[],COLUMN(Codes[[#Headers],[Baby Background Information]]),FALSE)</calculatedColumnFormula>
    </tableColumn>
    <tableColumn id="20" xr3:uid="{2C01A330-82B5-F24D-9C57-2DD67CC7FCB1}" name="EPDS" dataDxfId="36" totalsRowDxfId="5">
      <calculatedColumnFormula>VLOOKUP(Cohort[[#This Row],[Code]],Codes[],COLUMN(Codes[[#Headers],[EPDS]]),FALSE)</calculatedColumnFormula>
    </tableColumn>
    <tableColumn id="21" xr3:uid="{2C143D44-775E-624B-83C7-E3F0944DEF2E}" name="Mother's Medications" dataDxfId="35" totalsRowDxfId="4">
      <calculatedColumnFormula>VLOOKUP(Cohort[[#This Row],[Code]],Codes[],COLUMN(Codes[[#Headers],[Mother''s Medications]]),FALSE)</calculatedColumnFormula>
    </tableColumn>
    <tableColumn id="22" xr3:uid="{32B5C25B-ABAB-F242-8410-9EEA960DD90A}" name="Baby Medications" dataDxfId="34" totalsRowDxfId="3">
      <calculatedColumnFormula>VLOOKUP(Cohort[[#This Row],[Code]],Codes[],COLUMN(Codes[[#Headers],[Baby Medications]]),FALSE)</calculatedColumnFormula>
    </tableColumn>
    <tableColumn id="23" xr3:uid="{21BFA91B-BF6E-BF42-B504-EECE7837FE0E}" name="Obstetric Histpry" dataDxfId="33" totalsRowDxfId="2">
      <calculatedColumnFormula>VLOOKUP(Cohort[[#This Row],[Code]],Codes[],COLUMN(Codes[[#Headers],[Obstetric Histpry]]),FALSE)</calculatedColumnFormula>
    </tableColumn>
    <tableColumn id="24" xr3:uid="{5D254735-0FDF-5349-B742-6252FFB81A1D}" name="18 Month Follow on Data" totalsRowFunction="count" dataDxfId="32" totalsRowDxfId="1">
      <calculatedColumnFormula>VLOOKUP(Cohort[[#This Row],[Code]],Codes[],COLUMN(Codes[[#Headers],[18 Month Follow on Data]]),FALSE)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FFE34-A09B-224C-AF6C-20178EF393B3}" name="Codes" displayName="Codes" ref="A1:M28" totalsRowShown="0" headerRowDxfId="31">
  <autoFilter ref="A1:M28" xr:uid="{75E2B75C-72E8-F445-8CB9-8C53BA69F583}"/>
  <tableColumns count="13">
    <tableColumn id="1" xr3:uid="{BB1D9D0D-1D75-F745-93F7-8A4FCEC6DA10}" name="Code" dataDxfId="30"/>
    <tableColumn id="2" xr3:uid="{C4C32638-6E4E-004B-A542-BA372736ED36}" name="Meaning" dataDxfId="29"/>
    <tableColumn id="3" xr3:uid="{0467000E-86C8-2949-B1B5-11EFF9DBDF86}" name="Parents Demographic" dataDxfId="28"/>
    <tableColumn id="4" xr3:uid="{DD501B37-8705-C54F-BB08-5E126FC961C1}" name="Mother's Past Medical History" dataDxfId="27"/>
    <tableColumn id="5" xr3:uid="{EA9AE31B-B5F7-4449-9F58-0939E4F3D76F}" name="EDD + Mode of Conception" dataDxfId="26"/>
    <tableColumn id="6" xr3:uid="{177BA93A-481A-5740-BA23-1AD218357D11}" name="Late Pregnancy History" dataDxfId="25"/>
    <tableColumn id="7" xr3:uid="{388CD3EB-50C8-BA49-BEB2-D393E46D3922}" name="Labour History" dataDxfId="24"/>
    <tableColumn id="8" xr3:uid="{A1FCC3F4-60D9-6345-ABCC-889269B34CF5}" name="Baby Background Information" dataDxfId="23"/>
    <tableColumn id="9" xr3:uid="{887D8F1C-7553-CE40-8858-52E59B7661E9}" name="EPDS" dataDxfId="22"/>
    <tableColumn id="10" xr3:uid="{45D2EA59-57C0-EE4B-BCE0-845193325617}" name="Mother's Medications" dataDxfId="21"/>
    <tableColumn id="11" xr3:uid="{234705CE-E4CA-384D-A83C-0A38CC43F5D1}" name="Baby Medications" dataDxfId="20"/>
    <tableColumn id="12" xr3:uid="{265A1D57-3E0C-A149-8990-969FE7A4803A}" name="Obstetric Histpry" dataDxfId="19"/>
    <tableColumn id="13" xr3:uid="{918EE23D-152E-2E49-AFDA-133BE10BE8A8}" name="18 Month Follow on Data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C8C128-A355-794E-9694-9F5A441AD228}" name="BIBS" displayName="BIBS" ref="A1:H1143" totalsRowShown="0" headerRowDxfId="17">
  <autoFilter ref="A1:H1143" xr:uid="{00000000-0009-0000-0100-000001000000}"/>
  <tableColumns count="8">
    <tableColumn id="1" xr3:uid="{F00C8E88-D6F6-FD44-8D93-2D308A6DC9EF}" name="Participant ID"/>
    <tableColumn id="2" xr3:uid="{09889128-3CFE-914D-967D-09B17A3E0BD8}" name="Event Name"/>
    <tableColumn id="4" xr3:uid="{756ECD50-0593-924C-8DA9-8346FE09C0DD}" name="Consent Ethics (choice=BIBS [12/LO2017])"/>
    <tableColumn id="16" xr3:uid="{4F8A46EC-4D6F-2845-90E2-2F95E376436D}" name="BIBS Participant ID"/>
    <tableColumn id="17" xr3:uid="{5A72E992-7E1B-0C40-BC6C-7AD6E7653A2F}" name="Is participant considered high or low risk?"/>
    <tableColumn id="18" xr3:uid="{CB15F38E-355A-9140-9C6B-16E6A93DB593}" name="Reason Participant is at high risk"/>
    <tableColumn id="21" xr3:uid="{D342C9F9-9ECE-2946-9C93-667AE724F976}" name="Comment"/>
    <tableColumn id="3" xr3:uid="{CCBC7728-0F1B-BD4F-AE54-0856F516FACB}" name="BIBS?" dataDxfId="16">
      <calculatedColumnFormula>OR(BIBS[[#This Row],[Consent Ethics (choice=BIBS '[12/LO2017'])]]="Checked",BIBS[[#This Row],[BIBS Participant ID]]&lt;&gt;"",BIBS[[#This Row],[Is participant considered high or low risk?]]&lt;&gt;"")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8"/>
  <sheetViews>
    <sheetView zoomScale="137" workbookViewId="0">
      <selection activeCell="C10" sqref="C10"/>
    </sheetView>
  </sheetViews>
  <sheetFormatPr baseColWidth="10" defaultRowHeight="16" x14ac:dyDescent="0.2"/>
  <cols>
    <col min="1" max="1" width="20.1640625" bestFit="1" customWidth="1"/>
    <col min="2" max="2" width="15.5" bestFit="1" customWidth="1"/>
    <col min="3" max="3" width="14.5" bestFit="1" customWidth="1"/>
    <col min="4" max="4" width="13.5" bestFit="1" customWidth="1"/>
    <col min="5" max="5" width="10.33203125" bestFit="1" customWidth="1"/>
    <col min="6" max="6" width="5.5" bestFit="1" customWidth="1"/>
    <col min="8" max="8" width="45.33203125" style="1" customWidth="1"/>
    <col min="9" max="9" width="12" customWidth="1"/>
    <col min="10" max="10" width="11.5" style="1" customWidth="1"/>
    <col min="11" max="11" width="10.33203125" customWidth="1"/>
  </cols>
  <sheetData>
    <row r="3" spans="1:19" x14ac:dyDescent="0.2">
      <c r="A3" s="4" t="s">
        <v>1261</v>
      </c>
      <c r="B3" s="4" t="s">
        <v>1209</v>
      </c>
    </row>
    <row r="4" spans="1:19" ht="89" customHeight="1" x14ac:dyDescent="0.2">
      <c r="A4" s="4" t="s">
        <v>1178</v>
      </c>
      <c r="B4" s="1" t="s">
        <v>617</v>
      </c>
      <c r="C4" s="1" t="s">
        <v>16</v>
      </c>
      <c r="D4" s="1" t="s">
        <v>191</v>
      </c>
      <c r="E4" s="1" t="s">
        <v>36</v>
      </c>
      <c r="F4" s="1" t="s">
        <v>1210</v>
      </c>
      <c r="G4" s="1" t="s">
        <v>1208</v>
      </c>
      <c r="H4" s="11" t="s">
        <v>1244</v>
      </c>
      <c r="I4" s="11" t="s">
        <v>1245</v>
      </c>
      <c r="J4" s="11" t="s">
        <v>1246</v>
      </c>
      <c r="K4" s="11" t="s">
        <v>1247</v>
      </c>
      <c r="L4" s="11" t="s">
        <v>1248</v>
      </c>
      <c r="M4" s="11" t="s">
        <v>1259</v>
      </c>
      <c r="N4" s="11" t="s">
        <v>1249</v>
      </c>
      <c r="O4" s="11" t="s">
        <v>1250</v>
      </c>
      <c r="P4" s="11" t="s">
        <v>1251</v>
      </c>
      <c r="Q4" s="11" t="s">
        <v>1252</v>
      </c>
      <c r="R4" s="11" t="s">
        <v>1253</v>
      </c>
      <c r="S4" s="12" t="s">
        <v>1254</v>
      </c>
    </row>
    <row r="5" spans="1:19" ht="41" customHeight="1" x14ac:dyDescent="0.2">
      <c r="A5" s="9" t="s">
        <v>1181</v>
      </c>
      <c r="B5" s="6">
        <v>1</v>
      </c>
      <c r="C5" s="6">
        <v>5</v>
      </c>
      <c r="D5" s="6">
        <v>1</v>
      </c>
      <c r="E5" s="6">
        <v>7</v>
      </c>
      <c r="F5" s="6">
        <v>3</v>
      </c>
      <c r="G5" s="6">
        <v>17</v>
      </c>
      <c r="H5" s="13" t="str">
        <f>VLOOKUP($A5,Codes[],COLUMN(Codes[[#Headers],[Meaning]]),FALSE)</f>
        <v>No dHCP data at ll.  ?Enrolment, ?Baby Born, ?EPDS but not cleaned</v>
      </c>
      <c r="I5" s="14" t="str">
        <f>VLOOKUP($A5,Codes[],COLUMN(Codes[[#Headers],[Parents Demographic]]),FALSE)</f>
        <v>No</v>
      </c>
      <c r="J5" s="14" t="str">
        <f>VLOOKUP($A5,Codes[],COLUMN(Codes[[#Headers],[Mother''s Past Medical History]]),FALSE)</f>
        <v>No</v>
      </c>
      <c r="K5" s="14" t="str">
        <f>VLOOKUP($A5,Codes[],COLUMN(Codes[[#Headers],[EDD + Mode of Conception]]),FALSE)</f>
        <v>No</v>
      </c>
      <c r="L5" s="14" t="str">
        <f>VLOOKUP($A5,Codes[],COLUMN(Codes[[#Headers],[Late Pregnancy History]]),FALSE)</f>
        <v>No</v>
      </c>
      <c r="M5" s="14" t="str">
        <f>VLOOKUP($A5,Codes[],COLUMN(Codes[[#Headers],[Labour History]]),FALSE)</f>
        <v>No</v>
      </c>
      <c r="N5" s="14" t="str">
        <f>VLOOKUP($A5,Codes[],COLUMN(Codes[[#Headers],[Baby Background Information]]),FALSE)</f>
        <v>No</v>
      </c>
      <c r="O5" s="14" t="str">
        <f>VLOOKUP($A5,Codes[],COLUMN(Codes[[#Headers],[EPDS]]),FALSE)</f>
        <v>No</v>
      </c>
      <c r="P5" s="14" t="str">
        <f>VLOOKUP($A5,Codes[],COLUMN(Codes[[#Headers],[Mother''s Medications]]),FALSE)</f>
        <v>No</v>
      </c>
      <c r="Q5" s="14" t="str">
        <f>VLOOKUP($A5,Codes[],COLUMN(Codes[[#Headers],[Baby Medications]]),FALSE)</f>
        <v>No</v>
      </c>
      <c r="R5" s="14" t="str">
        <f>VLOOKUP($A5,Codes[],COLUMN(Codes[[#Headers],[Obstetric Histpry]]),FALSE)</f>
        <v>No</v>
      </c>
      <c r="S5" s="18" t="str">
        <f>VLOOKUP($A5,Codes[],COLUMN(Codes[[#Headers],[18 Month Follow on Data]]),FALSE)</f>
        <v>No</v>
      </c>
    </row>
    <row r="6" spans="1:19" ht="34" x14ac:dyDescent="0.2">
      <c r="A6" s="9" t="s">
        <v>1182</v>
      </c>
      <c r="B6" s="6"/>
      <c r="C6" s="6"/>
      <c r="D6" s="6"/>
      <c r="E6" s="6"/>
      <c r="F6" s="6">
        <v>1</v>
      </c>
      <c r="G6" s="6">
        <v>1</v>
      </c>
      <c r="H6" s="13" t="str">
        <f>VLOOKUP($A6,Codes[],COLUMN(Codes[[#Headers],[Meaning]]),FALSE)</f>
        <v>Neonatal pilot.  Enrolment and baby born data. No EPDS.  Not Cleaned</v>
      </c>
      <c r="I6" s="19" t="str">
        <f>VLOOKUP($A6,Codes[],COLUMN(Codes[[#Headers],[Parents Demographic]]),FALSE)</f>
        <v>Yes - uncleaned</v>
      </c>
      <c r="J6" s="19" t="str">
        <f>VLOOKUP($A6,Codes[],COLUMN(Codes[[#Headers],[Mother''s Past Medical History]]),FALSE)</f>
        <v>Yes - uncleaned</v>
      </c>
      <c r="K6" s="19" t="str">
        <f>VLOOKUP($A6,Codes[],COLUMN(Codes[[#Headers],[EDD + Mode of Conception]]),FALSE)</f>
        <v>Yes - uncleaned</v>
      </c>
      <c r="L6" s="19" t="str">
        <f>VLOOKUP($A6,Codes[],COLUMN(Codes[[#Headers],[Late Pregnancy History]]),FALSE)</f>
        <v>Yes - uncleaned</v>
      </c>
      <c r="M6" s="19" t="str">
        <f>VLOOKUP($A6,Codes[],COLUMN(Codes[[#Headers],[Labour History]]),FALSE)</f>
        <v>Yes - uncleaned</v>
      </c>
      <c r="N6" s="19" t="str">
        <f>VLOOKUP($A6,Codes[],COLUMN(Codes[[#Headers],[Baby Background Information]]),FALSE)</f>
        <v>Yes - uncleaned</v>
      </c>
      <c r="O6" s="14" t="str">
        <f>VLOOKUP($A6,Codes[],COLUMN(Codes[[#Headers],[EPDS]]),FALSE)</f>
        <v>No</v>
      </c>
      <c r="P6" s="19" t="str">
        <f>VLOOKUP($A6,Codes[],COLUMN(Codes[[#Headers],[Mother''s Medications]]),FALSE)</f>
        <v>Yes - uncleaned</v>
      </c>
      <c r="Q6" s="19" t="str">
        <f>VLOOKUP($A6,Codes[],COLUMN(Codes[[#Headers],[Baby Medications]]),FALSE)</f>
        <v>Yes - uncleaned</v>
      </c>
      <c r="R6" s="19" t="str">
        <f>VLOOKUP($A6,Codes[],COLUMN(Codes[[#Headers],[Obstetric Histpry]]),FALSE)</f>
        <v>Yes - uncleaned</v>
      </c>
      <c r="S6" s="18" t="str">
        <f>VLOOKUP($A6,Codes[],COLUMN(Codes[[#Headers],[18 Month Follow on Data]]),FALSE)</f>
        <v>No</v>
      </c>
    </row>
    <row r="7" spans="1:19" ht="34" x14ac:dyDescent="0.2">
      <c r="A7" s="9" t="s">
        <v>1183</v>
      </c>
      <c r="B7" s="6"/>
      <c r="C7" s="6">
        <v>3</v>
      </c>
      <c r="D7" s="6"/>
      <c r="E7" s="6"/>
      <c r="F7" s="6">
        <v>151</v>
      </c>
      <c r="G7" s="6">
        <v>154</v>
      </c>
      <c r="H7" s="13" t="str">
        <f>VLOOKUP($A7,Codes[],COLUMN(Codes[[#Headers],[Meaning]]),FALSE)</f>
        <v>Fetal pilot.  Not assessed.  Enrolment, EPDS, not cleaned</v>
      </c>
      <c r="I7" s="19" t="str">
        <f>VLOOKUP($A7,Codes[],COLUMN(Codes[[#Headers],[Parents Demographic]]),FALSE)</f>
        <v>Yes - uncleaned</v>
      </c>
      <c r="J7" s="19" t="str">
        <f>VLOOKUP($A7,Codes[],COLUMN(Codes[[#Headers],[Mother''s Past Medical History]]),FALSE)</f>
        <v>Yes - uncleaned</v>
      </c>
      <c r="K7" s="19" t="str">
        <f>VLOOKUP($A7,Codes[],COLUMN(Codes[[#Headers],[EDD + Mode of Conception]]),FALSE)</f>
        <v>Yes - uncleaned</v>
      </c>
      <c r="L7" s="14" t="str">
        <f>VLOOKUP($A7,Codes[],COLUMN(Codes[[#Headers],[Late Pregnancy History]]),FALSE)</f>
        <v>No</v>
      </c>
      <c r="M7" s="14" t="str">
        <f>VLOOKUP($A7,Codes[],COLUMN(Codes[[#Headers],[Labour History]]),FALSE)</f>
        <v>No</v>
      </c>
      <c r="N7" s="14" t="str">
        <f>VLOOKUP($A7,Codes[],COLUMN(Codes[[#Headers],[Baby Background Information]]),FALSE)</f>
        <v>No</v>
      </c>
      <c r="O7" s="19" t="str">
        <f>VLOOKUP($A7,Codes[],COLUMN(Codes[[#Headers],[EPDS]]),FALSE)</f>
        <v>Yes</v>
      </c>
      <c r="P7" s="19" t="str">
        <f>VLOOKUP($A7,Codes[],COLUMN(Codes[[#Headers],[Mother''s Medications]]),FALSE)</f>
        <v>Yes - uncleaned</v>
      </c>
      <c r="Q7" s="14" t="str">
        <f>VLOOKUP($A7,Codes[],COLUMN(Codes[[#Headers],[Baby Medications]]),FALSE)</f>
        <v>No</v>
      </c>
      <c r="R7" s="19" t="str">
        <f>VLOOKUP($A7,Codes[],COLUMN(Codes[[#Headers],[Obstetric Histpry]]),FALSE)</f>
        <v>Yes - uncleaned</v>
      </c>
      <c r="S7" s="18" t="str">
        <f>VLOOKUP($A7,Codes[],COLUMN(Codes[[#Headers],[18 Month Follow on Data]]),FALSE)</f>
        <v>No</v>
      </c>
    </row>
    <row r="8" spans="1:19" ht="51" x14ac:dyDescent="0.2">
      <c r="A8" s="9" t="s">
        <v>1184</v>
      </c>
      <c r="B8" s="6"/>
      <c r="C8" s="6"/>
      <c r="D8" s="6"/>
      <c r="E8" s="6"/>
      <c r="F8" s="6">
        <v>26</v>
      </c>
      <c r="G8" s="6">
        <v>26</v>
      </c>
      <c r="H8" s="13" t="str">
        <f>VLOOKUP($A8,Codes[],COLUMN(Codes[[#Headers],[Meaning]]),FALSE)</f>
        <v>Follow up but no scans recorded.  All neontal pilot scans not entered into redcap except one failed scan.  No data at all except follow up</v>
      </c>
      <c r="I8" s="14" t="str">
        <f>VLOOKUP($A8,Codes[],COLUMN(Codes[[#Headers],[Parents Demographic]]),FALSE)</f>
        <v>No</v>
      </c>
      <c r="J8" s="14" t="str">
        <f>VLOOKUP($A8,Codes[],COLUMN(Codes[[#Headers],[Mother''s Past Medical History]]),FALSE)</f>
        <v>No</v>
      </c>
      <c r="K8" s="14" t="str">
        <f>VLOOKUP($A8,Codes[],COLUMN(Codes[[#Headers],[EDD + Mode of Conception]]),FALSE)</f>
        <v>EDD in the follow up</v>
      </c>
      <c r="L8" s="14" t="str">
        <f>VLOOKUP($A8,Codes[],COLUMN(Codes[[#Headers],[Late Pregnancy History]]),FALSE)</f>
        <v>No</v>
      </c>
      <c r="M8" s="14" t="str">
        <f>VLOOKUP($A8,Codes[],COLUMN(Codes[[#Headers],[Labour History]]),FALSE)</f>
        <v>No</v>
      </c>
      <c r="N8" s="14" t="str">
        <f>VLOOKUP($A8,Codes[],COLUMN(Codes[[#Headers],[Baby Background Information]]),FALSE)</f>
        <v>No</v>
      </c>
      <c r="O8" s="14" t="str">
        <f>VLOOKUP($A8,Codes[],COLUMN(Codes[[#Headers],[EPDS]]),FALSE)</f>
        <v>No</v>
      </c>
      <c r="P8" s="14" t="str">
        <f>VLOOKUP($A8,Codes[],COLUMN(Codes[[#Headers],[Mother''s Medications]]),FALSE)</f>
        <v>No</v>
      </c>
      <c r="Q8" s="14" t="str">
        <f>VLOOKUP($A8,Codes[],COLUMN(Codes[[#Headers],[Baby Medications]]),FALSE)</f>
        <v>No</v>
      </c>
      <c r="R8" s="14" t="str">
        <f>VLOOKUP($A8,Codes[],COLUMN(Codes[[#Headers],[Obstetric Histpry]]),FALSE)</f>
        <v>No</v>
      </c>
      <c r="S8" s="20" t="str">
        <f>VLOOKUP($A8,Codes[],COLUMN(Codes[[#Headers],[18 Month Follow on Data]]),FALSE)</f>
        <v>Yes - uncleaned</v>
      </c>
    </row>
    <row r="9" spans="1:19" ht="34" x14ac:dyDescent="0.2">
      <c r="A9" s="9" t="s">
        <v>1185</v>
      </c>
      <c r="B9" s="6"/>
      <c r="C9" s="6"/>
      <c r="D9" s="6"/>
      <c r="E9" s="6"/>
      <c r="F9" s="6">
        <v>1</v>
      </c>
      <c r="G9" s="6">
        <v>1</v>
      </c>
      <c r="H9" s="13" t="str">
        <f>VLOOKUP($A9,Codes[],COLUMN(Codes[[#Headers],[Meaning]]),FALSE)</f>
        <v>Neonatal pilot.  Enrolment and baby born data. No EPDS.  Not Cleaned</v>
      </c>
      <c r="I9" s="19" t="str">
        <f>VLOOKUP($A9,Codes[],COLUMN(Codes[[#Headers],[Parents Demographic]]),FALSE)</f>
        <v>Yes - uncleaned</v>
      </c>
      <c r="J9" s="19" t="str">
        <f>VLOOKUP($A9,Codes[],COLUMN(Codes[[#Headers],[Mother''s Past Medical History]]),FALSE)</f>
        <v>Yes - uncleaned</v>
      </c>
      <c r="K9" s="19" t="str">
        <f>VLOOKUP($A9,Codes[],COLUMN(Codes[[#Headers],[EDD + Mode of Conception]]),FALSE)</f>
        <v>Yes - uncleaned</v>
      </c>
      <c r="L9" s="19" t="str">
        <f>VLOOKUP($A9,Codes[],COLUMN(Codes[[#Headers],[Late Pregnancy History]]),FALSE)</f>
        <v>Yes - uncleaned</v>
      </c>
      <c r="M9" s="19" t="str">
        <f>VLOOKUP($A9,Codes[],COLUMN(Codes[[#Headers],[Labour History]]),FALSE)</f>
        <v>Yes - uncleaned</v>
      </c>
      <c r="N9" s="19" t="str">
        <f>VLOOKUP($A9,Codes[],COLUMN(Codes[[#Headers],[Baby Background Information]]),FALSE)</f>
        <v>Yes - uncleaned</v>
      </c>
      <c r="O9" s="14" t="str">
        <f>VLOOKUP($A9,Codes[],COLUMN(Codes[[#Headers],[EPDS]]),FALSE)</f>
        <v>No</v>
      </c>
      <c r="P9" s="19" t="str">
        <f>VLOOKUP($A9,Codes[],COLUMN(Codes[[#Headers],[Mother''s Medications]]),FALSE)</f>
        <v>Yes - uncleaned</v>
      </c>
      <c r="Q9" s="19" t="str">
        <f>VLOOKUP($A9,Codes[],COLUMN(Codes[[#Headers],[Baby Medications]]),FALSE)</f>
        <v>Yes - uncleaned</v>
      </c>
      <c r="R9" s="19" t="str">
        <f>VLOOKUP($A9,Codes[],COLUMN(Codes[[#Headers],[Obstetric Histpry]]),FALSE)</f>
        <v>Yes - uncleaned</v>
      </c>
      <c r="S9" s="20" t="str">
        <f>VLOOKUP($A9,Codes[],COLUMN(Codes[[#Headers],[18 Month Follow on Data]]),FALSE)</f>
        <v>Yes - uncleaned</v>
      </c>
    </row>
    <row r="10" spans="1:19" ht="34" x14ac:dyDescent="0.2">
      <c r="A10" s="9" t="s">
        <v>1186</v>
      </c>
      <c r="B10" s="6"/>
      <c r="C10" s="6"/>
      <c r="D10" s="6"/>
      <c r="E10" s="6"/>
      <c r="F10" s="6">
        <v>1</v>
      </c>
      <c r="G10" s="6">
        <v>1</v>
      </c>
      <c r="H10" s="13" t="str">
        <f>VLOOKUP($A10,Codes[],COLUMN(Codes[[#Headers],[Meaning]]),FALSE)</f>
        <v>Fetal pilot and 18 month assessment</v>
      </c>
      <c r="I10" s="19" t="str">
        <f>VLOOKUP($A10,Codes[],COLUMN(Codes[[#Headers],[Parents Demographic]]),FALSE)</f>
        <v>Yes - uncleaned</v>
      </c>
      <c r="J10" s="19" t="str">
        <f>VLOOKUP($A10,Codes[],COLUMN(Codes[[#Headers],[Mother''s Past Medical History]]),FALSE)</f>
        <v>Yes - uncleaned</v>
      </c>
      <c r="K10" s="19" t="str">
        <f>VLOOKUP($A10,Codes[],COLUMN(Codes[[#Headers],[EDD + Mode of Conception]]),FALSE)</f>
        <v>Yes - uncleaned</v>
      </c>
      <c r="L10" s="14" t="str">
        <f>VLOOKUP($A10,Codes[],COLUMN(Codes[[#Headers],[Late Pregnancy History]]),FALSE)</f>
        <v>No</v>
      </c>
      <c r="M10" s="14" t="str">
        <f>VLOOKUP($A10,Codes[],COLUMN(Codes[[#Headers],[Labour History]]),FALSE)</f>
        <v>No</v>
      </c>
      <c r="N10" s="14" t="str">
        <f>VLOOKUP($A10,Codes[],COLUMN(Codes[[#Headers],[Baby Background Information]]),FALSE)</f>
        <v>No</v>
      </c>
      <c r="O10" s="19" t="str">
        <f>VLOOKUP($A10,Codes[],COLUMN(Codes[[#Headers],[EPDS]]),FALSE)</f>
        <v>Yes - uncleaned</v>
      </c>
      <c r="P10" s="19" t="str">
        <f>VLOOKUP($A10,Codes[],COLUMN(Codes[[#Headers],[Mother''s Medications]]),FALSE)</f>
        <v>Yes - uncleaned</v>
      </c>
      <c r="Q10" s="14" t="str">
        <f>VLOOKUP($A10,Codes[],COLUMN(Codes[[#Headers],[Baby Medications]]),FALSE)</f>
        <v>No</v>
      </c>
      <c r="R10" s="19" t="str">
        <f>VLOOKUP($A10,Codes[],COLUMN(Codes[[#Headers],[Obstetric Histpry]]),FALSE)</f>
        <v>Yes - uncleaned</v>
      </c>
      <c r="S10" s="20" t="str">
        <f>VLOOKUP($A10,Codes[],COLUMN(Codes[[#Headers],[18 Month Follow on Data]]),FALSE)</f>
        <v>Yes - uncleaned</v>
      </c>
    </row>
    <row r="11" spans="1:19" ht="17" x14ac:dyDescent="0.2">
      <c r="A11" s="5" t="s">
        <v>1187</v>
      </c>
      <c r="B11" s="6"/>
      <c r="C11" s="6">
        <v>4</v>
      </c>
      <c r="D11" s="6"/>
      <c r="E11" s="6"/>
      <c r="F11" s="6">
        <v>11</v>
      </c>
      <c r="G11" s="6">
        <v>15</v>
      </c>
      <c r="H11" s="13" t="str">
        <f>VLOOKUP($A11,Codes[],COLUMN(Codes[[#Headers],[Meaning]]),FALSE)</f>
        <v>Pre-term_at term only, no other scans not assessed</v>
      </c>
      <c r="I11" s="21" t="str">
        <f>VLOOKUP($A11,Codes[],COLUMN(Codes[[#Headers],[Parents Demographic]]),FALSE)</f>
        <v>Yes</v>
      </c>
      <c r="J11" s="21" t="str">
        <f>VLOOKUP($A11,Codes[],COLUMN(Codes[[#Headers],[Mother''s Past Medical History]]),FALSE)</f>
        <v>Yes</v>
      </c>
      <c r="K11" s="21" t="str">
        <f>VLOOKUP($A11,Codes[],COLUMN(Codes[[#Headers],[EDD + Mode of Conception]]),FALSE)</f>
        <v>Yes</v>
      </c>
      <c r="L11" s="21" t="str">
        <f>VLOOKUP($A11,Codes[],COLUMN(Codes[[#Headers],[Late Pregnancy History]]),FALSE)</f>
        <v>Yes</v>
      </c>
      <c r="M11" s="21" t="str">
        <f>VLOOKUP($A11,Codes[],COLUMN(Codes[[#Headers],[Labour History]]),FALSE)</f>
        <v>Yes</v>
      </c>
      <c r="N11" s="21" t="str">
        <f>VLOOKUP($A11,Codes[],COLUMN(Codes[[#Headers],[Baby Background Information]]),FALSE)</f>
        <v>Yes</v>
      </c>
      <c r="O11" s="21" t="str">
        <f>VLOOKUP($A11,Codes[],COLUMN(Codes[[#Headers],[EPDS]]),FALSE)</f>
        <v>Yes</v>
      </c>
      <c r="P11" s="21" t="str">
        <f>VLOOKUP($A11,Codes[],COLUMN(Codes[[#Headers],[Mother''s Medications]]),FALSE)</f>
        <v>Yes</v>
      </c>
      <c r="Q11" s="21" t="str">
        <f>VLOOKUP($A11,Codes[],COLUMN(Codes[[#Headers],[Baby Medications]]),FALSE)</f>
        <v>Yes</v>
      </c>
      <c r="R11" s="21" t="str">
        <f>VLOOKUP($A11,Codes[],COLUMN(Codes[[#Headers],[Obstetric Histpry]]),FALSE)</f>
        <v>Yes</v>
      </c>
      <c r="S11" s="18" t="str">
        <f>VLOOKUP($A11,Codes[],COLUMN(Codes[[#Headers],[18 Month Follow on Data]]),FALSE)</f>
        <v>No</v>
      </c>
    </row>
    <row r="12" spans="1:19" ht="34" x14ac:dyDescent="0.2">
      <c r="A12" s="5" t="s">
        <v>1188</v>
      </c>
      <c r="B12" s="6"/>
      <c r="C12" s="6"/>
      <c r="D12" s="6"/>
      <c r="E12" s="6"/>
      <c r="F12" s="6">
        <v>1</v>
      </c>
      <c r="G12" s="6">
        <v>1</v>
      </c>
      <c r="H12" s="13" t="str">
        <f>VLOOKUP($A12,Codes[],COLUMN(Codes[[#Headers],[Meaning]]),FALSE)</f>
        <v>Pre-term_at term only + a fetal pilot no other scans not assessed</v>
      </c>
      <c r="I12" s="21" t="str">
        <f>VLOOKUP($A12,Codes[],COLUMN(Codes[[#Headers],[Parents Demographic]]),FALSE)</f>
        <v>Yes</v>
      </c>
      <c r="J12" s="21" t="str">
        <f>VLOOKUP($A12,Codes[],COLUMN(Codes[[#Headers],[Mother''s Past Medical History]]),FALSE)</f>
        <v>Yes</v>
      </c>
      <c r="K12" s="21" t="str">
        <f>VLOOKUP($A12,Codes[],COLUMN(Codes[[#Headers],[EDD + Mode of Conception]]),FALSE)</f>
        <v>Yes</v>
      </c>
      <c r="L12" s="21" t="str">
        <f>VLOOKUP($A12,Codes[],COLUMN(Codes[[#Headers],[Late Pregnancy History]]),FALSE)</f>
        <v>Yes</v>
      </c>
      <c r="M12" s="21" t="str">
        <f>VLOOKUP($A12,Codes[],COLUMN(Codes[[#Headers],[Labour History]]),FALSE)</f>
        <v>Yes</v>
      </c>
      <c r="N12" s="21" t="str">
        <f>VLOOKUP($A12,Codes[],COLUMN(Codes[[#Headers],[Baby Background Information]]),FALSE)</f>
        <v>Yes</v>
      </c>
      <c r="O12" s="21" t="str">
        <f>VLOOKUP($A12,Codes[],COLUMN(Codes[[#Headers],[EPDS]]),FALSE)</f>
        <v>Yes</v>
      </c>
      <c r="P12" s="21" t="str">
        <f>VLOOKUP($A12,Codes[],COLUMN(Codes[[#Headers],[Mother''s Medications]]),FALSE)</f>
        <v>Yes</v>
      </c>
      <c r="Q12" s="21" t="str">
        <f>VLOOKUP($A12,Codes[],COLUMN(Codes[[#Headers],[Baby Medications]]),FALSE)</f>
        <v>Yes</v>
      </c>
      <c r="R12" s="21" t="str">
        <f>VLOOKUP($A12,Codes[],COLUMN(Codes[[#Headers],[Obstetric Histpry]]),FALSE)</f>
        <v>Yes</v>
      </c>
      <c r="S12" s="18" t="str">
        <f>VLOOKUP($A12,Codes[],COLUMN(Codes[[#Headers],[18 Month Follow on Data]]),FALSE)</f>
        <v>No</v>
      </c>
    </row>
    <row r="13" spans="1:19" ht="34" x14ac:dyDescent="0.2">
      <c r="A13" s="5" t="s">
        <v>1189</v>
      </c>
      <c r="B13" s="6"/>
      <c r="C13" s="6"/>
      <c r="D13" s="6"/>
      <c r="E13" s="6"/>
      <c r="F13" s="6">
        <v>30</v>
      </c>
      <c r="G13" s="6">
        <v>30</v>
      </c>
      <c r="H13" s="13" t="str">
        <f>VLOOKUP($A13,Codes[],COLUMN(Codes[[#Headers],[Meaning]]),FALSE)</f>
        <v>Pre-term_at term only, no other scans, assessed at 18 months</v>
      </c>
      <c r="I13" s="21" t="str">
        <f>VLOOKUP($A13,Codes[],COLUMN(Codes[[#Headers],[Parents Demographic]]),FALSE)</f>
        <v>Yes</v>
      </c>
      <c r="J13" s="21" t="str">
        <f>VLOOKUP($A13,Codes[],COLUMN(Codes[[#Headers],[Mother''s Past Medical History]]),FALSE)</f>
        <v>Yes</v>
      </c>
      <c r="K13" s="21" t="str">
        <f>VLOOKUP($A13,Codes[],COLUMN(Codes[[#Headers],[EDD + Mode of Conception]]),FALSE)</f>
        <v>Yes</v>
      </c>
      <c r="L13" s="21" t="str">
        <f>VLOOKUP($A13,Codes[],COLUMN(Codes[[#Headers],[Late Pregnancy History]]),FALSE)</f>
        <v>Yes</v>
      </c>
      <c r="M13" s="21" t="str">
        <f>VLOOKUP($A13,Codes[],COLUMN(Codes[[#Headers],[Labour History]]),FALSE)</f>
        <v>Yes</v>
      </c>
      <c r="N13" s="21" t="str">
        <f>VLOOKUP($A13,Codes[],COLUMN(Codes[[#Headers],[Baby Background Information]]),FALSE)</f>
        <v>Yes</v>
      </c>
      <c r="O13" s="21" t="str">
        <f>VLOOKUP($A13,Codes[],COLUMN(Codes[[#Headers],[EPDS]]),FALSE)</f>
        <v>Yes</v>
      </c>
      <c r="P13" s="21" t="str">
        <f>VLOOKUP($A13,Codes[],COLUMN(Codes[[#Headers],[Mother''s Medications]]),FALSE)</f>
        <v>Yes</v>
      </c>
      <c r="Q13" s="21" t="str">
        <f>VLOOKUP($A13,Codes[],COLUMN(Codes[[#Headers],[Baby Medications]]),FALSE)</f>
        <v>Yes</v>
      </c>
      <c r="R13" s="21" t="str">
        <f>VLOOKUP($A13,Codes[],COLUMN(Codes[[#Headers],[Obstetric Histpry]]),FALSE)</f>
        <v>Yes</v>
      </c>
      <c r="S13" s="22" t="str">
        <f>VLOOKUP($A13,Codes[],COLUMN(Codes[[#Headers],[18 Month Follow on Data]]),FALSE)</f>
        <v>Yes</v>
      </c>
    </row>
    <row r="14" spans="1:19" ht="17" x14ac:dyDescent="0.2">
      <c r="A14" s="5" t="s">
        <v>1190</v>
      </c>
      <c r="B14" s="6"/>
      <c r="C14" s="6">
        <v>3</v>
      </c>
      <c r="D14" s="6"/>
      <c r="E14" s="6"/>
      <c r="F14" s="6">
        <v>24</v>
      </c>
      <c r="G14" s="6">
        <v>27</v>
      </c>
      <c r="H14" s="13" t="str">
        <f>VLOOKUP($A14,Codes[],COLUMN(Codes[[#Headers],[Meaning]]),FALSE)</f>
        <v>Pre-term scan, no other scans, not assessed</v>
      </c>
      <c r="I14" s="21" t="str">
        <f>VLOOKUP($A14,Codes[],COLUMN(Codes[[#Headers],[Parents Demographic]]),FALSE)</f>
        <v>Yes</v>
      </c>
      <c r="J14" s="21" t="str">
        <f>VLOOKUP($A14,Codes[],COLUMN(Codes[[#Headers],[Mother''s Past Medical History]]),FALSE)</f>
        <v>Yes</v>
      </c>
      <c r="K14" s="21" t="str">
        <f>VLOOKUP($A14,Codes[],COLUMN(Codes[[#Headers],[EDD + Mode of Conception]]),FALSE)</f>
        <v>Yes</v>
      </c>
      <c r="L14" s="21" t="str">
        <f>VLOOKUP($A14,Codes[],COLUMN(Codes[[#Headers],[Late Pregnancy History]]),FALSE)</f>
        <v>Yes</v>
      </c>
      <c r="M14" s="21" t="str">
        <f>VLOOKUP($A14,Codes[],COLUMN(Codes[[#Headers],[Labour History]]),FALSE)</f>
        <v>Yes</v>
      </c>
      <c r="N14" s="21" t="str">
        <f>VLOOKUP($A14,Codes[],COLUMN(Codes[[#Headers],[Baby Background Information]]),FALSE)</f>
        <v>Yes</v>
      </c>
      <c r="O14" s="21" t="str">
        <f>VLOOKUP($A14,Codes[],COLUMN(Codes[[#Headers],[EPDS]]),FALSE)</f>
        <v>Yes</v>
      </c>
      <c r="P14" s="21" t="str">
        <f>VLOOKUP($A14,Codes[],COLUMN(Codes[[#Headers],[Mother''s Medications]]),FALSE)</f>
        <v>Yes</v>
      </c>
      <c r="Q14" s="21" t="str">
        <f>VLOOKUP($A14,Codes[],COLUMN(Codes[[#Headers],[Baby Medications]]),FALSE)</f>
        <v>Yes</v>
      </c>
      <c r="R14" s="21" t="str">
        <f>VLOOKUP($A14,Codes[],COLUMN(Codes[[#Headers],[Obstetric Histpry]]),FALSE)</f>
        <v>Yes</v>
      </c>
      <c r="S14" s="18" t="str">
        <f>VLOOKUP($A14,Codes[],COLUMN(Codes[[#Headers],[18 Month Follow on Data]]),FALSE)</f>
        <v>No</v>
      </c>
    </row>
    <row r="15" spans="1:19" ht="34" x14ac:dyDescent="0.2">
      <c r="A15" s="5" t="s">
        <v>1191</v>
      </c>
      <c r="B15" s="6"/>
      <c r="C15" s="6"/>
      <c r="D15" s="6"/>
      <c r="E15" s="6"/>
      <c r="F15" s="6">
        <v>33</v>
      </c>
      <c r="G15" s="6">
        <v>33</v>
      </c>
      <c r="H15" s="13" t="str">
        <f>VLOOKUP($A15,Codes[],COLUMN(Codes[[#Headers],[Meaning]]),FALSE)</f>
        <v>Pre-term scan, no other scans, assessed at 18 months</v>
      </c>
      <c r="I15" s="21" t="str">
        <f>VLOOKUP($A15,Codes[],COLUMN(Codes[[#Headers],[Parents Demographic]]),FALSE)</f>
        <v>Yes</v>
      </c>
      <c r="J15" s="21" t="str">
        <f>VLOOKUP($A15,Codes[],COLUMN(Codes[[#Headers],[Mother''s Past Medical History]]),FALSE)</f>
        <v>Yes</v>
      </c>
      <c r="K15" s="21" t="str">
        <f>VLOOKUP($A15,Codes[],COLUMN(Codes[[#Headers],[EDD + Mode of Conception]]),FALSE)</f>
        <v>Yes</v>
      </c>
      <c r="L15" s="21" t="str">
        <f>VLOOKUP($A15,Codes[],COLUMN(Codes[[#Headers],[Late Pregnancy History]]),FALSE)</f>
        <v>Yes</v>
      </c>
      <c r="M15" s="21" t="str">
        <f>VLOOKUP($A15,Codes[],COLUMN(Codes[[#Headers],[Labour History]]),FALSE)</f>
        <v>Yes</v>
      </c>
      <c r="N15" s="21" t="str">
        <f>VLOOKUP($A15,Codes[],COLUMN(Codes[[#Headers],[Baby Background Information]]),FALSE)</f>
        <v>Yes</v>
      </c>
      <c r="O15" s="21" t="str">
        <f>VLOOKUP($A15,Codes[],COLUMN(Codes[[#Headers],[EPDS]]),FALSE)</f>
        <v>Yes</v>
      </c>
      <c r="P15" s="21" t="str">
        <f>VLOOKUP($A15,Codes[],COLUMN(Codes[[#Headers],[Mother''s Medications]]),FALSE)</f>
        <v>Yes</v>
      </c>
      <c r="Q15" s="21" t="str">
        <f>VLOOKUP($A15,Codes[],COLUMN(Codes[[#Headers],[Baby Medications]]),FALSE)</f>
        <v>Yes</v>
      </c>
      <c r="R15" s="21" t="str">
        <f>VLOOKUP($A15,Codes[],COLUMN(Codes[[#Headers],[Obstetric Histpry]]),FALSE)</f>
        <v>Yes</v>
      </c>
      <c r="S15" s="22" t="str">
        <f>VLOOKUP($A15,Codes[],COLUMN(Codes[[#Headers],[18 Month Follow on Data]]),FALSE)</f>
        <v>Yes</v>
      </c>
    </row>
    <row r="16" spans="1:19" ht="17" x14ac:dyDescent="0.2">
      <c r="A16" s="5" t="s">
        <v>1192</v>
      </c>
      <c r="B16" s="6"/>
      <c r="C16" s="6">
        <v>8</v>
      </c>
      <c r="D16" s="6"/>
      <c r="E16" s="6"/>
      <c r="F16" s="6">
        <v>22</v>
      </c>
      <c r="G16" s="6">
        <v>30</v>
      </c>
      <c r="H16" s="13" t="str">
        <f>VLOOKUP($A16,Codes[],COLUMN(Codes[[#Headers],[Meaning]]),FALSE)</f>
        <v>Pre-term and pre-term at term scans, not assessed</v>
      </c>
      <c r="I16" s="21" t="str">
        <f>VLOOKUP($A16,Codes[],COLUMN(Codes[[#Headers],[Parents Demographic]]),FALSE)</f>
        <v>Yes</v>
      </c>
      <c r="J16" s="21" t="str">
        <f>VLOOKUP($A16,Codes[],COLUMN(Codes[[#Headers],[Mother''s Past Medical History]]),FALSE)</f>
        <v>Yes</v>
      </c>
      <c r="K16" s="21" t="str">
        <f>VLOOKUP($A16,Codes[],COLUMN(Codes[[#Headers],[EDD + Mode of Conception]]),FALSE)</f>
        <v>Yes</v>
      </c>
      <c r="L16" s="21" t="str">
        <f>VLOOKUP($A16,Codes[],COLUMN(Codes[[#Headers],[Late Pregnancy History]]),FALSE)</f>
        <v>Yes</v>
      </c>
      <c r="M16" s="21" t="str">
        <f>VLOOKUP($A16,Codes[],COLUMN(Codes[[#Headers],[Labour History]]),FALSE)</f>
        <v>Yes</v>
      </c>
      <c r="N16" s="21" t="str">
        <f>VLOOKUP($A16,Codes[],COLUMN(Codes[[#Headers],[Baby Background Information]]),FALSE)</f>
        <v>Yes</v>
      </c>
      <c r="O16" s="21" t="str">
        <f>VLOOKUP($A16,Codes[],COLUMN(Codes[[#Headers],[EPDS]]),FALSE)</f>
        <v>Yes</v>
      </c>
      <c r="P16" s="21" t="str">
        <f>VLOOKUP($A16,Codes[],COLUMN(Codes[[#Headers],[Mother''s Medications]]),FALSE)</f>
        <v>Yes</v>
      </c>
      <c r="Q16" s="21" t="str">
        <f>VLOOKUP($A16,Codes[],COLUMN(Codes[[#Headers],[Baby Medications]]),FALSE)</f>
        <v>Yes</v>
      </c>
      <c r="R16" s="21" t="str">
        <f>VLOOKUP($A16,Codes[],COLUMN(Codes[[#Headers],[Obstetric Histpry]]),FALSE)</f>
        <v>Yes</v>
      </c>
      <c r="S16" s="18" t="str">
        <f>VLOOKUP($A16,Codes[],COLUMN(Codes[[#Headers],[18 Month Follow on Data]]),FALSE)</f>
        <v>No</v>
      </c>
    </row>
    <row r="17" spans="1:19" ht="34" x14ac:dyDescent="0.2">
      <c r="A17" s="5" t="s">
        <v>1193</v>
      </c>
      <c r="B17" s="6"/>
      <c r="C17" s="6"/>
      <c r="D17" s="6"/>
      <c r="E17" s="6"/>
      <c r="F17" s="6">
        <v>63</v>
      </c>
      <c r="G17" s="6">
        <v>63</v>
      </c>
      <c r="H17" s="13" t="str">
        <f>VLOOKUP($A17,Codes[],COLUMN(Codes[[#Headers],[Meaning]]),FALSE)</f>
        <v>Pre-term and pre-term at term scans, assessed at 18 months</v>
      </c>
      <c r="I17" s="21" t="str">
        <f>VLOOKUP($A17,Codes[],COLUMN(Codes[[#Headers],[Parents Demographic]]),FALSE)</f>
        <v>Yes</v>
      </c>
      <c r="J17" s="21" t="str">
        <f>VLOOKUP($A17,Codes[],COLUMN(Codes[[#Headers],[Mother''s Past Medical History]]),FALSE)</f>
        <v>Yes</v>
      </c>
      <c r="K17" s="21" t="str">
        <f>VLOOKUP($A17,Codes[],COLUMN(Codes[[#Headers],[EDD + Mode of Conception]]),FALSE)</f>
        <v>Yes</v>
      </c>
      <c r="L17" s="21" t="str">
        <f>VLOOKUP($A17,Codes[],COLUMN(Codes[[#Headers],[Late Pregnancy History]]),FALSE)</f>
        <v>Yes</v>
      </c>
      <c r="M17" s="21" t="str">
        <f>VLOOKUP($A17,Codes[],COLUMN(Codes[[#Headers],[Labour History]]),FALSE)</f>
        <v>Yes</v>
      </c>
      <c r="N17" s="21" t="str">
        <f>VLOOKUP($A17,Codes[],COLUMN(Codes[[#Headers],[Baby Background Information]]),FALSE)</f>
        <v>Yes</v>
      </c>
      <c r="O17" s="21" t="str">
        <f>VLOOKUP($A17,Codes[],COLUMN(Codes[[#Headers],[EPDS]]),FALSE)</f>
        <v>Yes</v>
      </c>
      <c r="P17" s="21" t="str">
        <f>VLOOKUP($A17,Codes[],COLUMN(Codes[[#Headers],[Mother''s Medications]]),FALSE)</f>
        <v>Yes</v>
      </c>
      <c r="Q17" s="21" t="str">
        <f>VLOOKUP($A17,Codes[],COLUMN(Codes[[#Headers],[Baby Medications]]),FALSE)</f>
        <v>Yes</v>
      </c>
      <c r="R17" s="21" t="str">
        <f>VLOOKUP($A17,Codes[],COLUMN(Codes[[#Headers],[Obstetric Histpry]]),FALSE)</f>
        <v>Yes</v>
      </c>
      <c r="S17" s="22" t="str">
        <f>VLOOKUP($A17,Codes[],COLUMN(Codes[[#Headers],[18 Month Follow on Data]]),FALSE)</f>
        <v>Yes</v>
      </c>
    </row>
    <row r="18" spans="1:19" ht="34" x14ac:dyDescent="0.2">
      <c r="A18" s="5" t="s">
        <v>1194</v>
      </c>
      <c r="B18" s="6"/>
      <c r="C18" s="6"/>
      <c r="D18" s="6"/>
      <c r="E18" s="6"/>
      <c r="F18" s="6">
        <v>3</v>
      </c>
      <c r="G18" s="6">
        <v>3</v>
      </c>
      <c r="H18" s="13" t="str">
        <f>VLOOKUP($A18,Codes[],COLUMN(Codes[[#Headers],[Meaning]]),FALSE)</f>
        <v>Pre-term and pre-term at term scans + fetal pilot, assessed at 18 months</v>
      </c>
      <c r="I18" s="21" t="str">
        <f>VLOOKUP($A18,Codes[],COLUMN(Codes[[#Headers],[Parents Demographic]]),FALSE)</f>
        <v>Yes</v>
      </c>
      <c r="J18" s="21" t="str">
        <f>VLOOKUP($A18,Codes[],COLUMN(Codes[[#Headers],[Mother''s Past Medical History]]),FALSE)</f>
        <v>Yes</v>
      </c>
      <c r="K18" s="21" t="str">
        <f>VLOOKUP($A18,Codes[],COLUMN(Codes[[#Headers],[EDD + Mode of Conception]]),FALSE)</f>
        <v>Yes</v>
      </c>
      <c r="L18" s="21" t="str">
        <f>VLOOKUP($A18,Codes[],COLUMN(Codes[[#Headers],[Late Pregnancy History]]),FALSE)</f>
        <v>Yes</v>
      </c>
      <c r="M18" s="21" t="str">
        <f>VLOOKUP($A18,Codes[],COLUMN(Codes[[#Headers],[Labour History]]),FALSE)</f>
        <v>Yes</v>
      </c>
      <c r="N18" s="21" t="str">
        <f>VLOOKUP($A18,Codes[],COLUMN(Codes[[#Headers],[Baby Background Information]]),FALSE)</f>
        <v>Yes</v>
      </c>
      <c r="O18" s="21" t="str">
        <f>VLOOKUP($A18,Codes[],COLUMN(Codes[[#Headers],[EPDS]]),FALSE)</f>
        <v>Yes</v>
      </c>
      <c r="P18" s="21" t="str">
        <f>VLOOKUP($A18,Codes[],COLUMN(Codes[[#Headers],[Mother''s Medications]]),FALSE)</f>
        <v>Yes</v>
      </c>
      <c r="Q18" s="21" t="str">
        <f>VLOOKUP($A18,Codes[],COLUMN(Codes[[#Headers],[Baby Medications]]),FALSE)</f>
        <v>Yes</v>
      </c>
      <c r="R18" s="21" t="str">
        <f>VLOOKUP($A18,Codes[],COLUMN(Codes[[#Headers],[Obstetric Histpry]]),FALSE)</f>
        <v>Yes</v>
      </c>
      <c r="S18" s="22" t="str">
        <f>VLOOKUP($A18,Codes[],COLUMN(Codes[[#Headers],[18 Month Follow on Data]]),FALSE)</f>
        <v>Yes</v>
      </c>
    </row>
    <row r="19" spans="1:19" ht="17" x14ac:dyDescent="0.2">
      <c r="A19" s="5" t="s">
        <v>1195</v>
      </c>
      <c r="B19" s="6"/>
      <c r="C19" s="6">
        <v>40</v>
      </c>
      <c r="D19" s="6"/>
      <c r="E19" s="6"/>
      <c r="F19" s="6">
        <v>61</v>
      </c>
      <c r="G19" s="6">
        <v>101</v>
      </c>
      <c r="H19" s="13" t="str">
        <f>VLOOKUP($A19,Codes[],COLUMN(Codes[[#Headers],[Meaning]]),FALSE)</f>
        <v>Term scan, not assessed</v>
      </c>
      <c r="I19" s="21" t="str">
        <f>VLOOKUP($A19,Codes[],COLUMN(Codes[[#Headers],[Parents Demographic]]),FALSE)</f>
        <v>Yes</v>
      </c>
      <c r="J19" s="21" t="str">
        <f>VLOOKUP($A19,Codes[],COLUMN(Codes[[#Headers],[Mother''s Past Medical History]]),FALSE)</f>
        <v>Yes</v>
      </c>
      <c r="K19" s="21" t="str">
        <f>VLOOKUP($A19,Codes[],COLUMN(Codes[[#Headers],[EDD + Mode of Conception]]),FALSE)</f>
        <v>Yes</v>
      </c>
      <c r="L19" s="21" t="str">
        <f>VLOOKUP($A19,Codes[],COLUMN(Codes[[#Headers],[Late Pregnancy History]]),FALSE)</f>
        <v>Yes</v>
      </c>
      <c r="M19" s="21" t="str">
        <f>VLOOKUP($A19,Codes[],COLUMN(Codes[[#Headers],[Labour History]]),FALSE)</f>
        <v>Yes</v>
      </c>
      <c r="N19" s="21" t="str">
        <f>VLOOKUP($A19,Codes[],COLUMN(Codes[[#Headers],[Baby Background Information]]),FALSE)</f>
        <v>Yes</v>
      </c>
      <c r="O19" s="21" t="str">
        <f>VLOOKUP($A19,Codes[],COLUMN(Codes[[#Headers],[EPDS]]),FALSE)</f>
        <v>Yes</v>
      </c>
      <c r="P19" s="21" t="str">
        <f>VLOOKUP($A19,Codes[],COLUMN(Codes[[#Headers],[Mother''s Medications]]),FALSE)</f>
        <v>Yes</v>
      </c>
      <c r="Q19" s="21" t="str">
        <f>VLOOKUP($A19,Codes[],COLUMN(Codes[[#Headers],[Baby Medications]]),FALSE)</f>
        <v>Yes</v>
      </c>
      <c r="R19" s="21" t="str">
        <f>VLOOKUP($A19,Codes[],COLUMN(Codes[[#Headers],[Obstetric Histpry]]),FALSE)</f>
        <v>Yes</v>
      </c>
      <c r="S19" s="18" t="str">
        <f>VLOOKUP($A19,Codes[],COLUMN(Codes[[#Headers],[18 Month Follow on Data]]),FALSE)</f>
        <v>No</v>
      </c>
    </row>
    <row r="20" spans="1:19" ht="17" x14ac:dyDescent="0.2">
      <c r="A20" s="5" t="s">
        <v>1196</v>
      </c>
      <c r="B20" s="6"/>
      <c r="C20" s="6">
        <v>5</v>
      </c>
      <c r="D20" s="6"/>
      <c r="E20" s="6"/>
      <c r="F20" s="6">
        <v>5</v>
      </c>
      <c r="G20" s="6">
        <v>10</v>
      </c>
      <c r="H20" s="13" t="str">
        <f>VLOOKUP($A20,Codes[],COLUMN(Codes[[#Headers],[Meaning]]),FALSE)</f>
        <v>Term scan + fetal pilot not assessed</v>
      </c>
      <c r="I20" s="21" t="str">
        <f>VLOOKUP($A20,Codes[],COLUMN(Codes[[#Headers],[Parents Demographic]]),FALSE)</f>
        <v>Yes</v>
      </c>
      <c r="J20" s="21" t="str">
        <f>VLOOKUP($A20,Codes[],COLUMN(Codes[[#Headers],[Mother''s Past Medical History]]),FALSE)</f>
        <v>Yes</v>
      </c>
      <c r="K20" s="21" t="str">
        <f>VLOOKUP($A20,Codes[],COLUMN(Codes[[#Headers],[EDD + Mode of Conception]]),FALSE)</f>
        <v>Yes</v>
      </c>
      <c r="L20" s="21" t="str">
        <f>VLOOKUP($A20,Codes[],COLUMN(Codes[[#Headers],[Late Pregnancy History]]),FALSE)</f>
        <v>Yes</v>
      </c>
      <c r="M20" s="21" t="str">
        <f>VLOOKUP($A20,Codes[],COLUMN(Codes[[#Headers],[Labour History]]),FALSE)</f>
        <v>Yes</v>
      </c>
      <c r="N20" s="21" t="str">
        <f>VLOOKUP($A20,Codes[],COLUMN(Codes[[#Headers],[Baby Background Information]]),FALSE)</f>
        <v>Yes</v>
      </c>
      <c r="O20" s="21" t="str">
        <f>VLOOKUP($A20,Codes[],COLUMN(Codes[[#Headers],[EPDS]]),FALSE)</f>
        <v>Yes</v>
      </c>
      <c r="P20" s="21" t="str">
        <f>VLOOKUP($A20,Codes[],COLUMN(Codes[[#Headers],[Mother''s Medications]]),FALSE)</f>
        <v>Yes</v>
      </c>
      <c r="Q20" s="21" t="str">
        <f>VLOOKUP($A20,Codes[],COLUMN(Codes[[#Headers],[Baby Medications]]),FALSE)</f>
        <v>Yes</v>
      </c>
      <c r="R20" s="21" t="str">
        <f>VLOOKUP($A20,Codes[],COLUMN(Codes[[#Headers],[Obstetric Histpry]]),FALSE)</f>
        <v>Yes</v>
      </c>
      <c r="S20" s="18" t="str">
        <f>VLOOKUP($A20,Codes[],COLUMN(Codes[[#Headers],[18 Month Follow on Data]]),FALSE)</f>
        <v>No</v>
      </c>
    </row>
    <row r="21" spans="1:19" ht="17" x14ac:dyDescent="0.2">
      <c r="A21" s="5" t="s">
        <v>1197</v>
      </c>
      <c r="B21" s="6"/>
      <c r="C21" s="6"/>
      <c r="D21" s="6"/>
      <c r="E21" s="6"/>
      <c r="F21" s="6">
        <v>322</v>
      </c>
      <c r="G21" s="6">
        <v>322</v>
      </c>
      <c r="H21" s="13" t="str">
        <f>VLOOKUP($A21,Codes[],COLUMN(Codes[[#Headers],[Meaning]]),FALSE)</f>
        <v>Term scan, Assessed at 18 months</v>
      </c>
      <c r="I21" s="21" t="str">
        <f>VLOOKUP($A21,Codes[],COLUMN(Codes[[#Headers],[Parents Demographic]]),FALSE)</f>
        <v>Yes</v>
      </c>
      <c r="J21" s="21" t="str">
        <f>VLOOKUP($A21,Codes[],COLUMN(Codes[[#Headers],[Mother''s Past Medical History]]),FALSE)</f>
        <v>Yes</v>
      </c>
      <c r="K21" s="21" t="str">
        <f>VLOOKUP($A21,Codes[],COLUMN(Codes[[#Headers],[EDD + Mode of Conception]]),FALSE)</f>
        <v>Yes</v>
      </c>
      <c r="L21" s="21" t="str">
        <f>VLOOKUP($A21,Codes[],COLUMN(Codes[[#Headers],[Late Pregnancy History]]),FALSE)</f>
        <v>Yes</v>
      </c>
      <c r="M21" s="21" t="str">
        <f>VLOOKUP($A21,Codes[],COLUMN(Codes[[#Headers],[Labour History]]),FALSE)</f>
        <v>Yes</v>
      </c>
      <c r="N21" s="21" t="str">
        <f>VLOOKUP($A21,Codes[],COLUMN(Codes[[#Headers],[Baby Background Information]]),FALSE)</f>
        <v>Yes</v>
      </c>
      <c r="O21" s="21" t="str">
        <f>VLOOKUP($A21,Codes[],COLUMN(Codes[[#Headers],[EPDS]]),FALSE)</f>
        <v>Yes</v>
      </c>
      <c r="P21" s="21" t="str">
        <f>VLOOKUP($A21,Codes[],COLUMN(Codes[[#Headers],[Mother''s Medications]]),FALSE)</f>
        <v>Yes</v>
      </c>
      <c r="Q21" s="21" t="str">
        <f>VLOOKUP($A21,Codes[],COLUMN(Codes[[#Headers],[Baby Medications]]),FALSE)</f>
        <v>Yes</v>
      </c>
      <c r="R21" s="21" t="str">
        <f>VLOOKUP($A21,Codes[],COLUMN(Codes[[#Headers],[Obstetric Histpry]]),FALSE)</f>
        <v>Yes</v>
      </c>
      <c r="S21" s="22" t="str">
        <f>VLOOKUP($A21,Codes[],COLUMN(Codes[[#Headers],[18 Month Follow on Data]]),FALSE)</f>
        <v>Yes</v>
      </c>
    </row>
    <row r="22" spans="1:19" ht="17" x14ac:dyDescent="0.2">
      <c r="A22" s="5" t="s">
        <v>1198</v>
      </c>
      <c r="B22" s="6"/>
      <c r="C22" s="6"/>
      <c r="D22" s="6"/>
      <c r="E22" s="6"/>
      <c r="F22" s="6">
        <v>58</v>
      </c>
      <c r="G22" s="6">
        <v>58</v>
      </c>
      <c r="H22" s="13" t="str">
        <f>VLOOKUP($A22,Codes[],COLUMN(Codes[[#Headers],[Meaning]]),FALSE)</f>
        <v>Term scan + fetal pilot assessed at 18 months</v>
      </c>
      <c r="I22" s="21" t="str">
        <f>VLOOKUP($A22,Codes[],COLUMN(Codes[[#Headers],[Parents Demographic]]),FALSE)</f>
        <v>Yes</v>
      </c>
      <c r="J22" s="21" t="str">
        <f>VLOOKUP($A22,Codes[],COLUMN(Codes[[#Headers],[Mother''s Past Medical History]]),FALSE)</f>
        <v>Yes</v>
      </c>
      <c r="K22" s="21" t="str">
        <f>VLOOKUP($A22,Codes[],COLUMN(Codes[[#Headers],[EDD + Mode of Conception]]),FALSE)</f>
        <v>Yes</v>
      </c>
      <c r="L22" s="21" t="str">
        <f>VLOOKUP($A22,Codes[],COLUMN(Codes[[#Headers],[Late Pregnancy History]]),FALSE)</f>
        <v>Yes</v>
      </c>
      <c r="M22" s="21" t="str">
        <f>VLOOKUP($A22,Codes[],COLUMN(Codes[[#Headers],[Labour History]]),FALSE)</f>
        <v>Yes</v>
      </c>
      <c r="N22" s="21" t="str">
        <f>VLOOKUP($A22,Codes[],COLUMN(Codes[[#Headers],[Baby Background Information]]),FALSE)</f>
        <v>Yes</v>
      </c>
      <c r="O22" s="21" t="str">
        <f>VLOOKUP($A22,Codes[],COLUMN(Codes[[#Headers],[EPDS]]),FALSE)</f>
        <v>Yes</v>
      </c>
      <c r="P22" s="21" t="str">
        <f>VLOOKUP($A22,Codes[],COLUMN(Codes[[#Headers],[Mother''s Medications]]),FALSE)</f>
        <v>Yes</v>
      </c>
      <c r="Q22" s="21" t="str">
        <f>VLOOKUP($A22,Codes[],COLUMN(Codes[[#Headers],[Baby Medications]]),FALSE)</f>
        <v>Yes</v>
      </c>
      <c r="R22" s="21" t="str">
        <f>VLOOKUP($A22,Codes[],COLUMN(Codes[[#Headers],[Obstetric Histpry]]),FALSE)</f>
        <v>Yes</v>
      </c>
      <c r="S22" s="22" t="str">
        <f>VLOOKUP($A22,Codes[],COLUMN(Codes[[#Headers],[18 Month Follow on Data]]),FALSE)</f>
        <v>Yes</v>
      </c>
    </row>
    <row r="23" spans="1:19" ht="17" x14ac:dyDescent="0.2">
      <c r="A23" s="5" t="s">
        <v>1199</v>
      </c>
      <c r="B23" s="6"/>
      <c r="C23" s="6">
        <v>1</v>
      </c>
      <c r="D23" s="6"/>
      <c r="E23" s="6">
        <v>1</v>
      </c>
      <c r="F23" s="6">
        <v>157</v>
      </c>
      <c r="G23" s="6">
        <v>159</v>
      </c>
      <c r="H23" s="13" t="str">
        <f>VLOOKUP($A23,Codes[],COLUMN(Codes[[#Headers],[Meaning]]),FALSE)</f>
        <v>Fetal scan, no other scans, not assessed</v>
      </c>
      <c r="I23" s="21" t="str">
        <f>VLOOKUP($A23,Codes[],COLUMN(Codes[[#Headers],[Parents Demographic]]),FALSE)</f>
        <v>Yes</v>
      </c>
      <c r="J23" s="21" t="str">
        <f>VLOOKUP($A23,Codes[],COLUMN(Codes[[#Headers],[Mother''s Past Medical History]]),FALSE)</f>
        <v>Yes</v>
      </c>
      <c r="K23" s="21" t="str">
        <f>VLOOKUP($A23,Codes[],COLUMN(Codes[[#Headers],[EDD + Mode of Conception]]),FALSE)</f>
        <v>Yes</v>
      </c>
      <c r="L23" s="21" t="str">
        <f>VLOOKUP($A23,Codes[],COLUMN(Codes[[#Headers],[Late Pregnancy History]]),FALSE)</f>
        <v>Yes</v>
      </c>
      <c r="M23" s="21" t="str">
        <f>VLOOKUP($A23,Codes[],COLUMN(Codes[[#Headers],[Labour History]]),FALSE)</f>
        <v>Yes</v>
      </c>
      <c r="N23" s="21" t="str">
        <f>VLOOKUP($A23,Codes[],COLUMN(Codes[[#Headers],[Baby Background Information]]),FALSE)</f>
        <v>Yes</v>
      </c>
      <c r="O23" s="21" t="str">
        <f>VLOOKUP($A23,Codes[],COLUMN(Codes[[#Headers],[EPDS]]),FALSE)</f>
        <v>Yes</v>
      </c>
      <c r="P23" s="21" t="str">
        <f>VLOOKUP($A23,Codes[],COLUMN(Codes[[#Headers],[Mother''s Medications]]),FALSE)</f>
        <v>Yes</v>
      </c>
      <c r="Q23" s="21" t="str">
        <f>VLOOKUP($A23,Codes[],COLUMN(Codes[[#Headers],[Baby Medications]]),FALSE)</f>
        <v>Yes</v>
      </c>
      <c r="R23" s="21" t="str">
        <f>VLOOKUP($A23,Codes[],COLUMN(Codes[[#Headers],[Obstetric Histpry]]),FALSE)</f>
        <v>Yes</v>
      </c>
      <c r="S23" s="18" t="str">
        <f>VLOOKUP($A23,Codes[],COLUMN(Codes[[#Headers],[18 Month Follow on Data]]),FALSE)</f>
        <v>No</v>
      </c>
    </row>
    <row r="24" spans="1:19" ht="17" x14ac:dyDescent="0.2">
      <c r="A24" s="5" t="s">
        <v>1200</v>
      </c>
      <c r="B24" s="6"/>
      <c r="C24" s="6"/>
      <c r="D24" s="6"/>
      <c r="E24" s="6"/>
      <c r="F24" s="6">
        <v>16</v>
      </c>
      <c r="G24" s="6">
        <v>16</v>
      </c>
      <c r="H24" s="13" t="str">
        <f>VLOOKUP($A24,Codes[],COLUMN(Codes[[#Headers],[Meaning]]),FALSE)</f>
        <v>Fetal scan, no other scans, assessed at 18 months.</v>
      </c>
      <c r="I24" s="21" t="str">
        <f>VLOOKUP($A24,Codes[],COLUMN(Codes[[#Headers],[Parents Demographic]]),FALSE)</f>
        <v>Yes</v>
      </c>
      <c r="J24" s="21" t="str">
        <f>VLOOKUP($A24,Codes[],COLUMN(Codes[[#Headers],[Mother''s Past Medical History]]),FALSE)</f>
        <v>Yes</v>
      </c>
      <c r="K24" s="21" t="str">
        <f>VLOOKUP($A24,Codes[],COLUMN(Codes[[#Headers],[EDD + Mode of Conception]]),FALSE)</f>
        <v>Yes</v>
      </c>
      <c r="L24" s="21" t="str">
        <f>VLOOKUP($A24,Codes[],COLUMN(Codes[[#Headers],[Late Pregnancy History]]),FALSE)</f>
        <v>Yes</v>
      </c>
      <c r="M24" s="21" t="str">
        <f>VLOOKUP($A24,Codes[],COLUMN(Codes[[#Headers],[Labour History]]),FALSE)</f>
        <v>Yes</v>
      </c>
      <c r="N24" s="21" t="str">
        <f>VLOOKUP($A24,Codes[],COLUMN(Codes[[#Headers],[Baby Background Information]]),FALSE)</f>
        <v>Yes</v>
      </c>
      <c r="O24" s="21" t="str">
        <f>VLOOKUP($A24,Codes[],COLUMN(Codes[[#Headers],[EPDS]]),FALSE)</f>
        <v>Yes</v>
      </c>
      <c r="P24" s="21" t="str">
        <f>VLOOKUP($A24,Codes[],COLUMN(Codes[[#Headers],[Mother''s Medications]]),FALSE)</f>
        <v>Yes</v>
      </c>
      <c r="Q24" s="21" t="str">
        <f>VLOOKUP($A24,Codes[],COLUMN(Codes[[#Headers],[Baby Medications]]),FALSE)</f>
        <v>Yes</v>
      </c>
      <c r="R24" s="21" t="str">
        <f>VLOOKUP($A24,Codes[],COLUMN(Codes[[#Headers],[Obstetric Histpry]]),FALSE)</f>
        <v>Yes</v>
      </c>
      <c r="S24" s="22" t="str">
        <f>VLOOKUP($A24,Codes[],COLUMN(Codes[[#Headers],[18 Month Follow on Data]]),FALSE)</f>
        <v>Yes</v>
      </c>
    </row>
    <row r="25" spans="1:19" ht="17" x14ac:dyDescent="0.2">
      <c r="A25" s="5" t="s">
        <v>1201</v>
      </c>
      <c r="B25" s="6"/>
      <c r="C25" s="6"/>
      <c r="D25" s="6"/>
      <c r="E25" s="6"/>
      <c r="F25" s="6">
        <v>1</v>
      </c>
      <c r="G25" s="6">
        <v>1</v>
      </c>
      <c r="H25" s="13" t="str">
        <f>VLOOKUP($A25,Codes[],COLUMN(Codes[[#Headers],[Meaning]]),FALSE)</f>
        <v>Fetal scan + fetal pilot, assessed at 18 months.</v>
      </c>
      <c r="I25" s="21" t="str">
        <f>VLOOKUP($A25,Codes[],COLUMN(Codes[[#Headers],[Parents Demographic]]),FALSE)</f>
        <v>Yes</v>
      </c>
      <c r="J25" s="21" t="str">
        <f>VLOOKUP($A25,Codes[],COLUMN(Codes[[#Headers],[Mother''s Past Medical History]]),FALSE)</f>
        <v>Yes</v>
      </c>
      <c r="K25" s="21" t="str">
        <f>VLOOKUP($A25,Codes[],COLUMN(Codes[[#Headers],[EDD + Mode of Conception]]),FALSE)</f>
        <v>Yes</v>
      </c>
      <c r="L25" s="21" t="str">
        <f>VLOOKUP($A25,Codes[],COLUMN(Codes[[#Headers],[Late Pregnancy History]]),FALSE)</f>
        <v>Yes</v>
      </c>
      <c r="M25" s="21" t="str">
        <f>VLOOKUP($A25,Codes[],COLUMN(Codes[[#Headers],[Labour History]]),FALSE)</f>
        <v>Yes</v>
      </c>
      <c r="N25" s="21" t="str">
        <f>VLOOKUP($A25,Codes[],COLUMN(Codes[[#Headers],[Baby Background Information]]),FALSE)</f>
        <v>Yes</v>
      </c>
      <c r="O25" s="21" t="str">
        <f>VLOOKUP($A25,Codes[],COLUMN(Codes[[#Headers],[EPDS]]),FALSE)</f>
        <v>Yes</v>
      </c>
      <c r="P25" s="21" t="str">
        <f>VLOOKUP($A25,Codes[],COLUMN(Codes[[#Headers],[Mother''s Medications]]),FALSE)</f>
        <v>Yes</v>
      </c>
      <c r="Q25" s="21" t="str">
        <f>VLOOKUP($A25,Codes[],COLUMN(Codes[[#Headers],[Baby Medications]]),FALSE)</f>
        <v>Yes</v>
      </c>
      <c r="R25" s="21" t="str">
        <f>VLOOKUP($A25,Codes[],COLUMN(Codes[[#Headers],[Obstetric Histpry]]),FALSE)</f>
        <v>Yes</v>
      </c>
      <c r="S25" s="22" t="str">
        <f>VLOOKUP($A25,Codes[],COLUMN(Codes[[#Headers],[18 Month Follow on Data]]),FALSE)</f>
        <v>Yes</v>
      </c>
    </row>
    <row r="26" spans="1:19" ht="17" x14ac:dyDescent="0.2">
      <c r="A26" s="5" t="s">
        <v>1202</v>
      </c>
      <c r="B26" s="6"/>
      <c r="C26" s="6"/>
      <c r="D26" s="6"/>
      <c r="E26" s="6"/>
      <c r="F26" s="6">
        <v>2</v>
      </c>
      <c r="G26" s="6">
        <v>2</v>
      </c>
      <c r="H26" s="13" t="str">
        <f>VLOOKUP($A26,Codes[],COLUMN(Codes[[#Headers],[Meaning]]),FALSE)</f>
        <v>Fetal scan + Pre_term_at_term scan, not assessed</v>
      </c>
      <c r="I26" s="21" t="str">
        <f>VLOOKUP($A26,Codes[],COLUMN(Codes[[#Headers],[Parents Demographic]]),FALSE)</f>
        <v>Yes</v>
      </c>
      <c r="J26" s="21" t="str">
        <f>VLOOKUP($A26,Codes[],COLUMN(Codes[[#Headers],[Mother''s Past Medical History]]),FALSE)</f>
        <v>Yes</v>
      </c>
      <c r="K26" s="21" t="str">
        <f>VLOOKUP($A26,Codes[],COLUMN(Codes[[#Headers],[EDD + Mode of Conception]]),FALSE)</f>
        <v>Yes</v>
      </c>
      <c r="L26" s="21" t="str">
        <f>VLOOKUP($A26,Codes[],COLUMN(Codes[[#Headers],[Late Pregnancy History]]),FALSE)</f>
        <v>Yes</v>
      </c>
      <c r="M26" s="21" t="str">
        <f>VLOOKUP($A26,Codes[],COLUMN(Codes[[#Headers],[Labour History]]),FALSE)</f>
        <v>Yes</v>
      </c>
      <c r="N26" s="21" t="str">
        <f>VLOOKUP($A26,Codes[],COLUMN(Codes[[#Headers],[Baby Background Information]]),FALSE)</f>
        <v>Yes</v>
      </c>
      <c r="O26" s="21" t="str">
        <f>VLOOKUP($A26,Codes[],COLUMN(Codes[[#Headers],[EPDS]]),FALSE)</f>
        <v>Yes</v>
      </c>
      <c r="P26" s="21" t="str">
        <f>VLOOKUP($A26,Codes[],COLUMN(Codes[[#Headers],[Mother''s Medications]]),FALSE)</f>
        <v>Yes</v>
      </c>
      <c r="Q26" s="21" t="str">
        <f>VLOOKUP($A26,Codes[],COLUMN(Codes[[#Headers],[Baby Medications]]),FALSE)</f>
        <v>Yes</v>
      </c>
      <c r="R26" s="21" t="str">
        <f>VLOOKUP($A26,Codes[],COLUMN(Codes[[#Headers],[Obstetric Histpry]]),FALSE)</f>
        <v>Yes</v>
      </c>
      <c r="S26" s="18" t="str">
        <f>VLOOKUP($A26,Codes[],COLUMN(Codes[[#Headers],[18 Month Follow on Data]]),FALSE)</f>
        <v>No</v>
      </c>
    </row>
    <row r="27" spans="1:19" ht="34" x14ac:dyDescent="0.2">
      <c r="A27" s="5" t="s">
        <v>1203</v>
      </c>
      <c r="B27" s="6"/>
      <c r="C27" s="6"/>
      <c r="D27" s="6"/>
      <c r="E27" s="6"/>
      <c r="F27" s="6">
        <v>1</v>
      </c>
      <c r="G27" s="6">
        <v>1</v>
      </c>
      <c r="H27" s="13" t="str">
        <f>VLOOKUP($A27,Codes[],COLUMN(Codes[[#Headers],[Meaning]]),FALSE)</f>
        <v>Fetal scan + Pre_term_at_term scan, assessed at 18 months</v>
      </c>
      <c r="I27" s="21" t="str">
        <f>VLOOKUP($A27,Codes[],COLUMN(Codes[[#Headers],[Parents Demographic]]),FALSE)</f>
        <v>Yes</v>
      </c>
      <c r="J27" s="21" t="str">
        <f>VLOOKUP($A27,Codes[],COLUMN(Codes[[#Headers],[Mother''s Past Medical History]]),FALSE)</f>
        <v>Yes</v>
      </c>
      <c r="K27" s="21" t="str">
        <f>VLOOKUP($A27,Codes[],COLUMN(Codes[[#Headers],[EDD + Mode of Conception]]),FALSE)</f>
        <v>Yes</v>
      </c>
      <c r="L27" s="21" t="str">
        <f>VLOOKUP($A27,Codes[],COLUMN(Codes[[#Headers],[Late Pregnancy History]]),FALSE)</f>
        <v>Yes</v>
      </c>
      <c r="M27" s="21" t="str">
        <f>VLOOKUP($A27,Codes[],COLUMN(Codes[[#Headers],[Labour History]]),FALSE)</f>
        <v>Yes</v>
      </c>
      <c r="N27" s="21" t="str">
        <f>VLOOKUP($A27,Codes[],COLUMN(Codes[[#Headers],[Baby Background Information]]),FALSE)</f>
        <v>Yes</v>
      </c>
      <c r="O27" s="21" t="str">
        <f>VLOOKUP($A27,Codes[],COLUMN(Codes[[#Headers],[EPDS]]),FALSE)</f>
        <v>Yes</v>
      </c>
      <c r="P27" s="21" t="str">
        <f>VLOOKUP($A27,Codes[],COLUMN(Codes[[#Headers],[Mother''s Medications]]),FALSE)</f>
        <v>Yes</v>
      </c>
      <c r="Q27" s="21" t="str">
        <f>VLOOKUP($A27,Codes[],COLUMN(Codes[[#Headers],[Baby Medications]]),FALSE)</f>
        <v>Yes</v>
      </c>
      <c r="R27" s="21" t="str">
        <f>VLOOKUP($A27,Codes[],COLUMN(Codes[[#Headers],[Obstetric Histpry]]),FALSE)</f>
        <v>Yes</v>
      </c>
      <c r="S27" s="22" t="str">
        <f>VLOOKUP($A27,Codes[],COLUMN(Codes[[#Headers],[18 Month Follow on Data]]),FALSE)</f>
        <v>Yes</v>
      </c>
    </row>
    <row r="28" spans="1:19" ht="17" x14ac:dyDescent="0.2">
      <c r="A28" s="5" t="s">
        <v>1204</v>
      </c>
      <c r="B28" s="6"/>
      <c r="C28" s="6"/>
      <c r="D28" s="6"/>
      <c r="E28" s="6"/>
      <c r="F28" s="6">
        <v>1</v>
      </c>
      <c r="G28" s="6">
        <v>1</v>
      </c>
      <c r="H28" s="13" t="str">
        <f>VLOOKUP($A28,Codes[],COLUMN(Codes[[#Headers],[Meaning]]),FALSE)</f>
        <v>Fetal scan + Pre_term, not assessed</v>
      </c>
      <c r="I28" s="21" t="str">
        <f>VLOOKUP($A28,Codes[],COLUMN(Codes[[#Headers],[Parents Demographic]]),FALSE)</f>
        <v>Yes</v>
      </c>
      <c r="J28" s="21" t="str">
        <f>VLOOKUP($A28,Codes[],COLUMN(Codes[[#Headers],[Mother''s Past Medical History]]),FALSE)</f>
        <v>Yes</v>
      </c>
      <c r="K28" s="21" t="str">
        <f>VLOOKUP($A28,Codes[],COLUMN(Codes[[#Headers],[EDD + Mode of Conception]]),FALSE)</f>
        <v>Yes</v>
      </c>
      <c r="L28" s="21" t="str">
        <f>VLOOKUP($A28,Codes[],COLUMN(Codes[[#Headers],[Late Pregnancy History]]),FALSE)</f>
        <v>Yes</v>
      </c>
      <c r="M28" s="21" t="str">
        <f>VLOOKUP($A28,Codes[],COLUMN(Codes[[#Headers],[Labour History]]),FALSE)</f>
        <v>Yes</v>
      </c>
      <c r="N28" s="21" t="str">
        <f>VLOOKUP($A28,Codes[],COLUMN(Codes[[#Headers],[Baby Background Information]]),FALSE)</f>
        <v>Yes</v>
      </c>
      <c r="O28" s="21" t="str">
        <f>VLOOKUP($A28,Codes[],COLUMN(Codes[[#Headers],[EPDS]]),FALSE)</f>
        <v>Yes</v>
      </c>
      <c r="P28" s="21" t="str">
        <f>VLOOKUP($A28,Codes[],COLUMN(Codes[[#Headers],[Mother''s Medications]]),FALSE)</f>
        <v>Yes</v>
      </c>
      <c r="Q28" s="21" t="str">
        <f>VLOOKUP($A28,Codes[],COLUMN(Codes[[#Headers],[Baby Medications]]),FALSE)</f>
        <v>Yes</v>
      </c>
      <c r="R28" s="21" t="str">
        <f>VLOOKUP($A28,Codes[],COLUMN(Codes[[#Headers],[Obstetric Histpry]]),FALSE)</f>
        <v>Yes</v>
      </c>
      <c r="S28" s="18" t="str">
        <f>VLOOKUP($A28,Codes[],COLUMN(Codes[[#Headers],[18 Month Follow on Data]]),FALSE)</f>
        <v>No</v>
      </c>
    </row>
    <row r="29" spans="1:19" ht="17" x14ac:dyDescent="0.2">
      <c r="A29" s="5" t="s">
        <v>1205</v>
      </c>
      <c r="B29" s="6"/>
      <c r="C29" s="6">
        <v>1</v>
      </c>
      <c r="D29" s="6"/>
      <c r="E29" s="6"/>
      <c r="F29" s="6">
        <v>55</v>
      </c>
      <c r="G29" s="6">
        <v>56</v>
      </c>
      <c r="H29" s="13" t="str">
        <f>VLOOKUP($A29,Codes[],COLUMN(Codes[[#Headers],[Meaning]]),FALSE)</f>
        <v>Fetal scan + term scan, not assessed</v>
      </c>
      <c r="I29" s="21" t="str">
        <f>VLOOKUP($A29,Codes[],COLUMN(Codes[[#Headers],[Parents Demographic]]),FALSE)</f>
        <v>Yes</v>
      </c>
      <c r="J29" s="21" t="str">
        <f>VLOOKUP($A29,Codes[],COLUMN(Codes[[#Headers],[Mother''s Past Medical History]]),FALSE)</f>
        <v>Yes</v>
      </c>
      <c r="K29" s="21" t="str">
        <f>VLOOKUP($A29,Codes[],COLUMN(Codes[[#Headers],[EDD + Mode of Conception]]),FALSE)</f>
        <v>Yes</v>
      </c>
      <c r="L29" s="21" t="str">
        <f>VLOOKUP($A29,Codes[],COLUMN(Codes[[#Headers],[Late Pregnancy History]]),FALSE)</f>
        <v>Yes</v>
      </c>
      <c r="M29" s="21" t="str">
        <f>VLOOKUP($A29,Codes[],COLUMN(Codes[[#Headers],[Labour History]]),FALSE)</f>
        <v>Yes</v>
      </c>
      <c r="N29" s="21" t="str">
        <f>VLOOKUP($A29,Codes[],COLUMN(Codes[[#Headers],[Baby Background Information]]),FALSE)</f>
        <v>Yes</v>
      </c>
      <c r="O29" s="21" t="str">
        <f>VLOOKUP($A29,Codes[],COLUMN(Codes[[#Headers],[EPDS]]),FALSE)</f>
        <v>Yes</v>
      </c>
      <c r="P29" s="21" t="str">
        <f>VLOOKUP($A29,Codes[],COLUMN(Codes[[#Headers],[Mother''s Medications]]),FALSE)</f>
        <v>Yes</v>
      </c>
      <c r="Q29" s="21" t="str">
        <f>VLOOKUP($A29,Codes[],COLUMN(Codes[[#Headers],[Baby Medications]]),FALSE)</f>
        <v>Yes</v>
      </c>
      <c r="R29" s="21" t="str">
        <f>VLOOKUP($A29,Codes[],COLUMN(Codes[[#Headers],[Obstetric Histpry]]),FALSE)</f>
        <v>Yes</v>
      </c>
      <c r="S29" s="18" t="str">
        <f>VLOOKUP($A29,Codes[],COLUMN(Codes[[#Headers],[18 Month Follow on Data]]),FALSE)</f>
        <v>No</v>
      </c>
    </row>
    <row r="30" spans="1:19" ht="17" x14ac:dyDescent="0.2">
      <c r="A30" s="5" t="s">
        <v>1206</v>
      </c>
      <c r="B30" s="6"/>
      <c r="C30" s="6"/>
      <c r="D30" s="6"/>
      <c r="E30" s="6"/>
      <c r="F30" s="6">
        <v>33</v>
      </c>
      <c r="G30" s="6">
        <v>33</v>
      </c>
      <c r="H30" s="13" t="str">
        <f>VLOOKUP($A30,Codes[],COLUMN(Codes[[#Headers],[Meaning]]),FALSE)</f>
        <v>Fetal scan + term scan, assessed at 18 months</v>
      </c>
      <c r="I30" s="21" t="str">
        <f>VLOOKUP($A30,Codes[],COLUMN(Codes[[#Headers],[Parents Demographic]]),FALSE)</f>
        <v>Yes</v>
      </c>
      <c r="J30" s="21" t="str">
        <f>VLOOKUP($A30,Codes[],COLUMN(Codes[[#Headers],[Mother''s Past Medical History]]),FALSE)</f>
        <v>Yes</v>
      </c>
      <c r="K30" s="21" t="str">
        <f>VLOOKUP($A30,Codes[],COLUMN(Codes[[#Headers],[EDD + Mode of Conception]]),FALSE)</f>
        <v>Yes</v>
      </c>
      <c r="L30" s="21" t="str">
        <f>VLOOKUP($A30,Codes[],COLUMN(Codes[[#Headers],[Late Pregnancy History]]),FALSE)</f>
        <v>Yes</v>
      </c>
      <c r="M30" s="21" t="str">
        <f>VLOOKUP($A30,Codes[],COLUMN(Codes[[#Headers],[Labour History]]),FALSE)</f>
        <v>Yes</v>
      </c>
      <c r="N30" s="21" t="str">
        <f>VLOOKUP($A30,Codes[],COLUMN(Codes[[#Headers],[Baby Background Information]]),FALSE)</f>
        <v>Yes</v>
      </c>
      <c r="O30" s="21" t="str">
        <f>VLOOKUP($A30,Codes[],COLUMN(Codes[[#Headers],[EPDS]]),FALSE)</f>
        <v>Yes</v>
      </c>
      <c r="P30" s="21" t="str">
        <f>VLOOKUP($A30,Codes[],COLUMN(Codes[[#Headers],[Mother''s Medications]]),FALSE)</f>
        <v>Yes</v>
      </c>
      <c r="Q30" s="21" t="str">
        <f>VLOOKUP($A30,Codes[],COLUMN(Codes[[#Headers],[Baby Medications]]),FALSE)</f>
        <v>Yes</v>
      </c>
      <c r="R30" s="21" t="str">
        <f>VLOOKUP($A30,Codes[],COLUMN(Codes[[#Headers],[Obstetric Histpry]]),FALSE)</f>
        <v>Yes</v>
      </c>
      <c r="S30" s="22" t="str">
        <f>VLOOKUP($A30,Codes[],COLUMN(Codes[[#Headers],[18 Month Follow on Data]]),FALSE)</f>
        <v>Yes</v>
      </c>
    </row>
    <row r="31" spans="1:19" ht="34" x14ac:dyDescent="0.2">
      <c r="A31" s="5" t="s">
        <v>1207</v>
      </c>
      <c r="B31" s="6"/>
      <c r="C31" s="6"/>
      <c r="D31" s="6"/>
      <c r="E31" s="6"/>
      <c r="F31" s="6">
        <v>1</v>
      </c>
      <c r="G31" s="6">
        <v>1</v>
      </c>
      <c r="H31" s="13" t="str">
        <f>VLOOKUP($A31,Codes[],COLUMN(Codes[[#Headers],[Meaning]]),FALSE)</f>
        <v>Fetal scan + fetal pilot + term scan, assessed at 18 months</v>
      </c>
      <c r="I31" s="21" t="str">
        <f>VLOOKUP($A31,Codes[],COLUMN(Codes[[#Headers],[Parents Demographic]]),FALSE)</f>
        <v>Yes</v>
      </c>
      <c r="J31" s="21" t="str">
        <f>VLOOKUP($A31,Codes[],COLUMN(Codes[[#Headers],[Mother''s Past Medical History]]),FALSE)</f>
        <v>Yes</v>
      </c>
      <c r="K31" s="21" t="str">
        <f>VLOOKUP($A31,Codes[],COLUMN(Codes[[#Headers],[EDD + Mode of Conception]]),FALSE)</f>
        <v>Yes</v>
      </c>
      <c r="L31" s="21" t="str">
        <f>VLOOKUP($A31,Codes[],COLUMN(Codes[[#Headers],[Late Pregnancy History]]),FALSE)</f>
        <v>Yes</v>
      </c>
      <c r="M31" s="21" t="str">
        <f>VLOOKUP($A31,Codes[],COLUMN(Codes[[#Headers],[Labour History]]),FALSE)</f>
        <v>Yes</v>
      </c>
      <c r="N31" s="21" t="str">
        <f>VLOOKUP($A31,Codes[],COLUMN(Codes[[#Headers],[Baby Background Information]]),FALSE)</f>
        <v>Yes</v>
      </c>
      <c r="O31" s="21" t="str">
        <f>VLOOKUP($A31,Codes[],COLUMN(Codes[[#Headers],[EPDS]]),FALSE)</f>
        <v>Yes</v>
      </c>
      <c r="P31" s="21" t="str">
        <f>VLOOKUP($A31,Codes[],COLUMN(Codes[[#Headers],[Mother''s Medications]]),FALSE)</f>
        <v>Yes</v>
      </c>
      <c r="Q31" s="21" t="str">
        <f>VLOOKUP($A31,Codes[],COLUMN(Codes[[#Headers],[Baby Medications]]),FALSE)</f>
        <v>Yes</v>
      </c>
      <c r="R31" s="21" t="str">
        <f>VLOOKUP($A31,Codes[],COLUMN(Codes[[#Headers],[Obstetric Histpry]]),FALSE)</f>
        <v>Yes</v>
      </c>
      <c r="S31" s="22" t="str">
        <f>VLOOKUP($A31,Codes[],COLUMN(Codes[[#Headers],[18 Month Follow on Data]]),FALSE)</f>
        <v>Yes</v>
      </c>
    </row>
    <row r="32" spans="1:19" x14ac:dyDescent="0.2">
      <c r="A32" s="5" t="s">
        <v>1208</v>
      </c>
      <c r="B32" s="6">
        <v>1</v>
      </c>
      <c r="C32" s="6">
        <v>70</v>
      </c>
      <c r="D32" s="6">
        <v>1</v>
      </c>
      <c r="E32" s="6">
        <v>8</v>
      </c>
      <c r="F32" s="6">
        <v>1083</v>
      </c>
      <c r="G32" s="6">
        <v>1163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8:19" x14ac:dyDescent="0.2"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8:19" x14ac:dyDescent="0.2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8:19" x14ac:dyDescent="0.2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8:19" x14ac:dyDescent="0.2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8:19" x14ac:dyDescent="0.2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8:19" x14ac:dyDescent="0.2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8:19" x14ac:dyDescent="0.2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8:19" x14ac:dyDescent="0.2"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8:19" x14ac:dyDescent="0.2"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8:19" x14ac:dyDescent="0.2"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8:19" x14ac:dyDescent="0.2"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8:19" x14ac:dyDescent="0.2"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8:19" x14ac:dyDescent="0.2"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8:19" x14ac:dyDescent="0.2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8:19" x14ac:dyDescent="0.2"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8:19" x14ac:dyDescent="0.2"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67"/>
  <sheetViews>
    <sheetView tabSelected="1" zoomScale="150" workbookViewId="0">
      <pane xSplit="1" ySplit="1" topLeftCell="B1155" activePane="bottomRight" state="frozen"/>
      <selection pane="topRight" activeCell="B1" sqref="B1"/>
      <selection pane="bottomLeft" activeCell="A2" sqref="A2"/>
      <selection pane="bottomRight" activeCell="F1165" sqref="F1165"/>
    </sheetView>
  </sheetViews>
  <sheetFormatPr baseColWidth="10" defaultRowHeight="16" x14ac:dyDescent="0.2"/>
  <cols>
    <col min="1" max="1" width="18.33203125" customWidth="1"/>
    <col min="2" max="2" width="9.33203125" customWidth="1"/>
    <col min="3" max="3" width="10.83203125" customWidth="1"/>
    <col min="4" max="9" width="9.33203125" customWidth="1"/>
    <col min="10" max="10" width="11.5" customWidth="1"/>
    <col min="11" max="11" width="22.6640625" style="1" customWidth="1"/>
    <col min="12" max="12" width="43.5" style="1" customWidth="1"/>
    <col min="13" max="13" width="53.6640625" style="1" customWidth="1"/>
    <col min="16" max="16" width="16.83203125" customWidth="1"/>
  </cols>
  <sheetData>
    <row r="1" spans="1:25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1262</v>
      </c>
      <c r="F1" s="1" t="s">
        <v>5</v>
      </c>
      <c r="G1" s="1" t="s">
        <v>6</v>
      </c>
      <c r="H1" s="1" t="s">
        <v>7</v>
      </c>
      <c r="I1" s="1" t="s">
        <v>1178</v>
      </c>
      <c r="J1" s="1" t="s">
        <v>8</v>
      </c>
      <c r="K1" s="1" t="s">
        <v>9</v>
      </c>
      <c r="L1" s="1" t="s">
        <v>1439</v>
      </c>
      <c r="M1" s="1" t="s">
        <v>1215</v>
      </c>
      <c r="N1" s="11" t="s">
        <v>1244</v>
      </c>
      <c r="O1" s="11" t="s">
        <v>1245</v>
      </c>
      <c r="P1" s="11" t="s">
        <v>1246</v>
      </c>
      <c r="Q1" s="11" t="s">
        <v>1247</v>
      </c>
      <c r="R1" s="11" t="s">
        <v>1248</v>
      </c>
      <c r="S1" s="11" t="s">
        <v>1259</v>
      </c>
      <c r="T1" s="11" t="s">
        <v>1249</v>
      </c>
      <c r="U1" s="11" t="s">
        <v>1250</v>
      </c>
      <c r="V1" s="11" t="s">
        <v>1251</v>
      </c>
      <c r="W1" s="11" t="s">
        <v>1252</v>
      </c>
      <c r="X1" s="11" t="s">
        <v>1253</v>
      </c>
      <c r="Y1" s="12" t="s">
        <v>1254</v>
      </c>
    </row>
    <row r="2" spans="1:25" ht="53" hidden="1" customHeight="1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 t="str" cm="1">
        <f t="array" ref="I2">TEXT(SUM(10^Code_Mask*(Cohort[[#This Row],[Fetal Pilot Scans, validated or not]:[Has child had an 18 month assessment.  NB this includes limited data, courtesy assessments etc]]&gt;0)),"0000000")</f>
        <v>0000100</v>
      </c>
      <c r="L2" s="1" t="e">
        <f>VLOOKUP(Cohort[[#This Row],[Participant ID]],BIBS[],COLUMN(BIBS[[#Headers],[BIBS?]]),FALSE)</f>
        <v>#N/A</v>
      </c>
      <c r="N2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" s="1" t="str">
        <f>VLOOKUP(Cohort[[#This Row],[Code]],Codes[],COLUMN(Codes[[#Headers],[Parents Demographic]]),FALSE)</f>
        <v>No</v>
      </c>
      <c r="P2" s="1" t="str">
        <f>VLOOKUP(Cohort[[#This Row],[Code]],Codes[],COLUMN(Codes[[#Headers],[Mother''s Past Medical History]]),FALSE)</f>
        <v>No</v>
      </c>
      <c r="Q2" s="1" t="str">
        <f>VLOOKUP(Cohort[[#This Row],[Code]],Codes[],COLUMN(Codes[[#Headers],[EDD + Mode of Conception]]),FALSE)</f>
        <v>EDD in the follow up</v>
      </c>
      <c r="R2" s="1" t="str">
        <f>VLOOKUP(Cohort[[#This Row],[Code]],Codes[],COLUMN(Codes[[#Headers],[Late Pregnancy History]]),FALSE)</f>
        <v>No</v>
      </c>
      <c r="S2" s="1" t="str">
        <f>VLOOKUP(Cohort[[#This Row],[Code]],Codes[],COLUMN(Codes[[#Headers],[Labour History]]),FALSE)</f>
        <v>No</v>
      </c>
      <c r="T2" s="1" t="str">
        <f>VLOOKUP(Cohort[[#This Row],[Code]],Codes[],COLUMN(Codes[[#Headers],[Baby Background Information]]),FALSE)</f>
        <v>No</v>
      </c>
      <c r="U2" s="1" t="str">
        <f>VLOOKUP(Cohort[[#This Row],[Code]],Codes[],COLUMN(Codes[[#Headers],[EPDS]]),FALSE)</f>
        <v>No</v>
      </c>
      <c r="V2" s="1" t="str">
        <f>VLOOKUP(Cohort[[#This Row],[Code]],Codes[],COLUMN(Codes[[#Headers],[Mother''s Medications]]),FALSE)</f>
        <v>No</v>
      </c>
      <c r="W2" s="1" t="str">
        <f>VLOOKUP(Cohort[[#This Row],[Code]],Codes[],COLUMN(Codes[[#Headers],[Baby Medications]]),FALSE)</f>
        <v>No</v>
      </c>
      <c r="X2" s="1" t="str">
        <f>VLOOKUP(Cohort[[#This Row],[Code]],Codes[],COLUMN(Codes[[#Headers],[Obstetric Histpry]]),FALSE)</f>
        <v>No</v>
      </c>
      <c r="Y2" s="1" t="str">
        <f>VLOOKUP(Cohort[[#This Row],[Code]],Codes[],COLUMN(Codes[[#Headers],[18 Month Follow on Data]]),FALSE)</f>
        <v>Yes - uncleaned</v>
      </c>
    </row>
    <row r="3" spans="1:25" ht="53" hidden="1" customHeight="1" x14ac:dyDescent="0.2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 t="str" cm="1">
        <f t="array" ref="I3">TEXT(SUM(10^Code_Mask*(Cohort[[#This Row],[Fetal Pilot Scans, validated or not]:[Has child had an 18 month assessment.  NB this includes limited data, courtesy assessments etc]]&gt;0)),"0000000")</f>
        <v>0000100</v>
      </c>
      <c r="L3" s="1" t="e">
        <f>VLOOKUP(Cohort[[#This Row],[Participant ID]],BIBS[],COLUMN(BIBS[[#Headers],[BIBS?]]),FALSE)</f>
        <v>#N/A</v>
      </c>
      <c r="N3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3" s="1" t="str">
        <f>VLOOKUP(Cohort[[#This Row],[Code]],Codes[],COLUMN(Codes[[#Headers],[Parents Demographic]]),FALSE)</f>
        <v>No</v>
      </c>
      <c r="P3" s="1" t="str">
        <f>VLOOKUP(Cohort[[#This Row],[Code]],Codes[],COLUMN(Codes[[#Headers],[Mother''s Past Medical History]]),FALSE)</f>
        <v>No</v>
      </c>
      <c r="Q3" s="1" t="str">
        <f>VLOOKUP(Cohort[[#This Row],[Code]],Codes[],COLUMN(Codes[[#Headers],[EDD + Mode of Conception]]),FALSE)</f>
        <v>EDD in the follow up</v>
      </c>
      <c r="R3" s="1" t="str">
        <f>VLOOKUP(Cohort[[#This Row],[Code]],Codes[],COLUMN(Codes[[#Headers],[Late Pregnancy History]]),FALSE)</f>
        <v>No</v>
      </c>
      <c r="S3" s="1" t="str">
        <f>VLOOKUP(Cohort[[#This Row],[Code]],Codes[],COLUMN(Codes[[#Headers],[Labour History]]),FALSE)</f>
        <v>No</v>
      </c>
      <c r="T3" s="1" t="str">
        <f>VLOOKUP(Cohort[[#This Row],[Code]],Codes[],COLUMN(Codes[[#Headers],[Baby Background Information]]),FALSE)</f>
        <v>No</v>
      </c>
      <c r="U3" s="1" t="str">
        <f>VLOOKUP(Cohort[[#This Row],[Code]],Codes[],COLUMN(Codes[[#Headers],[EPDS]]),FALSE)</f>
        <v>No</v>
      </c>
      <c r="V3" s="1" t="str">
        <f>VLOOKUP(Cohort[[#This Row],[Code]],Codes[],COLUMN(Codes[[#Headers],[Mother''s Medications]]),FALSE)</f>
        <v>No</v>
      </c>
      <c r="W3" s="1" t="str">
        <f>VLOOKUP(Cohort[[#This Row],[Code]],Codes[],COLUMN(Codes[[#Headers],[Baby Medications]]),FALSE)</f>
        <v>No</v>
      </c>
      <c r="X3" s="1" t="str">
        <f>VLOOKUP(Cohort[[#This Row],[Code]],Codes[],COLUMN(Codes[[#Headers],[Obstetric Histpry]]),FALSE)</f>
        <v>No</v>
      </c>
      <c r="Y3" s="1" t="str">
        <f>VLOOKUP(Cohort[[#This Row],[Code]],Codes[],COLUMN(Codes[[#Headers],[18 Month Follow on Data]]),FALSE)</f>
        <v>Yes - uncleaned</v>
      </c>
    </row>
    <row r="4" spans="1:25" ht="47" hidden="1" customHeight="1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tr" cm="1">
        <f t="array" ref="I4">TEXT(SUM(10^Code_Mask*(Cohort[[#This Row],[Fetal Pilot Scans, validated or not]:[Has child had an 18 month assessment.  NB this includes limited data, courtesy assessments etc]]&gt;0)),"0000000")</f>
        <v>0000100</v>
      </c>
      <c r="L4" s="1" t="e">
        <f>VLOOKUP(Cohort[[#This Row],[Participant ID]],BIBS[],COLUMN(BIBS[[#Headers],[BIBS?]]),FALSE)</f>
        <v>#N/A</v>
      </c>
      <c r="N4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4" s="1" t="str">
        <f>VLOOKUP(Cohort[[#This Row],[Code]],Codes[],COLUMN(Codes[[#Headers],[Parents Demographic]]),FALSE)</f>
        <v>No</v>
      </c>
      <c r="P4" s="1" t="str">
        <f>VLOOKUP(Cohort[[#This Row],[Code]],Codes[],COLUMN(Codes[[#Headers],[Mother''s Past Medical History]]),FALSE)</f>
        <v>No</v>
      </c>
      <c r="Q4" s="1" t="str">
        <f>VLOOKUP(Cohort[[#This Row],[Code]],Codes[],COLUMN(Codes[[#Headers],[EDD + Mode of Conception]]),FALSE)</f>
        <v>EDD in the follow up</v>
      </c>
      <c r="R4" s="1" t="str">
        <f>VLOOKUP(Cohort[[#This Row],[Code]],Codes[],COLUMN(Codes[[#Headers],[Late Pregnancy History]]),FALSE)</f>
        <v>No</v>
      </c>
      <c r="S4" s="1" t="str">
        <f>VLOOKUP(Cohort[[#This Row],[Code]],Codes[],COLUMN(Codes[[#Headers],[Labour History]]),FALSE)</f>
        <v>No</v>
      </c>
      <c r="T4" s="1" t="str">
        <f>VLOOKUP(Cohort[[#This Row],[Code]],Codes[],COLUMN(Codes[[#Headers],[Baby Background Information]]),FALSE)</f>
        <v>No</v>
      </c>
      <c r="U4" s="1" t="str">
        <f>VLOOKUP(Cohort[[#This Row],[Code]],Codes[],COLUMN(Codes[[#Headers],[EPDS]]),FALSE)</f>
        <v>No</v>
      </c>
      <c r="V4" s="1" t="str">
        <f>VLOOKUP(Cohort[[#This Row],[Code]],Codes[],COLUMN(Codes[[#Headers],[Mother''s Medications]]),FALSE)</f>
        <v>No</v>
      </c>
      <c r="W4" s="1" t="str">
        <f>VLOOKUP(Cohort[[#This Row],[Code]],Codes[],COLUMN(Codes[[#Headers],[Baby Medications]]),FALSE)</f>
        <v>No</v>
      </c>
      <c r="X4" s="1" t="str">
        <f>VLOOKUP(Cohort[[#This Row],[Code]],Codes[],COLUMN(Codes[[#Headers],[Obstetric Histpry]]),FALSE)</f>
        <v>No</v>
      </c>
      <c r="Y4" s="1" t="str">
        <f>VLOOKUP(Cohort[[#This Row],[Code]],Codes[],COLUMN(Codes[[#Headers],[18 Month Follow on Data]]),FALSE)</f>
        <v>Yes - uncleaned</v>
      </c>
    </row>
    <row r="5" spans="1:25" ht="51" hidden="1" customHeight="1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tr" cm="1">
        <f t="array" ref="I5">TEXT(SUM(10^Code_Mask*(Cohort[[#This Row],[Fetal Pilot Scans, validated or not]:[Has child had an 18 month assessment.  NB this includes limited data, courtesy assessments etc]]&gt;0)),"0000000")</f>
        <v>0000100</v>
      </c>
      <c r="L5" s="1" t="e">
        <f>VLOOKUP(Cohort[[#This Row],[Participant ID]],BIBS[],COLUMN(BIBS[[#Headers],[BIBS?]]),FALSE)</f>
        <v>#N/A</v>
      </c>
      <c r="N5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5" s="1" t="str">
        <f>VLOOKUP(Cohort[[#This Row],[Code]],Codes[],COLUMN(Codes[[#Headers],[Parents Demographic]]),FALSE)</f>
        <v>No</v>
      </c>
      <c r="P5" s="1" t="str">
        <f>VLOOKUP(Cohort[[#This Row],[Code]],Codes[],COLUMN(Codes[[#Headers],[Mother''s Past Medical History]]),FALSE)</f>
        <v>No</v>
      </c>
      <c r="Q5" s="1" t="str">
        <f>VLOOKUP(Cohort[[#This Row],[Code]],Codes[],COLUMN(Codes[[#Headers],[EDD + Mode of Conception]]),FALSE)</f>
        <v>EDD in the follow up</v>
      </c>
      <c r="R5" s="1" t="str">
        <f>VLOOKUP(Cohort[[#This Row],[Code]],Codes[],COLUMN(Codes[[#Headers],[Late Pregnancy History]]),FALSE)</f>
        <v>No</v>
      </c>
      <c r="S5" s="1" t="str">
        <f>VLOOKUP(Cohort[[#This Row],[Code]],Codes[],COLUMN(Codes[[#Headers],[Labour History]]),FALSE)</f>
        <v>No</v>
      </c>
      <c r="T5" s="1" t="str">
        <f>VLOOKUP(Cohort[[#This Row],[Code]],Codes[],COLUMN(Codes[[#Headers],[Baby Background Information]]),FALSE)</f>
        <v>No</v>
      </c>
      <c r="U5" s="1" t="str">
        <f>VLOOKUP(Cohort[[#This Row],[Code]],Codes[],COLUMN(Codes[[#Headers],[EPDS]]),FALSE)</f>
        <v>No</v>
      </c>
      <c r="V5" s="1" t="str">
        <f>VLOOKUP(Cohort[[#This Row],[Code]],Codes[],COLUMN(Codes[[#Headers],[Mother''s Medications]]),FALSE)</f>
        <v>No</v>
      </c>
      <c r="W5" s="1" t="str">
        <f>VLOOKUP(Cohort[[#This Row],[Code]],Codes[],COLUMN(Codes[[#Headers],[Baby Medications]]),FALSE)</f>
        <v>No</v>
      </c>
      <c r="X5" s="1" t="str">
        <f>VLOOKUP(Cohort[[#This Row],[Code]],Codes[],COLUMN(Codes[[#Headers],[Obstetric Histpry]]),FALSE)</f>
        <v>No</v>
      </c>
      <c r="Y5" s="1" t="str">
        <f>VLOOKUP(Cohort[[#This Row],[Code]],Codes[],COLUMN(Codes[[#Headers],[18 Month Follow on Data]]),FALSE)</f>
        <v>Yes - uncleaned</v>
      </c>
    </row>
    <row r="6" spans="1:25" ht="51" hidden="1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 cm="1">
        <f t="array" ref="I6">TEXT(SUM(10^Code_Mask*(Cohort[[#This Row],[Fetal Pilot Scans, validated or not]:[Has child had an 18 month assessment.  NB this includes limited data, courtesy assessments etc]]&gt;0)),"0000000")</f>
        <v>0000000</v>
      </c>
      <c r="K6" s="1" t="s">
        <v>16</v>
      </c>
      <c r="L6" s="1" t="e">
        <f>VLOOKUP(Cohort[[#This Row],[Participant ID]],BIBS[],COLUMN(BIBS[[#Headers],[BIBS?]]),FALSE)</f>
        <v>#N/A</v>
      </c>
      <c r="N6" s="1" t="str">
        <f>VLOOKUP(Cohort[[#This Row],[Code]],Codes[],COLUMN(Codes[[#Headers],[Meaning]]),FALSE)</f>
        <v>No dHCP data at ll.  ?Enrolment, ?Baby Born, ?EPDS but not cleaned</v>
      </c>
      <c r="O6" s="1" t="str">
        <f>VLOOKUP(Cohort[[#This Row],[Code]],Codes[],COLUMN(Codes[[#Headers],[Parents Demographic]]),FALSE)</f>
        <v>No</v>
      </c>
      <c r="P6" s="1" t="str">
        <f>VLOOKUP(Cohort[[#This Row],[Code]],Codes[],COLUMN(Codes[[#Headers],[Mother''s Past Medical History]]),FALSE)</f>
        <v>No</v>
      </c>
      <c r="Q6" s="1" t="str">
        <f>VLOOKUP(Cohort[[#This Row],[Code]],Codes[],COLUMN(Codes[[#Headers],[EDD + Mode of Conception]]),FALSE)</f>
        <v>No</v>
      </c>
      <c r="R6" s="1" t="str">
        <f>VLOOKUP(Cohort[[#This Row],[Code]],Codes[],COLUMN(Codes[[#Headers],[Late Pregnancy History]]),FALSE)</f>
        <v>No</v>
      </c>
      <c r="S6" s="1" t="str">
        <f>VLOOKUP(Cohort[[#This Row],[Code]],Codes[],COLUMN(Codes[[#Headers],[Labour History]]),FALSE)</f>
        <v>No</v>
      </c>
      <c r="T6" s="1" t="str">
        <f>VLOOKUP(Cohort[[#This Row],[Code]],Codes[],COLUMN(Codes[[#Headers],[Baby Background Information]]),FALSE)</f>
        <v>No</v>
      </c>
      <c r="U6" s="1" t="str">
        <f>VLOOKUP(Cohort[[#This Row],[Code]],Codes[],COLUMN(Codes[[#Headers],[EPDS]]),FALSE)</f>
        <v>No</v>
      </c>
      <c r="V6" s="1" t="str">
        <f>VLOOKUP(Cohort[[#This Row],[Code]],Codes[],COLUMN(Codes[[#Headers],[Mother''s Medications]]),FALSE)</f>
        <v>No</v>
      </c>
      <c r="W6" s="1" t="str">
        <f>VLOOKUP(Cohort[[#This Row],[Code]],Codes[],COLUMN(Codes[[#Headers],[Baby Medications]]),FALSE)</f>
        <v>No</v>
      </c>
      <c r="X6" s="1" t="str">
        <f>VLOOKUP(Cohort[[#This Row],[Code]],Codes[],COLUMN(Codes[[#Headers],[Obstetric Histpry]]),FALSE)</f>
        <v>No</v>
      </c>
      <c r="Y6" s="1" t="str">
        <f>VLOOKUP(Cohort[[#This Row],[Code]],Codes[],COLUMN(Codes[[#Headers],[18 Month Follow on Data]]),FALSE)</f>
        <v>No</v>
      </c>
    </row>
    <row r="7" spans="1:25" ht="51" hidden="1" customHeight="1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tr" cm="1">
        <f t="array" ref="I7">TEXT(SUM(10^Code_Mask*(Cohort[[#This Row],[Fetal Pilot Scans, validated or not]:[Has child had an 18 month assessment.  NB this includes limited data, courtesy assessments etc]]&gt;0)),"0000000")</f>
        <v>0000100</v>
      </c>
      <c r="L7" s="1" t="e">
        <f>VLOOKUP(Cohort[[#This Row],[Participant ID]],BIBS[],COLUMN(BIBS[[#Headers],[BIBS?]]),FALSE)</f>
        <v>#N/A</v>
      </c>
      <c r="N7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7" s="1" t="str">
        <f>VLOOKUP(Cohort[[#This Row],[Code]],Codes[],COLUMN(Codes[[#Headers],[Parents Demographic]]),FALSE)</f>
        <v>No</v>
      </c>
      <c r="P7" s="1" t="str">
        <f>VLOOKUP(Cohort[[#This Row],[Code]],Codes[],COLUMN(Codes[[#Headers],[Mother''s Past Medical History]]),FALSE)</f>
        <v>No</v>
      </c>
      <c r="Q7" s="1" t="str">
        <f>VLOOKUP(Cohort[[#This Row],[Code]],Codes[],COLUMN(Codes[[#Headers],[EDD + Mode of Conception]]),FALSE)</f>
        <v>EDD in the follow up</v>
      </c>
      <c r="R7" s="1" t="str">
        <f>VLOOKUP(Cohort[[#This Row],[Code]],Codes[],COLUMN(Codes[[#Headers],[Late Pregnancy History]]),FALSE)</f>
        <v>No</v>
      </c>
      <c r="S7" s="1" t="str">
        <f>VLOOKUP(Cohort[[#This Row],[Code]],Codes[],COLUMN(Codes[[#Headers],[Labour History]]),FALSE)</f>
        <v>No</v>
      </c>
      <c r="T7" s="1" t="str">
        <f>VLOOKUP(Cohort[[#This Row],[Code]],Codes[],COLUMN(Codes[[#Headers],[Baby Background Information]]),FALSE)</f>
        <v>No</v>
      </c>
      <c r="U7" s="1" t="str">
        <f>VLOOKUP(Cohort[[#This Row],[Code]],Codes[],COLUMN(Codes[[#Headers],[EPDS]]),FALSE)</f>
        <v>No</v>
      </c>
      <c r="V7" s="1" t="str">
        <f>VLOOKUP(Cohort[[#This Row],[Code]],Codes[],COLUMN(Codes[[#Headers],[Mother''s Medications]]),FALSE)</f>
        <v>No</v>
      </c>
      <c r="W7" s="1" t="str">
        <f>VLOOKUP(Cohort[[#This Row],[Code]],Codes[],COLUMN(Codes[[#Headers],[Baby Medications]]),FALSE)</f>
        <v>No</v>
      </c>
      <c r="X7" s="1" t="str">
        <f>VLOOKUP(Cohort[[#This Row],[Code]],Codes[],COLUMN(Codes[[#Headers],[Obstetric Histpry]]),FALSE)</f>
        <v>No</v>
      </c>
      <c r="Y7" s="1" t="str">
        <f>VLOOKUP(Cohort[[#This Row],[Code]],Codes[],COLUMN(Codes[[#Headers],[18 Month Follow on Data]]),FALSE)</f>
        <v>Yes - uncleaned</v>
      </c>
    </row>
    <row r="8" spans="1:25" ht="51" hidden="1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 cm="1">
        <f t="array" ref="I8">TEXT(SUM(10^Code_Mask*(Cohort[[#This Row],[Fetal Pilot Scans, validated or not]:[Has child had an 18 month assessment.  NB this includes limited data, courtesy assessments etc]]&gt;0)),"0000000")</f>
        <v>0000000</v>
      </c>
      <c r="K8" s="1" t="s">
        <v>16</v>
      </c>
      <c r="L8" s="1" t="b">
        <f>VLOOKUP(Cohort[[#This Row],[Participant ID]],BIBS[],COLUMN(BIBS[[#Headers],[BIBS?]]),FALSE)</f>
        <v>0</v>
      </c>
      <c r="N8" s="1" t="str">
        <f>VLOOKUP(Cohort[[#This Row],[Code]],Codes[],COLUMN(Codes[[#Headers],[Meaning]]),FALSE)</f>
        <v>No dHCP data at ll.  ?Enrolment, ?Baby Born, ?EPDS but not cleaned</v>
      </c>
      <c r="O8" s="1" t="str">
        <f>VLOOKUP(Cohort[[#This Row],[Code]],Codes[],COLUMN(Codes[[#Headers],[Parents Demographic]]),FALSE)</f>
        <v>No</v>
      </c>
      <c r="P8" s="1" t="str">
        <f>VLOOKUP(Cohort[[#This Row],[Code]],Codes[],COLUMN(Codes[[#Headers],[Mother''s Past Medical History]]),FALSE)</f>
        <v>No</v>
      </c>
      <c r="Q8" s="1" t="str">
        <f>VLOOKUP(Cohort[[#This Row],[Code]],Codes[],COLUMN(Codes[[#Headers],[EDD + Mode of Conception]]),FALSE)</f>
        <v>No</v>
      </c>
      <c r="R8" s="1" t="str">
        <f>VLOOKUP(Cohort[[#This Row],[Code]],Codes[],COLUMN(Codes[[#Headers],[Late Pregnancy History]]),FALSE)</f>
        <v>No</v>
      </c>
      <c r="S8" s="1" t="str">
        <f>VLOOKUP(Cohort[[#This Row],[Code]],Codes[],COLUMN(Codes[[#Headers],[Labour History]]),FALSE)</f>
        <v>No</v>
      </c>
      <c r="T8" s="1" t="str">
        <f>VLOOKUP(Cohort[[#This Row],[Code]],Codes[],COLUMN(Codes[[#Headers],[Baby Background Information]]),FALSE)</f>
        <v>No</v>
      </c>
      <c r="U8" s="1" t="str">
        <f>VLOOKUP(Cohort[[#This Row],[Code]],Codes[],COLUMN(Codes[[#Headers],[EPDS]]),FALSE)</f>
        <v>No</v>
      </c>
      <c r="V8" s="1" t="str">
        <f>VLOOKUP(Cohort[[#This Row],[Code]],Codes[],COLUMN(Codes[[#Headers],[Mother''s Medications]]),FALSE)</f>
        <v>No</v>
      </c>
      <c r="W8" s="1" t="str">
        <f>VLOOKUP(Cohort[[#This Row],[Code]],Codes[],COLUMN(Codes[[#Headers],[Baby Medications]]),FALSE)</f>
        <v>No</v>
      </c>
      <c r="X8" s="1" t="str">
        <f>VLOOKUP(Cohort[[#This Row],[Code]],Codes[],COLUMN(Codes[[#Headers],[Obstetric Histpry]]),FALSE)</f>
        <v>No</v>
      </c>
      <c r="Y8" s="1" t="str">
        <f>VLOOKUP(Cohort[[#This Row],[Code]],Codes[],COLUMN(Codes[[#Headers],[18 Month Follow on Data]]),FALSE)</f>
        <v>No</v>
      </c>
    </row>
    <row r="9" spans="1:25" ht="52" hidden="1" customHeight="1" x14ac:dyDescent="0.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tr" cm="1">
        <f t="array" ref="I9">TEXT(SUM(10^Code_Mask*(Cohort[[#This Row],[Fetal Pilot Scans, validated or not]:[Has child had an 18 month assessment.  NB this includes limited data, courtesy assessments etc]]&gt;0)),"0000000")</f>
        <v>0000100</v>
      </c>
      <c r="L9" s="1" t="e">
        <f>VLOOKUP(Cohort[[#This Row],[Participant ID]],BIBS[],COLUMN(BIBS[[#Headers],[BIBS?]]),FALSE)</f>
        <v>#N/A</v>
      </c>
      <c r="N9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9" s="1" t="str">
        <f>VLOOKUP(Cohort[[#This Row],[Code]],Codes[],COLUMN(Codes[[#Headers],[Parents Demographic]]),FALSE)</f>
        <v>No</v>
      </c>
      <c r="P9" s="1" t="str">
        <f>VLOOKUP(Cohort[[#This Row],[Code]],Codes[],COLUMN(Codes[[#Headers],[Mother''s Past Medical History]]),FALSE)</f>
        <v>No</v>
      </c>
      <c r="Q9" s="1" t="str">
        <f>VLOOKUP(Cohort[[#This Row],[Code]],Codes[],COLUMN(Codes[[#Headers],[EDD + Mode of Conception]]),FALSE)</f>
        <v>EDD in the follow up</v>
      </c>
      <c r="R9" s="1" t="str">
        <f>VLOOKUP(Cohort[[#This Row],[Code]],Codes[],COLUMN(Codes[[#Headers],[Late Pregnancy History]]),FALSE)</f>
        <v>No</v>
      </c>
      <c r="S9" s="1" t="str">
        <f>VLOOKUP(Cohort[[#This Row],[Code]],Codes[],COLUMN(Codes[[#Headers],[Labour History]]),FALSE)</f>
        <v>No</v>
      </c>
      <c r="T9" s="1" t="str">
        <f>VLOOKUP(Cohort[[#This Row],[Code]],Codes[],COLUMN(Codes[[#Headers],[Baby Background Information]]),FALSE)</f>
        <v>No</v>
      </c>
      <c r="U9" s="1" t="str">
        <f>VLOOKUP(Cohort[[#This Row],[Code]],Codes[],COLUMN(Codes[[#Headers],[EPDS]]),FALSE)</f>
        <v>No</v>
      </c>
      <c r="V9" s="1" t="str">
        <f>VLOOKUP(Cohort[[#This Row],[Code]],Codes[],COLUMN(Codes[[#Headers],[Mother''s Medications]]),FALSE)</f>
        <v>No</v>
      </c>
      <c r="W9" s="1" t="str">
        <f>VLOOKUP(Cohort[[#This Row],[Code]],Codes[],COLUMN(Codes[[#Headers],[Baby Medications]]),FALSE)</f>
        <v>No</v>
      </c>
      <c r="X9" s="1" t="str">
        <f>VLOOKUP(Cohort[[#This Row],[Code]],Codes[],COLUMN(Codes[[#Headers],[Obstetric Histpry]]),FALSE)</f>
        <v>No</v>
      </c>
      <c r="Y9" s="1" t="str">
        <f>VLOOKUP(Cohort[[#This Row],[Code]],Codes[],COLUMN(Codes[[#Headers],[18 Month Follow on Data]]),FALSE)</f>
        <v>Yes - uncleaned</v>
      </c>
    </row>
    <row r="10" spans="1:25" ht="52" hidden="1" customHeight="1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 t="str" cm="1">
        <f t="array" ref="I10">TEXT(SUM(10^Code_Mask*(Cohort[[#This Row],[Fetal Pilot Scans, validated or not]:[Has child had an 18 month assessment.  NB this includes limited data, courtesy assessments etc]]&gt;0)),"0000000")</f>
        <v>0000100</v>
      </c>
      <c r="L10" s="1" t="e">
        <f>VLOOKUP(Cohort[[#This Row],[Participant ID]],BIBS[],COLUMN(BIBS[[#Headers],[BIBS?]]),FALSE)</f>
        <v>#N/A</v>
      </c>
      <c r="N10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10" s="1" t="str">
        <f>VLOOKUP(Cohort[[#This Row],[Code]],Codes[],COLUMN(Codes[[#Headers],[Parents Demographic]]),FALSE)</f>
        <v>No</v>
      </c>
      <c r="P10" s="1" t="str">
        <f>VLOOKUP(Cohort[[#This Row],[Code]],Codes[],COLUMN(Codes[[#Headers],[Mother''s Past Medical History]]),FALSE)</f>
        <v>No</v>
      </c>
      <c r="Q10" s="1" t="str">
        <f>VLOOKUP(Cohort[[#This Row],[Code]],Codes[],COLUMN(Codes[[#Headers],[EDD + Mode of Conception]]),FALSE)</f>
        <v>EDD in the follow up</v>
      </c>
      <c r="R10" s="1" t="str">
        <f>VLOOKUP(Cohort[[#This Row],[Code]],Codes[],COLUMN(Codes[[#Headers],[Late Pregnancy History]]),FALSE)</f>
        <v>No</v>
      </c>
      <c r="S10" s="1" t="str">
        <f>VLOOKUP(Cohort[[#This Row],[Code]],Codes[],COLUMN(Codes[[#Headers],[Labour History]]),FALSE)</f>
        <v>No</v>
      </c>
      <c r="T10" s="1" t="str">
        <f>VLOOKUP(Cohort[[#This Row],[Code]],Codes[],COLUMN(Codes[[#Headers],[Baby Background Information]]),FALSE)</f>
        <v>No</v>
      </c>
      <c r="U10" s="1" t="str">
        <f>VLOOKUP(Cohort[[#This Row],[Code]],Codes[],COLUMN(Codes[[#Headers],[EPDS]]),FALSE)</f>
        <v>No</v>
      </c>
      <c r="V10" s="1" t="str">
        <f>VLOOKUP(Cohort[[#This Row],[Code]],Codes[],COLUMN(Codes[[#Headers],[Mother''s Medications]]),FALSE)</f>
        <v>No</v>
      </c>
      <c r="W10" s="1" t="str">
        <f>VLOOKUP(Cohort[[#This Row],[Code]],Codes[],COLUMN(Codes[[#Headers],[Baby Medications]]),FALSE)</f>
        <v>No</v>
      </c>
      <c r="X10" s="1" t="str">
        <f>VLOOKUP(Cohort[[#This Row],[Code]],Codes[],COLUMN(Codes[[#Headers],[Obstetric Histpry]]),FALSE)</f>
        <v>No</v>
      </c>
      <c r="Y10" s="1" t="str">
        <f>VLOOKUP(Cohort[[#This Row],[Code]],Codes[],COLUMN(Codes[[#Headers],[18 Month Follow on Data]]),FALSE)</f>
        <v>Yes - uncleaned</v>
      </c>
    </row>
    <row r="11" spans="1:25" ht="52" hidden="1" customHeight="1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 t="str" cm="1">
        <f t="array" ref="I11">TEXT(SUM(10^Code_Mask*(Cohort[[#This Row],[Fetal Pilot Scans, validated or not]:[Has child had an 18 month assessment.  NB this includes limited data, courtesy assessments etc]]&gt;0)),"0000000")</f>
        <v>0000100</v>
      </c>
      <c r="L11" s="1" t="e">
        <f>VLOOKUP(Cohort[[#This Row],[Participant ID]],BIBS[],COLUMN(BIBS[[#Headers],[BIBS?]]),FALSE)</f>
        <v>#N/A</v>
      </c>
      <c r="N11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11" s="1" t="str">
        <f>VLOOKUP(Cohort[[#This Row],[Code]],Codes[],COLUMN(Codes[[#Headers],[Parents Demographic]]),FALSE)</f>
        <v>No</v>
      </c>
      <c r="P11" s="1" t="str">
        <f>VLOOKUP(Cohort[[#This Row],[Code]],Codes[],COLUMN(Codes[[#Headers],[Mother''s Past Medical History]]),FALSE)</f>
        <v>No</v>
      </c>
      <c r="Q11" s="1" t="str">
        <f>VLOOKUP(Cohort[[#This Row],[Code]],Codes[],COLUMN(Codes[[#Headers],[EDD + Mode of Conception]]),FALSE)</f>
        <v>EDD in the follow up</v>
      </c>
      <c r="R11" s="1" t="str">
        <f>VLOOKUP(Cohort[[#This Row],[Code]],Codes[],COLUMN(Codes[[#Headers],[Late Pregnancy History]]),FALSE)</f>
        <v>No</v>
      </c>
      <c r="S11" s="1" t="str">
        <f>VLOOKUP(Cohort[[#This Row],[Code]],Codes[],COLUMN(Codes[[#Headers],[Labour History]]),FALSE)</f>
        <v>No</v>
      </c>
      <c r="T11" s="1" t="str">
        <f>VLOOKUP(Cohort[[#This Row],[Code]],Codes[],COLUMN(Codes[[#Headers],[Baby Background Information]]),FALSE)</f>
        <v>No</v>
      </c>
      <c r="U11" s="1" t="str">
        <f>VLOOKUP(Cohort[[#This Row],[Code]],Codes[],COLUMN(Codes[[#Headers],[EPDS]]),FALSE)</f>
        <v>No</v>
      </c>
      <c r="V11" s="1" t="str">
        <f>VLOOKUP(Cohort[[#This Row],[Code]],Codes[],COLUMN(Codes[[#Headers],[Mother''s Medications]]),FALSE)</f>
        <v>No</v>
      </c>
      <c r="W11" s="1" t="str">
        <f>VLOOKUP(Cohort[[#This Row],[Code]],Codes[],COLUMN(Codes[[#Headers],[Baby Medications]]),FALSE)</f>
        <v>No</v>
      </c>
      <c r="X11" s="1" t="str">
        <f>VLOOKUP(Cohort[[#This Row],[Code]],Codes[],COLUMN(Codes[[#Headers],[Obstetric Histpry]]),FALSE)</f>
        <v>No</v>
      </c>
      <c r="Y11" s="1" t="str">
        <f>VLOOKUP(Cohort[[#This Row],[Code]],Codes[],COLUMN(Codes[[#Headers],[18 Month Follow on Data]]),FALSE)</f>
        <v>Yes - uncleaned</v>
      </c>
    </row>
    <row r="12" spans="1:25" ht="52" hidden="1" customHeight="1" x14ac:dyDescent="0.2">
      <c r="A12" t="s">
        <v>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 t="str" cm="1">
        <f t="array" ref="I12">TEXT(SUM(10^Code_Mask*(Cohort[[#This Row],[Fetal Pilot Scans, validated or not]:[Has child had an 18 month assessment.  NB this includes limited data, courtesy assessments etc]]&gt;0)),"0000000")</f>
        <v>0000001</v>
      </c>
      <c r="L12" s="1" t="b">
        <f>VLOOKUP(Cohort[[#This Row],[Participant ID]],BIBS[],COLUMN(BIBS[[#Headers],[BIBS?]]),FALSE)</f>
        <v>0</v>
      </c>
      <c r="N12" s="1" t="str">
        <f>VLOOKUP(Cohort[[#This Row],[Code]],Codes[],COLUMN(Codes[[#Headers],[Meaning]]),FALSE)</f>
        <v>Neonatal pilot.  Enrolment and baby born data. No EPDS.  Not Cleaned</v>
      </c>
      <c r="O12" s="1" t="str">
        <f>VLOOKUP(Cohort[[#This Row],[Code]],Codes[],COLUMN(Codes[[#Headers],[Parents Demographic]]),FALSE)</f>
        <v>Yes - uncleaned</v>
      </c>
      <c r="P12" s="1" t="str">
        <f>VLOOKUP(Cohort[[#This Row],[Code]],Codes[],COLUMN(Codes[[#Headers],[Mother''s Past Medical History]]),FALSE)</f>
        <v>Yes - uncleaned</v>
      </c>
      <c r="Q12" s="1" t="str">
        <f>VLOOKUP(Cohort[[#This Row],[Code]],Codes[],COLUMN(Codes[[#Headers],[EDD + Mode of Conception]]),FALSE)</f>
        <v>Yes - uncleaned</v>
      </c>
      <c r="R12" s="1" t="str">
        <f>VLOOKUP(Cohort[[#This Row],[Code]],Codes[],COLUMN(Codes[[#Headers],[Late Pregnancy History]]),FALSE)</f>
        <v>Yes - uncleaned</v>
      </c>
      <c r="S12" s="1" t="str">
        <f>VLOOKUP(Cohort[[#This Row],[Code]],Codes[],COLUMN(Codes[[#Headers],[Labour History]]),FALSE)</f>
        <v>Yes - uncleaned</v>
      </c>
      <c r="T12" s="1" t="str">
        <f>VLOOKUP(Cohort[[#This Row],[Code]],Codes[],COLUMN(Codes[[#Headers],[Baby Background Information]]),FALSE)</f>
        <v>Yes - uncleaned</v>
      </c>
      <c r="U12" s="1" t="str">
        <f>VLOOKUP(Cohort[[#This Row],[Code]],Codes[],COLUMN(Codes[[#Headers],[EPDS]]),FALSE)</f>
        <v>No</v>
      </c>
      <c r="V12" s="1" t="str">
        <f>VLOOKUP(Cohort[[#This Row],[Code]],Codes[],COLUMN(Codes[[#Headers],[Mother''s Medications]]),FALSE)</f>
        <v>Yes - uncleaned</v>
      </c>
      <c r="W12" s="1" t="str">
        <f>VLOOKUP(Cohort[[#This Row],[Code]],Codes[],COLUMN(Codes[[#Headers],[Baby Medications]]),FALSE)</f>
        <v>Yes - uncleaned</v>
      </c>
      <c r="X12" s="1" t="str">
        <f>VLOOKUP(Cohort[[#This Row],[Code]],Codes[],COLUMN(Codes[[#Headers],[Obstetric Histpry]]),FALSE)</f>
        <v>Yes - uncleaned</v>
      </c>
      <c r="Y12" s="1" t="str">
        <f>VLOOKUP(Cohort[[#This Row],[Code]],Codes[],COLUMN(Codes[[#Headers],[18 Month Follow on Data]]),FALSE)</f>
        <v>No</v>
      </c>
    </row>
    <row r="13" spans="1:25" ht="52" hidden="1" customHeight="1" x14ac:dyDescent="0.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 t="str" cm="1">
        <f t="array" ref="I13">TEXT(SUM(10^Code_Mask*(Cohort[[#This Row],[Fetal Pilot Scans, validated or not]:[Has child had an 18 month assessment.  NB this includes limited data, courtesy assessments etc]]&gt;0)),"0000000")</f>
        <v>0000100</v>
      </c>
      <c r="L13" s="1" t="e">
        <f>VLOOKUP(Cohort[[#This Row],[Participant ID]],BIBS[],COLUMN(BIBS[[#Headers],[BIBS?]]),FALSE)</f>
        <v>#N/A</v>
      </c>
      <c r="N13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13" s="1" t="str">
        <f>VLOOKUP(Cohort[[#This Row],[Code]],Codes[],COLUMN(Codes[[#Headers],[Parents Demographic]]),FALSE)</f>
        <v>No</v>
      </c>
      <c r="P13" s="1" t="str">
        <f>VLOOKUP(Cohort[[#This Row],[Code]],Codes[],COLUMN(Codes[[#Headers],[Mother''s Past Medical History]]),FALSE)</f>
        <v>No</v>
      </c>
      <c r="Q13" s="1" t="str">
        <f>VLOOKUP(Cohort[[#This Row],[Code]],Codes[],COLUMN(Codes[[#Headers],[EDD + Mode of Conception]]),FALSE)</f>
        <v>EDD in the follow up</v>
      </c>
      <c r="R13" s="1" t="str">
        <f>VLOOKUP(Cohort[[#This Row],[Code]],Codes[],COLUMN(Codes[[#Headers],[Late Pregnancy History]]),FALSE)</f>
        <v>No</v>
      </c>
      <c r="S13" s="1" t="str">
        <f>VLOOKUP(Cohort[[#This Row],[Code]],Codes[],COLUMN(Codes[[#Headers],[Labour History]]),FALSE)</f>
        <v>No</v>
      </c>
      <c r="T13" s="1" t="str">
        <f>VLOOKUP(Cohort[[#This Row],[Code]],Codes[],COLUMN(Codes[[#Headers],[Baby Background Information]]),FALSE)</f>
        <v>No</v>
      </c>
      <c r="U13" s="1" t="str">
        <f>VLOOKUP(Cohort[[#This Row],[Code]],Codes[],COLUMN(Codes[[#Headers],[EPDS]]),FALSE)</f>
        <v>No</v>
      </c>
      <c r="V13" s="1" t="str">
        <f>VLOOKUP(Cohort[[#This Row],[Code]],Codes[],COLUMN(Codes[[#Headers],[Mother''s Medications]]),FALSE)</f>
        <v>No</v>
      </c>
      <c r="W13" s="1" t="str">
        <f>VLOOKUP(Cohort[[#This Row],[Code]],Codes[],COLUMN(Codes[[#Headers],[Baby Medications]]),FALSE)</f>
        <v>No</v>
      </c>
      <c r="X13" s="1" t="str">
        <f>VLOOKUP(Cohort[[#This Row],[Code]],Codes[],COLUMN(Codes[[#Headers],[Obstetric Histpry]]),FALSE)</f>
        <v>No</v>
      </c>
      <c r="Y13" s="1" t="str">
        <f>VLOOKUP(Cohort[[#This Row],[Code]],Codes[],COLUMN(Codes[[#Headers],[18 Month Follow on Data]]),FALSE)</f>
        <v>Yes - uncleaned</v>
      </c>
    </row>
    <row r="14" spans="1:25" ht="52" hidden="1" customHeight="1" x14ac:dyDescent="0.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 t="str" cm="1">
        <f t="array" ref="I14">TEXT(SUM(10^Code_Mask*(Cohort[[#This Row],[Fetal Pilot Scans, validated or not]:[Has child had an 18 month assessment.  NB this includes limited data, courtesy assessments etc]]&gt;0)),"0000000")</f>
        <v>0000100</v>
      </c>
      <c r="L14" s="1" t="e">
        <f>VLOOKUP(Cohort[[#This Row],[Participant ID]],BIBS[],COLUMN(BIBS[[#Headers],[BIBS?]]),FALSE)</f>
        <v>#N/A</v>
      </c>
      <c r="N14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14" s="1" t="str">
        <f>VLOOKUP(Cohort[[#This Row],[Code]],Codes[],COLUMN(Codes[[#Headers],[Parents Demographic]]),FALSE)</f>
        <v>No</v>
      </c>
      <c r="P14" s="1" t="str">
        <f>VLOOKUP(Cohort[[#This Row],[Code]],Codes[],COLUMN(Codes[[#Headers],[Mother''s Past Medical History]]),FALSE)</f>
        <v>No</v>
      </c>
      <c r="Q14" s="1" t="str">
        <f>VLOOKUP(Cohort[[#This Row],[Code]],Codes[],COLUMN(Codes[[#Headers],[EDD + Mode of Conception]]),FALSE)</f>
        <v>EDD in the follow up</v>
      </c>
      <c r="R14" s="1" t="str">
        <f>VLOOKUP(Cohort[[#This Row],[Code]],Codes[],COLUMN(Codes[[#Headers],[Late Pregnancy History]]),FALSE)</f>
        <v>No</v>
      </c>
      <c r="S14" s="1" t="str">
        <f>VLOOKUP(Cohort[[#This Row],[Code]],Codes[],COLUMN(Codes[[#Headers],[Labour History]]),FALSE)</f>
        <v>No</v>
      </c>
      <c r="T14" s="1" t="str">
        <f>VLOOKUP(Cohort[[#This Row],[Code]],Codes[],COLUMN(Codes[[#Headers],[Baby Background Information]]),FALSE)</f>
        <v>No</v>
      </c>
      <c r="U14" s="1" t="str">
        <f>VLOOKUP(Cohort[[#This Row],[Code]],Codes[],COLUMN(Codes[[#Headers],[EPDS]]),FALSE)</f>
        <v>No</v>
      </c>
      <c r="V14" s="1" t="str">
        <f>VLOOKUP(Cohort[[#This Row],[Code]],Codes[],COLUMN(Codes[[#Headers],[Mother''s Medications]]),FALSE)</f>
        <v>No</v>
      </c>
      <c r="W14" s="1" t="str">
        <f>VLOOKUP(Cohort[[#This Row],[Code]],Codes[],COLUMN(Codes[[#Headers],[Baby Medications]]),FALSE)</f>
        <v>No</v>
      </c>
      <c r="X14" s="1" t="str">
        <f>VLOOKUP(Cohort[[#This Row],[Code]],Codes[],COLUMN(Codes[[#Headers],[Obstetric Histpry]]),FALSE)</f>
        <v>No</v>
      </c>
      <c r="Y14" s="1" t="str">
        <f>VLOOKUP(Cohort[[#This Row],[Code]],Codes[],COLUMN(Codes[[#Headers],[18 Month Follow on Data]]),FALSE)</f>
        <v>Yes - uncleaned</v>
      </c>
    </row>
    <row r="15" spans="1:25" ht="52" hidden="1" customHeight="1" x14ac:dyDescent="0.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 t="str" cm="1">
        <f t="array" ref="I15">TEXT(SUM(10^Code_Mask*(Cohort[[#This Row],[Fetal Pilot Scans, validated or not]:[Has child had an 18 month assessment.  NB this includes limited data, courtesy assessments etc]]&gt;0)),"0000000")</f>
        <v>0000100</v>
      </c>
      <c r="L15" s="1" t="e">
        <f>VLOOKUP(Cohort[[#This Row],[Participant ID]],BIBS[],COLUMN(BIBS[[#Headers],[BIBS?]]),FALSE)</f>
        <v>#N/A</v>
      </c>
      <c r="N15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15" s="1" t="str">
        <f>VLOOKUP(Cohort[[#This Row],[Code]],Codes[],COLUMN(Codes[[#Headers],[Parents Demographic]]),FALSE)</f>
        <v>No</v>
      </c>
      <c r="P15" s="1" t="str">
        <f>VLOOKUP(Cohort[[#This Row],[Code]],Codes[],COLUMN(Codes[[#Headers],[Mother''s Past Medical History]]),FALSE)</f>
        <v>No</v>
      </c>
      <c r="Q15" s="1" t="str">
        <f>VLOOKUP(Cohort[[#This Row],[Code]],Codes[],COLUMN(Codes[[#Headers],[EDD + Mode of Conception]]),FALSE)</f>
        <v>EDD in the follow up</v>
      </c>
      <c r="R15" s="1" t="str">
        <f>VLOOKUP(Cohort[[#This Row],[Code]],Codes[],COLUMN(Codes[[#Headers],[Late Pregnancy History]]),FALSE)</f>
        <v>No</v>
      </c>
      <c r="S15" s="1" t="str">
        <f>VLOOKUP(Cohort[[#This Row],[Code]],Codes[],COLUMN(Codes[[#Headers],[Labour History]]),FALSE)</f>
        <v>No</v>
      </c>
      <c r="T15" s="1" t="str">
        <f>VLOOKUP(Cohort[[#This Row],[Code]],Codes[],COLUMN(Codes[[#Headers],[Baby Background Information]]),FALSE)</f>
        <v>No</v>
      </c>
      <c r="U15" s="1" t="str">
        <f>VLOOKUP(Cohort[[#This Row],[Code]],Codes[],COLUMN(Codes[[#Headers],[EPDS]]),FALSE)</f>
        <v>No</v>
      </c>
      <c r="V15" s="1" t="str">
        <f>VLOOKUP(Cohort[[#This Row],[Code]],Codes[],COLUMN(Codes[[#Headers],[Mother''s Medications]]),FALSE)</f>
        <v>No</v>
      </c>
      <c r="W15" s="1" t="str">
        <f>VLOOKUP(Cohort[[#This Row],[Code]],Codes[],COLUMN(Codes[[#Headers],[Baby Medications]]),FALSE)</f>
        <v>No</v>
      </c>
      <c r="X15" s="1" t="str">
        <f>VLOOKUP(Cohort[[#This Row],[Code]],Codes[],COLUMN(Codes[[#Headers],[Obstetric Histpry]]),FALSE)</f>
        <v>No</v>
      </c>
      <c r="Y15" s="1" t="str">
        <f>VLOOKUP(Cohort[[#This Row],[Code]],Codes[],COLUMN(Codes[[#Headers],[18 Month Follow on Data]]),FALSE)</f>
        <v>Yes - uncleaned</v>
      </c>
    </row>
    <row r="16" spans="1:25" ht="52" hidden="1" customHeight="1" x14ac:dyDescent="0.2">
      <c r="A16" t="s">
        <v>26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 t="str" cm="1">
        <f t="array" ref="I16">TEXT(SUM(10^Code_Mask*(Cohort[[#This Row],[Fetal Pilot Scans, validated or not]:[Has child had an 18 month assessment.  NB this includes limited data, courtesy assessments etc]]&gt;0)),"0000000")</f>
        <v>0000101</v>
      </c>
      <c r="L16" s="1" t="b">
        <f>VLOOKUP(Cohort[[#This Row],[Participant ID]],BIBS[],COLUMN(BIBS[[#Headers],[BIBS?]]),FALSE)</f>
        <v>0</v>
      </c>
      <c r="M16" s="1" t="s">
        <v>1220</v>
      </c>
      <c r="N16" s="1" t="str">
        <f>VLOOKUP(Cohort[[#This Row],[Code]],Codes[],COLUMN(Codes[[#Headers],[Meaning]]),FALSE)</f>
        <v>Neonatal pilot.  Enrolment and baby born data. No EPDS.  Not Cleaned</v>
      </c>
      <c r="O16" s="1" t="str">
        <f>VLOOKUP(Cohort[[#This Row],[Code]],Codes[],COLUMN(Codes[[#Headers],[Parents Demographic]]),FALSE)</f>
        <v>Yes - uncleaned</v>
      </c>
      <c r="P16" s="1" t="str">
        <f>VLOOKUP(Cohort[[#This Row],[Code]],Codes[],COLUMN(Codes[[#Headers],[Mother''s Past Medical History]]),FALSE)</f>
        <v>Yes - uncleaned</v>
      </c>
      <c r="Q16" s="1" t="str">
        <f>VLOOKUP(Cohort[[#This Row],[Code]],Codes[],COLUMN(Codes[[#Headers],[EDD + Mode of Conception]]),FALSE)</f>
        <v>Yes - uncleaned</v>
      </c>
      <c r="R16" s="1" t="str">
        <f>VLOOKUP(Cohort[[#This Row],[Code]],Codes[],COLUMN(Codes[[#Headers],[Late Pregnancy History]]),FALSE)</f>
        <v>Yes - uncleaned</v>
      </c>
      <c r="S16" s="1" t="str">
        <f>VLOOKUP(Cohort[[#This Row],[Code]],Codes[],COLUMN(Codes[[#Headers],[Labour History]]),FALSE)</f>
        <v>Yes - uncleaned</v>
      </c>
      <c r="T16" s="1" t="str">
        <f>VLOOKUP(Cohort[[#This Row],[Code]],Codes[],COLUMN(Codes[[#Headers],[Baby Background Information]]),FALSE)</f>
        <v>Yes - uncleaned</v>
      </c>
      <c r="U16" s="1" t="str">
        <f>VLOOKUP(Cohort[[#This Row],[Code]],Codes[],COLUMN(Codes[[#Headers],[EPDS]]),FALSE)</f>
        <v>No</v>
      </c>
      <c r="V16" s="1" t="str">
        <f>VLOOKUP(Cohort[[#This Row],[Code]],Codes[],COLUMN(Codes[[#Headers],[Mother''s Medications]]),FALSE)</f>
        <v>Yes - uncleaned</v>
      </c>
      <c r="W16" s="1" t="str">
        <f>VLOOKUP(Cohort[[#This Row],[Code]],Codes[],COLUMN(Codes[[#Headers],[Baby Medications]]),FALSE)</f>
        <v>Yes - uncleaned</v>
      </c>
      <c r="X16" s="1" t="str">
        <f>VLOOKUP(Cohort[[#This Row],[Code]],Codes[],COLUMN(Codes[[#Headers],[Obstetric Histpry]]),FALSE)</f>
        <v>Yes - uncleaned</v>
      </c>
      <c r="Y16" s="1" t="str">
        <f>VLOOKUP(Cohort[[#This Row],[Code]],Codes[],COLUMN(Codes[[#Headers],[18 Month Follow on Data]]),FALSE)</f>
        <v>Yes - uncleaned</v>
      </c>
    </row>
    <row r="17" spans="1:25" ht="52" hidden="1" customHeight="1" x14ac:dyDescent="0.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tr" cm="1">
        <f t="array" ref="I17">TEXT(SUM(10^Code_Mask*(Cohort[[#This Row],[Fetal Pilot Scans, validated or not]:[Has child had an 18 month assessment.  NB this includes limited data, courtesy assessments etc]]&gt;0)),"0000000")</f>
        <v>0000100</v>
      </c>
      <c r="L17" s="1" t="e">
        <f>VLOOKUP(Cohort[[#This Row],[Participant ID]],BIBS[],COLUMN(BIBS[[#Headers],[BIBS?]]),FALSE)</f>
        <v>#N/A</v>
      </c>
      <c r="N17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17" s="1" t="str">
        <f>VLOOKUP(Cohort[[#This Row],[Code]],Codes[],COLUMN(Codes[[#Headers],[Parents Demographic]]),FALSE)</f>
        <v>No</v>
      </c>
      <c r="P17" s="1" t="str">
        <f>VLOOKUP(Cohort[[#This Row],[Code]],Codes[],COLUMN(Codes[[#Headers],[Mother''s Past Medical History]]),FALSE)</f>
        <v>No</v>
      </c>
      <c r="Q17" s="1" t="str">
        <f>VLOOKUP(Cohort[[#This Row],[Code]],Codes[],COLUMN(Codes[[#Headers],[EDD + Mode of Conception]]),FALSE)</f>
        <v>EDD in the follow up</v>
      </c>
      <c r="R17" s="1" t="str">
        <f>VLOOKUP(Cohort[[#This Row],[Code]],Codes[],COLUMN(Codes[[#Headers],[Late Pregnancy History]]),FALSE)</f>
        <v>No</v>
      </c>
      <c r="S17" s="1" t="str">
        <f>VLOOKUP(Cohort[[#This Row],[Code]],Codes[],COLUMN(Codes[[#Headers],[Labour History]]),FALSE)</f>
        <v>No</v>
      </c>
      <c r="T17" s="1" t="str">
        <f>VLOOKUP(Cohort[[#This Row],[Code]],Codes[],COLUMN(Codes[[#Headers],[Baby Background Information]]),FALSE)</f>
        <v>No</v>
      </c>
      <c r="U17" s="1" t="str">
        <f>VLOOKUP(Cohort[[#This Row],[Code]],Codes[],COLUMN(Codes[[#Headers],[EPDS]]),FALSE)</f>
        <v>No</v>
      </c>
      <c r="V17" s="1" t="str">
        <f>VLOOKUP(Cohort[[#This Row],[Code]],Codes[],COLUMN(Codes[[#Headers],[Mother''s Medications]]),FALSE)</f>
        <v>No</v>
      </c>
      <c r="W17" s="1" t="str">
        <f>VLOOKUP(Cohort[[#This Row],[Code]],Codes[],COLUMN(Codes[[#Headers],[Baby Medications]]),FALSE)</f>
        <v>No</v>
      </c>
      <c r="X17" s="1" t="str">
        <f>VLOOKUP(Cohort[[#This Row],[Code]],Codes[],COLUMN(Codes[[#Headers],[Obstetric Histpry]]),FALSE)</f>
        <v>No</v>
      </c>
      <c r="Y17" s="1" t="str">
        <f>VLOOKUP(Cohort[[#This Row],[Code]],Codes[],COLUMN(Codes[[#Headers],[18 Month Follow on Data]]),FALSE)</f>
        <v>Yes - uncleaned</v>
      </c>
    </row>
    <row r="18" spans="1:25" ht="52" hidden="1" customHeight="1" x14ac:dyDescent="0.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 t="str" cm="1">
        <f t="array" ref="I18">TEXT(SUM(10^Code_Mask*(Cohort[[#This Row],[Fetal Pilot Scans, validated or not]:[Has child had an 18 month assessment.  NB this includes limited data, courtesy assessments etc]]&gt;0)),"0000000")</f>
        <v>0000100</v>
      </c>
      <c r="L18" s="1" t="e">
        <f>VLOOKUP(Cohort[[#This Row],[Participant ID]],BIBS[],COLUMN(BIBS[[#Headers],[BIBS?]]),FALSE)</f>
        <v>#N/A</v>
      </c>
      <c r="N18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18" s="1" t="str">
        <f>VLOOKUP(Cohort[[#This Row],[Code]],Codes[],COLUMN(Codes[[#Headers],[Parents Demographic]]),FALSE)</f>
        <v>No</v>
      </c>
      <c r="P18" s="1" t="str">
        <f>VLOOKUP(Cohort[[#This Row],[Code]],Codes[],COLUMN(Codes[[#Headers],[Mother''s Past Medical History]]),FALSE)</f>
        <v>No</v>
      </c>
      <c r="Q18" s="1" t="str">
        <f>VLOOKUP(Cohort[[#This Row],[Code]],Codes[],COLUMN(Codes[[#Headers],[EDD + Mode of Conception]]),FALSE)</f>
        <v>EDD in the follow up</v>
      </c>
      <c r="R18" s="1" t="str">
        <f>VLOOKUP(Cohort[[#This Row],[Code]],Codes[],COLUMN(Codes[[#Headers],[Late Pregnancy History]]),FALSE)</f>
        <v>No</v>
      </c>
      <c r="S18" s="1" t="str">
        <f>VLOOKUP(Cohort[[#This Row],[Code]],Codes[],COLUMN(Codes[[#Headers],[Labour History]]),FALSE)</f>
        <v>No</v>
      </c>
      <c r="T18" s="1" t="str">
        <f>VLOOKUP(Cohort[[#This Row],[Code]],Codes[],COLUMN(Codes[[#Headers],[Baby Background Information]]),FALSE)</f>
        <v>No</v>
      </c>
      <c r="U18" s="1" t="str">
        <f>VLOOKUP(Cohort[[#This Row],[Code]],Codes[],COLUMN(Codes[[#Headers],[EPDS]]),FALSE)</f>
        <v>No</v>
      </c>
      <c r="V18" s="1" t="str">
        <f>VLOOKUP(Cohort[[#This Row],[Code]],Codes[],COLUMN(Codes[[#Headers],[Mother''s Medications]]),FALSE)</f>
        <v>No</v>
      </c>
      <c r="W18" s="1" t="str">
        <f>VLOOKUP(Cohort[[#This Row],[Code]],Codes[],COLUMN(Codes[[#Headers],[Baby Medications]]),FALSE)</f>
        <v>No</v>
      </c>
      <c r="X18" s="1" t="str">
        <f>VLOOKUP(Cohort[[#This Row],[Code]],Codes[],COLUMN(Codes[[#Headers],[Obstetric Histpry]]),FALSE)</f>
        <v>No</v>
      </c>
      <c r="Y18" s="1" t="str">
        <f>VLOOKUP(Cohort[[#This Row],[Code]],Codes[],COLUMN(Codes[[#Headers],[18 Month Follow on Data]]),FALSE)</f>
        <v>Yes - uncleaned</v>
      </c>
    </row>
    <row r="19" spans="1:25" ht="52" hidden="1" customHeight="1" x14ac:dyDescent="0.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 t="str" cm="1">
        <f t="array" ref="I19">TEXT(SUM(10^Code_Mask*(Cohort[[#This Row],[Fetal Pilot Scans, validated or not]:[Has child had an 18 month assessment.  NB this includes limited data, courtesy assessments etc]]&gt;0)),"0000000")</f>
        <v>0000100</v>
      </c>
      <c r="L19" s="1" t="e">
        <f>VLOOKUP(Cohort[[#This Row],[Participant ID]],BIBS[],COLUMN(BIBS[[#Headers],[BIBS?]]),FALSE)</f>
        <v>#N/A</v>
      </c>
      <c r="N19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19" s="1" t="str">
        <f>VLOOKUP(Cohort[[#This Row],[Code]],Codes[],COLUMN(Codes[[#Headers],[Parents Demographic]]),FALSE)</f>
        <v>No</v>
      </c>
      <c r="P19" s="1" t="str">
        <f>VLOOKUP(Cohort[[#This Row],[Code]],Codes[],COLUMN(Codes[[#Headers],[Mother''s Past Medical History]]),FALSE)</f>
        <v>No</v>
      </c>
      <c r="Q19" s="1" t="str">
        <f>VLOOKUP(Cohort[[#This Row],[Code]],Codes[],COLUMN(Codes[[#Headers],[EDD + Mode of Conception]]),FALSE)</f>
        <v>EDD in the follow up</v>
      </c>
      <c r="R19" s="1" t="str">
        <f>VLOOKUP(Cohort[[#This Row],[Code]],Codes[],COLUMN(Codes[[#Headers],[Late Pregnancy History]]),FALSE)</f>
        <v>No</v>
      </c>
      <c r="S19" s="1" t="str">
        <f>VLOOKUP(Cohort[[#This Row],[Code]],Codes[],COLUMN(Codes[[#Headers],[Labour History]]),FALSE)</f>
        <v>No</v>
      </c>
      <c r="T19" s="1" t="str">
        <f>VLOOKUP(Cohort[[#This Row],[Code]],Codes[],COLUMN(Codes[[#Headers],[Baby Background Information]]),FALSE)</f>
        <v>No</v>
      </c>
      <c r="U19" s="1" t="str">
        <f>VLOOKUP(Cohort[[#This Row],[Code]],Codes[],COLUMN(Codes[[#Headers],[EPDS]]),FALSE)</f>
        <v>No</v>
      </c>
      <c r="V19" s="1" t="str">
        <f>VLOOKUP(Cohort[[#This Row],[Code]],Codes[],COLUMN(Codes[[#Headers],[Mother''s Medications]]),FALSE)</f>
        <v>No</v>
      </c>
      <c r="W19" s="1" t="str">
        <f>VLOOKUP(Cohort[[#This Row],[Code]],Codes[],COLUMN(Codes[[#Headers],[Baby Medications]]),FALSE)</f>
        <v>No</v>
      </c>
      <c r="X19" s="1" t="str">
        <f>VLOOKUP(Cohort[[#This Row],[Code]],Codes[],COLUMN(Codes[[#Headers],[Obstetric Histpry]]),FALSE)</f>
        <v>No</v>
      </c>
      <c r="Y19" s="1" t="str">
        <f>VLOOKUP(Cohort[[#This Row],[Code]],Codes[],COLUMN(Codes[[#Headers],[18 Month Follow on Data]]),FALSE)</f>
        <v>Yes - uncleaned</v>
      </c>
    </row>
    <row r="20" spans="1:25" ht="52" hidden="1" customHeight="1" x14ac:dyDescent="0.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 cm="1">
        <f t="array" ref="I20">TEXT(SUM(10^Code_Mask*(Cohort[[#This Row],[Fetal Pilot Scans, validated or not]:[Has child had an 18 month assessment.  NB this includes limited data, courtesy assessments etc]]&gt;0)),"0000000")</f>
        <v>0000000</v>
      </c>
      <c r="K20" s="1" t="s">
        <v>16</v>
      </c>
      <c r="L20" s="1" t="b">
        <f>VLOOKUP(Cohort[[#This Row],[Participant ID]],BIBS[],COLUMN(BIBS[[#Headers],[BIBS?]]),FALSE)</f>
        <v>0</v>
      </c>
      <c r="N20" s="1" t="str">
        <f>VLOOKUP(Cohort[[#This Row],[Code]],Codes[],COLUMN(Codes[[#Headers],[Meaning]]),FALSE)</f>
        <v>No dHCP data at ll.  ?Enrolment, ?Baby Born, ?EPDS but not cleaned</v>
      </c>
      <c r="O20" s="1" t="str">
        <f>VLOOKUP(Cohort[[#This Row],[Code]],Codes[],COLUMN(Codes[[#Headers],[Parents Demographic]]),FALSE)</f>
        <v>No</v>
      </c>
      <c r="P20" s="1" t="str">
        <f>VLOOKUP(Cohort[[#This Row],[Code]],Codes[],COLUMN(Codes[[#Headers],[Mother''s Past Medical History]]),FALSE)</f>
        <v>No</v>
      </c>
      <c r="Q20" s="1" t="str">
        <f>VLOOKUP(Cohort[[#This Row],[Code]],Codes[],COLUMN(Codes[[#Headers],[EDD + Mode of Conception]]),FALSE)</f>
        <v>No</v>
      </c>
      <c r="R20" s="1" t="str">
        <f>VLOOKUP(Cohort[[#This Row],[Code]],Codes[],COLUMN(Codes[[#Headers],[Late Pregnancy History]]),FALSE)</f>
        <v>No</v>
      </c>
      <c r="S20" s="1" t="str">
        <f>VLOOKUP(Cohort[[#This Row],[Code]],Codes[],COLUMN(Codes[[#Headers],[Labour History]]),FALSE)</f>
        <v>No</v>
      </c>
      <c r="T20" s="1" t="str">
        <f>VLOOKUP(Cohort[[#This Row],[Code]],Codes[],COLUMN(Codes[[#Headers],[Baby Background Information]]),FALSE)</f>
        <v>No</v>
      </c>
      <c r="U20" s="1" t="str">
        <f>VLOOKUP(Cohort[[#This Row],[Code]],Codes[],COLUMN(Codes[[#Headers],[EPDS]]),FALSE)</f>
        <v>No</v>
      </c>
      <c r="V20" s="1" t="str">
        <f>VLOOKUP(Cohort[[#This Row],[Code]],Codes[],COLUMN(Codes[[#Headers],[Mother''s Medications]]),FALSE)</f>
        <v>No</v>
      </c>
      <c r="W20" s="1" t="str">
        <f>VLOOKUP(Cohort[[#This Row],[Code]],Codes[],COLUMN(Codes[[#Headers],[Baby Medications]]),FALSE)</f>
        <v>No</v>
      </c>
      <c r="X20" s="1" t="str">
        <f>VLOOKUP(Cohort[[#This Row],[Code]],Codes[],COLUMN(Codes[[#Headers],[Obstetric Histpry]]),FALSE)</f>
        <v>No</v>
      </c>
      <c r="Y20" s="1" t="str">
        <f>VLOOKUP(Cohort[[#This Row],[Code]],Codes[],COLUMN(Codes[[#Headers],[18 Month Follow on Data]]),FALSE)</f>
        <v>No</v>
      </c>
    </row>
    <row r="21" spans="1:25" ht="52" hidden="1" customHeight="1" x14ac:dyDescent="0.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tr" cm="1">
        <f t="array" ref="I21">TEXT(SUM(10^Code_Mask*(Cohort[[#This Row],[Fetal Pilot Scans, validated or not]:[Has child had an 18 month assessment.  NB this includes limited data, courtesy assessments etc]]&gt;0)),"0000000")</f>
        <v>0000100</v>
      </c>
      <c r="L21" s="1" t="e">
        <f>VLOOKUP(Cohort[[#This Row],[Participant ID]],BIBS[],COLUMN(BIBS[[#Headers],[BIBS?]]),FALSE)</f>
        <v>#N/A</v>
      </c>
      <c r="N21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1" s="1" t="str">
        <f>VLOOKUP(Cohort[[#This Row],[Code]],Codes[],COLUMN(Codes[[#Headers],[Parents Demographic]]),FALSE)</f>
        <v>No</v>
      </c>
      <c r="P21" s="1" t="str">
        <f>VLOOKUP(Cohort[[#This Row],[Code]],Codes[],COLUMN(Codes[[#Headers],[Mother''s Past Medical History]]),FALSE)</f>
        <v>No</v>
      </c>
      <c r="Q21" s="1" t="str">
        <f>VLOOKUP(Cohort[[#This Row],[Code]],Codes[],COLUMN(Codes[[#Headers],[EDD + Mode of Conception]]),FALSE)</f>
        <v>EDD in the follow up</v>
      </c>
      <c r="R21" s="1" t="str">
        <f>VLOOKUP(Cohort[[#This Row],[Code]],Codes[],COLUMN(Codes[[#Headers],[Late Pregnancy History]]),FALSE)</f>
        <v>No</v>
      </c>
      <c r="S21" s="1" t="str">
        <f>VLOOKUP(Cohort[[#This Row],[Code]],Codes[],COLUMN(Codes[[#Headers],[Labour History]]),FALSE)</f>
        <v>No</v>
      </c>
      <c r="T21" s="1" t="str">
        <f>VLOOKUP(Cohort[[#This Row],[Code]],Codes[],COLUMN(Codes[[#Headers],[Baby Background Information]]),FALSE)</f>
        <v>No</v>
      </c>
      <c r="U21" s="1" t="str">
        <f>VLOOKUP(Cohort[[#This Row],[Code]],Codes[],COLUMN(Codes[[#Headers],[EPDS]]),FALSE)</f>
        <v>No</v>
      </c>
      <c r="V21" s="1" t="str">
        <f>VLOOKUP(Cohort[[#This Row],[Code]],Codes[],COLUMN(Codes[[#Headers],[Mother''s Medications]]),FALSE)</f>
        <v>No</v>
      </c>
      <c r="W21" s="1" t="str">
        <f>VLOOKUP(Cohort[[#This Row],[Code]],Codes[],COLUMN(Codes[[#Headers],[Baby Medications]]),FALSE)</f>
        <v>No</v>
      </c>
      <c r="X21" s="1" t="str">
        <f>VLOOKUP(Cohort[[#This Row],[Code]],Codes[],COLUMN(Codes[[#Headers],[Obstetric Histpry]]),FALSE)</f>
        <v>No</v>
      </c>
      <c r="Y21" s="1" t="str">
        <f>VLOOKUP(Cohort[[#This Row],[Code]],Codes[],COLUMN(Codes[[#Headers],[18 Month Follow on Data]]),FALSE)</f>
        <v>Yes - uncleaned</v>
      </c>
    </row>
    <row r="22" spans="1:25" ht="52" hidden="1" customHeight="1" x14ac:dyDescent="0.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tr" cm="1">
        <f t="array" ref="I22">TEXT(SUM(10^Code_Mask*(Cohort[[#This Row],[Fetal Pilot Scans, validated or not]:[Has child had an 18 month assessment.  NB this includes limited data, courtesy assessments etc]]&gt;0)),"0000000")</f>
        <v>0000100</v>
      </c>
      <c r="L22" s="1" t="e">
        <f>VLOOKUP(Cohort[[#This Row],[Participant ID]],BIBS[],COLUMN(BIBS[[#Headers],[BIBS?]]),FALSE)</f>
        <v>#N/A</v>
      </c>
      <c r="N22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2" s="1" t="str">
        <f>VLOOKUP(Cohort[[#This Row],[Code]],Codes[],COLUMN(Codes[[#Headers],[Parents Demographic]]),FALSE)</f>
        <v>No</v>
      </c>
      <c r="P22" s="1" t="str">
        <f>VLOOKUP(Cohort[[#This Row],[Code]],Codes[],COLUMN(Codes[[#Headers],[Mother''s Past Medical History]]),FALSE)</f>
        <v>No</v>
      </c>
      <c r="Q22" s="1" t="str">
        <f>VLOOKUP(Cohort[[#This Row],[Code]],Codes[],COLUMN(Codes[[#Headers],[EDD + Mode of Conception]]),FALSE)</f>
        <v>EDD in the follow up</v>
      </c>
      <c r="R22" s="1" t="str">
        <f>VLOOKUP(Cohort[[#This Row],[Code]],Codes[],COLUMN(Codes[[#Headers],[Late Pregnancy History]]),FALSE)</f>
        <v>No</v>
      </c>
      <c r="S22" s="1" t="str">
        <f>VLOOKUP(Cohort[[#This Row],[Code]],Codes[],COLUMN(Codes[[#Headers],[Labour History]]),FALSE)</f>
        <v>No</v>
      </c>
      <c r="T22" s="1" t="str">
        <f>VLOOKUP(Cohort[[#This Row],[Code]],Codes[],COLUMN(Codes[[#Headers],[Baby Background Information]]),FALSE)</f>
        <v>No</v>
      </c>
      <c r="U22" s="1" t="str">
        <f>VLOOKUP(Cohort[[#This Row],[Code]],Codes[],COLUMN(Codes[[#Headers],[EPDS]]),FALSE)</f>
        <v>No</v>
      </c>
      <c r="V22" s="1" t="str">
        <f>VLOOKUP(Cohort[[#This Row],[Code]],Codes[],COLUMN(Codes[[#Headers],[Mother''s Medications]]),FALSE)</f>
        <v>No</v>
      </c>
      <c r="W22" s="1" t="str">
        <f>VLOOKUP(Cohort[[#This Row],[Code]],Codes[],COLUMN(Codes[[#Headers],[Baby Medications]]),FALSE)</f>
        <v>No</v>
      </c>
      <c r="X22" s="1" t="str">
        <f>VLOOKUP(Cohort[[#This Row],[Code]],Codes[],COLUMN(Codes[[#Headers],[Obstetric Histpry]]),FALSE)</f>
        <v>No</v>
      </c>
      <c r="Y22" s="1" t="str">
        <f>VLOOKUP(Cohort[[#This Row],[Code]],Codes[],COLUMN(Codes[[#Headers],[18 Month Follow on Data]]),FALSE)</f>
        <v>Yes - uncleaned</v>
      </c>
    </row>
    <row r="23" spans="1:25" ht="52" hidden="1" customHeight="1" x14ac:dyDescent="0.2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tr" cm="1">
        <f t="array" ref="I23">TEXT(SUM(10^Code_Mask*(Cohort[[#This Row],[Fetal Pilot Scans, validated or not]:[Has child had an 18 month assessment.  NB this includes limited data, courtesy assessments etc]]&gt;0)),"0000000")</f>
        <v>0000100</v>
      </c>
      <c r="L23" s="1" t="e">
        <f>VLOOKUP(Cohort[[#This Row],[Participant ID]],BIBS[],COLUMN(BIBS[[#Headers],[BIBS?]]),FALSE)</f>
        <v>#N/A</v>
      </c>
      <c r="N23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3" s="1" t="str">
        <f>VLOOKUP(Cohort[[#This Row],[Code]],Codes[],COLUMN(Codes[[#Headers],[Parents Demographic]]),FALSE)</f>
        <v>No</v>
      </c>
      <c r="P23" s="1" t="str">
        <f>VLOOKUP(Cohort[[#This Row],[Code]],Codes[],COLUMN(Codes[[#Headers],[Mother''s Past Medical History]]),FALSE)</f>
        <v>No</v>
      </c>
      <c r="Q23" s="1" t="str">
        <f>VLOOKUP(Cohort[[#This Row],[Code]],Codes[],COLUMN(Codes[[#Headers],[EDD + Mode of Conception]]),FALSE)</f>
        <v>EDD in the follow up</v>
      </c>
      <c r="R23" s="1" t="str">
        <f>VLOOKUP(Cohort[[#This Row],[Code]],Codes[],COLUMN(Codes[[#Headers],[Late Pregnancy History]]),FALSE)</f>
        <v>No</v>
      </c>
      <c r="S23" s="1" t="str">
        <f>VLOOKUP(Cohort[[#This Row],[Code]],Codes[],COLUMN(Codes[[#Headers],[Labour History]]),FALSE)</f>
        <v>No</v>
      </c>
      <c r="T23" s="1" t="str">
        <f>VLOOKUP(Cohort[[#This Row],[Code]],Codes[],COLUMN(Codes[[#Headers],[Baby Background Information]]),FALSE)</f>
        <v>No</v>
      </c>
      <c r="U23" s="1" t="str">
        <f>VLOOKUP(Cohort[[#This Row],[Code]],Codes[],COLUMN(Codes[[#Headers],[EPDS]]),FALSE)</f>
        <v>No</v>
      </c>
      <c r="V23" s="1" t="str">
        <f>VLOOKUP(Cohort[[#This Row],[Code]],Codes[],COLUMN(Codes[[#Headers],[Mother''s Medications]]),FALSE)</f>
        <v>No</v>
      </c>
      <c r="W23" s="1" t="str">
        <f>VLOOKUP(Cohort[[#This Row],[Code]],Codes[],COLUMN(Codes[[#Headers],[Baby Medications]]),FALSE)</f>
        <v>No</v>
      </c>
      <c r="X23" s="1" t="str">
        <f>VLOOKUP(Cohort[[#This Row],[Code]],Codes[],COLUMN(Codes[[#Headers],[Obstetric Histpry]]),FALSE)</f>
        <v>No</v>
      </c>
      <c r="Y23" s="1" t="str">
        <f>VLOOKUP(Cohort[[#This Row],[Code]],Codes[],COLUMN(Codes[[#Headers],[18 Month Follow on Data]]),FALSE)</f>
        <v>Yes - uncleaned</v>
      </c>
    </row>
    <row r="24" spans="1:25" ht="52" hidden="1" customHeight="1" x14ac:dyDescent="0.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tr" cm="1">
        <f t="array" ref="I24">TEXT(SUM(10^Code_Mask*(Cohort[[#This Row],[Fetal Pilot Scans, validated or not]:[Has child had an 18 month assessment.  NB this includes limited data, courtesy assessments etc]]&gt;0)),"0000000")</f>
        <v>0000100</v>
      </c>
      <c r="L24" s="1" t="e">
        <f>VLOOKUP(Cohort[[#This Row],[Participant ID]],BIBS[],COLUMN(BIBS[[#Headers],[BIBS?]]),FALSE)</f>
        <v>#N/A</v>
      </c>
      <c r="N24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4" s="1" t="str">
        <f>VLOOKUP(Cohort[[#This Row],[Code]],Codes[],COLUMN(Codes[[#Headers],[Parents Demographic]]),FALSE)</f>
        <v>No</v>
      </c>
      <c r="P24" s="1" t="str">
        <f>VLOOKUP(Cohort[[#This Row],[Code]],Codes[],COLUMN(Codes[[#Headers],[Mother''s Past Medical History]]),FALSE)</f>
        <v>No</v>
      </c>
      <c r="Q24" s="1" t="str">
        <f>VLOOKUP(Cohort[[#This Row],[Code]],Codes[],COLUMN(Codes[[#Headers],[EDD + Mode of Conception]]),FALSE)</f>
        <v>EDD in the follow up</v>
      </c>
      <c r="R24" s="1" t="str">
        <f>VLOOKUP(Cohort[[#This Row],[Code]],Codes[],COLUMN(Codes[[#Headers],[Late Pregnancy History]]),FALSE)</f>
        <v>No</v>
      </c>
      <c r="S24" s="1" t="str">
        <f>VLOOKUP(Cohort[[#This Row],[Code]],Codes[],COLUMN(Codes[[#Headers],[Labour History]]),FALSE)</f>
        <v>No</v>
      </c>
      <c r="T24" s="1" t="str">
        <f>VLOOKUP(Cohort[[#This Row],[Code]],Codes[],COLUMN(Codes[[#Headers],[Baby Background Information]]),FALSE)</f>
        <v>No</v>
      </c>
      <c r="U24" s="1" t="str">
        <f>VLOOKUP(Cohort[[#This Row],[Code]],Codes[],COLUMN(Codes[[#Headers],[EPDS]]),FALSE)</f>
        <v>No</v>
      </c>
      <c r="V24" s="1" t="str">
        <f>VLOOKUP(Cohort[[#This Row],[Code]],Codes[],COLUMN(Codes[[#Headers],[Mother''s Medications]]),FALSE)</f>
        <v>No</v>
      </c>
      <c r="W24" s="1" t="str">
        <f>VLOOKUP(Cohort[[#This Row],[Code]],Codes[],COLUMN(Codes[[#Headers],[Baby Medications]]),FALSE)</f>
        <v>No</v>
      </c>
      <c r="X24" s="1" t="str">
        <f>VLOOKUP(Cohort[[#This Row],[Code]],Codes[],COLUMN(Codes[[#Headers],[Obstetric Histpry]]),FALSE)</f>
        <v>No</v>
      </c>
      <c r="Y24" s="1" t="str">
        <f>VLOOKUP(Cohort[[#This Row],[Code]],Codes[],COLUMN(Codes[[#Headers],[18 Month Follow on Data]]),FALSE)</f>
        <v>Yes - uncleaned</v>
      </c>
    </row>
    <row r="25" spans="1:25" ht="52" hidden="1" customHeight="1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 cm="1">
        <f t="array" ref="I25">TEXT(SUM(10^Code_Mask*(Cohort[[#This Row],[Fetal Pilot Scans, validated or not]:[Has child had an 18 month assessment.  NB this includes limited data, courtesy assessments etc]]&gt;0)),"0000000")</f>
        <v>0000000</v>
      </c>
      <c r="K25" s="1" t="s">
        <v>36</v>
      </c>
      <c r="L25" s="1" t="e">
        <f>VLOOKUP(Cohort[[#This Row],[Participant ID]],BIBS[],COLUMN(BIBS[[#Headers],[BIBS?]]),FALSE)</f>
        <v>#N/A</v>
      </c>
      <c r="N25" s="1" t="str">
        <f>VLOOKUP(Cohort[[#This Row],[Code]],Codes[],COLUMN(Codes[[#Headers],[Meaning]]),FALSE)</f>
        <v>No dHCP data at ll.  ?Enrolment, ?Baby Born, ?EPDS but not cleaned</v>
      </c>
      <c r="O25" s="1" t="str">
        <f>VLOOKUP(Cohort[[#This Row],[Code]],Codes[],COLUMN(Codes[[#Headers],[Parents Demographic]]),FALSE)</f>
        <v>No</v>
      </c>
      <c r="P25" s="1" t="str">
        <f>VLOOKUP(Cohort[[#This Row],[Code]],Codes[],COLUMN(Codes[[#Headers],[Mother''s Past Medical History]]),FALSE)</f>
        <v>No</v>
      </c>
      <c r="Q25" s="1" t="str">
        <f>VLOOKUP(Cohort[[#This Row],[Code]],Codes[],COLUMN(Codes[[#Headers],[EDD + Mode of Conception]]),FALSE)</f>
        <v>No</v>
      </c>
      <c r="R25" s="1" t="str">
        <f>VLOOKUP(Cohort[[#This Row],[Code]],Codes[],COLUMN(Codes[[#Headers],[Late Pregnancy History]]),FALSE)</f>
        <v>No</v>
      </c>
      <c r="S25" s="1" t="str">
        <f>VLOOKUP(Cohort[[#This Row],[Code]],Codes[],COLUMN(Codes[[#Headers],[Labour History]]),FALSE)</f>
        <v>No</v>
      </c>
      <c r="T25" s="1" t="str">
        <f>VLOOKUP(Cohort[[#This Row],[Code]],Codes[],COLUMN(Codes[[#Headers],[Baby Background Information]]),FALSE)</f>
        <v>No</v>
      </c>
      <c r="U25" s="1" t="str">
        <f>VLOOKUP(Cohort[[#This Row],[Code]],Codes[],COLUMN(Codes[[#Headers],[EPDS]]),FALSE)</f>
        <v>No</v>
      </c>
      <c r="V25" s="1" t="str">
        <f>VLOOKUP(Cohort[[#This Row],[Code]],Codes[],COLUMN(Codes[[#Headers],[Mother''s Medications]]),FALSE)</f>
        <v>No</v>
      </c>
      <c r="W25" s="1" t="str">
        <f>VLOOKUP(Cohort[[#This Row],[Code]],Codes[],COLUMN(Codes[[#Headers],[Baby Medications]]),FALSE)</f>
        <v>No</v>
      </c>
      <c r="X25" s="1" t="str">
        <f>VLOOKUP(Cohort[[#This Row],[Code]],Codes[],COLUMN(Codes[[#Headers],[Obstetric Histpry]]),FALSE)</f>
        <v>No</v>
      </c>
      <c r="Y25" s="1" t="str">
        <f>VLOOKUP(Cohort[[#This Row],[Code]],Codes[],COLUMN(Codes[[#Headers],[18 Month Follow on Data]]),FALSE)</f>
        <v>No</v>
      </c>
    </row>
    <row r="26" spans="1:25" ht="52" hidden="1" customHeight="1" x14ac:dyDescent="0.2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tr" cm="1">
        <f t="array" ref="I26">TEXT(SUM(10^Code_Mask*(Cohort[[#This Row],[Fetal Pilot Scans, validated or not]:[Has child had an 18 month assessment.  NB this includes limited data, courtesy assessments etc]]&gt;0)),"0000000")</f>
        <v>0000100</v>
      </c>
      <c r="L26" s="1" t="e">
        <f>VLOOKUP(Cohort[[#This Row],[Participant ID]],BIBS[],COLUMN(BIBS[[#Headers],[BIBS?]]),FALSE)</f>
        <v>#N/A</v>
      </c>
      <c r="N26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6" s="1" t="str">
        <f>VLOOKUP(Cohort[[#This Row],[Code]],Codes[],COLUMN(Codes[[#Headers],[Parents Demographic]]),FALSE)</f>
        <v>No</v>
      </c>
      <c r="P26" s="1" t="str">
        <f>VLOOKUP(Cohort[[#This Row],[Code]],Codes[],COLUMN(Codes[[#Headers],[Mother''s Past Medical History]]),FALSE)</f>
        <v>No</v>
      </c>
      <c r="Q26" s="1" t="str">
        <f>VLOOKUP(Cohort[[#This Row],[Code]],Codes[],COLUMN(Codes[[#Headers],[EDD + Mode of Conception]]),FALSE)</f>
        <v>EDD in the follow up</v>
      </c>
      <c r="R26" s="1" t="str">
        <f>VLOOKUP(Cohort[[#This Row],[Code]],Codes[],COLUMN(Codes[[#Headers],[Late Pregnancy History]]),FALSE)</f>
        <v>No</v>
      </c>
      <c r="S26" s="1" t="str">
        <f>VLOOKUP(Cohort[[#This Row],[Code]],Codes[],COLUMN(Codes[[#Headers],[Labour History]]),FALSE)</f>
        <v>No</v>
      </c>
      <c r="T26" s="1" t="str">
        <f>VLOOKUP(Cohort[[#This Row],[Code]],Codes[],COLUMN(Codes[[#Headers],[Baby Background Information]]),FALSE)</f>
        <v>No</v>
      </c>
      <c r="U26" s="1" t="str">
        <f>VLOOKUP(Cohort[[#This Row],[Code]],Codes[],COLUMN(Codes[[#Headers],[EPDS]]),FALSE)</f>
        <v>No</v>
      </c>
      <c r="V26" s="1" t="str">
        <f>VLOOKUP(Cohort[[#This Row],[Code]],Codes[],COLUMN(Codes[[#Headers],[Mother''s Medications]]),FALSE)</f>
        <v>No</v>
      </c>
      <c r="W26" s="1" t="str">
        <f>VLOOKUP(Cohort[[#This Row],[Code]],Codes[],COLUMN(Codes[[#Headers],[Baby Medications]]),FALSE)</f>
        <v>No</v>
      </c>
      <c r="X26" s="1" t="str">
        <f>VLOOKUP(Cohort[[#This Row],[Code]],Codes[],COLUMN(Codes[[#Headers],[Obstetric Histpry]]),FALSE)</f>
        <v>No</v>
      </c>
      <c r="Y26" s="1" t="str">
        <f>VLOOKUP(Cohort[[#This Row],[Code]],Codes[],COLUMN(Codes[[#Headers],[18 Month Follow on Data]]),FALSE)</f>
        <v>Yes - uncleaned</v>
      </c>
    </row>
    <row r="27" spans="1:25" ht="52" hidden="1" customHeight="1" x14ac:dyDescent="0.2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 t="str" cm="1">
        <f t="array" ref="I27">TEXT(SUM(10^Code_Mask*(Cohort[[#This Row],[Fetal Pilot Scans, validated or not]:[Has child had an 18 month assessment.  NB this includes limited data, courtesy assessments etc]]&gt;0)),"0000000")</f>
        <v>0000100</v>
      </c>
      <c r="L27" s="1" t="e">
        <f>VLOOKUP(Cohort[[#This Row],[Participant ID]],BIBS[],COLUMN(BIBS[[#Headers],[BIBS?]]),FALSE)</f>
        <v>#N/A</v>
      </c>
      <c r="N27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7" s="1" t="str">
        <f>VLOOKUP(Cohort[[#This Row],[Code]],Codes[],COLUMN(Codes[[#Headers],[Parents Demographic]]),FALSE)</f>
        <v>No</v>
      </c>
      <c r="P27" s="1" t="str">
        <f>VLOOKUP(Cohort[[#This Row],[Code]],Codes[],COLUMN(Codes[[#Headers],[Mother''s Past Medical History]]),FALSE)</f>
        <v>No</v>
      </c>
      <c r="Q27" s="1" t="str">
        <f>VLOOKUP(Cohort[[#This Row],[Code]],Codes[],COLUMN(Codes[[#Headers],[EDD + Mode of Conception]]),FALSE)</f>
        <v>EDD in the follow up</v>
      </c>
      <c r="R27" s="1" t="str">
        <f>VLOOKUP(Cohort[[#This Row],[Code]],Codes[],COLUMN(Codes[[#Headers],[Late Pregnancy History]]),FALSE)</f>
        <v>No</v>
      </c>
      <c r="S27" s="1" t="str">
        <f>VLOOKUP(Cohort[[#This Row],[Code]],Codes[],COLUMN(Codes[[#Headers],[Labour History]]),FALSE)</f>
        <v>No</v>
      </c>
      <c r="T27" s="1" t="str">
        <f>VLOOKUP(Cohort[[#This Row],[Code]],Codes[],COLUMN(Codes[[#Headers],[Baby Background Information]]),FALSE)</f>
        <v>No</v>
      </c>
      <c r="U27" s="1" t="str">
        <f>VLOOKUP(Cohort[[#This Row],[Code]],Codes[],COLUMN(Codes[[#Headers],[EPDS]]),FALSE)</f>
        <v>No</v>
      </c>
      <c r="V27" s="1" t="str">
        <f>VLOOKUP(Cohort[[#This Row],[Code]],Codes[],COLUMN(Codes[[#Headers],[Mother''s Medications]]),FALSE)</f>
        <v>No</v>
      </c>
      <c r="W27" s="1" t="str">
        <f>VLOOKUP(Cohort[[#This Row],[Code]],Codes[],COLUMN(Codes[[#Headers],[Baby Medications]]),FALSE)</f>
        <v>No</v>
      </c>
      <c r="X27" s="1" t="str">
        <f>VLOOKUP(Cohort[[#This Row],[Code]],Codes[],COLUMN(Codes[[#Headers],[Obstetric Histpry]]),FALSE)</f>
        <v>No</v>
      </c>
      <c r="Y27" s="1" t="str">
        <f>VLOOKUP(Cohort[[#This Row],[Code]],Codes[],COLUMN(Codes[[#Headers],[18 Month Follow on Data]]),FALSE)</f>
        <v>Yes - uncleaned</v>
      </c>
    </row>
    <row r="28" spans="1:25" ht="52" hidden="1" customHeight="1" x14ac:dyDescent="0.2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tr" cm="1">
        <f t="array" ref="I28">TEXT(SUM(10^Code_Mask*(Cohort[[#This Row],[Fetal Pilot Scans, validated or not]:[Has child had an 18 month assessment.  NB this includes limited data, courtesy assessments etc]]&gt;0)),"0000000")</f>
        <v>0000100</v>
      </c>
      <c r="L28" s="1" t="e">
        <f>VLOOKUP(Cohort[[#This Row],[Participant ID]],BIBS[],COLUMN(BIBS[[#Headers],[BIBS?]]),FALSE)</f>
        <v>#N/A</v>
      </c>
      <c r="N28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8" s="1" t="str">
        <f>VLOOKUP(Cohort[[#This Row],[Code]],Codes[],COLUMN(Codes[[#Headers],[Parents Demographic]]),FALSE)</f>
        <v>No</v>
      </c>
      <c r="P28" s="1" t="str">
        <f>VLOOKUP(Cohort[[#This Row],[Code]],Codes[],COLUMN(Codes[[#Headers],[Mother''s Past Medical History]]),FALSE)</f>
        <v>No</v>
      </c>
      <c r="Q28" s="1" t="str">
        <f>VLOOKUP(Cohort[[#This Row],[Code]],Codes[],COLUMN(Codes[[#Headers],[EDD + Mode of Conception]]),FALSE)</f>
        <v>EDD in the follow up</v>
      </c>
      <c r="R28" s="1" t="str">
        <f>VLOOKUP(Cohort[[#This Row],[Code]],Codes[],COLUMN(Codes[[#Headers],[Late Pregnancy History]]),FALSE)</f>
        <v>No</v>
      </c>
      <c r="S28" s="1" t="str">
        <f>VLOOKUP(Cohort[[#This Row],[Code]],Codes[],COLUMN(Codes[[#Headers],[Labour History]]),FALSE)</f>
        <v>No</v>
      </c>
      <c r="T28" s="1" t="str">
        <f>VLOOKUP(Cohort[[#This Row],[Code]],Codes[],COLUMN(Codes[[#Headers],[Baby Background Information]]),FALSE)</f>
        <v>No</v>
      </c>
      <c r="U28" s="1" t="str">
        <f>VLOOKUP(Cohort[[#This Row],[Code]],Codes[],COLUMN(Codes[[#Headers],[EPDS]]),FALSE)</f>
        <v>No</v>
      </c>
      <c r="V28" s="1" t="str">
        <f>VLOOKUP(Cohort[[#This Row],[Code]],Codes[],COLUMN(Codes[[#Headers],[Mother''s Medications]]),FALSE)</f>
        <v>No</v>
      </c>
      <c r="W28" s="1" t="str">
        <f>VLOOKUP(Cohort[[#This Row],[Code]],Codes[],COLUMN(Codes[[#Headers],[Baby Medications]]),FALSE)</f>
        <v>No</v>
      </c>
      <c r="X28" s="1" t="str">
        <f>VLOOKUP(Cohort[[#This Row],[Code]],Codes[],COLUMN(Codes[[#Headers],[Obstetric Histpry]]),FALSE)</f>
        <v>No</v>
      </c>
      <c r="Y28" s="1" t="str">
        <f>VLOOKUP(Cohort[[#This Row],[Code]],Codes[],COLUMN(Codes[[#Headers],[18 Month Follow on Data]]),FALSE)</f>
        <v>Yes - uncleaned</v>
      </c>
    </row>
    <row r="29" spans="1:25" ht="52" hidden="1" customHeight="1" x14ac:dyDescent="0.2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 t="str" cm="1">
        <f t="array" ref="I29">TEXT(SUM(10^Code_Mask*(Cohort[[#This Row],[Fetal Pilot Scans, validated or not]:[Has child had an 18 month assessment.  NB this includes limited data, courtesy assessments etc]]&gt;0)),"0000000")</f>
        <v>0000100</v>
      </c>
      <c r="L29" s="1" t="e">
        <f>VLOOKUP(Cohort[[#This Row],[Participant ID]],BIBS[],COLUMN(BIBS[[#Headers],[BIBS?]]),FALSE)</f>
        <v>#N/A</v>
      </c>
      <c r="N29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29" s="1" t="str">
        <f>VLOOKUP(Cohort[[#This Row],[Code]],Codes[],COLUMN(Codes[[#Headers],[Parents Demographic]]),FALSE)</f>
        <v>No</v>
      </c>
      <c r="P29" s="1" t="str">
        <f>VLOOKUP(Cohort[[#This Row],[Code]],Codes[],COLUMN(Codes[[#Headers],[Mother''s Past Medical History]]),FALSE)</f>
        <v>No</v>
      </c>
      <c r="Q29" s="1" t="str">
        <f>VLOOKUP(Cohort[[#This Row],[Code]],Codes[],COLUMN(Codes[[#Headers],[EDD + Mode of Conception]]),FALSE)</f>
        <v>EDD in the follow up</v>
      </c>
      <c r="R29" s="1" t="str">
        <f>VLOOKUP(Cohort[[#This Row],[Code]],Codes[],COLUMN(Codes[[#Headers],[Late Pregnancy History]]),FALSE)</f>
        <v>No</v>
      </c>
      <c r="S29" s="1" t="str">
        <f>VLOOKUP(Cohort[[#This Row],[Code]],Codes[],COLUMN(Codes[[#Headers],[Labour History]]),FALSE)</f>
        <v>No</v>
      </c>
      <c r="T29" s="1" t="str">
        <f>VLOOKUP(Cohort[[#This Row],[Code]],Codes[],COLUMN(Codes[[#Headers],[Baby Background Information]]),FALSE)</f>
        <v>No</v>
      </c>
      <c r="U29" s="1" t="str">
        <f>VLOOKUP(Cohort[[#This Row],[Code]],Codes[],COLUMN(Codes[[#Headers],[EPDS]]),FALSE)</f>
        <v>No</v>
      </c>
      <c r="V29" s="1" t="str">
        <f>VLOOKUP(Cohort[[#This Row],[Code]],Codes[],COLUMN(Codes[[#Headers],[Mother''s Medications]]),FALSE)</f>
        <v>No</v>
      </c>
      <c r="W29" s="1" t="str">
        <f>VLOOKUP(Cohort[[#This Row],[Code]],Codes[],COLUMN(Codes[[#Headers],[Baby Medications]]),FALSE)</f>
        <v>No</v>
      </c>
      <c r="X29" s="1" t="str">
        <f>VLOOKUP(Cohort[[#This Row],[Code]],Codes[],COLUMN(Codes[[#Headers],[Obstetric Histpry]]),FALSE)</f>
        <v>No</v>
      </c>
      <c r="Y29" s="1" t="str">
        <f>VLOOKUP(Cohort[[#This Row],[Code]],Codes[],COLUMN(Codes[[#Headers],[18 Month Follow on Data]]),FALSE)</f>
        <v>Yes - uncleaned</v>
      </c>
    </row>
    <row r="30" spans="1:25" ht="52" hidden="1" customHeight="1" x14ac:dyDescent="0.2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 t="str" cm="1">
        <f t="array" ref="I30">TEXT(SUM(10^Code_Mask*(Cohort[[#This Row],[Fetal Pilot Scans, validated or not]:[Has child had an 18 month assessment.  NB this includes limited data, courtesy assessments etc]]&gt;0)),"0000000")</f>
        <v>0000100</v>
      </c>
      <c r="L30" s="1" t="e">
        <f>VLOOKUP(Cohort[[#This Row],[Participant ID]],BIBS[],COLUMN(BIBS[[#Headers],[BIBS?]]),FALSE)</f>
        <v>#N/A</v>
      </c>
      <c r="N30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30" s="1" t="str">
        <f>VLOOKUP(Cohort[[#This Row],[Code]],Codes[],COLUMN(Codes[[#Headers],[Parents Demographic]]),FALSE)</f>
        <v>No</v>
      </c>
      <c r="P30" s="1" t="str">
        <f>VLOOKUP(Cohort[[#This Row],[Code]],Codes[],COLUMN(Codes[[#Headers],[Mother''s Past Medical History]]),FALSE)</f>
        <v>No</v>
      </c>
      <c r="Q30" s="1" t="str">
        <f>VLOOKUP(Cohort[[#This Row],[Code]],Codes[],COLUMN(Codes[[#Headers],[EDD + Mode of Conception]]),FALSE)</f>
        <v>EDD in the follow up</v>
      </c>
      <c r="R30" s="1" t="str">
        <f>VLOOKUP(Cohort[[#This Row],[Code]],Codes[],COLUMN(Codes[[#Headers],[Late Pregnancy History]]),FALSE)</f>
        <v>No</v>
      </c>
      <c r="S30" s="1" t="str">
        <f>VLOOKUP(Cohort[[#This Row],[Code]],Codes[],COLUMN(Codes[[#Headers],[Labour History]]),FALSE)</f>
        <v>No</v>
      </c>
      <c r="T30" s="1" t="str">
        <f>VLOOKUP(Cohort[[#This Row],[Code]],Codes[],COLUMN(Codes[[#Headers],[Baby Background Information]]),FALSE)</f>
        <v>No</v>
      </c>
      <c r="U30" s="1" t="str">
        <f>VLOOKUP(Cohort[[#This Row],[Code]],Codes[],COLUMN(Codes[[#Headers],[EPDS]]),FALSE)</f>
        <v>No</v>
      </c>
      <c r="V30" s="1" t="str">
        <f>VLOOKUP(Cohort[[#This Row],[Code]],Codes[],COLUMN(Codes[[#Headers],[Mother''s Medications]]),FALSE)</f>
        <v>No</v>
      </c>
      <c r="W30" s="1" t="str">
        <f>VLOOKUP(Cohort[[#This Row],[Code]],Codes[],COLUMN(Codes[[#Headers],[Baby Medications]]),FALSE)</f>
        <v>No</v>
      </c>
      <c r="X30" s="1" t="str">
        <f>VLOOKUP(Cohort[[#This Row],[Code]],Codes[],COLUMN(Codes[[#Headers],[Obstetric Histpry]]),FALSE)</f>
        <v>No</v>
      </c>
      <c r="Y30" s="1" t="str">
        <f>VLOOKUP(Cohort[[#This Row],[Code]],Codes[],COLUMN(Codes[[#Headers],[18 Month Follow on Data]]),FALSE)</f>
        <v>Yes - uncleaned</v>
      </c>
    </row>
    <row r="31" spans="1:25" ht="52" hidden="1" customHeight="1" x14ac:dyDescent="0.2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tr" cm="1">
        <f t="array" ref="I31">TEXT(SUM(10^Code_Mask*(Cohort[[#This Row],[Fetal Pilot Scans, validated or not]:[Has child had an 18 month assessment.  NB this includes limited data, courtesy assessments etc]]&gt;0)),"0000000")</f>
        <v>0000100</v>
      </c>
      <c r="L31" s="1" t="e">
        <f>VLOOKUP(Cohort[[#This Row],[Participant ID]],BIBS[],COLUMN(BIBS[[#Headers],[BIBS?]]),FALSE)</f>
        <v>#N/A</v>
      </c>
      <c r="N31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31" s="1" t="str">
        <f>VLOOKUP(Cohort[[#This Row],[Code]],Codes[],COLUMN(Codes[[#Headers],[Parents Demographic]]),FALSE)</f>
        <v>No</v>
      </c>
      <c r="P31" s="1" t="str">
        <f>VLOOKUP(Cohort[[#This Row],[Code]],Codes[],COLUMN(Codes[[#Headers],[Mother''s Past Medical History]]),FALSE)</f>
        <v>No</v>
      </c>
      <c r="Q31" s="1" t="str">
        <f>VLOOKUP(Cohort[[#This Row],[Code]],Codes[],COLUMN(Codes[[#Headers],[EDD + Mode of Conception]]),FALSE)</f>
        <v>EDD in the follow up</v>
      </c>
      <c r="R31" s="1" t="str">
        <f>VLOOKUP(Cohort[[#This Row],[Code]],Codes[],COLUMN(Codes[[#Headers],[Late Pregnancy History]]),FALSE)</f>
        <v>No</v>
      </c>
      <c r="S31" s="1" t="str">
        <f>VLOOKUP(Cohort[[#This Row],[Code]],Codes[],COLUMN(Codes[[#Headers],[Labour History]]),FALSE)</f>
        <v>No</v>
      </c>
      <c r="T31" s="1" t="str">
        <f>VLOOKUP(Cohort[[#This Row],[Code]],Codes[],COLUMN(Codes[[#Headers],[Baby Background Information]]),FALSE)</f>
        <v>No</v>
      </c>
      <c r="U31" s="1" t="str">
        <f>VLOOKUP(Cohort[[#This Row],[Code]],Codes[],COLUMN(Codes[[#Headers],[EPDS]]),FALSE)</f>
        <v>No</v>
      </c>
      <c r="V31" s="1" t="str">
        <f>VLOOKUP(Cohort[[#This Row],[Code]],Codes[],COLUMN(Codes[[#Headers],[Mother''s Medications]]),FALSE)</f>
        <v>No</v>
      </c>
      <c r="W31" s="1" t="str">
        <f>VLOOKUP(Cohort[[#This Row],[Code]],Codes[],COLUMN(Codes[[#Headers],[Baby Medications]]),FALSE)</f>
        <v>No</v>
      </c>
      <c r="X31" s="1" t="str">
        <f>VLOOKUP(Cohort[[#This Row],[Code]],Codes[],COLUMN(Codes[[#Headers],[Obstetric Histpry]]),FALSE)</f>
        <v>No</v>
      </c>
      <c r="Y31" s="1" t="str">
        <f>VLOOKUP(Cohort[[#This Row],[Code]],Codes[],COLUMN(Codes[[#Headers],[18 Month Follow on Data]]),FALSE)</f>
        <v>Yes - uncleaned</v>
      </c>
    </row>
    <row r="32" spans="1:25" ht="52" hidden="1" customHeight="1" x14ac:dyDescent="0.2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 t="str" cm="1">
        <f t="array" ref="I32">TEXT(SUM(10^Code_Mask*(Cohort[[#This Row],[Fetal Pilot Scans, validated or not]:[Has child had an 18 month assessment.  NB this includes limited data, courtesy assessments etc]]&gt;0)),"0000000")</f>
        <v>0000100</v>
      </c>
      <c r="L32" s="1" t="e">
        <f>VLOOKUP(Cohort[[#This Row],[Participant ID]],BIBS[],COLUMN(BIBS[[#Headers],[BIBS?]]),FALSE)</f>
        <v>#N/A</v>
      </c>
      <c r="N32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32" s="1" t="str">
        <f>VLOOKUP(Cohort[[#This Row],[Code]],Codes[],COLUMN(Codes[[#Headers],[Parents Demographic]]),FALSE)</f>
        <v>No</v>
      </c>
      <c r="P32" s="1" t="str">
        <f>VLOOKUP(Cohort[[#This Row],[Code]],Codes[],COLUMN(Codes[[#Headers],[Mother''s Past Medical History]]),FALSE)</f>
        <v>No</v>
      </c>
      <c r="Q32" s="1" t="str">
        <f>VLOOKUP(Cohort[[#This Row],[Code]],Codes[],COLUMN(Codes[[#Headers],[EDD + Mode of Conception]]),FALSE)</f>
        <v>EDD in the follow up</v>
      </c>
      <c r="R32" s="1" t="str">
        <f>VLOOKUP(Cohort[[#This Row],[Code]],Codes[],COLUMN(Codes[[#Headers],[Late Pregnancy History]]),FALSE)</f>
        <v>No</v>
      </c>
      <c r="S32" s="1" t="str">
        <f>VLOOKUP(Cohort[[#This Row],[Code]],Codes[],COLUMN(Codes[[#Headers],[Labour History]]),FALSE)</f>
        <v>No</v>
      </c>
      <c r="T32" s="1" t="str">
        <f>VLOOKUP(Cohort[[#This Row],[Code]],Codes[],COLUMN(Codes[[#Headers],[Baby Background Information]]),FALSE)</f>
        <v>No</v>
      </c>
      <c r="U32" s="1" t="str">
        <f>VLOOKUP(Cohort[[#This Row],[Code]],Codes[],COLUMN(Codes[[#Headers],[EPDS]]),FALSE)</f>
        <v>No</v>
      </c>
      <c r="V32" s="1" t="str">
        <f>VLOOKUP(Cohort[[#This Row],[Code]],Codes[],COLUMN(Codes[[#Headers],[Mother''s Medications]]),FALSE)</f>
        <v>No</v>
      </c>
      <c r="W32" s="1" t="str">
        <f>VLOOKUP(Cohort[[#This Row],[Code]],Codes[],COLUMN(Codes[[#Headers],[Baby Medications]]),FALSE)</f>
        <v>No</v>
      </c>
      <c r="X32" s="1" t="str">
        <f>VLOOKUP(Cohort[[#This Row],[Code]],Codes[],COLUMN(Codes[[#Headers],[Obstetric Histpry]]),FALSE)</f>
        <v>No</v>
      </c>
      <c r="Y32" s="1" t="str">
        <f>VLOOKUP(Cohort[[#This Row],[Code]],Codes[],COLUMN(Codes[[#Headers],[18 Month Follow on Data]]),FALSE)</f>
        <v>Yes - uncleaned</v>
      </c>
    </row>
    <row r="33" spans="1:25" hidden="1" x14ac:dyDescent="0.2">
      <c r="A33" t="s">
        <v>44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 t="str" cm="1">
        <f t="array" ref="I33">TEXT(SUM(10^Code_Mask*(Cohort[[#This Row],[Fetal Pilot Scans, validated or not]:[Has child had an 18 month assessment.  NB this includes limited data, courtesy assessments etc]]&gt;0)),"0000000")</f>
        <v>0100100</v>
      </c>
      <c r="L33" s="1" t="b">
        <f>VLOOKUP(Cohort[[#This Row],[Participant ID]],BIBS[],COLUMN(BIBS[[#Headers],[BIBS?]]),FALSE)</f>
        <v>0</v>
      </c>
      <c r="N33" s="1" t="str">
        <f>VLOOKUP(Cohort[[#This Row],[Code]],Codes[],COLUMN(Codes[[#Headers],[Meaning]]),FALSE)</f>
        <v>Term scan, Assessed at 18 months</v>
      </c>
      <c r="O33" s="1" t="str">
        <f>VLOOKUP(Cohort[[#This Row],[Code]],Codes[],COLUMN(Codes[[#Headers],[Parents Demographic]]),FALSE)</f>
        <v>Yes</v>
      </c>
      <c r="P33" s="1" t="str">
        <f>VLOOKUP(Cohort[[#This Row],[Code]],Codes[],COLUMN(Codes[[#Headers],[Mother''s Past Medical History]]),FALSE)</f>
        <v>Yes</v>
      </c>
      <c r="Q33" s="1" t="str">
        <f>VLOOKUP(Cohort[[#This Row],[Code]],Codes[],COLUMN(Codes[[#Headers],[EDD + Mode of Conception]]),FALSE)</f>
        <v>Yes</v>
      </c>
      <c r="R33" s="1" t="str">
        <f>VLOOKUP(Cohort[[#This Row],[Code]],Codes[],COLUMN(Codes[[#Headers],[Late Pregnancy History]]),FALSE)</f>
        <v>Yes</v>
      </c>
      <c r="S33" s="1" t="str">
        <f>VLOOKUP(Cohort[[#This Row],[Code]],Codes[],COLUMN(Codes[[#Headers],[Labour History]]),FALSE)</f>
        <v>Yes</v>
      </c>
      <c r="T33" s="1" t="str">
        <f>VLOOKUP(Cohort[[#This Row],[Code]],Codes[],COLUMN(Codes[[#Headers],[Baby Background Information]]),FALSE)</f>
        <v>Yes</v>
      </c>
      <c r="U33" s="1" t="str">
        <f>VLOOKUP(Cohort[[#This Row],[Code]],Codes[],COLUMN(Codes[[#Headers],[EPDS]]),FALSE)</f>
        <v>Yes</v>
      </c>
      <c r="V33" s="1" t="str">
        <f>VLOOKUP(Cohort[[#This Row],[Code]],Codes[],COLUMN(Codes[[#Headers],[Mother''s Medications]]),FALSE)</f>
        <v>Yes</v>
      </c>
      <c r="W33" s="1" t="str">
        <f>VLOOKUP(Cohort[[#This Row],[Code]],Codes[],COLUMN(Codes[[#Headers],[Baby Medications]]),FALSE)</f>
        <v>Yes</v>
      </c>
      <c r="X33" s="1" t="str">
        <f>VLOOKUP(Cohort[[#This Row],[Code]],Codes[],COLUMN(Codes[[#Headers],[Obstetric Histpry]]),FALSE)</f>
        <v>Yes</v>
      </c>
      <c r="Y33" s="1" t="str">
        <f>VLOOKUP(Cohort[[#This Row],[Code]],Codes[],COLUMN(Codes[[#Headers],[18 Month Follow on Data]]),FALSE)</f>
        <v>Yes</v>
      </c>
    </row>
    <row r="34" spans="1:25" hidden="1" x14ac:dyDescent="0.2">
      <c r="A34" t="s">
        <v>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 t="str" cm="1">
        <f t="array" ref="I34">TEXT(SUM(10^Code_Mask*(Cohort[[#This Row],[Fetal Pilot Scans, validated or not]:[Has child had an 18 month assessment.  NB this includes limited data, courtesy assessments etc]]&gt;0)),"0000000")</f>
        <v>0100100</v>
      </c>
      <c r="L34" s="1" t="b">
        <f>VLOOKUP(Cohort[[#This Row],[Participant ID]],BIBS[],COLUMN(BIBS[[#Headers],[BIBS?]]),FALSE)</f>
        <v>0</v>
      </c>
      <c r="N34" s="1" t="str">
        <f>VLOOKUP(Cohort[[#This Row],[Code]],Codes[],COLUMN(Codes[[#Headers],[Meaning]]),FALSE)</f>
        <v>Term scan, Assessed at 18 months</v>
      </c>
      <c r="O34" s="1" t="str">
        <f>VLOOKUP(Cohort[[#This Row],[Code]],Codes[],COLUMN(Codes[[#Headers],[Parents Demographic]]),FALSE)</f>
        <v>Yes</v>
      </c>
      <c r="P34" s="1" t="str">
        <f>VLOOKUP(Cohort[[#This Row],[Code]],Codes[],COLUMN(Codes[[#Headers],[Mother''s Past Medical History]]),FALSE)</f>
        <v>Yes</v>
      </c>
      <c r="Q34" s="1" t="str">
        <f>VLOOKUP(Cohort[[#This Row],[Code]],Codes[],COLUMN(Codes[[#Headers],[EDD + Mode of Conception]]),FALSE)</f>
        <v>Yes</v>
      </c>
      <c r="R34" s="1" t="str">
        <f>VLOOKUP(Cohort[[#This Row],[Code]],Codes[],COLUMN(Codes[[#Headers],[Late Pregnancy History]]),FALSE)</f>
        <v>Yes</v>
      </c>
      <c r="S34" s="1" t="str">
        <f>VLOOKUP(Cohort[[#This Row],[Code]],Codes[],COLUMN(Codes[[#Headers],[Labour History]]),FALSE)</f>
        <v>Yes</v>
      </c>
      <c r="T34" s="1" t="str">
        <f>VLOOKUP(Cohort[[#This Row],[Code]],Codes[],COLUMN(Codes[[#Headers],[Baby Background Information]]),FALSE)</f>
        <v>Yes</v>
      </c>
      <c r="U34" s="1" t="str">
        <f>VLOOKUP(Cohort[[#This Row],[Code]],Codes[],COLUMN(Codes[[#Headers],[EPDS]]),FALSE)</f>
        <v>Yes</v>
      </c>
      <c r="V34" s="1" t="str">
        <f>VLOOKUP(Cohort[[#This Row],[Code]],Codes[],COLUMN(Codes[[#Headers],[Mother''s Medications]]),FALSE)</f>
        <v>Yes</v>
      </c>
      <c r="W34" s="1" t="str">
        <f>VLOOKUP(Cohort[[#This Row],[Code]],Codes[],COLUMN(Codes[[#Headers],[Baby Medications]]),FALSE)</f>
        <v>Yes</v>
      </c>
      <c r="X34" s="1" t="str">
        <f>VLOOKUP(Cohort[[#This Row],[Code]],Codes[],COLUMN(Codes[[#Headers],[Obstetric Histpry]]),FALSE)</f>
        <v>Yes</v>
      </c>
      <c r="Y34" s="1" t="str">
        <f>VLOOKUP(Cohort[[#This Row],[Code]],Codes[],COLUMN(Codes[[#Headers],[18 Month Follow on Data]]),FALSE)</f>
        <v>Yes</v>
      </c>
    </row>
    <row r="35" spans="1:25" hidden="1" x14ac:dyDescent="0.2">
      <c r="A35" t="s">
        <v>46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 t="str" cm="1">
        <f t="array" ref="I35">TEXT(SUM(10^Code_Mask*(Cohort[[#This Row],[Fetal Pilot Scans, validated or not]:[Has child had an 18 month assessment.  NB this includes limited data, courtesy assessments etc]]&gt;0)),"0000000")</f>
        <v>0100100</v>
      </c>
      <c r="L35" s="1" t="b">
        <f>VLOOKUP(Cohort[[#This Row],[Participant ID]],BIBS[],COLUMN(BIBS[[#Headers],[BIBS?]]),FALSE)</f>
        <v>0</v>
      </c>
      <c r="N35" s="1" t="str">
        <f>VLOOKUP(Cohort[[#This Row],[Code]],Codes[],COLUMN(Codes[[#Headers],[Meaning]]),FALSE)</f>
        <v>Term scan, Assessed at 18 months</v>
      </c>
      <c r="O35" s="1" t="str">
        <f>VLOOKUP(Cohort[[#This Row],[Code]],Codes[],COLUMN(Codes[[#Headers],[Parents Demographic]]),FALSE)</f>
        <v>Yes</v>
      </c>
      <c r="P35" s="1" t="str">
        <f>VLOOKUP(Cohort[[#This Row],[Code]],Codes[],COLUMN(Codes[[#Headers],[Mother''s Past Medical History]]),FALSE)</f>
        <v>Yes</v>
      </c>
      <c r="Q35" s="1" t="str">
        <f>VLOOKUP(Cohort[[#This Row],[Code]],Codes[],COLUMN(Codes[[#Headers],[EDD + Mode of Conception]]),FALSE)</f>
        <v>Yes</v>
      </c>
      <c r="R35" s="1" t="str">
        <f>VLOOKUP(Cohort[[#This Row],[Code]],Codes[],COLUMN(Codes[[#Headers],[Late Pregnancy History]]),FALSE)</f>
        <v>Yes</v>
      </c>
      <c r="S35" s="1" t="str">
        <f>VLOOKUP(Cohort[[#This Row],[Code]],Codes[],COLUMN(Codes[[#Headers],[Labour History]]),FALSE)</f>
        <v>Yes</v>
      </c>
      <c r="T35" s="1" t="str">
        <f>VLOOKUP(Cohort[[#This Row],[Code]],Codes[],COLUMN(Codes[[#Headers],[Baby Background Information]]),FALSE)</f>
        <v>Yes</v>
      </c>
      <c r="U35" s="1" t="str">
        <f>VLOOKUP(Cohort[[#This Row],[Code]],Codes[],COLUMN(Codes[[#Headers],[EPDS]]),FALSE)</f>
        <v>Yes</v>
      </c>
      <c r="V35" s="1" t="str">
        <f>VLOOKUP(Cohort[[#This Row],[Code]],Codes[],COLUMN(Codes[[#Headers],[Mother''s Medications]]),FALSE)</f>
        <v>Yes</v>
      </c>
      <c r="W35" s="1" t="str">
        <f>VLOOKUP(Cohort[[#This Row],[Code]],Codes[],COLUMN(Codes[[#Headers],[Baby Medications]]),FALSE)</f>
        <v>Yes</v>
      </c>
      <c r="X35" s="1" t="str">
        <f>VLOOKUP(Cohort[[#This Row],[Code]],Codes[],COLUMN(Codes[[#Headers],[Obstetric Histpry]]),FALSE)</f>
        <v>Yes</v>
      </c>
      <c r="Y35" s="1" t="str">
        <f>VLOOKUP(Cohort[[#This Row],[Code]],Codes[],COLUMN(Codes[[#Headers],[18 Month Follow on Data]]),FALSE)</f>
        <v>Yes</v>
      </c>
    </row>
    <row r="36" spans="1:25" hidden="1" x14ac:dyDescent="0.2">
      <c r="A36" t="s">
        <v>47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 t="str" cm="1">
        <f t="array" ref="I36">TEXT(SUM(10^Code_Mask*(Cohort[[#This Row],[Fetal Pilot Scans, validated or not]:[Has child had an 18 month assessment.  NB this includes limited data, courtesy assessments etc]]&gt;0)),"0000000")</f>
        <v>0100000</v>
      </c>
      <c r="L36" s="1" t="b">
        <f>VLOOKUP(Cohort[[#This Row],[Participant ID]],BIBS[],COLUMN(BIBS[[#Headers],[BIBS?]]),FALSE)</f>
        <v>0</v>
      </c>
      <c r="N36" s="1" t="str">
        <f>VLOOKUP(Cohort[[#This Row],[Code]],Codes[],COLUMN(Codes[[#Headers],[Meaning]]),FALSE)</f>
        <v>Term scan, not assessed</v>
      </c>
      <c r="O36" s="1" t="str">
        <f>VLOOKUP(Cohort[[#This Row],[Code]],Codes[],COLUMN(Codes[[#Headers],[Parents Demographic]]),FALSE)</f>
        <v>Yes</v>
      </c>
      <c r="P36" s="1" t="str">
        <f>VLOOKUP(Cohort[[#This Row],[Code]],Codes[],COLUMN(Codes[[#Headers],[Mother''s Past Medical History]]),FALSE)</f>
        <v>Yes</v>
      </c>
      <c r="Q36" s="1" t="str">
        <f>VLOOKUP(Cohort[[#This Row],[Code]],Codes[],COLUMN(Codes[[#Headers],[EDD + Mode of Conception]]),FALSE)</f>
        <v>Yes</v>
      </c>
      <c r="R36" s="1" t="str">
        <f>VLOOKUP(Cohort[[#This Row],[Code]],Codes[],COLUMN(Codes[[#Headers],[Late Pregnancy History]]),FALSE)</f>
        <v>Yes</v>
      </c>
      <c r="S36" s="1" t="str">
        <f>VLOOKUP(Cohort[[#This Row],[Code]],Codes[],COLUMN(Codes[[#Headers],[Labour History]]),FALSE)</f>
        <v>Yes</v>
      </c>
      <c r="T36" s="1" t="str">
        <f>VLOOKUP(Cohort[[#This Row],[Code]],Codes[],COLUMN(Codes[[#Headers],[Baby Background Information]]),FALSE)</f>
        <v>Yes</v>
      </c>
      <c r="U36" s="1" t="str">
        <f>VLOOKUP(Cohort[[#This Row],[Code]],Codes[],COLUMN(Codes[[#Headers],[EPDS]]),FALSE)</f>
        <v>Yes</v>
      </c>
      <c r="V36" s="1" t="str">
        <f>VLOOKUP(Cohort[[#This Row],[Code]],Codes[],COLUMN(Codes[[#Headers],[Mother''s Medications]]),FALSE)</f>
        <v>Yes</v>
      </c>
      <c r="W36" s="1" t="str">
        <f>VLOOKUP(Cohort[[#This Row],[Code]],Codes[],COLUMN(Codes[[#Headers],[Baby Medications]]),FALSE)</f>
        <v>Yes</v>
      </c>
      <c r="X36" s="1" t="str">
        <f>VLOOKUP(Cohort[[#This Row],[Code]],Codes[],COLUMN(Codes[[#Headers],[Obstetric Histpry]]),FALSE)</f>
        <v>Yes</v>
      </c>
      <c r="Y36" s="1" t="str">
        <f>VLOOKUP(Cohort[[#This Row],[Code]],Codes[],COLUMN(Codes[[#Headers],[18 Month Follow on Data]]),FALSE)</f>
        <v>No</v>
      </c>
    </row>
    <row r="37" spans="1:25" hidden="1" x14ac:dyDescent="0.2">
      <c r="A37" t="s">
        <v>48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 t="str" cm="1">
        <f t="array" ref="I37">TEXT(SUM(10^Code_Mask*(Cohort[[#This Row],[Fetal Pilot Scans, validated or not]:[Has child had an 18 month assessment.  NB this includes limited data, courtesy assessments etc]]&gt;0)),"0000000")</f>
        <v>0100100</v>
      </c>
      <c r="L37" s="1" t="b">
        <f>VLOOKUP(Cohort[[#This Row],[Participant ID]],BIBS[],COLUMN(BIBS[[#Headers],[BIBS?]]),FALSE)</f>
        <v>0</v>
      </c>
      <c r="N37" s="1" t="str">
        <f>VLOOKUP(Cohort[[#This Row],[Code]],Codes[],COLUMN(Codes[[#Headers],[Meaning]]),FALSE)</f>
        <v>Term scan, Assessed at 18 months</v>
      </c>
      <c r="O37" s="1" t="str">
        <f>VLOOKUP(Cohort[[#This Row],[Code]],Codes[],COLUMN(Codes[[#Headers],[Parents Demographic]]),FALSE)</f>
        <v>Yes</v>
      </c>
      <c r="P37" s="1" t="str">
        <f>VLOOKUP(Cohort[[#This Row],[Code]],Codes[],COLUMN(Codes[[#Headers],[Mother''s Past Medical History]]),FALSE)</f>
        <v>Yes</v>
      </c>
      <c r="Q37" s="1" t="str">
        <f>VLOOKUP(Cohort[[#This Row],[Code]],Codes[],COLUMN(Codes[[#Headers],[EDD + Mode of Conception]]),FALSE)</f>
        <v>Yes</v>
      </c>
      <c r="R37" s="1" t="str">
        <f>VLOOKUP(Cohort[[#This Row],[Code]],Codes[],COLUMN(Codes[[#Headers],[Late Pregnancy History]]),FALSE)</f>
        <v>Yes</v>
      </c>
      <c r="S37" s="1" t="str">
        <f>VLOOKUP(Cohort[[#This Row],[Code]],Codes[],COLUMN(Codes[[#Headers],[Labour History]]),FALSE)</f>
        <v>Yes</v>
      </c>
      <c r="T37" s="1" t="str">
        <f>VLOOKUP(Cohort[[#This Row],[Code]],Codes[],COLUMN(Codes[[#Headers],[Baby Background Information]]),FALSE)</f>
        <v>Yes</v>
      </c>
      <c r="U37" s="1" t="str">
        <f>VLOOKUP(Cohort[[#This Row],[Code]],Codes[],COLUMN(Codes[[#Headers],[EPDS]]),FALSE)</f>
        <v>Yes</v>
      </c>
      <c r="V37" s="1" t="str">
        <f>VLOOKUP(Cohort[[#This Row],[Code]],Codes[],COLUMN(Codes[[#Headers],[Mother''s Medications]]),FALSE)</f>
        <v>Yes</v>
      </c>
      <c r="W37" s="1" t="str">
        <f>VLOOKUP(Cohort[[#This Row],[Code]],Codes[],COLUMN(Codes[[#Headers],[Baby Medications]]),FALSE)</f>
        <v>Yes</v>
      </c>
      <c r="X37" s="1" t="str">
        <f>VLOOKUP(Cohort[[#This Row],[Code]],Codes[],COLUMN(Codes[[#Headers],[Obstetric Histpry]]),FALSE)</f>
        <v>Yes</v>
      </c>
      <c r="Y37" s="1" t="str">
        <f>VLOOKUP(Cohort[[#This Row],[Code]],Codes[],COLUMN(Codes[[#Headers],[18 Month Follow on Data]]),FALSE)</f>
        <v>Yes</v>
      </c>
    </row>
    <row r="38" spans="1:25" ht="51" hidden="1" x14ac:dyDescent="0.2">
      <c r="A38" t="s">
        <v>49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 t="str" cm="1">
        <f t="array" ref="I38">TEXT(SUM(10^Code_Mask*(Cohort[[#This Row],[Fetal Pilot Scans, validated or not]:[Has child had an 18 month assessment.  NB this includes limited data, courtesy assessments etc]]&gt;0)),"0000000")</f>
        <v>0100000</v>
      </c>
      <c r="K38" s="1" t="s">
        <v>16</v>
      </c>
      <c r="L38" s="1" t="b">
        <f>VLOOKUP(Cohort[[#This Row],[Participant ID]],BIBS[],COLUMN(BIBS[[#Headers],[BIBS?]]),FALSE)</f>
        <v>0</v>
      </c>
      <c r="N38" s="1" t="str">
        <f>VLOOKUP(Cohort[[#This Row],[Code]],Codes[],COLUMN(Codes[[#Headers],[Meaning]]),FALSE)</f>
        <v>Term scan, not assessed</v>
      </c>
      <c r="O38" s="1" t="str">
        <f>VLOOKUP(Cohort[[#This Row],[Code]],Codes[],COLUMN(Codes[[#Headers],[Parents Demographic]]),FALSE)</f>
        <v>Yes</v>
      </c>
      <c r="P38" s="1" t="str">
        <f>VLOOKUP(Cohort[[#This Row],[Code]],Codes[],COLUMN(Codes[[#Headers],[Mother''s Past Medical History]]),FALSE)</f>
        <v>Yes</v>
      </c>
      <c r="Q38" s="1" t="str">
        <f>VLOOKUP(Cohort[[#This Row],[Code]],Codes[],COLUMN(Codes[[#Headers],[EDD + Mode of Conception]]),FALSE)</f>
        <v>Yes</v>
      </c>
      <c r="R38" s="1" t="str">
        <f>VLOOKUP(Cohort[[#This Row],[Code]],Codes[],COLUMN(Codes[[#Headers],[Late Pregnancy History]]),FALSE)</f>
        <v>Yes</v>
      </c>
      <c r="S38" s="1" t="str">
        <f>VLOOKUP(Cohort[[#This Row],[Code]],Codes[],COLUMN(Codes[[#Headers],[Labour History]]),FALSE)</f>
        <v>Yes</v>
      </c>
      <c r="T38" s="1" t="str">
        <f>VLOOKUP(Cohort[[#This Row],[Code]],Codes[],COLUMN(Codes[[#Headers],[Baby Background Information]]),FALSE)</f>
        <v>Yes</v>
      </c>
      <c r="U38" s="1" t="str">
        <f>VLOOKUP(Cohort[[#This Row],[Code]],Codes[],COLUMN(Codes[[#Headers],[EPDS]]),FALSE)</f>
        <v>Yes</v>
      </c>
      <c r="V38" s="1" t="str">
        <f>VLOOKUP(Cohort[[#This Row],[Code]],Codes[],COLUMN(Codes[[#Headers],[Mother''s Medications]]),FALSE)</f>
        <v>Yes</v>
      </c>
      <c r="W38" s="1" t="str">
        <f>VLOOKUP(Cohort[[#This Row],[Code]],Codes[],COLUMN(Codes[[#Headers],[Baby Medications]]),FALSE)</f>
        <v>Yes</v>
      </c>
      <c r="X38" s="1" t="str">
        <f>VLOOKUP(Cohort[[#This Row],[Code]],Codes[],COLUMN(Codes[[#Headers],[Obstetric Histpry]]),FALSE)</f>
        <v>Yes</v>
      </c>
      <c r="Y38" s="1" t="str">
        <f>VLOOKUP(Cohort[[#This Row],[Code]],Codes[],COLUMN(Codes[[#Headers],[18 Month Follow on Data]]),FALSE)</f>
        <v>No</v>
      </c>
    </row>
    <row r="39" spans="1:25" hidden="1" x14ac:dyDescent="0.2">
      <c r="A39" t="s">
        <v>50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 t="str" cm="1">
        <f t="array" ref="I39">TEXT(SUM(10^Code_Mask*(Cohort[[#This Row],[Fetal Pilot Scans, validated or not]:[Has child had an 18 month assessment.  NB this includes limited data, courtesy assessments etc]]&gt;0)),"0000000")</f>
        <v>0100000</v>
      </c>
      <c r="L39" s="1" t="b">
        <f>VLOOKUP(Cohort[[#This Row],[Participant ID]],BIBS[],COLUMN(BIBS[[#Headers],[BIBS?]]),FALSE)</f>
        <v>0</v>
      </c>
      <c r="N39" s="1" t="str">
        <f>VLOOKUP(Cohort[[#This Row],[Code]],Codes[],COLUMN(Codes[[#Headers],[Meaning]]),FALSE)</f>
        <v>Term scan, not assessed</v>
      </c>
      <c r="O39" s="1" t="str">
        <f>VLOOKUP(Cohort[[#This Row],[Code]],Codes[],COLUMN(Codes[[#Headers],[Parents Demographic]]),FALSE)</f>
        <v>Yes</v>
      </c>
      <c r="P39" s="1" t="str">
        <f>VLOOKUP(Cohort[[#This Row],[Code]],Codes[],COLUMN(Codes[[#Headers],[Mother''s Past Medical History]]),FALSE)</f>
        <v>Yes</v>
      </c>
      <c r="Q39" s="1" t="str">
        <f>VLOOKUP(Cohort[[#This Row],[Code]],Codes[],COLUMN(Codes[[#Headers],[EDD + Mode of Conception]]),FALSE)</f>
        <v>Yes</v>
      </c>
      <c r="R39" s="1" t="str">
        <f>VLOOKUP(Cohort[[#This Row],[Code]],Codes[],COLUMN(Codes[[#Headers],[Late Pregnancy History]]),FALSE)</f>
        <v>Yes</v>
      </c>
      <c r="S39" s="1" t="str">
        <f>VLOOKUP(Cohort[[#This Row],[Code]],Codes[],COLUMN(Codes[[#Headers],[Labour History]]),FALSE)</f>
        <v>Yes</v>
      </c>
      <c r="T39" s="1" t="str">
        <f>VLOOKUP(Cohort[[#This Row],[Code]],Codes[],COLUMN(Codes[[#Headers],[Baby Background Information]]),FALSE)</f>
        <v>Yes</v>
      </c>
      <c r="U39" s="1" t="str">
        <f>VLOOKUP(Cohort[[#This Row],[Code]],Codes[],COLUMN(Codes[[#Headers],[EPDS]]),FALSE)</f>
        <v>Yes</v>
      </c>
      <c r="V39" s="1" t="str">
        <f>VLOOKUP(Cohort[[#This Row],[Code]],Codes[],COLUMN(Codes[[#Headers],[Mother''s Medications]]),FALSE)</f>
        <v>Yes</v>
      </c>
      <c r="W39" s="1" t="str">
        <f>VLOOKUP(Cohort[[#This Row],[Code]],Codes[],COLUMN(Codes[[#Headers],[Baby Medications]]),FALSE)</f>
        <v>Yes</v>
      </c>
      <c r="X39" s="1" t="str">
        <f>VLOOKUP(Cohort[[#This Row],[Code]],Codes[],COLUMN(Codes[[#Headers],[Obstetric Histpry]]),FALSE)</f>
        <v>Yes</v>
      </c>
      <c r="Y39" s="1" t="str">
        <f>VLOOKUP(Cohort[[#This Row],[Code]],Codes[],COLUMN(Codes[[#Headers],[18 Month Follow on Data]]),FALSE)</f>
        <v>No</v>
      </c>
    </row>
    <row r="40" spans="1:25" hidden="1" x14ac:dyDescent="0.2">
      <c r="A40" t="s">
        <v>51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 t="str" cm="1">
        <f t="array" ref="I40">TEXT(SUM(10^Code_Mask*(Cohort[[#This Row],[Fetal Pilot Scans, validated or not]:[Has child had an 18 month assessment.  NB this includes limited data, courtesy assessments etc]]&gt;0)),"0000000")</f>
        <v>0100100</v>
      </c>
      <c r="L40" s="1" t="b">
        <f>VLOOKUP(Cohort[[#This Row],[Participant ID]],BIBS[],COLUMN(BIBS[[#Headers],[BIBS?]]),FALSE)</f>
        <v>0</v>
      </c>
      <c r="N40" s="1" t="str">
        <f>VLOOKUP(Cohort[[#This Row],[Code]],Codes[],COLUMN(Codes[[#Headers],[Meaning]]),FALSE)</f>
        <v>Term scan, Assessed at 18 months</v>
      </c>
      <c r="O40" s="1" t="str">
        <f>VLOOKUP(Cohort[[#This Row],[Code]],Codes[],COLUMN(Codes[[#Headers],[Parents Demographic]]),FALSE)</f>
        <v>Yes</v>
      </c>
      <c r="P40" s="1" t="str">
        <f>VLOOKUP(Cohort[[#This Row],[Code]],Codes[],COLUMN(Codes[[#Headers],[Mother''s Past Medical History]]),FALSE)</f>
        <v>Yes</v>
      </c>
      <c r="Q40" s="1" t="str">
        <f>VLOOKUP(Cohort[[#This Row],[Code]],Codes[],COLUMN(Codes[[#Headers],[EDD + Mode of Conception]]),FALSE)</f>
        <v>Yes</v>
      </c>
      <c r="R40" s="1" t="str">
        <f>VLOOKUP(Cohort[[#This Row],[Code]],Codes[],COLUMN(Codes[[#Headers],[Late Pregnancy History]]),FALSE)</f>
        <v>Yes</v>
      </c>
      <c r="S40" s="1" t="str">
        <f>VLOOKUP(Cohort[[#This Row],[Code]],Codes[],COLUMN(Codes[[#Headers],[Labour History]]),FALSE)</f>
        <v>Yes</v>
      </c>
      <c r="T40" s="1" t="str">
        <f>VLOOKUP(Cohort[[#This Row],[Code]],Codes[],COLUMN(Codes[[#Headers],[Baby Background Information]]),FALSE)</f>
        <v>Yes</v>
      </c>
      <c r="U40" s="1" t="str">
        <f>VLOOKUP(Cohort[[#This Row],[Code]],Codes[],COLUMN(Codes[[#Headers],[EPDS]]),FALSE)</f>
        <v>Yes</v>
      </c>
      <c r="V40" s="1" t="str">
        <f>VLOOKUP(Cohort[[#This Row],[Code]],Codes[],COLUMN(Codes[[#Headers],[Mother''s Medications]]),FALSE)</f>
        <v>Yes</v>
      </c>
      <c r="W40" s="1" t="str">
        <f>VLOOKUP(Cohort[[#This Row],[Code]],Codes[],COLUMN(Codes[[#Headers],[Baby Medications]]),FALSE)</f>
        <v>Yes</v>
      </c>
      <c r="X40" s="1" t="str">
        <f>VLOOKUP(Cohort[[#This Row],[Code]],Codes[],COLUMN(Codes[[#Headers],[Obstetric Histpry]]),FALSE)</f>
        <v>Yes</v>
      </c>
      <c r="Y40" s="1" t="str">
        <f>VLOOKUP(Cohort[[#This Row],[Code]],Codes[],COLUMN(Codes[[#Headers],[18 Month Follow on Data]]),FALSE)</f>
        <v>Yes</v>
      </c>
    </row>
    <row r="41" spans="1:25" hidden="1" x14ac:dyDescent="0.2">
      <c r="A41" t="s">
        <v>52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 t="str" cm="1">
        <f t="array" ref="I41">TEXT(SUM(10^Code_Mask*(Cohort[[#This Row],[Fetal Pilot Scans, validated or not]:[Has child had an 18 month assessment.  NB this includes limited data, courtesy assessments etc]]&gt;0)),"0000000")</f>
        <v>0100100</v>
      </c>
      <c r="L41" s="1" t="b">
        <f>VLOOKUP(Cohort[[#This Row],[Participant ID]],BIBS[],COLUMN(BIBS[[#Headers],[BIBS?]]),FALSE)</f>
        <v>0</v>
      </c>
      <c r="N41" s="1" t="str">
        <f>VLOOKUP(Cohort[[#This Row],[Code]],Codes[],COLUMN(Codes[[#Headers],[Meaning]]),FALSE)</f>
        <v>Term scan, Assessed at 18 months</v>
      </c>
      <c r="O41" s="1" t="str">
        <f>VLOOKUP(Cohort[[#This Row],[Code]],Codes[],COLUMN(Codes[[#Headers],[Parents Demographic]]),FALSE)</f>
        <v>Yes</v>
      </c>
      <c r="P41" s="1" t="str">
        <f>VLOOKUP(Cohort[[#This Row],[Code]],Codes[],COLUMN(Codes[[#Headers],[Mother''s Past Medical History]]),FALSE)</f>
        <v>Yes</v>
      </c>
      <c r="Q41" s="1" t="str">
        <f>VLOOKUP(Cohort[[#This Row],[Code]],Codes[],COLUMN(Codes[[#Headers],[EDD + Mode of Conception]]),FALSE)</f>
        <v>Yes</v>
      </c>
      <c r="R41" s="1" t="str">
        <f>VLOOKUP(Cohort[[#This Row],[Code]],Codes[],COLUMN(Codes[[#Headers],[Late Pregnancy History]]),FALSE)</f>
        <v>Yes</v>
      </c>
      <c r="S41" s="1" t="str">
        <f>VLOOKUP(Cohort[[#This Row],[Code]],Codes[],COLUMN(Codes[[#Headers],[Labour History]]),FALSE)</f>
        <v>Yes</v>
      </c>
      <c r="T41" s="1" t="str">
        <f>VLOOKUP(Cohort[[#This Row],[Code]],Codes[],COLUMN(Codes[[#Headers],[Baby Background Information]]),FALSE)</f>
        <v>Yes</v>
      </c>
      <c r="U41" s="1" t="str">
        <f>VLOOKUP(Cohort[[#This Row],[Code]],Codes[],COLUMN(Codes[[#Headers],[EPDS]]),FALSE)</f>
        <v>Yes</v>
      </c>
      <c r="V41" s="1" t="str">
        <f>VLOOKUP(Cohort[[#This Row],[Code]],Codes[],COLUMN(Codes[[#Headers],[Mother''s Medications]]),FALSE)</f>
        <v>Yes</v>
      </c>
      <c r="W41" s="1" t="str">
        <f>VLOOKUP(Cohort[[#This Row],[Code]],Codes[],COLUMN(Codes[[#Headers],[Baby Medications]]),FALSE)</f>
        <v>Yes</v>
      </c>
      <c r="X41" s="1" t="str">
        <f>VLOOKUP(Cohort[[#This Row],[Code]],Codes[],COLUMN(Codes[[#Headers],[Obstetric Histpry]]),FALSE)</f>
        <v>Yes</v>
      </c>
      <c r="Y41" s="1" t="str">
        <f>VLOOKUP(Cohort[[#This Row],[Code]],Codes[],COLUMN(Codes[[#Headers],[18 Month Follow on Data]]),FALSE)</f>
        <v>Yes</v>
      </c>
    </row>
    <row r="42" spans="1:25" hidden="1" x14ac:dyDescent="0.2">
      <c r="A42" t="s">
        <v>53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 t="str" cm="1">
        <f t="array" ref="I42">TEXT(SUM(10^Code_Mask*(Cohort[[#This Row],[Fetal Pilot Scans, validated or not]:[Has child had an 18 month assessment.  NB this includes limited data, courtesy assessments etc]]&gt;0)),"0000000")</f>
        <v>0100100</v>
      </c>
      <c r="L42" s="1" t="b">
        <f>VLOOKUP(Cohort[[#This Row],[Participant ID]],BIBS[],COLUMN(BIBS[[#Headers],[BIBS?]]),FALSE)</f>
        <v>0</v>
      </c>
      <c r="N42" s="1" t="str">
        <f>VLOOKUP(Cohort[[#This Row],[Code]],Codes[],COLUMN(Codes[[#Headers],[Meaning]]),FALSE)</f>
        <v>Term scan, Assessed at 18 months</v>
      </c>
      <c r="O42" s="1" t="str">
        <f>VLOOKUP(Cohort[[#This Row],[Code]],Codes[],COLUMN(Codes[[#Headers],[Parents Demographic]]),FALSE)</f>
        <v>Yes</v>
      </c>
      <c r="P42" s="1" t="str">
        <f>VLOOKUP(Cohort[[#This Row],[Code]],Codes[],COLUMN(Codes[[#Headers],[Mother''s Past Medical History]]),FALSE)</f>
        <v>Yes</v>
      </c>
      <c r="Q42" s="1" t="str">
        <f>VLOOKUP(Cohort[[#This Row],[Code]],Codes[],COLUMN(Codes[[#Headers],[EDD + Mode of Conception]]),FALSE)</f>
        <v>Yes</v>
      </c>
      <c r="R42" s="1" t="str">
        <f>VLOOKUP(Cohort[[#This Row],[Code]],Codes[],COLUMN(Codes[[#Headers],[Late Pregnancy History]]),FALSE)</f>
        <v>Yes</v>
      </c>
      <c r="S42" s="1" t="str">
        <f>VLOOKUP(Cohort[[#This Row],[Code]],Codes[],COLUMN(Codes[[#Headers],[Labour History]]),FALSE)</f>
        <v>Yes</v>
      </c>
      <c r="T42" s="1" t="str">
        <f>VLOOKUP(Cohort[[#This Row],[Code]],Codes[],COLUMN(Codes[[#Headers],[Baby Background Information]]),FALSE)</f>
        <v>Yes</v>
      </c>
      <c r="U42" s="1" t="str">
        <f>VLOOKUP(Cohort[[#This Row],[Code]],Codes[],COLUMN(Codes[[#Headers],[EPDS]]),FALSE)</f>
        <v>Yes</v>
      </c>
      <c r="V42" s="1" t="str">
        <f>VLOOKUP(Cohort[[#This Row],[Code]],Codes[],COLUMN(Codes[[#Headers],[Mother''s Medications]]),FALSE)</f>
        <v>Yes</v>
      </c>
      <c r="W42" s="1" t="str">
        <f>VLOOKUP(Cohort[[#This Row],[Code]],Codes[],COLUMN(Codes[[#Headers],[Baby Medications]]),FALSE)</f>
        <v>Yes</v>
      </c>
      <c r="X42" s="1" t="str">
        <f>VLOOKUP(Cohort[[#This Row],[Code]],Codes[],COLUMN(Codes[[#Headers],[Obstetric Histpry]]),FALSE)</f>
        <v>Yes</v>
      </c>
      <c r="Y42" s="1" t="str">
        <f>VLOOKUP(Cohort[[#This Row],[Code]],Codes[],COLUMN(Codes[[#Headers],[18 Month Follow on Data]]),FALSE)</f>
        <v>Yes</v>
      </c>
    </row>
    <row r="43" spans="1:25" hidden="1" x14ac:dyDescent="0.2">
      <c r="A43" t="s">
        <v>54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 t="str" cm="1">
        <f t="array" ref="I43">TEXT(SUM(10^Code_Mask*(Cohort[[#This Row],[Fetal Pilot Scans, validated or not]:[Has child had an 18 month assessment.  NB this includes limited data, courtesy assessments etc]]&gt;0)),"0000000")</f>
        <v>0100100</v>
      </c>
      <c r="L43" s="1" t="b">
        <f>VLOOKUP(Cohort[[#This Row],[Participant ID]],BIBS[],COLUMN(BIBS[[#Headers],[BIBS?]]),FALSE)</f>
        <v>0</v>
      </c>
      <c r="N43" s="1" t="str">
        <f>VLOOKUP(Cohort[[#This Row],[Code]],Codes[],COLUMN(Codes[[#Headers],[Meaning]]),FALSE)</f>
        <v>Term scan, Assessed at 18 months</v>
      </c>
      <c r="O43" s="1" t="str">
        <f>VLOOKUP(Cohort[[#This Row],[Code]],Codes[],COLUMN(Codes[[#Headers],[Parents Demographic]]),FALSE)</f>
        <v>Yes</v>
      </c>
      <c r="P43" s="1" t="str">
        <f>VLOOKUP(Cohort[[#This Row],[Code]],Codes[],COLUMN(Codes[[#Headers],[Mother''s Past Medical History]]),FALSE)</f>
        <v>Yes</v>
      </c>
      <c r="Q43" s="1" t="str">
        <f>VLOOKUP(Cohort[[#This Row],[Code]],Codes[],COLUMN(Codes[[#Headers],[EDD + Mode of Conception]]),FALSE)</f>
        <v>Yes</v>
      </c>
      <c r="R43" s="1" t="str">
        <f>VLOOKUP(Cohort[[#This Row],[Code]],Codes[],COLUMN(Codes[[#Headers],[Late Pregnancy History]]),FALSE)</f>
        <v>Yes</v>
      </c>
      <c r="S43" s="1" t="str">
        <f>VLOOKUP(Cohort[[#This Row],[Code]],Codes[],COLUMN(Codes[[#Headers],[Labour History]]),FALSE)</f>
        <v>Yes</v>
      </c>
      <c r="T43" s="1" t="str">
        <f>VLOOKUP(Cohort[[#This Row],[Code]],Codes[],COLUMN(Codes[[#Headers],[Baby Background Information]]),FALSE)</f>
        <v>Yes</v>
      </c>
      <c r="U43" s="1" t="str">
        <f>VLOOKUP(Cohort[[#This Row],[Code]],Codes[],COLUMN(Codes[[#Headers],[EPDS]]),FALSE)</f>
        <v>Yes</v>
      </c>
      <c r="V43" s="1" t="str">
        <f>VLOOKUP(Cohort[[#This Row],[Code]],Codes[],COLUMN(Codes[[#Headers],[Mother''s Medications]]),FALSE)</f>
        <v>Yes</v>
      </c>
      <c r="W43" s="1" t="str">
        <f>VLOOKUP(Cohort[[#This Row],[Code]],Codes[],COLUMN(Codes[[#Headers],[Baby Medications]]),FALSE)</f>
        <v>Yes</v>
      </c>
      <c r="X43" s="1" t="str">
        <f>VLOOKUP(Cohort[[#This Row],[Code]],Codes[],COLUMN(Codes[[#Headers],[Obstetric Histpry]]),FALSE)</f>
        <v>Yes</v>
      </c>
      <c r="Y43" s="1" t="str">
        <f>VLOOKUP(Cohort[[#This Row],[Code]],Codes[],COLUMN(Codes[[#Headers],[18 Month Follow on Data]]),FALSE)</f>
        <v>Yes</v>
      </c>
    </row>
    <row r="44" spans="1:25" hidden="1" x14ac:dyDescent="0.2">
      <c r="A44" t="s">
        <v>55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 t="str" cm="1">
        <f t="array" ref="I44">TEXT(SUM(10^Code_Mask*(Cohort[[#This Row],[Fetal Pilot Scans, validated or not]:[Has child had an 18 month assessment.  NB this includes limited data, courtesy assessments etc]]&gt;0)),"0000000")</f>
        <v>0100100</v>
      </c>
      <c r="L44" s="1" t="b">
        <f>VLOOKUP(Cohort[[#This Row],[Participant ID]],BIBS[],COLUMN(BIBS[[#Headers],[BIBS?]]),FALSE)</f>
        <v>0</v>
      </c>
      <c r="N44" s="1" t="str">
        <f>VLOOKUP(Cohort[[#This Row],[Code]],Codes[],COLUMN(Codes[[#Headers],[Meaning]]),FALSE)</f>
        <v>Term scan, Assessed at 18 months</v>
      </c>
      <c r="O44" s="1" t="str">
        <f>VLOOKUP(Cohort[[#This Row],[Code]],Codes[],COLUMN(Codes[[#Headers],[Parents Demographic]]),FALSE)</f>
        <v>Yes</v>
      </c>
      <c r="P44" s="1" t="str">
        <f>VLOOKUP(Cohort[[#This Row],[Code]],Codes[],COLUMN(Codes[[#Headers],[Mother''s Past Medical History]]),FALSE)</f>
        <v>Yes</v>
      </c>
      <c r="Q44" s="1" t="str">
        <f>VLOOKUP(Cohort[[#This Row],[Code]],Codes[],COLUMN(Codes[[#Headers],[EDD + Mode of Conception]]),FALSE)</f>
        <v>Yes</v>
      </c>
      <c r="R44" s="1" t="str">
        <f>VLOOKUP(Cohort[[#This Row],[Code]],Codes[],COLUMN(Codes[[#Headers],[Late Pregnancy History]]),FALSE)</f>
        <v>Yes</v>
      </c>
      <c r="S44" s="1" t="str">
        <f>VLOOKUP(Cohort[[#This Row],[Code]],Codes[],COLUMN(Codes[[#Headers],[Labour History]]),FALSE)</f>
        <v>Yes</v>
      </c>
      <c r="T44" s="1" t="str">
        <f>VLOOKUP(Cohort[[#This Row],[Code]],Codes[],COLUMN(Codes[[#Headers],[Baby Background Information]]),FALSE)</f>
        <v>Yes</v>
      </c>
      <c r="U44" s="1" t="str">
        <f>VLOOKUP(Cohort[[#This Row],[Code]],Codes[],COLUMN(Codes[[#Headers],[EPDS]]),FALSE)</f>
        <v>Yes</v>
      </c>
      <c r="V44" s="1" t="str">
        <f>VLOOKUP(Cohort[[#This Row],[Code]],Codes[],COLUMN(Codes[[#Headers],[Mother''s Medications]]),FALSE)</f>
        <v>Yes</v>
      </c>
      <c r="W44" s="1" t="str">
        <f>VLOOKUP(Cohort[[#This Row],[Code]],Codes[],COLUMN(Codes[[#Headers],[Baby Medications]]),FALSE)</f>
        <v>Yes</v>
      </c>
      <c r="X44" s="1" t="str">
        <f>VLOOKUP(Cohort[[#This Row],[Code]],Codes[],COLUMN(Codes[[#Headers],[Obstetric Histpry]]),FALSE)</f>
        <v>Yes</v>
      </c>
      <c r="Y44" s="1" t="str">
        <f>VLOOKUP(Cohort[[#This Row],[Code]],Codes[],COLUMN(Codes[[#Headers],[18 Month Follow on Data]]),FALSE)</f>
        <v>Yes</v>
      </c>
    </row>
    <row r="45" spans="1:25" hidden="1" x14ac:dyDescent="0.2">
      <c r="A45" t="s">
        <v>56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 t="str" cm="1">
        <f t="array" ref="I45">TEXT(SUM(10^Code_Mask*(Cohort[[#This Row],[Fetal Pilot Scans, validated or not]:[Has child had an 18 month assessment.  NB this includes limited data, courtesy assessments etc]]&gt;0)),"0000000")</f>
        <v>0100000</v>
      </c>
      <c r="L45" s="1" t="b">
        <f>VLOOKUP(Cohort[[#This Row],[Participant ID]],BIBS[],COLUMN(BIBS[[#Headers],[BIBS?]]),FALSE)</f>
        <v>0</v>
      </c>
      <c r="N45" s="1" t="str">
        <f>VLOOKUP(Cohort[[#This Row],[Code]],Codes[],COLUMN(Codes[[#Headers],[Meaning]]),FALSE)</f>
        <v>Term scan, not assessed</v>
      </c>
      <c r="O45" s="1" t="str">
        <f>VLOOKUP(Cohort[[#This Row],[Code]],Codes[],COLUMN(Codes[[#Headers],[Parents Demographic]]),FALSE)</f>
        <v>Yes</v>
      </c>
      <c r="P45" s="1" t="str">
        <f>VLOOKUP(Cohort[[#This Row],[Code]],Codes[],COLUMN(Codes[[#Headers],[Mother''s Past Medical History]]),FALSE)</f>
        <v>Yes</v>
      </c>
      <c r="Q45" s="1" t="str">
        <f>VLOOKUP(Cohort[[#This Row],[Code]],Codes[],COLUMN(Codes[[#Headers],[EDD + Mode of Conception]]),FALSE)</f>
        <v>Yes</v>
      </c>
      <c r="R45" s="1" t="str">
        <f>VLOOKUP(Cohort[[#This Row],[Code]],Codes[],COLUMN(Codes[[#Headers],[Late Pregnancy History]]),FALSE)</f>
        <v>Yes</v>
      </c>
      <c r="S45" s="1" t="str">
        <f>VLOOKUP(Cohort[[#This Row],[Code]],Codes[],COLUMN(Codes[[#Headers],[Labour History]]),FALSE)</f>
        <v>Yes</v>
      </c>
      <c r="T45" s="1" t="str">
        <f>VLOOKUP(Cohort[[#This Row],[Code]],Codes[],COLUMN(Codes[[#Headers],[Baby Background Information]]),FALSE)</f>
        <v>Yes</v>
      </c>
      <c r="U45" s="1" t="str">
        <f>VLOOKUP(Cohort[[#This Row],[Code]],Codes[],COLUMN(Codes[[#Headers],[EPDS]]),FALSE)</f>
        <v>Yes</v>
      </c>
      <c r="V45" s="1" t="str">
        <f>VLOOKUP(Cohort[[#This Row],[Code]],Codes[],COLUMN(Codes[[#Headers],[Mother''s Medications]]),FALSE)</f>
        <v>Yes</v>
      </c>
      <c r="W45" s="1" t="str">
        <f>VLOOKUP(Cohort[[#This Row],[Code]],Codes[],COLUMN(Codes[[#Headers],[Baby Medications]]),FALSE)</f>
        <v>Yes</v>
      </c>
      <c r="X45" s="1" t="str">
        <f>VLOOKUP(Cohort[[#This Row],[Code]],Codes[],COLUMN(Codes[[#Headers],[Obstetric Histpry]]),FALSE)</f>
        <v>Yes</v>
      </c>
      <c r="Y45" s="1" t="str">
        <f>VLOOKUP(Cohort[[#This Row],[Code]],Codes[],COLUMN(Codes[[#Headers],[18 Month Follow on Data]]),FALSE)</f>
        <v>No</v>
      </c>
    </row>
    <row r="46" spans="1:25" hidden="1" x14ac:dyDescent="0.2">
      <c r="A46" t="s">
        <v>57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 t="str" cm="1">
        <f t="array" ref="I46">TEXT(SUM(10^Code_Mask*(Cohort[[#This Row],[Fetal Pilot Scans, validated or not]:[Has child had an 18 month assessment.  NB this includes limited data, courtesy assessments etc]]&gt;0)),"0000000")</f>
        <v>0010100</v>
      </c>
      <c r="L46" s="1" t="b">
        <f>VLOOKUP(Cohort[[#This Row],[Participant ID]],BIBS[],COLUMN(BIBS[[#Headers],[BIBS?]]),FALSE)</f>
        <v>0</v>
      </c>
      <c r="N46" s="1" t="str">
        <f>VLOOKUP(Cohort[[#This Row],[Code]],Codes[],COLUMN(Codes[[#Headers],[Meaning]]),FALSE)</f>
        <v>Pre-term scan, no other scans, assessed at 18 months</v>
      </c>
      <c r="O46" s="1" t="str">
        <f>VLOOKUP(Cohort[[#This Row],[Code]],Codes[],COLUMN(Codes[[#Headers],[Parents Demographic]]),FALSE)</f>
        <v>Yes</v>
      </c>
      <c r="P46" s="1" t="str">
        <f>VLOOKUP(Cohort[[#This Row],[Code]],Codes[],COLUMN(Codes[[#Headers],[Mother''s Past Medical History]]),FALSE)</f>
        <v>Yes</v>
      </c>
      <c r="Q46" s="1" t="str">
        <f>VLOOKUP(Cohort[[#This Row],[Code]],Codes[],COLUMN(Codes[[#Headers],[EDD + Mode of Conception]]),FALSE)</f>
        <v>Yes</v>
      </c>
      <c r="R46" s="1" t="str">
        <f>VLOOKUP(Cohort[[#This Row],[Code]],Codes[],COLUMN(Codes[[#Headers],[Late Pregnancy History]]),FALSE)</f>
        <v>Yes</v>
      </c>
      <c r="S46" s="1" t="str">
        <f>VLOOKUP(Cohort[[#This Row],[Code]],Codes[],COLUMN(Codes[[#Headers],[Labour History]]),FALSE)</f>
        <v>Yes</v>
      </c>
      <c r="T46" s="1" t="str">
        <f>VLOOKUP(Cohort[[#This Row],[Code]],Codes[],COLUMN(Codes[[#Headers],[Baby Background Information]]),FALSE)</f>
        <v>Yes</v>
      </c>
      <c r="U46" s="1" t="str">
        <f>VLOOKUP(Cohort[[#This Row],[Code]],Codes[],COLUMN(Codes[[#Headers],[EPDS]]),FALSE)</f>
        <v>Yes</v>
      </c>
      <c r="V46" s="1" t="str">
        <f>VLOOKUP(Cohort[[#This Row],[Code]],Codes[],COLUMN(Codes[[#Headers],[Mother''s Medications]]),FALSE)</f>
        <v>Yes</v>
      </c>
      <c r="W46" s="1" t="str">
        <f>VLOOKUP(Cohort[[#This Row],[Code]],Codes[],COLUMN(Codes[[#Headers],[Baby Medications]]),FALSE)</f>
        <v>Yes</v>
      </c>
      <c r="X46" s="1" t="str">
        <f>VLOOKUP(Cohort[[#This Row],[Code]],Codes[],COLUMN(Codes[[#Headers],[Obstetric Histpry]]),FALSE)</f>
        <v>Yes</v>
      </c>
      <c r="Y46" s="1" t="str">
        <f>VLOOKUP(Cohort[[#This Row],[Code]],Codes[],COLUMN(Codes[[#Headers],[18 Month Follow on Data]]),FALSE)</f>
        <v>Yes</v>
      </c>
    </row>
    <row r="47" spans="1:25" hidden="1" x14ac:dyDescent="0.2">
      <c r="A47" t="s">
        <v>58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 t="str" cm="1">
        <f t="array" ref="I47">TEXT(SUM(10^Code_Mask*(Cohort[[#This Row],[Fetal Pilot Scans, validated or not]:[Has child had an 18 month assessment.  NB this includes limited data, courtesy assessments etc]]&gt;0)),"0000000")</f>
        <v>0010100</v>
      </c>
      <c r="L47" s="1" t="b">
        <f>VLOOKUP(Cohort[[#This Row],[Participant ID]],BIBS[],COLUMN(BIBS[[#Headers],[BIBS?]]),FALSE)</f>
        <v>0</v>
      </c>
      <c r="N47" s="1" t="str">
        <f>VLOOKUP(Cohort[[#This Row],[Code]],Codes[],COLUMN(Codes[[#Headers],[Meaning]]),FALSE)</f>
        <v>Pre-term scan, no other scans, assessed at 18 months</v>
      </c>
      <c r="O47" s="1" t="str">
        <f>VLOOKUP(Cohort[[#This Row],[Code]],Codes[],COLUMN(Codes[[#Headers],[Parents Demographic]]),FALSE)</f>
        <v>Yes</v>
      </c>
      <c r="P47" s="1" t="str">
        <f>VLOOKUP(Cohort[[#This Row],[Code]],Codes[],COLUMN(Codes[[#Headers],[Mother''s Past Medical History]]),FALSE)</f>
        <v>Yes</v>
      </c>
      <c r="Q47" s="1" t="str">
        <f>VLOOKUP(Cohort[[#This Row],[Code]],Codes[],COLUMN(Codes[[#Headers],[EDD + Mode of Conception]]),FALSE)</f>
        <v>Yes</v>
      </c>
      <c r="R47" s="1" t="str">
        <f>VLOOKUP(Cohort[[#This Row],[Code]],Codes[],COLUMN(Codes[[#Headers],[Late Pregnancy History]]),FALSE)</f>
        <v>Yes</v>
      </c>
      <c r="S47" s="1" t="str">
        <f>VLOOKUP(Cohort[[#This Row],[Code]],Codes[],COLUMN(Codes[[#Headers],[Labour History]]),FALSE)</f>
        <v>Yes</v>
      </c>
      <c r="T47" s="1" t="str">
        <f>VLOOKUP(Cohort[[#This Row],[Code]],Codes[],COLUMN(Codes[[#Headers],[Baby Background Information]]),FALSE)</f>
        <v>Yes</v>
      </c>
      <c r="U47" s="1" t="str">
        <f>VLOOKUP(Cohort[[#This Row],[Code]],Codes[],COLUMN(Codes[[#Headers],[EPDS]]),FALSE)</f>
        <v>Yes</v>
      </c>
      <c r="V47" s="1" t="str">
        <f>VLOOKUP(Cohort[[#This Row],[Code]],Codes[],COLUMN(Codes[[#Headers],[Mother''s Medications]]),FALSE)</f>
        <v>Yes</v>
      </c>
      <c r="W47" s="1" t="str">
        <f>VLOOKUP(Cohort[[#This Row],[Code]],Codes[],COLUMN(Codes[[#Headers],[Baby Medications]]),FALSE)</f>
        <v>Yes</v>
      </c>
      <c r="X47" s="1" t="str">
        <f>VLOOKUP(Cohort[[#This Row],[Code]],Codes[],COLUMN(Codes[[#Headers],[Obstetric Histpry]]),FALSE)</f>
        <v>Yes</v>
      </c>
      <c r="Y47" s="1" t="str">
        <f>VLOOKUP(Cohort[[#This Row],[Code]],Codes[],COLUMN(Codes[[#Headers],[18 Month Follow on Data]]),FALSE)</f>
        <v>Yes</v>
      </c>
    </row>
    <row r="48" spans="1:25" hidden="1" x14ac:dyDescent="0.2">
      <c r="A48" t="s">
        <v>59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 t="str" cm="1">
        <f t="array" ref="I48">TEXT(SUM(10^Code_Mask*(Cohort[[#This Row],[Fetal Pilot Scans, validated or not]:[Has child had an 18 month assessment.  NB this includes limited data, courtesy assessments etc]]&gt;0)),"0000000")</f>
        <v>0100100</v>
      </c>
      <c r="L48" s="1" t="b">
        <f>VLOOKUP(Cohort[[#This Row],[Participant ID]],BIBS[],COLUMN(BIBS[[#Headers],[BIBS?]]),FALSE)</f>
        <v>0</v>
      </c>
      <c r="N48" s="1" t="str">
        <f>VLOOKUP(Cohort[[#This Row],[Code]],Codes[],COLUMN(Codes[[#Headers],[Meaning]]),FALSE)</f>
        <v>Term scan, Assessed at 18 months</v>
      </c>
      <c r="O48" s="1" t="str">
        <f>VLOOKUP(Cohort[[#This Row],[Code]],Codes[],COLUMN(Codes[[#Headers],[Parents Demographic]]),FALSE)</f>
        <v>Yes</v>
      </c>
      <c r="P48" s="1" t="str">
        <f>VLOOKUP(Cohort[[#This Row],[Code]],Codes[],COLUMN(Codes[[#Headers],[Mother''s Past Medical History]]),FALSE)</f>
        <v>Yes</v>
      </c>
      <c r="Q48" s="1" t="str">
        <f>VLOOKUP(Cohort[[#This Row],[Code]],Codes[],COLUMN(Codes[[#Headers],[EDD + Mode of Conception]]),FALSE)</f>
        <v>Yes</v>
      </c>
      <c r="R48" s="1" t="str">
        <f>VLOOKUP(Cohort[[#This Row],[Code]],Codes[],COLUMN(Codes[[#Headers],[Late Pregnancy History]]),FALSE)</f>
        <v>Yes</v>
      </c>
      <c r="S48" s="1" t="str">
        <f>VLOOKUP(Cohort[[#This Row],[Code]],Codes[],COLUMN(Codes[[#Headers],[Labour History]]),FALSE)</f>
        <v>Yes</v>
      </c>
      <c r="T48" s="1" t="str">
        <f>VLOOKUP(Cohort[[#This Row],[Code]],Codes[],COLUMN(Codes[[#Headers],[Baby Background Information]]),FALSE)</f>
        <v>Yes</v>
      </c>
      <c r="U48" s="1" t="str">
        <f>VLOOKUP(Cohort[[#This Row],[Code]],Codes[],COLUMN(Codes[[#Headers],[EPDS]]),FALSE)</f>
        <v>Yes</v>
      </c>
      <c r="V48" s="1" t="str">
        <f>VLOOKUP(Cohort[[#This Row],[Code]],Codes[],COLUMN(Codes[[#Headers],[Mother''s Medications]]),FALSE)</f>
        <v>Yes</v>
      </c>
      <c r="W48" s="1" t="str">
        <f>VLOOKUP(Cohort[[#This Row],[Code]],Codes[],COLUMN(Codes[[#Headers],[Baby Medications]]),FALSE)</f>
        <v>Yes</v>
      </c>
      <c r="X48" s="1" t="str">
        <f>VLOOKUP(Cohort[[#This Row],[Code]],Codes[],COLUMN(Codes[[#Headers],[Obstetric Histpry]]),FALSE)</f>
        <v>Yes</v>
      </c>
      <c r="Y48" s="1" t="str">
        <f>VLOOKUP(Cohort[[#This Row],[Code]],Codes[],COLUMN(Codes[[#Headers],[18 Month Follow on Data]]),FALSE)</f>
        <v>Yes</v>
      </c>
    </row>
    <row r="49" spans="1:25" hidden="1" x14ac:dyDescent="0.2">
      <c r="A49" t="s">
        <v>60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 t="str" cm="1">
        <f t="array" ref="I49">TEXT(SUM(10^Code_Mask*(Cohort[[#This Row],[Fetal Pilot Scans, validated or not]:[Has child had an 18 month assessment.  NB this includes limited data, courtesy assessments etc]]&gt;0)),"0000000")</f>
        <v>0100100</v>
      </c>
      <c r="L49" s="1" t="b">
        <f>VLOOKUP(Cohort[[#This Row],[Participant ID]],BIBS[],COLUMN(BIBS[[#Headers],[BIBS?]]),FALSE)</f>
        <v>0</v>
      </c>
      <c r="N49" s="1" t="str">
        <f>VLOOKUP(Cohort[[#This Row],[Code]],Codes[],COLUMN(Codes[[#Headers],[Meaning]]),FALSE)</f>
        <v>Term scan, Assessed at 18 months</v>
      </c>
      <c r="O49" s="1" t="str">
        <f>VLOOKUP(Cohort[[#This Row],[Code]],Codes[],COLUMN(Codes[[#Headers],[Parents Demographic]]),FALSE)</f>
        <v>Yes</v>
      </c>
      <c r="P49" s="1" t="str">
        <f>VLOOKUP(Cohort[[#This Row],[Code]],Codes[],COLUMN(Codes[[#Headers],[Mother''s Past Medical History]]),FALSE)</f>
        <v>Yes</v>
      </c>
      <c r="Q49" s="1" t="str">
        <f>VLOOKUP(Cohort[[#This Row],[Code]],Codes[],COLUMN(Codes[[#Headers],[EDD + Mode of Conception]]),FALSE)</f>
        <v>Yes</v>
      </c>
      <c r="R49" s="1" t="str">
        <f>VLOOKUP(Cohort[[#This Row],[Code]],Codes[],COLUMN(Codes[[#Headers],[Late Pregnancy History]]),FALSE)</f>
        <v>Yes</v>
      </c>
      <c r="S49" s="1" t="str">
        <f>VLOOKUP(Cohort[[#This Row],[Code]],Codes[],COLUMN(Codes[[#Headers],[Labour History]]),FALSE)</f>
        <v>Yes</v>
      </c>
      <c r="T49" s="1" t="str">
        <f>VLOOKUP(Cohort[[#This Row],[Code]],Codes[],COLUMN(Codes[[#Headers],[Baby Background Information]]),FALSE)</f>
        <v>Yes</v>
      </c>
      <c r="U49" s="1" t="str">
        <f>VLOOKUP(Cohort[[#This Row],[Code]],Codes[],COLUMN(Codes[[#Headers],[EPDS]]),FALSE)</f>
        <v>Yes</v>
      </c>
      <c r="V49" s="1" t="str">
        <f>VLOOKUP(Cohort[[#This Row],[Code]],Codes[],COLUMN(Codes[[#Headers],[Mother''s Medications]]),FALSE)</f>
        <v>Yes</v>
      </c>
      <c r="W49" s="1" t="str">
        <f>VLOOKUP(Cohort[[#This Row],[Code]],Codes[],COLUMN(Codes[[#Headers],[Baby Medications]]),FALSE)</f>
        <v>Yes</v>
      </c>
      <c r="X49" s="1" t="str">
        <f>VLOOKUP(Cohort[[#This Row],[Code]],Codes[],COLUMN(Codes[[#Headers],[Obstetric Histpry]]),FALSE)</f>
        <v>Yes</v>
      </c>
      <c r="Y49" s="1" t="str">
        <f>VLOOKUP(Cohort[[#This Row],[Code]],Codes[],COLUMN(Codes[[#Headers],[18 Month Follow on Data]]),FALSE)</f>
        <v>Yes</v>
      </c>
    </row>
    <row r="50" spans="1:25" hidden="1" x14ac:dyDescent="0.2">
      <c r="A50" t="s">
        <v>61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 t="str" cm="1">
        <f t="array" ref="I50">TEXT(SUM(10^Code_Mask*(Cohort[[#This Row],[Fetal Pilot Scans, validated or not]:[Has child had an 18 month assessment.  NB this includes limited data, courtesy assessments etc]]&gt;0)),"0000000")</f>
        <v>0100100</v>
      </c>
      <c r="L50" s="1" t="b">
        <f>VLOOKUP(Cohort[[#This Row],[Participant ID]],BIBS[],COLUMN(BIBS[[#Headers],[BIBS?]]),FALSE)</f>
        <v>0</v>
      </c>
      <c r="N50" s="1" t="str">
        <f>VLOOKUP(Cohort[[#This Row],[Code]],Codes[],COLUMN(Codes[[#Headers],[Meaning]]),FALSE)</f>
        <v>Term scan, Assessed at 18 months</v>
      </c>
      <c r="O50" s="1" t="str">
        <f>VLOOKUP(Cohort[[#This Row],[Code]],Codes[],COLUMN(Codes[[#Headers],[Parents Demographic]]),FALSE)</f>
        <v>Yes</v>
      </c>
      <c r="P50" s="1" t="str">
        <f>VLOOKUP(Cohort[[#This Row],[Code]],Codes[],COLUMN(Codes[[#Headers],[Mother''s Past Medical History]]),FALSE)</f>
        <v>Yes</v>
      </c>
      <c r="Q50" s="1" t="str">
        <f>VLOOKUP(Cohort[[#This Row],[Code]],Codes[],COLUMN(Codes[[#Headers],[EDD + Mode of Conception]]),FALSE)</f>
        <v>Yes</v>
      </c>
      <c r="R50" s="1" t="str">
        <f>VLOOKUP(Cohort[[#This Row],[Code]],Codes[],COLUMN(Codes[[#Headers],[Late Pregnancy History]]),FALSE)</f>
        <v>Yes</v>
      </c>
      <c r="S50" s="1" t="str">
        <f>VLOOKUP(Cohort[[#This Row],[Code]],Codes[],COLUMN(Codes[[#Headers],[Labour History]]),FALSE)</f>
        <v>Yes</v>
      </c>
      <c r="T50" s="1" t="str">
        <f>VLOOKUP(Cohort[[#This Row],[Code]],Codes[],COLUMN(Codes[[#Headers],[Baby Background Information]]),FALSE)</f>
        <v>Yes</v>
      </c>
      <c r="U50" s="1" t="str">
        <f>VLOOKUP(Cohort[[#This Row],[Code]],Codes[],COLUMN(Codes[[#Headers],[EPDS]]),FALSE)</f>
        <v>Yes</v>
      </c>
      <c r="V50" s="1" t="str">
        <f>VLOOKUP(Cohort[[#This Row],[Code]],Codes[],COLUMN(Codes[[#Headers],[Mother''s Medications]]),FALSE)</f>
        <v>Yes</v>
      </c>
      <c r="W50" s="1" t="str">
        <f>VLOOKUP(Cohort[[#This Row],[Code]],Codes[],COLUMN(Codes[[#Headers],[Baby Medications]]),FALSE)</f>
        <v>Yes</v>
      </c>
      <c r="X50" s="1" t="str">
        <f>VLOOKUP(Cohort[[#This Row],[Code]],Codes[],COLUMN(Codes[[#Headers],[Obstetric Histpry]]),FALSE)</f>
        <v>Yes</v>
      </c>
      <c r="Y50" s="1" t="str">
        <f>VLOOKUP(Cohort[[#This Row],[Code]],Codes[],COLUMN(Codes[[#Headers],[18 Month Follow on Data]]),FALSE)</f>
        <v>Yes</v>
      </c>
    </row>
    <row r="51" spans="1:25" hidden="1" x14ac:dyDescent="0.2">
      <c r="A51" t="s">
        <v>62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 t="str" cm="1">
        <f t="array" ref="I51">TEXT(SUM(10^Code_Mask*(Cohort[[#This Row],[Fetal Pilot Scans, validated or not]:[Has child had an 18 month assessment.  NB this includes limited data, courtesy assessments etc]]&gt;0)),"0000000")</f>
        <v>0100100</v>
      </c>
      <c r="L51" s="1" t="b">
        <f>VLOOKUP(Cohort[[#This Row],[Participant ID]],BIBS[],COLUMN(BIBS[[#Headers],[BIBS?]]),FALSE)</f>
        <v>0</v>
      </c>
      <c r="N51" s="1" t="str">
        <f>VLOOKUP(Cohort[[#This Row],[Code]],Codes[],COLUMN(Codes[[#Headers],[Meaning]]),FALSE)</f>
        <v>Term scan, Assessed at 18 months</v>
      </c>
      <c r="O51" s="1" t="str">
        <f>VLOOKUP(Cohort[[#This Row],[Code]],Codes[],COLUMN(Codes[[#Headers],[Parents Demographic]]),FALSE)</f>
        <v>Yes</v>
      </c>
      <c r="P51" s="1" t="str">
        <f>VLOOKUP(Cohort[[#This Row],[Code]],Codes[],COLUMN(Codes[[#Headers],[Mother''s Past Medical History]]),FALSE)</f>
        <v>Yes</v>
      </c>
      <c r="Q51" s="1" t="str">
        <f>VLOOKUP(Cohort[[#This Row],[Code]],Codes[],COLUMN(Codes[[#Headers],[EDD + Mode of Conception]]),FALSE)</f>
        <v>Yes</v>
      </c>
      <c r="R51" s="1" t="str">
        <f>VLOOKUP(Cohort[[#This Row],[Code]],Codes[],COLUMN(Codes[[#Headers],[Late Pregnancy History]]),FALSE)</f>
        <v>Yes</v>
      </c>
      <c r="S51" s="1" t="str">
        <f>VLOOKUP(Cohort[[#This Row],[Code]],Codes[],COLUMN(Codes[[#Headers],[Labour History]]),FALSE)</f>
        <v>Yes</v>
      </c>
      <c r="T51" s="1" t="str">
        <f>VLOOKUP(Cohort[[#This Row],[Code]],Codes[],COLUMN(Codes[[#Headers],[Baby Background Information]]),FALSE)</f>
        <v>Yes</v>
      </c>
      <c r="U51" s="1" t="str">
        <f>VLOOKUP(Cohort[[#This Row],[Code]],Codes[],COLUMN(Codes[[#Headers],[EPDS]]),FALSE)</f>
        <v>Yes</v>
      </c>
      <c r="V51" s="1" t="str">
        <f>VLOOKUP(Cohort[[#This Row],[Code]],Codes[],COLUMN(Codes[[#Headers],[Mother''s Medications]]),FALSE)</f>
        <v>Yes</v>
      </c>
      <c r="W51" s="1" t="str">
        <f>VLOOKUP(Cohort[[#This Row],[Code]],Codes[],COLUMN(Codes[[#Headers],[Baby Medications]]),FALSE)</f>
        <v>Yes</v>
      </c>
      <c r="X51" s="1" t="str">
        <f>VLOOKUP(Cohort[[#This Row],[Code]],Codes[],COLUMN(Codes[[#Headers],[Obstetric Histpry]]),FALSE)</f>
        <v>Yes</v>
      </c>
      <c r="Y51" s="1" t="str">
        <f>VLOOKUP(Cohort[[#This Row],[Code]],Codes[],COLUMN(Codes[[#Headers],[18 Month Follow on Data]]),FALSE)</f>
        <v>Yes</v>
      </c>
    </row>
    <row r="52" spans="1:25" hidden="1" x14ac:dyDescent="0.2">
      <c r="A52" t="s">
        <v>63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 t="str" cm="1">
        <f t="array" ref="I52">TEXT(SUM(10^Code_Mask*(Cohort[[#This Row],[Fetal Pilot Scans, validated or not]:[Has child had an 18 month assessment.  NB this includes limited data, courtesy assessments etc]]&gt;0)),"0000000")</f>
        <v>0100100</v>
      </c>
      <c r="L52" s="1" t="b">
        <f>VLOOKUP(Cohort[[#This Row],[Participant ID]],BIBS[],COLUMN(BIBS[[#Headers],[BIBS?]]),FALSE)</f>
        <v>0</v>
      </c>
      <c r="N52" s="1" t="str">
        <f>VLOOKUP(Cohort[[#This Row],[Code]],Codes[],COLUMN(Codes[[#Headers],[Meaning]]),FALSE)</f>
        <v>Term scan, Assessed at 18 months</v>
      </c>
      <c r="O52" s="1" t="str">
        <f>VLOOKUP(Cohort[[#This Row],[Code]],Codes[],COLUMN(Codes[[#Headers],[Parents Demographic]]),FALSE)</f>
        <v>Yes</v>
      </c>
      <c r="P52" s="1" t="str">
        <f>VLOOKUP(Cohort[[#This Row],[Code]],Codes[],COLUMN(Codes[[#Headers],[Mother''s Past Medical History]]),FALSE)</f>
        <v>Yes</v>
      </c>
      <c r="Q52" s="1" t="str">
        <f>VLOOKUP(Cohort[[#This Row],[Code]],Codes[],COLUMN(Codes[[#Headers],[EDD + Mode of Conception]]),FALSE)</f>
        <v>Yes</v>
      </c>
      <c r="R52" s="1" t="str">
        <f>VLOOKUP(Cohort[[#This Row],[Code]],Codes[],COLUMN(Codes[[#Headers],[Late Pregnancy History]]),FALSE)</f>
        <v>Yes</v>
      </c>
      <c r="S52" s="1" t="str">
        <f>VLOOKUP(Cohort[[#This Row],[Code]],Codes[],COLUMN(Codes[[#Headers],[Labour History]]),FALSE)</f>
        <v>Yes</v>
      </c>
      <c r="T52" s="1" t="str">
        <f>VLOOKUP(Cohort[[#This Row],[Code]],Codes[],COLUMN(Codes[[#Headers],[Baby Background Information]]),FALSE)</f>
        <v>Yes</v>
      </c>
      <c r="U52" s="1" t="str">
        <f>VLOOKUP(Cohort[[#This Row],[Code]],Codes[],COLUMN(Codes[[#Headers],[EPDS]]),FALSE)</f>
        <v>Yes</v>
      </c>
      <c r="V52" s="1" t="str">
        <f>VLOOKUP(Cohort[[#This Row],[Code]],Codes[],COLUMN(Codes[[#Headers],[Mother''s Medications]]),FALSE)</f>
        <v>Yes</v>
      </c>
      <c r="W52" s="1" t="str">
        <f>VLOOKUP(Cohort[[#This Row],[Code]],Codes[],COLUMN(Codes[[#Headers],[Baby Medications]]),FALSE)</f>
        <v>Yes</v>
      </c>
      <c r="X52" s="1" t="str">
        <f>VLOOKUP(Cohort[[#This Row],[Code]],Codes[],COLUMN(Codes[[#Headers],[Obstetric Histpry]]),FALSE)</f>
        <v>Yes</v>
      </c>
      <c r="Y52" s="1" t="str">
        <f>VLOOKUP(Cohort[[#This Row],[Code]],Codes[],COLUMN(Codes[[#Headers],[18 Month Follow on Data]]),FALSE)</f>
        <v>Yes</v>
      </c>
    </row>
    <row r="53" spans="1:25" ht="51" hidden="1" x14ac:dyDescent="0.2">
      <c r="A53" t="s">
        <v>64</v>
      </c>
      <c r="I53" t="str" cm="1">
        <f t="array" ref="I53">TEXT(SUM(10^Code_Mask*(Cohort[[#This Row],[Fetal Pilot Scans, validated or not]:[Has child had an 18 month assessment.  NB this includes limited data, courtesy assessments etc]]&gt;0)),"0000000")</f>
        <v>0000000</v>
      </c>
      <c r="J53" t="s">
        <v>15</v>
      </c>
      <c r="K53" s="1" t="s">
        <v>16</v>
      </c>
      <c r="L53" s="1" t="b">
        <f>VLOOKUP(Cohort[[#This Row],[Participant ID]],BIBS[],COLUMN(BIBS[[#Headers],[BIBS?]]),FALSE)</f>
        <v>0</v>
      </c>
      <c r="N53" s="1" t="str">
        <f>VLOOKUP(Cohort[[#This Row],[Code]],Codes[],COLUMN(Codes[[#Headers],[Meaning]]),FALSE)</f>
        <v>No dHCP data at ll.  ?Enrolment, ?Baby Born, ?EPDS but not cleaned</v>
      </c>
      <c r="O53" s="1" t="str">
        <f>VLOOKUP(Cohort[[#This Row],[Code]],Codes[],COLUMN(Codes[[#Headers],[Parents Demographic]]),FALSE)</f>
        <v>No</v>
      </c>
      <c r="P53" s="1" t="str">
        <f>VLOOKUP(Cohort[[#This Row],[Code]],Codes[],COLUMN(Codes[[#Headers],[Mother''s Past Medical History]]),FALSE)</f>
        <v>No</v>
      </c>
      <c r="Q53" s="1" t="str">
        <f>VLOOKUP(Cohort[[#This Row],[Code]],Codes[],COLUMN(Codes[[#Headers],[EDD + Mode of Conception]]),FALSE)</f>
        <v>No</v>
      </c>
      <c r="R53" s="1" t="str">
        <f>VLOOKUP(Cohort[[#This Row],[Code]],Codes[],COLUMN(Codes[[#Headers],[Late Pregnancy History]]),FALSE)</f>
        <v>No</v>
      </c>
      <c r="S53" s="1" t="str">
        <f>VLOOKUP(Cohort[[#This Row],[Code]],Codes[],COLUMN(Codes[[#Headers],[Labour History]]),FALSE)</f>
        <v>No</v>
      </c>
      <c r="T53" s="1" t="str">
        <f>VLOOKUP(Cohort[[#This Row],[Code]],Codes[],COLUMN(Codes[[#Headers],[Baby Background Information]]),FALSE)</f>
        <v>No</v>
      </c>
      <c r="U53" s="1" t="str">
        <f>VLOOKUP(Cohort[[#This Row],[Code]],Codes[],COLUMN(Codes[[#Headers],[EPDS]]),FALSE)</f>
        <v>No</v>
      </c>
      <c r="V53" s="1" t="str">
        <f>VLOOKUP(Cohort[[#This Row],[Code]],Codes[],COLUMN(Codes[[#Headers],[Mother''s Medications]]),FALSE)</f>
        <v>No</v>
      </c>
      <c r="W53" s="1" t="str">
        <f>VLOOKUP(Cohort[[#This Row],[Code]],Codes[],COLUMN(Codes[[#Headers],[Baby Medications]]),FALSE)</f>
        <v>No</v>
      </c>
      <c r="X53" s="1" t="str">
        <f>VLOOKUP(Cohort[[#This Row],[Code]],Codes[],COLUMN(Codes[[#Headers],[Obstetric Histpry]]),FALSE)</f>
        <v>No</v>
      </c>
      <c r="Y53" s="1" t="str">
        <f>VLOOKUP(Cohort[[#This Row],[Code]],Codes[],COLUMN(Codes[[#Headers],[18 Month Follow on Data]]),FALSE)</f>
        <v>No</v>
      </c>
    </row>
    <row r="54" spans="1:25" ht="51" hidden="1" x14ac:dyDescent="0.2">
      <c r="A54" t="s">
        <v>65</v>
      </c>
      <c r="I54" t="str" cm="1">
        <f t="array" ref="I54">TEXT(SUM(10^Code_Mask*(Cohort[[#This Row],[Fetal Pilot Scans, validated or not]:[Has child had an 18 month assessment.  NB this includes limited data, courtesy assessments etc]]&gt;0)),"0000000")</f>
        <v>0000000</v>
      </c>
      <c r="J54" t="s">
        <v>15</v>
      </c>
      <c r="K54" s="1" t="s">
        <v>16</v>
      </c>
      <c r="L54" s="1" t="b">
        <f>VLOOKUP(Cohort[[#This Row],[Participant ID]],BIBS[],COLUMN(BIBS[[#Headers],[BIBS?]]),FALSE)</f>
        <v>0</v>
      </c>
      <c r="N54" s="1" t="str">
        <f>VLOOKUP(Cohort[[#This Row],[Code]],Codes[],COLUMN(Codes[[#Headers],[Meaning]]),FALSE)</f>
        <v>No dHCP data at ll.  ?Enrolment, ?Baby Born, ?EPDS but not cleaned</v>
      </c>
      <c r="O54" s="1" t="str">
        <f>VLOOKUP(Cohort[[#This Row],[Code]],Codes[],COLUMN(Codes[[#Headers],[Parents Demographic]]),FALSE)</f>
        <v>No</v>
      </c>
      <c r="P54" s="1" t="str">
        <f>VLOOKUP(Cohort[[#This Row],[Code]],Codes[],COLUMN(Codes[[#Headers],[Mother''s Past Medical History]]),FALSE)</f>
        <v>No</v>
      </c>
      <c r="Q54" s="1" t="str">
        <f>VLOOKUP(Cohort[[#This Row],[Code]],Codes[],COLUMN(Codes[[#Headers],[EDD + Mode of Conception]]),FALSE)</f>
        <v>No</v>
      </c>
      <c r="R54" s="1" t="str">
        <f>VLOOKUP(Cohort[[#This Row],[Code]],Codes[],COLUMN(Codes[[#Headers],[Late Pregnancy History]]),FALSE)</f>
        <v>No</v>
      </c>
      <c r="S54" s="1" t="str">
        <f>VLOOKUP(Cohort[[#This Row],[Code]],Codes[],COLUMN(Codes[[#Headers],[Labour History]]),FALSE)</f>
        <v>No</v>
      </c>
      <c r="T54" s="1" t="str">
        <f>VLOOKUP(Cohort[[#This Row],[Code]],Codes[],COLUMN(Codes[[#Headers],[Baby Background Information]]),FALSE)</f>
        <v>No</v>
      </c>
      <c r="U54" s="1" t="str">
        <f>VLOOKUP(Cohort[[#This Row],[Code]],Codes[],COLUMN(Codes[[#Headers],[EPDS]]),FALSE)</f>
        <v>No</v>
      </c>
      <c r="V54" s="1" t="str">
        <f>VLOOKUP(Cohort[[#This Row],[Code]],Codes[],COLUMN(Codes[[#Headers],[Mother''s Medications]]),FALSE)</f>
        <v>No</v>
      </c>
      <c r="W54" s="1" t="str">
        <f>VLOOKUP(Cohort[[#This Row],[Code]],Codes[],COLUMN(Codes[[#Headers],[Baby Medications]]),FALSE)</f>
        <v>No</v>
      </c>
      <c r="X54" s="1" t="str">
        <f>VLOOKUP(Cohort[[#This Row],[Code]],Codes[],COLUMN(Codes[[#Headers],[Obstetric Histpry]]),FALSE)</f>
        <v>No</v>
      </c>
      <c r="Y54" s="1" t="str">
        <f>VLOOKUP(Cohort[[#This Row],[Code]],Codes[],COLUMN(Codes[[#Headers],[18 Month Follow on Data]]),FALSE)</f>
        <v>No</v>
      </c>
    </row>
    <row r="55" spans="1:25" hidden="1" x14ac:dyDescent="0.2">
      <c r="A55" t="s">
        <v>66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 t="str" cm="1">
        <f t="array" ref="I55">TEXT(SUM(10^Code_Mask*(Cohort[[#This Row],[Fetal Pilot Scans, validated or not]:[Has child had an 18 month assessment.  NB this includes limited data, courtesy assessments etc]]&gt;0)),"0000000")</f>
        <v>0100100</v>
      </c>
      <c r="L55" s="1" t="b">
        <f>VLOOKUP(Cohort[[#This Row],[Participant ID]],BIBS[],COLUMN(BIBS[[#Headers],[BIBS?]]),FALSE)</f>
        <v>0</v>
      </c>
      <c r="N55" s="1" t="str">
        <f>VLOOKUP(Cohort[[#This Row],[Code]],Codes[],COLUMN(Codes[[#Headers],[Meaning]]),FALSE)</f>
        <v>Term scan, Assessed at 18 months</v>
      </c>
      <c r="O55" s="1" t="str">
        <f>VLOOKUP(Cohort[[#This Row],[Code]],Codes[],COLUMN(Codes[[#Headers],[Parents Demographic]]),FALSE)</f>
        <v>Yes</v>
      </c>
      <c r="P55" s="1" t="str">
        <f>VLOOKUP(Cohort[[#This Row],[Code]],Codes[],COLUMN(Codes[[#Headers],[Mother''s Past Medical History]]),FALSE)</f>
        <v>Yes</v>
      </c>
      <c r="Q55" s="1" t="str">
        <f>VLOOKUP(Cohort[[#This Row],[Code]],Codes[],COLUMN(Codes[[#Headers],[EDD + Mode of Conception]]),FALSE)</f>
        <v>Yes</v>
      </c>
      <c r="R55" s="1" t="str">
        <f>VLOOKUP(Cohort[[#This Row],[Code]],Codes[],COLUMN(Codes[[#Headers],[Late Pregnancy History]]),FALSE)</f>
        <v>Yes</v>
      </c>
      <c r="S55" s="1" t="str">
        <f>VLOOKUP(Cohort[[#This Row],[Code]],Codes[],COLUMN(Codes[[#Headers],[Labour History]]),FALSE)</f>
        <v>Yes</v>
      </c>
      <c r="T55" s="1" t="str">
        <f>VLOOKUP(Cohort[[#This Row],[Code]],Codes[],COLUMN(Codes[[#Headers],[Baby Background Information]]),FALSE)</f>
        <v>Yes</v>
      </c>
      <c r="U55" s="1" t="str">
        <f>VLOOKUP(Cohort[[#This Row],[Code]],Codes[],COLUMN(Codes[[#Headers],[EPDS]]),FALSE)</f>
        <v>Yes</v>
      </c>
      <c r="V55" s="1" t="str">
        <f>VLOOKUP(Cohort[[#This Row],[Code]],Codes[],COLUMN(Codes[[#Headers],[Mother''s Medications]]),FALSE)</f>
        <v>Yes</v>
      </c>
      <c r="W55" s="1" t="str">
        <f>VLOOKUP(Cohort[[#This Row],[Code]],Codes[],COLUMN(Codes[[#Headers],[Baby Medications]]),FALSE)</f>
        <v>Yes</v>
      </c>
      <c r="X55" s="1" t="str">
        <f>VLOOKUP(Cohort[[#This Row],[Code]],Codes[],COLUMN(Codes[[#Headers],[Obstetric Histpry]]),FALSE)</f>
        <v>Yes</v>
      </c>
      <c r="Y55" s="1" t="str">
        <f>VLOOKUP(Cohort[[#This Row],[Code]],Codes[],COLUMN(Codes[[#Headers],[18 Month Follow on Data]]),FALSE)</f>
        <v>Yes</v>
      </c>
    </row>
    <row r="56" spans="1:25" hidden="1" x14ac:dyDescent="0.2">
      <c r="A56" t="s">
        <v>67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 t="str" cm="1">
        <f t="array" ref="I56">TEXT(SUM(10^Code_Mask*(Cohort[[#This Row],[Fetal Pilot Scans, validated or not]:[Has child had an 18 month assessment.  NB this includes limited data, courtesy assessments etc]]&gt;0)),"0000000")</f>
        <v>0100100</v>
      </c>
      <c r="L56" s="1" t="b">
        <f>VLOOKUP(Cohort[[#This Row],[Participant ID]],BIBS[],COLUMN(BIBS[[#Headers],[BIBS?]]),FALSE)</f>
        <v>0</v>
      </c>
      <c r="N56" s="1" t="str">
        <f>VLOOKUP(Cohort[[#This Row],[Code]],Codes[],COLUMN(Codes[[#Headers],[Meaning]]),FALSE)</f>
        <v>Term scan, Assessed at 18 months</v>
      </c>
      <c r="O56" s="1" t="str">
        <f>VLOOKUP(Cohort[[#This Row],[Code]],Codes[],COLUMN(Codes[[#Headers],[Parents Demographic]]),FALSE)</f>
        <v>Yes</v>
      </c>
      <c r="P56" s="1" t="str">
        <f>VLOOKUP(Cohort[[#This Row],[Code]],Codes[],COLUMN(Codes[[#Headers],[Mother''s Past Medical History]]),FALSE)</f>
        <v>Yes</v>
      </c>
      <c r="Q56" s="1" t="str">
        <f>VLOOKUP(Cohort[[#This Row],[Code]],Codes[],COLUMN(Codes[[#Headers],[EDD + Mode of Conception]]),FALSE)</f>
        <v>Yes</v>
      </c>
      <c r="R56" s="1" t="str">
        <f>VLOOKUP(Cohort[[#This Row],[Code]],Codes[],COLUMN(Codes[[#Headers],[Late Pregnancy History]]),FALSE)</f>
        <v>Yes</v>
      </c>
      <c r="S56" s="1" t="str">
        <f>VLOOKUP(Cohort[[#This Row],[Code]],Codes[],COLUMN(Codes[[#Headers],[Labour History]]),FALSE)</f>
        <v>Yes</v>
      </c>
      <c r="T56" s="1" t="str">
        <f>VLOOKUP(Cohort[[#This Row],[Code]],Codes[],COLUMN(Codes[[#Headers],[Baby Background Information]]),FALSE)</f>
        <v>Yes</v>
      </c>
      <c r="U56" s="1" t="str">
        <f>VLOOKUP(Cohort[[#This Row],[Code]],Codes[],COLUMN(Codes[[#Headers],[EPDS]]),FALSE)</f>
        <v>Yes</v>
      </c>
      <c r="V56" s="1" t="str">
        <f>VLOOKUP(Cohort[[#This Row],[Code]],Codes[],COLUMN(Codes[[#Headers],[Mother''s Medications]]),FALSE)</f>
        <v>Yes</v>
      </c>
      <c r="W56" s="1" t="str">
        <f>VLOOKUP(Cohort[[#This Row],[Code]],Codes[],COLUMN(Codes[[#Headers],[Baby Medications]]),FALSE)</f>
        <v>Yes</v>
      </c>
      <c r="X56" s="1" t="str">
        <f>VLOOKUP(Cohort[[#This Row],[Code]],Codes[],COLUMN(Codes[[#Headers],[Obstetric Histpry]]),FALSE)</f>
        <v>Yes</v>
      </c>
      <c r="Y56" s="1" t="str">
        <f>VLOOKUP(Cohort[[#This Row],[Code]],Codes[],COLUMN(Codes[[#Headers],[18 Month Follow on Data]]),FALSE)</f>
        <v>Yes</v>
      </c>
    </row>
    <row r="57" spans="1:25" hidden="1" x14ac:dyDescent="0.2">
      <c r="A57" t="s">
        <v>68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 t="str" cm="1">
        <f t="array" ref="I57">TEXT(SUM(10^Code_Mask*(Cohort[[#This Row],[Fetal Pilot Scans, validated or not]:[Has child had an 18 month assessment.  NB this includes limited data, courtesy assessments etc]]&gt;0)),"0000000")</f>
        <v>0100100</v>
      </c>
      <c r="L57" s="1" t="b">
        <f>VLOOKUP(Cohort[[#This Row],[Participant ID]],BIBS[],COLUMN(BIBS[[#Headers],[BIBS?]]),FALSE)</f>
        <v>0</v>
      </c>
      <c r="N57" s="1" t="str">
        <f>VLOOKUP(Cohort[[#This Row],[Code]],Codes[],COLUMN(Codes[[#Headers],[Meaning]]),FALSE)</f>
        <v>Term scan, Assessed at 18 months</v>
      </c>
      <c r="O57" s="1" t="str">
        <f>VLOOKUP(Cohort[[#This Row],[Code]],Codes[],COLUMN(Codes[[#Headers],[Parents Demographic]]),FALSE)</f>
        <v>Yes</v>
      </c>
      <c r="P57" s="1" t="str">
        <f>VLOOKUP(Cohort[[#This Row],[Code]],Codes[],COLUMN(Codes[[#Headers],[Mother''s Past Medical History]]),FALSE)</f>
        <v>Yes</v>
      </c>
      <c r="Q57" s="1" t="str">
        <f>VLOOKUP(Cohort[[#This Row],[Code]],Codes[],COLUMN(Codes[[#Headers],[EDD + Mode of Conception]]),FALSE)</f>
        <v>Yes</v>
      </c>
      <c r="R57" s="1" t="str">
        <f>VLOOKUP(Cohort[[#This Row],[Code]],Codes[],COLUMN(Codes[[#Headers],[Late Pregnancy History]]),FALSE)</f>
        <v>Yes</v>
      </c>
      <c r="S57" s="1" t="str">
        <f>VLOOKUP(Cohort[[#This Row],[Code]],Codes[],COLUMN(Codes[[#Headers],[Labour History]]),FALSE)</f>
        <v>Yes</v>
      </c>
      <c r="T57" s="1" t="str">
        <f>VLOOKUP(Cohort[[#This Row],[Code]],Codes[],COLUMN(Codes[[#Headers],[Baby Background Information]]),FALSE)</f>
        <v>Yes</v>
      </c>
      <c r="U57" s="1" t="str">
        <f>VLOOKUP(Cohort[[#This Row],[Code]],Codes[],COLUMN(Codes[[#Headers],[EPDS]]),FALSE)</f>
        <v>Yes</v>
      </c>
      <c r="V57" s="1" t="str">
        <f>VLOOKUP(Cohort[[#This Row],[Code]],Codes[],COLUMN(Codes[[#Headers],[Mother''s Medications]]),FALSE)</f>
        <v>Yes</v>
      </c>
      <c r="W57" s="1" t="str">
        <f>VLOOKUP(Cohort[[#This Row],[Code]],Codes[],COLUMN(Codes[[#Headers],[Baby Medications]]),FALSE)</f>
        <v>Yes</v>
      </c>
      <c r="X57" s="1" t="str">
        <f>VLOOKUP(Cohort[[#This Row],[Code]],Codes[],COLUMN(Codes[[#Headers],[Obstetric Histpry]]),FALSE)</f>
        <v>Yes</v>
      </c>
      <c r="Y57" s="1" t="str">
        <f>VLOOKUP(Cohort[[#This Row],[Code]],Codes[],COLUMN(Codes[[#Headers],[18 Month Follow on Data]]),FALSE)</f>
        <v>Yes</v>
      </c>
    </row>
    <row r="58" spans="1:25" x14ac:dyDescent="0.2">
      <c r="A58" t="s">
        <v>69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 t="str" cm="1">
        <f t="array" ref="I58">TEXT(SUM(10^Code_Mask*(Cohort[[#This Row],[Fetal Pilot Scans, validated or not]:[Has child had an 18 month assessment.  NB this includes limited data, courtesy assessments etc]]&gt;0)),"0000000")</f>
        <v>0100100</v>
      </c>
      <c r="L58" s="1" t="b">
        <f>VLOOKUP(Cohort[[#This Row],[Participant ID]],BIBS[],COLUMN(BIBS[[#Headers],[BIBS?]]),FALSE)</f>
        <v>1</v>
      </c>
      <c r="N58" s="1" t="str">
        <f>VLOOKUP(Cohort[[#This Row],[Code]],Codes[],COLUMN(Codes[[#Headers],[Meaning]]),FALSE)</f>
        <v>Term scan, Assessed at 18 months</v>
      </c>
      <c r="O58" s="1" t="str">
        <f>VLOOKUP(Cohort[[#This Row],[Code]],Codes[],COLUMN(Codes[[#Headers],[Parents Demographic]]),FALSE)</f>
        <v>Yes</v>
      </c>
      <c r="P58" s="1" t="str">
        <f>VLOOKUP(Cohort[[#This Row],[Code]],Codes[],COLUMN(Codes[[#Headers],[Mother''s Past Medical History]]),FALSE)</f>
        <v>Yes</v>
      </c>
      <c r="Q58" s="1" t="str">
        <f>VLOOKUP(Cohort[[#This Row],[Code]],Codes[],COLUMN(Codes[[#Headers],[EDD + Mode of Conception]]),FALSE)</f>
        <v>Yes</v>
      </c>
      <c r="R58" s="1" t="str">
        <f>VLOOKUP(Cohort[[#This Row],[Code]],Codes[],COLUMN(Codes[[#Headers],[Late Pregnancy History]]),FALSE)</f>
        <v>Yes</v>
      </c>
      <c r="S58" s="1" t="str">
        <f>VLOOKUP(Cohort[[#This Row],[Code]],Codes[],COLUMN(Codes[[#Headers],[Labour History]]),FALSE)</f>
        <v>Yes</v>
      </c>
      <c r="T58" s="1" t="str">
        <f>VLOOKUP(Cohort[[#This Row],[Code]],Codes[],COLUMN(Codes[[#Headers],[Baby Background Information]]),FALSE)</f>
        <v>Yes</v>
      </c>
      <c r="U58" s="1" t="str">
        <f>VLOOKUP(Cohort[[#This Row],[Code]],Codes[],COLUMN(Codes[[#Headers],[EPDS]]),FALSE)</f>
        <v>Yes</v>
      </c>
      <c r="V58" s="1" t="str">
        <f>VLOOKUP(Cohort[[#This Row],[Code]],Codes[],COLUMN(Codes[[#Headers],[Mother''s Medications]]),FALSE)</f>
        <v>Yes</v>
      </c>
      <c r="W58" s="1" t="str">
        <f>VLOOKUP(Cohort[[#This Row],[Code]],Codes[],COLUMN(Codes[[#Headers],[Baby Medications]]),FALSE)</f>
        <v>Yes</v>
      </c>
      <c r="X58" s="1" t="str">
        <f>VLOOKUP(Cohort[[#This Row],[Code]],Codes[],COLUMN(Codes[[#Headers],[Obstetric Histpry]]),FALSE)</f>
        <v>Yes</v>
      </c>
      <c r="Y58" s="1" t="str">
        <f>VLOOKUP(Cohort[[#This Row],[Code]],Codes[],COLUMN(Codes[[#Headers],[18 Month Follow on Data]]),FALSE)</f>
        <v>Yes</v>
      </c>
    </row>
    <row r="59" spans="1:25" hidden="1" x14ac:dyDescent="0.2">
      <c r="A59" t="s">
        <v>70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 t="str" cm="1">
        <f t="array" ref="I59">TEXT(SUM(10^Code_Mask*(Cohort[[#This Row],[Fetal Pilot Scans, validated or not]:[Has child had an 18 month assessment.  NB this includes limited data, courtesy assessments etc]]&gt;0)),"0000000")</f>
        <v>0100100</v>
      </c>
      <c r="L59" s="1" t="b">
        <f>VLOOKUP(Cohort[[#This Row],[Participant ID]],BIBS[],COLUMN(BIBS[[#Headers],[BIBS?]]),FALSE)</f>
        <v>0</v>
      </c>
      <c r="N59" s="1" t="str">
        <f>VLOOKUP(Cohort[[#This Row],[Code]],Codes[],COLUMN(Codes[[#Headers],[Meaning]]),FALSE)</f>
        <v>Term scan, Assessed at 18 months</v>
      </c>
      <c r="O59" s="1" t="str">
        <f>VLOOKUP(Cohort[[#This Row],[Code]],Codes[],COLUMN(Codes[[#Headers],[Parents Demographic]]),FALSE)</f>
        <v>Yes</v>
      </c>
      <c r="P59" s="1" t="str">
        <f>VLOOKUP(Cohort[[#This Row],[Code]],Codes[],COLUMN(Codes[[#Headers],[Mother''s Past Medical History]]),FALSE)</f>
        <v>Yes</v>
      </c>
      <c r="Q59" s="1" t="str">
        <f>VLOOKUP(Cohort[[#This Row],[Code]],Codes[],COLUMN(Codes[[#Headers],[EDD + Mode of Conception]]),FALSE)</f>
        <v>Yes</v>
      </c>
      <c r="R59" s="1" t="str">
        <f>VLOOKUP(Cohort[[#This Row],[Code]],Codes[],COLUMN(Codes[[#Headers],[Late Pregnancy History]]),FALSE)</f>
        <v>Yes</v>
      </c>
      <c r="S59" s="1" t="str">
        <f>VLOOKUP(Cohort[[#This Row],[Code]],Codes[],COLUMN(Codes[[#Headers],[Labour History]]),FALSE)</f>
        <v>Yes</v>
      </c>
      <c r="T59" s="1" t="str">
        <f>VLOOKUP(Cohort[[#This Row],[Code]],Codes[],COLUMN(Codes[[#Headers],[Baby Background Information]]),FALSE)</f>
        <v>Yes</v>
      </c>
      <c r="U59" s="1" t="str">
        <f>VLOOKUP(Cohort[[#This Row],[Code]],Codes[],COLUMN(Codes[[#Headers],[EPDS]]),FALSE)</f>
        <v>Yes</v>
      </c>
      <c r="V59" s="1" t="str">
        <f>VLOOKUP(Cohort[[#This Row],[Code]],Codes[],COLUMN(Codes[[#Headers],[Mother''s Medications]]),FALSE)</f>
        <v>Yes</v>
      </c>
      <c r="W59" s="1" t="str">
        <f>VLOOKUP(Cohort[[#This Row],[Code]],Codes[],COLUMN(Codes[[#Headers],[Baby Medications]]),FALSE)</f>
        <v>Yes</v>
      </c>
      <c r="X59" s="1" t="str">
        <f>VLOOKUP(Cohort[[#This Row],[Code]],Codes[],COLUMN(Codes[[#Headers],[Obstetric Histpry]]),FALSE)</f>
        <v>Yes</v>
      </c>
      <c r="Y59" s="1" t="str">
        <f>VLOOKUP(Cohort[[#This Row],[Code]],Codes[],COLUMN(Codes[[#Headers],[18 Month Follow on Data]]),FALSE)</f>
        <v>Yes</v>
      </c>
    </row>
    <row r="60" spans="1:25" hidden="1" x14ac:dyDescent="0.2">
      <c r="A60" t="s">
        <v>71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 t="str" cm="1">
        <f t="array" ref="I60">TEXT(SUM(10^Code_Mask*(Cohort[[#This Row],[Fetal Pilot Scans, validated or not]:[Has child had an 18 month assessment.  NB this includes limited data, courtesy assessments etc]]&gt;0)),"0000000")</f>
        <v>0100100</v>
      </c>
      <c r="L60" s="1" t="b">
        <f>VLOOKUP(Cohort[[#This Row],[Participant ID]],BIBS[],COLUMN(BIBS[[#Headers],[BIBS?]]),FALSE)</f>
        <v>0</v>
      </c>
      <c r="N60" s="1" t="str">
        <f>VLOOKUP(Cohort[[#This Row],[Code]],Codes[],COLUMN(Codes[[#Headers],[Meaning]]),FALSE)</f>
        <v>Term scan, Assessed at 18 months</v>
      </c>
      <c r="O60" s="1" t="str">
        <f>VLOOKUP(Cohort[[#This Row],[Code]],Codes[],COLUMN(Codes[[#Headers],[Parents Demographic]]),FALSE)</f>
        <v>Yes</v>
      </c>
      <c r="P60" s="1" t="str">
        <f>VLOOKUP(Cohort[[#This Row],[Code]],Codes[],COLUMN(Codes[[#Headers],[Mother''s Past Medical History]]),FALSE)</f>
        <v>Yes</v>
      </c>
      <c r="Q60" s="1" t="str">
        <f>VLOOKUP(Cohort[[#This Row],[Code]],Codes[],COLUMN(Codes[[#Headers],[EDD + Mode of Conception]]),FALSE)</f>
        <v>Yes</v>
      </c>
      <c r="R60" s="1" t="str">
        <f>VLOOKUP(Cohort[[#This Row],[Code]],Codes[],COLUMN(Codes[[#Headers],[Late Pregnancy History]]),FALSE)</f>
        <v>Yes</v>
      </c>
      <c r="S60" s="1" t="str">
        <f>VLOOKUP(Cohort[[#This Row],[Code]],Codes[],COLUMN(Codes[[#Headers],[Labour History]]),FALSE)</f>
        <v>Yes</v>
      </c>
      <c r="T60" s="1" t="str">
        <f>VLOOKUP(Cohort[[#This Row],[Code]],Codes[],COLUMN(Codes[[#Headers],[Baby Background Information]]),FALSE)</f>
        <v>Yes</v>
      </c>
      <c r="U60" s="1" t="str">
        <f>VLOOKUP(Cohort[[#This Row],[Code]],Codes[],COLUMN(Codes[[#Headers],[EPDS]]),FALSE)</f>
        <v>Yes</v>
      </c>
      <c r="V60" s="1" t="str">
        <f>VLOOKUP(Cohort[[#This Row],[Code]],Codes[],COLUMN(Codes[[#Headers],[Mother''s Medications]]),FALSE)</f>
        <v>Yes</v>
      </c>
      <c r="W60" s="1" t="str">
        <f>VLOOKUP(Cohort[[#This Row],[Code]],Codes[],COLUMN(Codes[[#Headers],[Baby Medications]]),FALSE)</f>
        <v>Yes</v>
      </c>
      <c r="X60" s="1" t="str">
        <f>VLOOKUP(Cohort[[#This Row],[Code]],Codes[],COLUMN(Codes[[#Headers],[Obstetric Histpry]]),FALSE)</f>
        <v>Yes</v>
      </c>
      <c r="Y60" s="1" t="str">
        <f>VLOOKUP(Cohort[[#This Row],[Code]],Codes[],COLUMN(Codes[[#Headers],[18 Month Follow on Data]]),FALSE)</f>
        <v>Yes</v>
      </c>
    </row>
    <row r="61" spans="1:25" hidden="1" x14ac:dyDescent="0.2">
      <c r="A61" t="s">
        <v>72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 t="str" cm="1">
        <f t="array" ref="I61">TEXT(SUM(10^Code_Mask*(Cohort[[#This Row],[Fetal Pilot Scans, validated or not]:[Has child had an 18 month assessment.  NB this includes limited data, courtesy assessments etc]]&gt;0)),"0000000")</f>
        <v>0100100</v>
      </c>
      <c r="L61" s="1" t="b">
        <f>VLOOKUP(Cohort[[#This Row],[Participant ID]],BIBS[],COLUMN(BIBS[[#Headers],[BIBS?]]),FALSE)</f>
        <v>0</v>
      </c>
      <c r="N61" s="1" t="str">
        <f>VLOOKUP(Cohort[[#This Row],[Code]],Codes[],COLUMN(Codes[[#Headers],[Meaning]]),FALSE)</f>
        <v>Term scan, Assessed at 18 months</v>
      </c>
      <c r="O61" s="1" t="str">
        <f>VLOOKUP(Cohort[[#This Row],[Code]],Codes[],COLUMN(Codes[[#Headers],[Parents Demographic]]),FALSE)</f>
        <v>Yes</v>
      </c>
      <c r="P61" s="1" t="str">
        <f>VLOOKUP(Cohort[[#This Row],[Code]],Codes[],COLUMN(Codes[[#Headers],[Mother''s Past Medical History]]),FALSE)</f>
        <v>Yes</v>
      </c>
      <c r="Q61" s="1" t="str">
        <f>VLOOKUP(Cohort[[#This Row],[Code]],Codes[],COLUMN(Codes[[#Headers],[EDD + Mode of Conception]]),FALSE)</f>
        <v>Yes</v>
      </c>
      <c r="R61" s="1" t="str">
        <f>VLOOKUP(Cohort[[#This Row],[Code]],Codes[],COLUMN(Codes[[#Headers],[Late Pregnancy History]]),FALSE)</f>
        <v>Yes</v>
      </c>
      <c r="S61" s="1" t="str">
        <f>VLOOKUP(Cohort[[#This Row],[Code]],Codes[],COLUMN(Codes[[#Headers],[Labour History]]),FALSE)</f>
        <v>Yes</v>
      </c>
      <c r="T61" s="1" t="str">
        <f>VLOOKUP(Cohort[[#This Row],[Code]],Codes[],COLUMN(Codes[[#Headers],[Baby Background Information]]),FALSE)</f>
        <v>Yes</v>
      </c>
      <c r="U61" s="1" t="str">
        <f>VLOOKUP(Cohort[[#This Row],[Code]],Codes[],COLUMN(Codes[[#Headers],[EPDS]]),FALSE)</f>
        <v>Yes</v>
      </c>
      <c r="V61" s="1" t="str">
        <f>VLOOKUP(Cohort[[#This Row],[Code]],Codes[],COLUMN(Codes[[#Headers],[Mother''s Medications]]),FALSE)</f>
        <v>Yes</v>
      </c>
      <c r="W61" s="1" t="str">
        <f>VLOOKUP(Cohort[[#This Row],[Code]],Codes[],COLUMN(Codes[[#Headers],[Baby Medications]]),FALSE)</f>
        <v>Yes</v>
      </c>
      <c r="X61" s="1" t="str">
        <f>VLOOKUP(Cohort[[#This Row],[Code]],Codes[],COLUMN(Codes[[#Headers],[Obstetric Histpry]]),FALSE)</f>
        <v>Yes</v>
      </c>
      <c r="Y61" s="1" t="str">
        <f>VLOOKUP(Cohort[[#This Row],[Code]],Codes[],COLUMN(Codes[[#Headers],[18 Month Follow on Data]]),FALSE)</f>
        <v>Yes</v>
      </c>
    </row>
    <row r="62" spans="1:25" hidden="1" x14ac:dyDescent="0.2">
      <c r="A62" t="s">
        <v>73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 t="str" cm="1">
        <f t="array" ref="I62">TEXT(SUM(10^Code_Mask*(Cohort[[#This Row],[Fetal Pilot Scans, validated or not]:[Has child had an 18 month assessment.  NB this includes limited data, courtesy assessments etc]]&gt;0)),"0000000")</f>
        <v>0100100</v>
      </c>
      <c r="L62" s="1" t="b">
        <f>VLOOKUP(Cohort[[#This Row],[Participant ID]],BIBS[],COLUMN(BIBS[[#Headers],[BIBS?]]),FALSE)</f>
        <v>0</v>
      </c>
      <c r="N62" s="1" t="str">
        <f>VLOOKUP(Cohort[[#This Row],[Code]],Codes[],COLUMN(Codes[[#Headers],[Meaning]]),FALSE)</f>
        <v>Term scan, Assessed at 18 months</v>
      </c>
      <c r="O62" s="1" t="str">
        <f>VLOOKUP(Cohort[[#This Row],[Code]],Codes[],COLUMN(Codes[[#Headers],[Parents Demographic]]),FALSE)</f>
        <v>Yes</v>
      </c>
      <c r="P62" s="1" t="str">
        <f>VLOOKUP(Cohort[[#This Row],[Code]],Codes[],COLUMN(Codes[[#Headers],[Mother''s Past Medical History]]),FALSE)</f>
        <v>Yes</v>
      </c>
      <c r="Q62" s="1" t="str">
        <f>VLOOKUP(Cohort[[#This Row],[Code]],Codes[],COLUMN(Codes[[#Headers],[EDD + Mode of Conception]]),FALSE)</f>
        <v>Yes</v>
      </c>
      <c r="R62" s="1" t="str">
        <f>VLOOKUP(Cohort[[#This Row],[Code]],Codes[],COLUMN(Codes[[#Headers],[Late Pregnancy History]]),FALSE)</f>
        <v>Yes</v>
      </c>
      <c r="S62" s="1" t="str">
        <f>VLOOKUP(Cohort[[#This Row],[Code]],Codes[],COLUMN(Codes[[#Headers],[Labour History]]),FALSE)</f>
        <v>Yes</v>
      </c>
      <c r="T62" s="1" t="str">
        <f>VLOOKUP(Cohort[[#This Row],[Code]],Codes[],COLUMN(Codes[[#Headers],[Baby Background Information]]),FALSE)</f>
        <v>Yes</v>
      </c>
      <c r="U62" s="1" t="str">
        <f>VLOOKUP(Cohort[[#This Row],[Code]],Codes[],COLUMN(Codes[[#Headers],[EPDS]]),FALSE)</f>
        <v>Yes</v>
      </c>
      <c r="V62" s="1" t="str">
        <f>VLOOKUP(Cohort[[#This Row],[Code]],Codes[],COLUMN(Codes[[#Headers],[Mother''s Medications]]),FALSE)</f>
        <v>Yes</v>
      </c>
      <c r="W62" s="1" t="str">
        <f>VLOOKUP(Cohort[[#This Row],[Code]],Codes[],COLUMN(Codes[[#Headers],[Baby Medications]]),FALSE)</f>
        <v>Yes</v>
      </c>
      <c r="X62" s="1" t="str">
        <f>VLOOKUP(Cohort[[#This Row],[Code]],Codes[],COLUMN(Codes[[#Headers],[Obstetric Histpry]]),FALSE)</f>
        <v>Yes</v>
      </c>
      <c r="Y62" s="1" t="str">
        <f>VLOOKUP(Cohort[[#This Row],[Code]],Codes[],COLUMN(Codes[[#Headers],[18 Month Follow on Data]]),FALSE)</f>
        <v>Yes</v>
      </c>
    </row>
    <row r="63" spans="1:25" hidden="1" x14ac:dyDescent="0.2">
      <c r="A63" t="s">
        <v>74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 t="str" cm="1">
        <f t="array" ref="I63">TEXT(SUM(10^Code_Mask*(Cohort[[#This Row],[Fetal Pilot Scans, validated or not]:[Has child had an 18 month assessment.  NB this includes limited data, courtesy assessments etc]]&gt;0)),"0000000")</f>
        <v>0100000</v>
      </c>
      <c r="L63" s="1" t="b">
        <f>VLOOKUP(Cohort[[#This Row],[Participant ID]],BIBS[],COLUMN(BIBS[[#Headers],[BIBS?]]),FALSE)</f>
        <v>0</v>
      </c>
      <c r="N63" s="1" t="str">
        <f>VLOOKUP(Cohort[[#This Row],[Code]],Codes[],COLUMN(Codes[[#Headers],[Meaning]]),FALSE)</f>
        <v>Term scan, not assessed</v>
      </c>
      <c r="O63" s="1" t="str">
        <f>VLOOKUP(Cohort[[#This Row],[Code]],Codes[],COLUMN(Codes[[#Headers],[Parents Demographic]]),FALSE)</f>
        <v>Yes</v>
      </c>
      <c r="P63" s="1" t="str">
        <f>VLOOKUP(Cohort[[#This Row],[Code]],Codes[],COLUMN(Codes[[#Headers],[Mother''s Past Medical History]]),FALSE)</f>
        <v>Yes</v>
      </c>
      <c r="Q63" s="1" t="str">
        <f>VLOOKUP(Cohort[[#This Row],[Code]],Codes[],COLUMN(Codes[[#Headers],[EDD + Mode of Conception]]),FALSE)</f>
        <v>Yes</v>
      </c>
      <c r="R63" s="1" t="str">
        <f>VLOOKUP(Cohort[[#This Row],[Code]],Codes[],COLUMN(Codes[[#Headers],[Late Pregnancy History]]),FALSE)</f>
        <v>Yes</v>
      </c>
      <c r="S63" s="1" t="str">
        <f>VLOOKUP(Cohort[[#This Row],[Code]],Codes[],COLUMN(Codes[[#Headers],[Labour History]]),FALSE)</f>
        <v>Yes</v>
      </c>
      <c r="T63" s="1" t="str">
        <f>VLOOKUP(Cohort[[#This Row],[Code]],Codes[],COLUMN(Codes[[#Headers],[Baby Background Information]]),FALSE)</f>
        <v>Yes</v>
      </c>
      <c r="U63" s="1" t="str">
        <f>VLOOKUP(Cohort[[#This Row],[Code]],Codes[],COLUMN(Codes[[#Headers],[EPDS]]),FALSE)</f>
        <v>Yes</v>
      </c>
      <c r="V63" s="1" t="str">
        <f>VLOOKUP(Cohort[[#This Row],[Code]],Codes[],COLUMN(Codes[[#Headers],[Mother''s Medications]]),FALSE)</f>
        <v>Yes</v>
      </c>
      <c r="W63" s="1" t="str">
        <f>VLOOKUP(Cohort[[#This Row],[Code]],Codes[],COLUMN(Codes[[#Headers],[Baby Medications]]),FALSE)</f>
        <v>Yes</v>
      </c>
      <c r="X63" s="1" t="str">
        <f>VLOOKUP(Cohort[[#This Row],[Code]],Codes[],COLUMN(Codes[[#Headers],[Obstetric Histpry]]),FALSE)</f>
        <v>Yes</v>
      </c>
      <c r="Y63" s="1" t="str">
        <f>VLOOKUP(Cohort[[#This Row],[Code]],Codes[],COLUMN(Codes[[#Headers],[18 Month Follow on Data]]),FALSE)</f>
        <v>No</v>
      </c>
    </row>
    <row r="64" spans="1:25" hidden="1" x14ac:dyDescent="0.2">
      <c r="A64" t="s">
        <v>75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 t="str" cm="1">
        <f t="array" ref="I64">TEXT(SUM(10^Code_Mask*(Cohort[[#This Row],[Fetal Pilot Scans, validated or not]:[Has child had an 18 month assessment.  NB this includes limited data, courtesy assessments etc]]&gt;0)),"0000000")</f>
        <v>0100100</v>
      </c>
      <c r="L64" s="1" t="b">
        <f>VLOOKUP(Cohort[[#This Row],[Participant ID]],BIBS[],COLUMN(BIBS[[#Headers],[BIBS?]]),FALSE)</f>
        <v>0</v>
      </c>
      <c r="N64" s="1" t="str">
        <f>VLOOKUP(Cohort[[#This Row],[Code]],Codes[],COLUMN(Codes[[#Headers],[Meaning]]),FALSE)</f>
        <v>Term scan, Assessed at 18 months</v>
      </c>
      <c r="O64" s="1" t="str">
        <f>VLOOKUP(Cohort[[#This Row],[Code]],Codes[],COLUMN(Codes[[#Headers],[Parents Demographic]]),FALSE)</f>
        <v>Yes</v>
      </c>
      <c r="P64" s="1" t="str">
        <f>VLOOKUP(Cohort[[#This Row],[Code]],Codes[],COLUMN(Codes[[#Headers],[Mother''s Past Medical History]]),FALSE)</f>
        <v>Yes</v>
      </c>
      <c r="Q64" s="1" t="str">
        <f>VLOOKUP(Cohort[[#This Row],[Code]],Codes[],COLUMN(Codes[[#Headers],[EDD + Mode of Conception]]),FALSE)</f>
        <v>Yes</v>
      </c>
      <c r="R64" s="1" t="str">
        <f>VLOOKUP(Cohort[[#This Row],[Code]],Codes[],COLUMN(Codes[[#Headers],[Late Pregnancy History]]),FALSE)</f>
        <v>Yes</v>
      </c>
      <c r="S64" s="1" t="str">
        <f>VLOOKUP(Cohort[[#This Row],[Code]],Codes[],COLUMN(Codes[[#Headers],[Labour History]]),FALSE)</f>
        <v>Yes</v>
      </c>
      <c r="T64" s="1" t="str">
        <f>VLOOKUP(Cohort[[#This Row],[Code]],Codes[],COLUMN(Codes[[#Headers],[Baby Background Information]]),FALSE)</f>
        <v>Yes</v>
      </c>
      <c r="U64" s="1" t="str">
        <f>VLOOKUP(Cohort[[#This Row],[Code]],Codes[],COLUMN(Codes[[#Headers],[EPDS]]),FALSE)</f>
        <v>Yes</v>
      </c>
      <c r="V64" s="1" t="str">
        <f>VLOOKUP(Cohort[[#This Row],[Code]],Codes[],COLUMN(Codes[[#Headers],[Mother''s Medications]]),FALSE)</f>
        <v>Yes</v>
      </c>
      <c r="W64" s="1" t="str">
        <f>VLOOKUP(Cohort[[#This Row],[Code]],Codes[],COLUMN(Codes[[#Headers],[Baby Medications]]),FALSE)</f>
        <v>Yes</v>
      </c>
      <c r="X64" s="1" t="str">
        <f>VLOOKUP(Cohort[[#This Row],[Code]],Codes[],COLUMN(Codes[[#Headers],[Obstetric Histpry]]),FALSE)</f>
        <v>Yes</v>
      </c>
      <c r="Y64" s="1" t="str">
        <f>VLOOKUP(Cohort[[#This Row],[Code]],Codes[],COLUMN(Codes[[#Headers],[18 Month Follow on Data]]),FALSE)</f>
        <v>Yes</v>
      </c>
    </row>
    <row r="65" spans="1:25" hidden="1" x14ac:dyDescent="0.2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1</v>
      </c>
      <c r="I65" t="str" cm="1">
        <f t="array" ref="I65">TEXT(SUM(10^Code_Mask*(Cohort[[#This Row],[Fetal Pilot Scans, validated or not]:[Has child had an 18 month assessment.  NB this includes limited data, courtesy assessments etc]]&gt;0)),"0000000")</f>
        <v>0001100</v>
      </c>
      <c r="L65" s="1" t="b">
        <f>VLOOKUP(Cohort[[#This Row],[Participant ID]],BIBS[],COLUMN(BIBS[[#Headers],[BIBS?]]),FALSE)</f>
        <v>0</v>
      </c>
      <c r="N65" s="1" t="str">
        <f>VLOOKUP(Cohort[[#This Row],[Code]],Codes[],COLUMN(Codes[[#Headers],[Meaning]]),FALSE)</f>
        <v>Pre-term_at term only, no other scans, assessed at 18 months</v>
      </c>
      <c r="O65" s="1" t="str">
        <f>VLOOKUP(Cohort[[#This Row],[Code]],Codes[],COLUMN(Codes[[#Headers],[Parents Demographic]]),FALSE)</f>
        <v>Yes</v>
      </c>
      <c r="P65" s="1" t="str">
        <f>VLOOKUP(Cohort[[#This Row],[Code]],Codes[],COLUMN(Codes[[#Headers],[Mother''s Past Medical History]]),FALSE)</f>
        <v>Yes</v>
      </c>
      <c r="Q65" s="1" t="str">
        <f>VLOOKUP(Cohort[[#This Row],[Code]],Codes[],COLUMN(Codes[[#Headers],[EDD + Mode of Conception]]),FALSE)</f>
        <v>Yes</v>
      </c>
      <c r="R65" s="1" t="str">
        <f>VLOOKUP(Cohort[[#This Row],[Code]],Codes[],COLUMN(Codes[[#Headers],[Late Pregnancy History]]),FALSE)</f>
        <v>Yes</v>
      </c>
      <c r="S65" s="1" t="str">
        <f>VLOOKUP(Cohort[[#This Row],[Code]],Codes[],COLUMN(Codes[[#Headers],[Labour History]]),FALSE)</f>
        <v>Yes</v>
      </c>
      <c r="T65" s="1" t="str">
        <f>VLOOKUP(Cohort[[#This Row],[Code]],Codes[],COLUMN(Codes[[#Headers],[Baby Background Information]]),FALSE)</f>
        <v>Yes</v>
      </c>
      <c r="U65" s="1" t="str">
        <f>VLOOKUP(Cohort[[#This Row],[Code]],Codes[],COLUMN(Codes[[#Headers],[EPDS]]),FALSE)</f>
        <v>Yes</v>
      </c>
      <c r="V65" s="1" t="str">
        <f>VLOOKUP(Cohort[[#This Row],[Code]],Codes[],COLUMN(Codes[[#Headers],[Mother''s Medications]]),FALSE)</f>
        <v>Yes</v>
      </c>
      <c r="W65" s="1" t="str">
        <f>VLOOKUP(Cohort[[#This Row],[Code]],Codes[],COLUMN(Codes[[#Headers],[Baby Medications]]),FALSE)</f>
        <v>Yes</v>
      </c>
      <c r="X65" s="1" t="str">
        <f>VLOOKUP(Cohort[[#This Row],[Code]],Codes[],COLUMN(Codes[[#Headers],[Obstetric Histpry]]),FALSE)</f>
        <v>Yes</v>
      </c>
      <c r="Y65" s="1" t="str">
        <f>VLOOKUP(Cohort[[#This Row],[Code]],Codes[],COLUMN(Codes[[#Headers],[18 Month Follow on Data]]),FALSE)</f>
        <v>Yes</v>
      </c>
    </row>
    <row r="66" spans="1:25" hidden="1" x14ac:dyDescent="0.2">
      <c r="A66" t="s">
        <v>77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 t="str" cm="1">
        <f t="array" ref="I66">TEXT(SUM(10^Code_Mask*(Cohort[[#This Row],[Fetal Pilot Scans, validated or not]:[Has child had an 18 month assessment.  NB this includes limited data, courtesy assessments etc]]&gt;0)),"0000000")</f>
        <v>0100100</v>
      </c>
      <c r="L66" s="1" t="b">
        <f>VLOOKUP(Cohort[[#This Row],[Participant ID]],BIBS[],COLUMN(BIBS[[#Headers],[BIBS?]]),FALSE)</f>
        <v>0</v>
      </c>
      <c r="N66" s="1" t="str">
        <f>VLOOKUP(Cohort[[#This Row],[Code]],Codes[],COLUMN(Codes[[#Headers],[Meaning]]),FALSE)</f>
        <v>Term scan, Assessed at 18 months</v>
      </c>
      <c r="O66" s="1" t="str">
        <f>VLOOKUP(Cohort[[#This Row],[Code]],Codes[],COLUMN(Codes[[#Headers],[Parents Demographic]]),FALSE)</f>
        <v>Yes</v>
      </c>
      <c r="P66" s="1" t="str">
        <f>VLOOKUP(Cohort[[#This Row],[Code]],Codes[],COLUMN(Codes[[#Headers],[Mother''s Past Medical History]]),FALSE)</f>
        <v>Yes</v>
      </c>
      <c r="Q66" s="1" t="str">
        <f>VLOOKUP(Cohort[[#This Row],[Code]],Codes[],COLUMN(Codes[[#Headers],[EDD + Mode of Conception]]),FALSE)</f>
        <v>Yes</v>
      </c>
      <c r="R66" s="1" t="str">
        <f>VLOOKUP(Cohort[[#This Row],[Code]],Codes[],COLUMN(Codes[[#Headers],[Late Pregnancy History]]),FALSE)</f>
        <v>Yes</v>
      </c>
      <c r="S66" s="1" t="str">
        <f>VLOOKUP(Cohort[[#This Row],[Code]],Codes[],COLUMN(Codes[[#Headers],[Labour History]]),FALSE)</f>
        <v>Yes</v>
      </c>
      <c r="T66" s="1" t="str">
        <f>VLOOKUP(Cohort[[#This Row],[Code]],Codes[],COLUMN(Codes[[#Headers],[Baby Background Information]]),FALSE)</f>
        <v>Yes</v>
      </c>
      <c r="U66" s="1" t="str">
        <f>VLOOKUP(Cohort[[#This Row],[Code]],Codes[],COLUMN(Codes[[#Headers],[EPDS]]),FALSE)</f>
        <v>Yes</v>
      </c>
      <c r="V66" s="1" t="str">
        <f>VLOOKUP(Cohort[[#This Row],[Code]],Codes[],COLUMN(Codes[[#Headers],[Mother''s Medications]]),FALSE)</f>
        <v>Yes</v>
      </c>
      <c r="W66" s="1" t="str">
        <f>VLOOKUP(Cohort[[#This Row],[Code]],Codes[],COLUMN(Codes[[#Headers],[Baby Medications]]),FALSE)</f>
        <v>Yes</v>
      </c>
      <c r="X66" s="1" t="str">
        <f>VLOOKUP(Cohort[[#This Row],[Code]],Codes[],COLUMN(Codes[[#Headers],[Obstetric Histpry]]),FALSE)</f>
        <v>Yes</v>
      </c>
      <c r="Y66" s="1" t="str">
        <f>VLOOKUP(Cohort[[#This Row],[Code]],Codes[],COLUMN(Codes[[#Headers],[18 Month Follow on Data]]),FALSE)</f>
        <v>Yes</v>
      </c>
    </row>
    <row r="67" spans="1:25" ht="51" hidden="1" x14ac:dyDescent="0.2">
      <c r="A67" t="s">
        <v>78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 t="str" cm="1">
        <f t="array" ref="I67">TEXT(SUM(10^Code_Mask*(Cohort[[#This Row],[Fetal Pilot Scans, validated or not]:[Has child had an 18 month assessment.  NB this includes limited data, courtesy assessments etc]]&gt;0)),"0000000")</f>
        <v>0100000</v>
      </c>
      <c r="K67" s="1" t="s">
        <v>16</v>
      </c>
      <c r="L67" s="1" t="b">
        <f>VLOOKUP(Cohort[[#This Row],[Participant ID]],BIBS[],COLUMN(BIBS[[#Headers],[BIBS?]]),FALSE)</f>
        <v>0</v>
      </c>
      <c r="N67" s="1" t="str">
        <f>VLOOKUP(Cohort[[#This Row],[Code]],Codes[],COLUMN(Codes[[#Headers],[Meaning]]),FALSE)</f>
        <v>Term scan, not assessed</v>
      </c>
      <c r="O67" s="1" t="str">
        <f>VLOOKUP(Cohort[[#This Row],[Code]],Codes[],COLUMN(Codes[[#Headers],[Parents Demographic]]),FALSE)</f>
        <v>Yes</v>
      </c>
      <c r="P67" s="1" t="str">
        <f>VLOOKUP(Cohort[[#This Row],[Code]],Codes[],COLUMN(Codes[[#Headers],[Mother''s Past Medical History]]),FALSE)</f>
        <v>Yes</v>
      </c>
      <c r="Q67" s="1" t="str">
        <f>VLOOKUP(Cohort[[#This Row],[Code]],Codes[],COLUMN(Codes[[#Headers],[EDD + Mode of Conception]]),FALSE)</f>
        <v>Yes</v>
      </c>
      <c r="R67" s="1" t="str">
        <f>VLOOKUP(Cohort[[#This Row],[Code]],Codes[],COLUMN(Codes[[#Headers],[Late Pregnancy History]]),FALSE)</f>
        <v>Yes</v>
      </c>
      <c r="S67" s="1" t="str">
        <f>VLOOKUP(Cohort[[#This Row],[Code]],Codes[],COLUMN(Codes[[#Headers],[Labour History]]),FALSE)</f>
        <v>Yes</v>
      </c>
      <c r="T67" s="1" t="str">
        <f>VLOOKUP(Cohort[[#This Row],[Code]],Codes[],COLUMN(Codes[[#Headers],[Baby Background Information]]),FALSE)</f>
        <v>Yes</v>
      </c>
      <c r="U67" s="1" t="str">
        <f>VLOOKUP(Cohort[[#This Row],[Code]],Codes[],COLUMN(Codes[[#Headers],[EPDS]]),FALSE)</f>
        <v>Yes</v>
      </c>
      <c r="V67" s="1" t="str">
        <f>VLOOKUP(Cohort[[#This Row],[Code]],Codes[],COLUMN(Codes[[#Headers],[Mother''s Medications]]),FALSE)</f>
        <v>Yes</v>
      </c>
      <c r="W67" s="1" t="str">
        <f>VLOOKUP(Cohort[[#This Row],[Code]],Codes[],COLUMN(Codes[[#Headers],[Baby Medications]]),FALSE)</f>
        <v>Yes</v>
      </c>
      <c r="X67" s="1" t="str">
        <f>VLOOKUP(Cohort[[#This Row],[Code]],Codes[],COLUMN(Codes[[#Headers],[Obstetric Histpry]]),FALSE)</f>
        <v>Yes</v>
      </c>
      <c r="Y67" s="1" t="str">
        <f>VLOOKUP(Cohort[[#This Row],[Code]],Codes[],COLUMN(Codes[[#Headers],[18 Month Follow on Data]]),FALSE)</f>
        <v>No</v>
      </c>
    </row>
    <row r="68" spans="1:25" hidden="1" x14ac:dyDescent="0.2">
      <c r="A68" t="s">
        <v>79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 t="str" cm="1">
        <f t="array" ref="I68">TEXT(SUM(10^Code_Mask*(Cohort[[#This Row],[Fetal Pilot Scans, validated or not]:[Has child had an 18 month assessment.  NB this includes limited data, courtesy assessments etc]]&gt;0)),"0000000")</f>
        <v>0100100</v>
      </c>
      <c r="L68" s="1" t="b">
        <f>VLOOKUP(Cohort[[#This Row],[Participant ID]],BIBS[],COLUMN(BIBS[[#Headers],[BIBS?]]),FALSE)</f>
        <v>0</v>
      </c>
      <c r="N68" s="1" t="str">
        <f>VLOOKUP(Cohort[[#This Row],[Code]],Codes[],COLUMN(Codes[[#Headers],[Meaning]]),FALSE)</f>
        <v>Term scan, Assessed at 18 months</v>
      </c>
      <c r="O68" s="1" t="str">
        <f>VLOOKUP(Cohort[[#This Row],[Code]],Codes[],COLUMN(Codes[[#Headers],[Parents Demographic]]),FALSE)</f>
        <v>Yes</v>
      </c>
      <c r="P68" s="1" t="str">
        <f>VLOOKUP(Cohort[[#This Row],[Code]],Codes[],COLUMN(Codes[[#Headers],[Mother''s Past Medical History]]),FALSE)</f>
        <v>Yes</v>
      </c>
      <c r="Q68" s="1" t="str">
        <f>VLOOKUP(Cohort[[#This Row],[Code]],Codes[],COLUMN(Codes[[#Headers],[EDD + Mode of Conception]]),FALSE)</f>
        <v>Yes</v>
      </c>
      <c r="R68" s="1" t="str">
        <f>VLOOKUP(Cohort[[#This Row],[Code]],Codes[],COLUMN(Codes[[#Headers],[Late Pregnancy History]]),FALSE)</f>
        <v>Yes</v>
      </c>
      <c r="S68" s="1" t="str">
        <f>VLOOKUP(Cohort[[#This Row],[Code]],Codes[],COLUMN(Codes[[#Headers],[Labour History]]),FALSE)</f>
        <v>Yes</v>
      </c>
      <c r="T68" s="1" t="str">
        <f>VLOOKUP(Cohort[[#This Row],[Code]],Codes[],COLUMN(Codes[[#Headers],[Baby Background Information]]),FALSE)</f>
        <v>Yes</v>
      </c>
      <c r="U68" s="1" t="str">
        <f>VLOOKUP(Cohort[[#This Row],[Code]],Codes[],COLUMN(Codes[[#Headers],[EPDS]]),FALSE)</f>
        <v>Yes</v>
      </c>
      <c r="V68" s="1" t="str">
        <f>VLOOKUP(Cohort[[#This Row],[Code]],Codes[],COLUMN(Codes[[#Headers],[Mother''s Medications]]),FALSE)</f>
        <v>Yes</v>
      </c>
      <c r="W68" s="1" t="str">
        <f>VLOOKUP(Cohort[[#This Row],[Code]],Codes[],COLUMN(Codes[[#Headers],[Baby Medications]]),FALSE)</f>
        <v>Yes</v>
      </c>
      <c r="X68" s="1" t="str">
        <f>VLOOKUP(Cohort[[#This Row],[Code]],Codes[],COLUMN(Codes[[#Headers],[Obstetric Histpry]]),FALSE)</f>
        <v>Yes</v>
      </c>
      <c r="Y68" s="1" t="str">
        <f>VLOOKUP(Cohort[[#This Row],[Code]],Codes[],COLUMN(Codes[[#Headers],[18 Month Follow on Data]]),FALSE)</f>
        <v>Yes</v>
      </c>
    </row>
    <row r="69" spans="1:25" ht="51" hidden="1" x14ac:dyDescent="0.2">
      <c r="A69" t="s">
        <v>80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 t="str" cm="1">
        <f t="array" ref="I69">TEXT(SUM(10^Code_Mask*(Cohort[[#This Row],[Fetal Pilot Scans, validated or not]:[Has child had an 18 month assessment.  NB this includes limited data, courtesy assessments etc]]&gt;0)),"0000000")</f>
        <v>0100000</v>
      </c>
      <c r="K69" s="1" t="s">
        <v>16</v>
      </c>
      <c r="L69" s="1" t="b">
        <f>VLOOKUP(Cohort[[#This Row],[Participant ID]],BIBS[],COLUMN(BIBS[[#Headers],[BIBS?]]),FALSE)</f>
        <v>0</v>
      </c>
      <c r="N69" s="1" t="str">
        <f>VLOOKUP(Cohort[[#This Row],[Code]],Codes[],COLUMN(Codes[[#Headers],[Meaning]]),FALSE)</f>
        <v>Term scan, not assessed</v>
      </c>
      <c r="O69" s="1" t="str">
        <f>VLOOKUP(Cohort[[#This Row],[Code]],Codes[],COLUMN(Codes[[#Headers],[Parents Demographic]]),FALSE)</f>
        <v>Yes</v>
      </c>
      <c r="P69" s="1" t="str">
        <f>VLOOKUP(Cohort[[#This Row],[Code]],Codes[],COLUMN(Codes[[#Headers],[Mother''s Past Medical History]]),FALSE)</f>
        <v>Yes</v>
      </c>
      <c r="Q69" s="1" t="str">
        <f>VLOOKUP(Cohort[[#This Row],[Code]],Codes[],COLUMN(Codes[[#Headers],[EDD + Mode of Conception]]),FALSE)</f>
        <v>Yes</v>
      </c>
      <c r="R69" s="1" t="str">
        <f>VLOOKUP(Cohort[[#This Row],[Code]],Codes[],COLUMN(Codes[[#Headers],[Late Pregnancy History]]),FALSE)</f>
        <v>Yes</v>
      </c>
      <c r="S69" s="1" t="str">
        <f>VLOOKUP(Cohort[[#This Row],[Code]],Codes[],COLUMN(Codes[[#Headers],[Labour History]]),FALSE)</f>
        <v>Yes</v>
      </c>
      <c r="T69" s="1" t="str">
        <f>VLOOKUP(Cohort[[#This Row],[Code]],Codes[],COLUMN(Codes[[#Headers],[Baby Background Information]]),FALSE)</f>
        <v>Yes</v>
      </c>
      <c r="U69" s="1" t="str">
        <f>VLOOKUP(Cohort[[#This Row],[Code]],Codes[],COLUMN(Codes[[#Headers],[EPDS]]),FALSE)</f>
        <v>Yes</v>
      </c>
      <c r="V69" s="1" t="str">
        <f>VLOOKUP(Cohort[[#This Row],[Code]],Codes[],COLUMN(Codes[[#Headers],[Mother''s Medications]]),FALSE)</f>
        <v>Yes</v>
      </c>
      <c r="W69" s="1" t="str">
        <f>VLOOKUP(Cohort[[#This Row],[Code]],Codes[],COLUMN(Codes[[#Headers],[Baby Medications]]),FALSE)</f>
        <v>Yes</v>
      </c>
      <c r="X69" s="1" t="str">
        <f>VLOOKUP(Cohort[[#This Row],[Code]],Codes[],COLUMN(Codes[[#Headers],[Obstetric Histpry]]),FALSE)</f>
        <v>Yes</v>
      </c>
      <c r="Y69" s="1" t="str">
        <f>VLOOKUP(Cohort[[#This Row],[Code]],Codes[],COLUMN(Codes[[#Headers],[18 Month Follow on Data]]),FALSE)</f>
        <v>No</v>
      </c>
    </row>
    <row r="70" spans="1:25" x14ac:dyDescent="0.2">
      <c r="A70" t="s">
        <v>81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 t="str" cm="1">
        <f t="array" ref="I70">TEXT(SUM(10^Code_Mask*(Cohort[[#This Row],[Fetal Pilot Scans, validated or not]:[Has child had an 18 month assessment.  NB this includes limited data, courtesy assessments etc]]&gt;0)),"0000000")</f>
        <v>0100100</v>
      </c>
      <c r="L70" s="1" t="b">
        <f>VLOOKUP(Cohort[[#This Row],[Participant ID]],BIBS[],COLUMN(BIBS[[#Headers],[BIBS?]]),FALSE)</f>
        <v>1</v>
      </c>
      <c r="N70" s="1" t="str">
        <f>VLOOKUP(Cohort[[#This Row],[Code]],Codes[],COLUMN(Codes[[#Headers],[Meaning]]),FALSE)</f>
        <v>Term scan, Assessed at 18 months</v>
      </c>
      <c r="O70" s="1" t="str">
        <f>VLOOKUP(Cohort[[#This Row],[Code]],Codes[],COLUMN(Codes[[#Headers],[Parents Demographic]]),FALSE)</f>
        <v>Yes</v>
      </c>
      <c r="P70" s="1" t="str">
        <f>VLOOKUP(Cohort[[#This Row],[Code]],Codes[],COLUMN(Codes[[#Headers],[Mother''s Past Medical History]]),FALSE)</f>
        <v>Yes</v>
      </c>
      <c r="Q70" s="1" t="str">
        <f>VLOOKUP(Cohort[[#This Row],[Code]],Codes[],COLUMN(Codes[[#Headers],[EDD + Mode of Conception]]),FALSE)</f>
        <v>Yes</v>
      </c>
      <c r="R70" s="1" t="str">
        <f>VLOOKUP(Cohort[[#This Row],[Code]],Codes[],COLUMN(Codes[[#Headers],[Late Pregnancy History]]),FALSE)</f>
        <v>Yes</v>
      </c>
      <c r="S70" s="1" t="str">
        <f>VLOOKUP(Cohort[[#This Row],[Code]],Codes[],COLUMN(Codes[[#Headers],[Labour History]]),FALSE)</f>
        <v>Yes</v>
      </c>
      <c r="T70" s="1" t="str">
        <f>VLOOKUP(Cohort[[#This Row],[Code]],Codes[],COLUMN(Codes[[#Headers],[Baby Background Information]]),FALSE)</f>
        <v>Yes</v>
      </c>
      <c r="U70" s="1" t="str">
        <f>VLOOKUP(Cohort[[#This Row],[Code]],Codes[],COLUMN(Codes[[#Headers],[EPDS]]),FALSE)</f>
        <v>Yes</v>
      </c>
      <c r="V70" s="1" t="str">
        <f>VLOOKUP(Cohort[[#This Row],[Code]],Codes[],COLUMN(Codes[[#Headers],[Mother''s Medications]]),FALSE)</f>
        <v>Yes</v>
      </c>
      <c r="W70" s="1" t="str">
        <f>VLOOKUP(Cohort[[#This Row],[Code]],Codes[],COLUMN(Codes[[#Headers],[Baby Medications]]),FALSE)</f>
        <v>Yes</v>
      </c>
      <c r="X70" s="1" t="str">
        <f>VLOOKUP(Cohort[[#This Row],[Code]],Codes[],COLUMN(Codes[[#Headers],[Obstetric Histpry]]),FALSE)</f>
        <v>Yes</v>
      </c>
      <c r="Y70" s="1" t="str">
        <f>VLOOKUP(Cohort[[#This Row],[Code]],Codes[],COLUMN(Codes[[#Headers],[18 Month Follow on Data]]),FALSE)</f>
        <v>Yes</v>
      </c>
    </row>
    <row r="71" spans="1:25" hidden="1" x14ac:dyDescent="0.2">
      <c r="A71" t="s">
        <v>82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 t="str" cm="1">
        <f t="array" ref="I71">TEXT(SUM(10^Code_Mask*(Cohort[[#This Row],[Fetal Pilot Scans, validated or not]:[Has child had an 18 month assessment.  NB this includes limited data, courtesy assessments etc]]&gt;0)),"0000000")</f>
        <v>0011100</v>
      </c>
      <c r="L71" s="1" t="b">
        <f>VLOOKUP(Cohort[[#This Row],[Participant ID]],BIBS[],COLUMN(BIBS[[#Headers],[BIBS?]]),FALSE)</f>
        <v>0</v>
      </c>
      <c r="N71" s="1" t="str">
        <f>VLOOKUP(Cohort[[#This Row],[Code]],Codes[],COLUMN(Codes[[#Headers],[Meaning]]),FALSE)</f>
        <v>Pre-term and pre-term at term scans, assessed at 18 months</v>
      </c>
      <c r="O71" s="1" t="str">
        <f>VLOOKUP(Cohort[[#This Row],[Code]],Codes[],COLUMN(Codes[[#Headers],[Parents Demographic]]),FALSE)</f>
        <v>Yes</v>
      </c>
      <c r="P71" s="1" t="str">
        <f>VLOOKUP(Cohort[[#This Row],[Code]],Codes[],COLUMN(Codes[[#Headers],[Mother''s Past Medical History]]),FALSE)</f>
        <v>Yes</v>
      </c>
      <c r="Q71" s="1" t="str">
        <f>VLOOKUP(Cohort[[#This Row],[Code]],Codes[],COLUMN(Codes[[#Headers],[EDD + Mode of Conception]]),FALSE)</f>
        <v>Yes</v>
      </c>
      <c r="R71" s="1" t="str">
        <f>VLOOKUP(Cohort[[#This Row],[Code]],Codes[],COLUMN(Codes[[#Headers],[Late Pregnancy History]]),FALSE)</f>
        <v>Yes</v>
      </c>
      <c r="S71" s="1" t="str">
        <f>VLOOKUP(Cohort[[#This Row],[Code]],Codes[],COLUMN(Codes[[#Headers],[Labour History]]),FALSE)</f>
        <v>Yes</v>
      </c>
      <c r="T71" s="1" t="str">
        <f>VLOOKUP(Cohort[[#This Row],[Code]],Codes[],COLUMN(Codes[[#Headers],[Baby Background Information]]),FALSE)</f>
        <v>Yes</v>
      </c>
      <c r="U71" s="1" t="str">
        <f>VLOOKUP(Cohort[[#This Row],[Code]],Codes[],COLUMN(Codes[[#Headers],[EPDS]]),FALSE)</f>
        <v>Yes</v>
      </c>
      <c r="V71" s="1" t="str">
        <f>VLOOKUP(Cohort[[#This Row],[Code]],Codes[],COLUMN(Codes[[#Headers],[Mother''s Medications]]),FALSE)</f>
        <v>Yes</v>
      </c>
      <c r="W71" s="1" t="str">
        <f>VLOOKUP(Cohort[[#This Row],[Code]],Codes[],COLUMN(Codes[[#Headers],[Baby Medications]]),FALSE)</f>
        <v>Yes</v>
      </c>
      <c r="X71" s="1" t="str">
        <f>VLOOKUP(Cohort[[#This Row],[Code]],Codes[],COLUMN(Codes[[#Headers],[Obstetric Histpry]]),FALSE)</f>
        <v>Yes</v>
      </c>
      <c r="Y71" s="1" t="str">
        <f>VLOOKUP(Cohort[[#This Row],[Code]],Codes[],COLUMN(Codes[[#Headers],[18 Month Follow on Data]]),FALSE)</f>
        <v>Yes</v>
      </c>
    </row>
    <row r="72" spans="1:25" hidden="1" x14ac:dyDescent="0.2">
      <c r="A72" t="s">
        <v>83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 t="str" cm="1">
        <f t="array" ref="I72">TEXT(SUM(10^Code_Mask*(Cohort[[#This Row],[Fetal Pilot Scans, validated or not]:[Has child had an 18 month assessment.  NB this includes limited data, courtesy assessments etc]]&gt;0)),"0000000")</f>
        <v>0010100</v>
      </c>
      <c r="L72" s="1" t="b">
        <f>VLOOKUP(Cohort[[#This Row],[Participant ID]],BIBS[],COLUMN(BIBS[[#Headers],[BIBS?]]),FALSE)</f>
        <v>0</v>
      </c>
      <c r="N72" s="1" t="str">
        <f>VLOOKUP(Cohort[[#This Row],[Code]],Codes[],COLUMN(Codes[[#Headers],[Meaning]]),FALSE)</f>
        <v>Pre-term scan, no other scans, assessed at 18 months</v>
      </c>
      <c r="O72" s="1" t="str">
        <f>VLOOKUP(Cohort[[#This Row],[Code]],Codes[],COLUMN(Codes[[#Headers],[Parents Demographic]]),FALSE)</f>
        <v>Yes</v>
      </c>
      <c r="P72" s="1" t="str">
        <f>VLOOKUP(Cohort[[#This Row],[Code]],Codes[],COLUMN(Codes[[#Headers],[Mother''s Past Medical History]]),FALSE)</f>
        <v>Yes</v>
      </c>
      <c r="Q72" s="1" t="str">
        <f>VLOOKUP(Cohort[[#This Row],[Code]],Codes[],COLUMN(Codes[[#Headers],[EDD + Mode of Conception]]),FALSE)</f>
        <v>Yes</v>
      </c>
      <c r="R72" s="1" t="str">
        <f>VLOOKUP(Cohort[[#This Row],[Code]],Codes[],COLUMN(Codes[[#Headers],[Late Pregnancy History]]),FALSE)</f>
        <v>Yes</v>
      </c>
      <c r="S72" s="1" t="str">
        <f>VLOOKUP(Cohort[[#This Row],[Code]],Codes[],COLUMN(Codes[[#Headers],[Labour History]]),FALSE)</f>
        <v>Yes</v>
      </c>
      <c r="T72" s="1" t="str">
        <f>VLOOKUP(Cohort[[#This Row],[Code]],Codes[],COLUMN(Codes[[#Headers],[Baby Background Information]]),FALSE)</f>
        <v>Yes</v>
      </c>
      <c r="U72" s="1" t="str">
        <f>VLOOKUP(Cohort[[#This Row],[Code]],Codes[],COLUMN(Codes[[#Headers],[EPDS]]),FALSE)</f>
        <v>Yes</v>
      </c>
      <c r="V72" s="1" t="str">
        <f>VLOOKUP(Cohort[[#This Row],[Code]],Codes[],COLUMN(Codes[[#Headers],[Mother''s Medications]]),FALSE)</f>
        <v>Yes</v>
      </c>
      <c r="W72" s="1" t="str">
        <f>VLOOKUP(Cohort[[#This Row],[Code]],Codes[],COLUMN(Codes[[#Headers],[Baby Medications]]),FALSE)</f>
        <v>Yes</v>
      </c>
      <c r="X72" s="1" t="str">
        <f>VLOOKUP(Cohort[[#This Row],[Code]],Codes[],COLUMN(Codes[[#Headers],[Obstetric Histpry]]),FALSE)</f>
        <v>Yes</v>
      </c>
      <c r="Y72" s="1" t="str">
        <f>VLOOKUP(Cohort[[#This Row],[Code]],Codes[],COLUMN(Codes[[#Headers],[18 Month Follow on Data]]),FALSE)</f>
        <v>Yes</v>
      </c>
    </row>
    <row r="73" spans="1:25" hidden="1" x14ac:dyDescent="0.2">
      <c r="A73" t="s">
        <v>84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 t="str" cm="1">
        <f t="array" ref="I73">TEXT(SUM(10^Code_Mask*(Cohort[[#This Row],[Fetal Pilot Scans, validated or not]:[Has child had an 18 month assessment.  NB this includes limited data, courtesy assessments etc]]&gt;0)),"0000000")</f>
        <v>0100100</v>
      </c>
      <c r="L73" s="1" t="b">
        <f>VLOOKUP(Cohort[[#This Row],[Participant ID]],BIBS[],COLUMN(BIBS[[#Headers],[BIBS?]]),FALSE)</f>
        <v>0</v>
      </c>
      <c r="N73" s="1" t="str">
        <f>VLOOKUP(Cohort[[#This Row],[Code]],Codes[],COLUMN(Codes[[#Headers],[Meaning]]),FALSE)</f>
        <v>Term scan, Assessed at 18 months</v>
      </c>
      <c r="O73" s="1" t="str">
        <f>VLOOKUP(Cohort[[#This Row],[Code]],Codes[],COLUMN(Codes[[#Headers],[Parents Demographic]]),FALSE)</f>
        <v>Yes</v>
      </c>
      <c r="P73" s="1" t="str">
        <f>VLOOKUP(Cohort[[#This Row],[Code]],Codes[],COLUMN(Codes[[#Headers],[Mother''s Past Medical History]]),FALSE)</f>
        <v>Yes</v>
      </c>
      <c r="Q73" s="1" t="str">
        <f>VLOOKUP(Cohort[[#This Row],[Code]],Codes[],COLUMN(Codes[[#Headers],[EDD + Mode of Conception]]),FALSE)</f>
        <v>Yes</v>
      </c>
      <c r="R73" s="1" t="str">
        <f>VLOOKUP(Cohort[[#This Row],[Code]],Codes[],COLUMN(Codes[[#Headers],[Late Pregnancy History]]),FALSE)</f>
        <v>Yes</v>
      </c>
      <c r="S73" s="1" t="str">
        <f>VLOOKUP(Cohort[[#This Row],[Code]],Codes[],COLUMN(Codes[[#Headers],[Labour History]]),FALSE)</f>
        <v>Yes</v>
      </c>
      <c r="T73" s="1" t="str">
        <f>VLOOKUP(Cohort[[#This Row],[Code]],Codes[],COLUMN(Codes[[#Headers],[Baby Background Information]]),FALSE)</f>
        <v>Yes</v>
      </c>
      <c r="U73" s="1" t="str">
        <f>VLOOKUP(Cohort[[#This Row],[Code]],Codes[],COLUMN(Codes[[#Headers],[EPDS]]),FALSE)</f>
        <v>Yes</v>
      </c>
      <c r="V73" s="1" t="str">
        <f>VLOOKUP(Cohort[[#This Row],[Code]],Codes[],COLUMN(Codes[[#Headers],[Mother''s Medications]]),FALSE)</f>
        <v>Yes</v>
      </c>
      <c r="W73" s="1" t="str">
        <f>VLOOKUP(Cohort[[#This Row],[Code]],Codes[],COLUMN(Codes[[#Headers],[Baby Medications]]),FALSE)</f>
        <v>Yes</v>
      </c>
      <c r="X73" s="1" t="str">
        <f>VLOOKUP(Cohort[[#This Row],[Code]],Codes[],COLUMN(Codes[[#Headers],[Obstetric Histpry]]),FALSE)</f>
        <v>Yes</v>
      </c>
      <c r="Y73" s="1" t="str">
        <f>VLOOKUP(Cohort[[#This Row],[Code]],Codes[],COLUMN(Codes[[#Headers],[18 Month Follow on Data]]),FALSE)</f>
        <v>Yes</v>
      </c>
    </row>
    <row r="74" spans="1:25" hidden="1" x14ac:dyDescent="0.2">
      <c r="A74" t="s">
        <v>85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 t="str" cm="1">
        <f t="array" ref="I74">TEXT(SUM(10^Code_Mask*(Cohort[[#This Row],[Fetal Pilot Scans, validated or not]:[Has child had an 18 month assessment.  NB this includes limited data, courtesy assessments etc]]&gt;0)),"0000000")</f>
        <v>0100000</v>
      </c>
      <c r="L74" s="1" t="b">
        <f>VLOOKUP(Cohort[[#This Row],[Participant ID]],BIBS[],COLUMN(BIBS[[#Headers],[BIBS?]]),FALSE)</f>
        <v>0</v>
      </c>
      <c r="N74" s="1" t="str">
        <f>VLOOKUP(Cohort[[#This Row],[Code]],Codes[],COLUMN(Codes[[#Headers],[Meaning]]),FALSE)</f>
        <v>Term scan, not assessed</v>
      </c>
      <c r="O74" s="1" t="str">
        <f>VLOOKUP(Cohort[[#This Row],[Code]],Codes[],COLUMN(Codes[[#Headers],[Parents Demographic]]),FALSE)</f>
        <v>Yes</v>
      </c>
      <c r="P74" s="1" t="str">
        <f>VLOOKUP(Cohort[[#This Row],[Code]],Codes[],COLUMN(Codes[[#Headers],[Mother''s Past Medical History]]),FALSE)</f>
        <v>Yes</v>
      </c>
      <c r="Q74" s="1" t="str">
        <f>VLOOKUP(Cohort[[#This Row],[Code]],Codes[],COLUMN(Codes[[#Headers],[EDD + Mode of Conception]]),FALSE)</f>
        <v>Yes</v>
      </c>
      <c r="R74" s="1" t="str">
        <f>VLOOKUP(Cohort[[#This Row],[Code]],Codes[],COLUMN(Codes[[#Headers],[Late Pregnancy History]]),FALSE)</f>
        <v>Yes</v>
      </c>
      <c r="S74" s="1" t="str">
        <f>VLOOKUP(Cohort[[#This Row],[Code]],Codes[],COLUMN(Codes[[#Headers],[Labour History]]),FALSE)</f>
        <v>Yes</v>
      </c>
      <c r="T74" s="1" t="str">
        <f>VLOOKUP(Cohort[[#This Row],[Code]],Codes[],COLUMN(Codes[[#Headers],[Baby Background Information]]),FALSE)</f>
        <v>Yes</v>
      </c>
      <c r="U74" s="1" t="str">
        <f>VLOOKUP(Cohort[[#This Row],[Code]],Codes[],COLUMN(Codes[[#Headers],[EPDS]]),FALSE)</f>
        <v>Yes</v>
      </c>
      <c r="V74" s="1" t="str">
        <f>VLOOKUP(Cohort[[#This Row],[Code]],Codes[],COLUMN(Codes[[#Headers],[Mother''s Medications]]),FALSE)</f>
        <v>Yes</v>
      </c>
      <c r="W74" s="1" t="str">
        <f>VLOOKUP(Cohort[[#This Row],[Code]],Codes[],COLUMN(Codes[[#Headers],[Baby Medications]]),FALSE)</f>
        <v>Yes</v>
      </c>
      <c r="X74" s="1" t="str">
        <f>VLOOKUP(Cohort[[#This Row],[Code]],Codes[],COLUMN(Codes[[#Headers],[Obstetric Histpry]]),FALSE)</f>
        <v>Yes</v>
      </c>
      <c r="Y74" s="1" t="str">
        <f>VLOOKUP(Cohort[[#This Row],[Code]],Codes[],COLUMN(Codes[[#Headers],[18 Month Follow on Data]]),FALSE)</f>
        <v>No</v>
      </c>
    </row>
    <row r="75" spans="1:25" hidden="1" x14ac:dyDescent="0.2">
      <c r="A75" t="s">
        <v>86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 t="str" cm="1">
        <f t="array" ref="I75">TEXT(SUM(10^Code_Mask*(Cohort[[#This Row],[Fetal Pilot Scans, validated or not]:[Has child had an 18 month assessment.  NB this includes limited data, courtesy assessments etc]]&gt;0)),"0000000")</f>
        <v>0100100</v>
      </c>
      <c r="L75" s="1" t="b">
        <f>VLOOKUP(Cohort[[#This Row],[Participant ID]],BIBS[],COLUMN(BIBS[[#Headers],[BIBS?]]),FALSE)</f>
        <v>0</v>
      </c>
      <c r="N75" s="1" t="str">
        <f>VLOOKUP(Cohort[[#This Row],[Code]],Codes[],COLUMN(Codes[[#Headers],[Meaning]]),FALSE)</f>
        <v>Term scan, Assessed at 18 months</v>
      </c>
      <c r="O75" s="1" t="str">
        <f>VLOOKUP(Cohort[[#This Row],[Code]],Codes[],COLUMN(Codes[[#Headers],[Parents Demographic]]),FALSE)</f>
        <v>Yes</v>
      </c>
      <c r="P75" s="1" t="str">
        <f>VLOOKUP(Cohort[[#This Row],[Code]],Codes[],COLUMN(Codes[[#Headers],[Mother''s Past Medical History]]),FALSE)</f>
        <v>Yes</v>
      </c>
      <c r="Q75" s="1" t="str">
        <f>VLOOKUP(Cohort[[#This Row],[Code]],Codes[],COLUMN(Codes[[#Headers],[EDD + Mode of Conception]]),FALSE)</f>
        <v>Yes</v>
      </c>
      <c r="R75" s="1" t="str">
        <f>VLOOKUP(Cohort[[#This Row],[Code]],Codes[],COLUMN(Codes[[#Headers],[Late Pregnancy History]]),FALSE)</f>
        <v>Yes</v>
      </c>
      <c r="S75" s="1" t="str">
        <f>VLOOKUP(Cohort[[#This Row],[Code]],Codes[],COLUMN(Codes[[#Headers],[Labour History]]),FALSE)</f>
        <v>Yes</v>
      </c>
      <c r="T75" s="1" t="str">
        <f>VLOOKUP(Cohort[[#This Row],[Code]],Codes[],COLUMN(Codes[[#Headers],[Baby Background Information]]),FALSE)</f>
        <v>Yes</v>
      </c>
      <c r="U75" s="1" t="str">
        <f>VLOOKUP(Cohort[[#This Row],[Code]],Codes[],COLUMN(Codes[[#Headers],[EPDS]]),FALSE)</f>
        <v>Yes</v>
      </c>
      <c r="V75" s="1" t="str">
        <f>VLOOKUP(Cohort[[#This Row],[Code]],Codes[],COLUMN(Codes[[#Headers],[Mother''s Medications]]),FALSE)</f>
        <v>Yes</v>
      </c>
      <c r="W75" s="1" t="str">
        <f>VLOOKUP(Cohort[[#This Row],[Code]],Codes[],COLUMN(Codes[[#Headers],[Baby Medications]]),FALSE)</f>
        <v>Yes</v>
      </c>
      <c r="X75" s="1" t="str">
        <f>VLOOKUP(Cohort[[#This Row],[Code]],Codes[],COLUMN(Codes[[#Headers],[Obstetric Histpry]]),FALSE)</f>
        <v>Yes</v>
      </c>
      <c r="Y75" s="1" t="str">
        <f>VLOOKUP(Cohort[[#This Row],[Code]],Codes[],COLUMN(Codes[[#Headers],[18 Month Follow on Data]]),FALSE)</f>
        <v>Yes</v>
      </c>
    </row>
    <row r="76" spans="1:25" ht="17" hidden="1" x14ac:dyDescent="0.2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 cm="1">
        <f t="array" ref="I76">TEXT(SUM(10^Code_Mask*(Cohort[[#This Row],[Fetal Pilot Scans, validated or not]:[Has child had an 18 month assessment.  NB this includes limited data, courtesy assessments etc]]&gt;0)),"0000000")</f>
        <v>0000000</v>
      </c>
      <c r="K76" s="1" t="s">
        <v>36</v>
      </c>
      <c r="L76" s="1" t="e">
        <f>VLOOKUP(Cohort[[#This Row],[Participant ID]],BIBS[],COLUMN(BIBS[[#Headers],[BIBS?]]),FALSE)</f>
        <v>#N/A</v>
      </c>
      <c r="N76" s="1" t="str">
        <f>VLOOKUP(Cohort[[#This Row],[Code]],Codes[],COLUMN(Codes[[#Headers],[Meaning]]),FALSE)</f>
        <v>No dHCP data at ll.  ?Enrolment, ?Baby Born, ?EPDS but not cleaned</v>
      </c>
      <c r="O76" s="1" t="str">
        <f>VLOOKUP(Cohort[[#This Row],[Code]],Codes[],COLUMN(Codes[[#Headers],[Parents Demographic]]),FALSE)</f>
        <v>No</v>
      </c>
      <c r="P76" s="1" t="str">
        <f>VLOOKUP(Cohort[[#This Row],[Code]],Codes[],COLUMN(Codes[[#Headers],[Mother''s Past Medical History]]),FALSE)</f>
        <v>No</v>
      </c>
      <c r="Q76" s="1" t="str">
        <f>VLOOKUP(Cohort[[#This Row],[Code]],Codes[],COLUMN(Codes[[#Headers],[EDD + Mode of Conception]]),FALSE)</f>
        <v>No</v>
      </c>
      <c r="R76" s="1" t="str">
        <f>VLOOKUP(Cohort[[#This Row],[Code]],Codes[],COLUMN(Codes[[#Headers],[Late Pregnancy History]]),FALSE)</f>
        <v>No</v>
      </c>
      <c r="S76" s="1" t="str">
        <f>VLOOKUP(Cohort[[#This Row],[Code]],Codes[],COLUMN(Codes[[#Headers],[Labour History]]),FALSE)</f>
        <v>No</v>
      </c>
      <c r="T76" s="1" t="str">
        <f>VLOOKUP(Cohort[[#This Row],[Code]],Codes[],COLUMN(Codes[[#Headers],[Baby Background Information]]),FALSE)</f>
        <v>No</v>
      </c>
      <c r="U76" s="1" t="str">
        <f>VLOOKUP(Cohort[[#This Row],[Code]],Codes[],COLUMN(Codes[[#Headers],[EPDS]]),FALSE)</f>
        <v>No</v>
      </c>
      <c r="V76" s="1" t="str">
        <f>VLOOKUP(Cohort[[#This Row],[Code]],Codes[],COLUMN(Codes[[#Headers],[Mother''s Medications]]),FALSE)</f>
        <v>No</v>
      </c>
      <c r="W76" s="1" t="str">
        <f>VLOOKUP(Cohort[[#This Row],[Code]],Codes[],COLUMN(Codes[[#Headers],[Baby Medications]]),FALSE)</f>
        <v>No</v>
      </c>
      <c r="X76" s="1" t="str">
        <f>VLOOKUP(Cohort[[#This Row],[Code]],Codes[],COLUMN(Codes[[#Headers],[Obstetric Histpry]]),FALSE)</f>
        <v>No</v>
      </c>
      <c r="Y76" s="1" t="str">
        <f>VLOOKUP(Cohort[[#This Row],[Code]],Codes[],COLUMN(Codes[[#Headers],[18 Month Follow on Data]]),FALSE)</f>
        <v>No</v>
      </c>
    </row>
    <row r="77" spans="1:25" ht="221" x14ac:dyDescent="0.2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 t="str" cm="1">
        <f t="array" ref="I77">TEXT(SUM(10^Code_Mask*(Cohort[[#This Row],[Fetal Pilot Scans, validated or not]:[Has child had an 18 month assessment.  NB this includes limited data, courtesy assessments etc]]&gt;0)),"0000000")</f>
        <v>0000100</v>
      </c>
      <c r="L77" s="1" t="b">
        <f>VLOOKUP(Cohort[[#This Row],[Participant ID]],BIBS[],COLUMN(BIBS[[#Headers],[BIBS?]]),FALSE)</f>
        <v>1</v>
      </c>
      <c r="M77" s="1" t="s">
        <v>1218</v>
      </c>
      <c r="N77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O77" s="1" t="str">
        <f>VLOOKUP(Cohort[[#This Row],[Code]],Codes[],COLUMN(Codes[[#Headers],[Parents Demographic]]),FALSE)</f>
        <v>No</v>
      </c>
      <c r="P77" s="1" t="str">
        <f>VLOOKUP(Cohort[[#This Row],[Code]],Codes[],COLUMN(Codes[[#Headers],[Mother''s Past Medical History]]),FALSE)</f>
        <v>No</v>
      </c>
      <c r="Q77" s="1" t="str">
        <f>VLOOKUP(Cohort[[#This Row],[Code]],Codes[],COLUMN(Codes[[#Headers],[EDD + Mode of Conception]]),FALSE)</f>
        <v>EDD in the follow up</v>
      </c>
      <c r="R77" s="1" t="str">
        <f>VLOOKUP(Cohort[[#This Row],[Code]],Codes[],COLUMN(Codes[[#Headers],[Late Pregnancy History]]),FALSE)</f>
        <v>No</v>
      </c>
      <c r="S77" s="1" t="str">
        <f>VLOOKUP(Cohort[[#This Row],[Code]],Codes[],COLUMN(Codes[[#Headers],[Labour History]]),FALSE)</f>
        <v>No</v>
      </c>
      <c r="T77" s="1" t="str">
        <f>VLOOKUP(Cohort[[#This Row],[Code]],Codes[],COLUMN(Codes[[#Headers],[Baby Background Information]]),FALSE)</f>
        <v>No</v>
      </c>
      <c r="U77" s="1" t="str">
        <f>VLOOKUP(Cohort[[#This Row],[Code]],Codes[],COLUMN(Codes[[#Headers],[EPDS]]),FALSE)</f>
        <v>No</v>
      </c>
      <c r="V77" s="1" t="str">
        <f>VLOOKUP(Cohort[[#This Row],[Code]],Codes[],COLUMN(Codes[[#Headers],[Mother''s Medications]]),FALSE)</f>
        <v>No</v>
      </c>
      <c r="W77" s="1" t="str">
        <f>VLOOKUP(Cohort[[#This Row],[Code]],Codes[],COLUMN(Codes[[#Headers],[Baby Medications]]),FALSE)</f>
        <v>No</v>
      </c>
      <c r="X77" s="1" t="str">
        <f>VLOOKUP(Cohort[[#This Row],[Code]],Codes[],COLUMN(Codes[[#Headers],[Obstetric Histpry]]),FALSE)</f>
        <v>No</v>
      </c>
      <c r="Y77" s="1" t="str">
        <f>VLOOKUP(Cohort[[#This Row],[Code]],Codes[],COLUMN(Codes[[#Headers],[18 Month Follow on Data]]),FALSE)</f>
        <v>Yes - uncleaned</v>
      </c>
    </row>
    <row r="78" spans="1:25" hidden="1" x14ac:dyDescent="0.2">
      <c r="A78" t="s">
        <v>89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 t="str" cm="1">
        <f t="array" ref="I78">TEXT(SUM(10^Code_Mask*(Cohort[[#This Row],[Fetal Pilot Scans, validated or not]:[Has child had an 18 month assessment.  NB this includes limited data, courtesy assessments etc]]&gt;0)),"0000000")</f>
        <v>0100000</v>
      </c>
      <c r="L78" s="1" t="b">
        <f>VLOOKUP(Cohort[[#This Row],[Participant ID]],BIBS[],COLUMN(BIBS[[#Headers],[BIBS?]]),FALSE)</f>
        <v>0</v>
      </c>
      <c r="N78" s="1" t="str">
        <f>VLOOKUP(Cohort[[#This Row],[Code]],Codes[],COLUMN(Codes[[#Headers],[Meaning]]),FALSE)</f>
        <v>Term scan, not assessed</v>
      </c>
      <c r="O78" s="1" t="str">
        <f>VLOOKUP(Cohort[[#This Row],[Code]],Codes[],COLUMN(Codes[[#Headers],[Parents Demographic]]),FALSE)</f>
        <v>Yes</v>
      </c>
      <c r="P78" s="1" t="str">
        <f>VLOOKUP(Cohort[[#This Row],[Code]],Codes[],COLUMN(Codes[[#Headers],[Mother''s Past Medical History]]),FALSE)</f>
        <v>Yes</v>
      </c>
      <c r="Q78" s="1" t="str">
        <f>VLOOKUP(Cohort[[#This Row],[Code]],Codes[],COLUMN(Codes[[#Headers],[EDD + Mode of Conception]]),FALSE)</f>
        <v>Yes</v>
      </c>
      <c r="R78" s="1" t="str">
        <f>VLOOKUP(Cohort[[#This Row],[Code]],Codes[],COLUMN(Codes[[#Headers],[Late Pregnancy History]]),FALSE)</f>
        <v>Yes</v>
      </c>
      <c r="S78" s="1" t="str">
        <f>VLOOKUP(Cohort[[#This Row],[Code]],Codes[],COLUMN(Codes[[#Headers],[Labour History]]),FALSE)</f>
        <v>Yes</v>
      </c>
      <c r="T78" s="1" t="str">
        <f>VLOOKUP(Cohort[[#This Row],[Code]],Codes[],COLUMN(Codes[[#Headers],[Baby Background Information]]),FALSE)</f>
        <v>Yes</v>
      </c>
      <c r="U78" s="1" t="str">
        <f>VLOOKUP(Cohort[[#This Row],[Code]],Codes[],COLUMN(Codes[[#Headers],[EPDS]]),FALSE)</f>
        <v>Yes</v>
      </c>
      <c r="V78" s="1" t="str">
        <f>VLOOKUP(Cohort[[#This Row],[Code]],Codes[],COLUMN(Codes[[#Headers],[Mother''s Medications]]),FALSE)</f>
        <v>Yes</v>
      </c>
      <c r="W78" s="1" t="str">
        <f>VLOOKUP(Cohort[[#This Row],[Code]],Codes[],COLUMN(Codes[[#Headers],[Baby Medications]]),FALSE)</f>
        <v>Yes</v>
      </c>
      <c r="X78" s="1" t="str">
        <f>VLOOKUP(Cohort[[#This Row],[Code]],Codes[],COLUMN(Codes[[#Headers],[Obstetric Histpry]]),FALSE)</f>
        <v>Yes</v>
      </c>
      <c r="Y78" s="1" t="str">
        <f>VLOOKUP(Cohort[[#This Row],[Code]],Codes[],COLUMN(Codes[[#Headers],[18 Month Follow on Data]]),FALSE)</f>
        <v>No</v>
      </c>
    </row>
    <row r="79" spans="1:25" hidden="1" x14ac:dyDescent="0.2">
      <c r="A79" t="s">
        <v>90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 t="str" cm="1">
        <f t="array" ref="I79">TEXT(SUM(10^Code_Mask*(Cohort[[#This Row],[Fetal Pilot Scans, validated or not]:[Has child had an 18 month assessment.  NB this includes limited data, courtesy assessments etc]]&gt;0)),"0000000")</f>
        <v>0100000</v>
      </c>
      <c r="L79" s="1" t="b">
        <f>VLOOKUP(Cohort[[#This Row],[Participant ID]],BIBS[],COLUMN(BIBS[[#Headers],[BIBS?]]),FALSE)</f>
        <v>0</v>
      </c>
      <c r="N79" s="1" t="str">
        <f>VLOOKUP(Cohort[[#This Row],[Code]],Codes[],COLUMN(Codes[[#Headers],[Meaning]]),FALSE)</f>
        <v>Term scan, not assessed</v>
      </c>
      <c r="O79" s="1" t="str">
        <f>VLOOKUP(Cohort[[#This Row],[Code]],Codes[],COLUMN(Codes[[#Headers],[Parents Demographic]]),FALSE)</f>
        <v>Yes</v>
      </c>
      <c r="P79" s="1" t="str">
        <f>VLOOKUP(Cohort[[#This Row],[Code]],Codes[],COLUMN(Codes[[#Headers],[Mother''s Past Medical History]]),FALSE)</f>
        <v>Yes</v>
      </c>
      <c r="Q79" s="1" t="str">
        <f>VLOOKUP(Cohort[[#This Row],[Code]],Codes[],COLUMN(Codes[[#Headers],[EDD + Mode of Conception]]),FALSE)</f>
        <v>Yes</v>
      </c>
      <c r="R79" s="1" t="str">
        <f>VLOOKUP(Cohort[[#This Row],[Code]],Codes[],COLUMN(Codes[[#Headers],[Late Pregnancy History]]),FALSE)</f>
        <v>Yes</v>
      </c>
      <c r="S79" s="1" t="str">
        <f>VLOOKUP(Cohort[[#This Row],[Code]],Codes[],COLUMN(Codes[[#Headers],[Labour History]]),FALSE)</f>
        <v>Yes</v>
      </c>
      <c r="T79" s="1" t="str">
        <f>VLOOKUP(Cohort[[#This Row],[Code]],Codes[],COLUMN(Codes[[#Headers],[Baby Background Information]]),FALSE)</f>
        <v>Yes</v>
      </c>
      <c r="U79" s="1" t="str">
        <f>VLOOKUP(Cohort[[#This Row],[Code]],Codes[],COLUMN(Codes[[#Headers],[EPDS]]),FALSE)</f>
        <v>Yes</v>
      </c>
      <c r="V79" s="1" t="str">
        <f>VLOOKUP(Cohort[[#This Row],[Code]],Codes[],COLUMN(Codes[[#Headers],[Mother''s Medications]]),FALSE)</f>
        <v>Yes</v>
      </c>
      <c r="W79" s="1" t="str">
        <f>VLOOKUP(Cohort[[#This Row],[Code]],Codes[],COLUMN(Codes[[#Headers],[Baby Medications]]),FALSE)</f>
        <v>Yes</v>
      </c>
      <c r="X79" s="1" t="str">
        <f>VLOOKUP(Cohort[[#This Row],[Code]],Codes[],COLUMN(Codes[[#Headers],[Obstetric Histpry]]),FALSE)</f>
        <v>Yes</v>
      </c>
      <c r="Y79" s="1" t="str">
        <f>VLOOKUP(Cohort[[#This Row],[Code]],Codes[],COLUMN(Codes[[#Headers],[18 Month Follow on Data]]),FALSE)</f>
        <v>No</v>
      </c>
    </row>
    <row r="80" spans="1:25" hidden="1" x14ac:dyDescent="0.2">
      <c r="A80" t="s">
        <v>91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 t="str" cm="1">
        <f t="array" ref="I80">TEXT(SUM(10^Code_Mask*(Cohort[[#This Row],[Fetal Pilot Scans, validated or not]:[Has child had an 18 month assessment.  NB this includes limited data, courtesy assessments etc]]&gt;0)),"0000000")</f>
        <v>0100000</v>
      </c>
      <c r="L80" s="1" t="b">
        <f>VLOOKUP(Cohort[[#This Row],[Participant ID]],BIBS[],COLUMN(BIBS[[#Headers],[BIBS?]]),FALSE)</f>
        <v>0</v>
      </c>
      <c r="N80" s="1" t="str">
        <f>VLOOKUP(Cohort[[#This Row],[Code]],Codes[],COLUMN(Codes[[#Headers],[Meaning]]),FALSE)</f>
        <v>Term scan, not assessed</v>
      </c>
      <c r="O80" s="1" t="str">
        <f>VLOOKUP(Cohort[[#This Row],[Code]],Codes[],COLUMN(Codes[[#Headers],[Parents Demographic]]),FALSE)</f>
        <v>Yes</v>
      </c>
      <c r="P80" s="1" t="str">
        <f>VLOOKUP(Cohort[[#This Row],[Code]],Codes[],COLUMN(Codes[[#Headers],[Mother''s Past Medical History]]),FALSE)</f>
        <v>Yes</v>
      </c>
      <c r="Q80" s="1" t="str">
        <f>VLOOKUP(Cohort[[#This Row],[Code]],Codes[],COLUMN(Codes[[#Headers],[EDD + Mode of Conception]]),FALSE)</f>
        <v>Yes</v>
      </c>
      <c r="R80" s="1" t="str">
        <f>VLOOKUP(Cohort[[#This Row],[Code]],Codes[],COLUMN(Codes[[#Headers],[Late Pregnancy History]]),FALSE)</f>
        <v>Yes</v>
      </c>
      <c r="S80" s="1" t="str">
        <f>VLOOKUP(Cohort[[#This Row],[Code]],Codes[],COLUMN(Codes[[#Headers],[Labour History]]),FALSE)</f>
        <v>Yes</v>
      </c>
      <c r="T80" s="1" t="str">
        <f>VLOOKUP(Cohort[[#This Row],[Code]],Codes[],COLUMN(Codes[[#Headers],[Baby Background Information]]),FALSE)</f>
        <v>Yes</v>
      </c>
      <c r="U80" s="1" t="str">
        <f>VLOOKUP(Cohort[[#This Row],[Code]],Codes[],COLUMN(Codes[[#Headers],[EPDS]]),FALSE)</f>
        <v>Yes</v>
      </c>
      <c r="V80" s="1" t="str">
        <f>VLOOKUP(Cohort[[#This Row],[Code]],Codes[],COLUMN(Codes[[#Headers],[Mother''s Medications]]),FALSE)</f>
        <v>Yes</v>
      </c>
      <c r="W80" s="1" t="str">
        <f>VLOOKUP(Cohort[[#This Row],[Code]],Codes[],COLUMN(Codes[[#Headers],[Baby Medications]]),FALSE)</f>
        <v>Yes</v>
      </c>
      <c r="X80" s="1" t="str">
        <f>VLOOKUP(Cohort[[#This Row],[Code]],Codes[],COLUMN(Codes[[#Headers],[Obstetric Histpry]]),FALSE)</f>
        <v>Yes</v>
      </c>
      <c r="Y80" s="1" t="str">
        <f>VLOOKUP(Cohort[[#This Row],[Code]],Codes[],COLUMN(Codes[[#Headers],[18 Month Follow on Data]]),FALSE)</f>
        <v>No</v>
      </c>
    </row>
    <row r="81" spans="1:25" hidden="1" x14ac:dyDescent="0.2">
      <c r="A81" t="s">
        <v>92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 t="str" cm="1">
        <f t="array" ref="I81">TEXT(SUM(10^Code_Mask*(Cohort[[#This Row],[Fetal Pilot Scans, validated or not]:[Has child had an 18 month assessment.  NB this includes limited data, courtesy assessments etc]]&gt;0)),"0000000")</f>
        <v>0100100</v>
      </c>
      <c r="L81" s="1" t="b">
        <f>VLOOKUP(Cohort[[#This Row],[Participant ID]],BIBS[],COLUMN(BIBS[[#Headers],[BIBS?]]),FALSE)</f>
        <v>0</v>
      </c>
      <c r="N81" s="1" t="str">
        <f>VLOOKUP(Cohort[[#This Row],[Code]],Codes[],COLUMN(Codes[[#Headers],[Meaning]]),FALSE)</f>
        <v>Term scan, Assessed at 18 months</v>
      </c>
      <c r="O81" s="1" t="str">
        <f>VLOOKUP(Cohort[[#This Row],[Code]],Codes[],COLUMN(Codes[[#Headers],[Parents Demographic]]),FALSE)</f>
        <v>Yes</v>
      </c>
      <c r="P81" s="1" t="str">
        <f>VLOOKUP(Cohort[[#This Row],[Code]],Codes[],COLUMN(Codes[[#Headers],[Mother''s Past Medical History]]),FALSE)</f>
        <v>Yes</v>
      </c>
      <c r="Q81" s="1" t="str">
        <f>VLOOKUP(Cohort[[#This Row],[Code]],Codes[],COLUMN(Codes[[#Headers],[EDD + Mode of Conception]]),FALSE)</f>
        <v>Yes</v>
      </c>
      <c r="R81" s="1" t="str">
        <f>VLOOKUP(Cohort[[#This Row],[Code]],Codes[],COLUMN(Codes[[#Headers],[Late Pregnancy History]]),FALSE)</f>
        <v>Yes</v>
      </c>
      <c r="S81" s="1" t="str">
        <f>VLOOKUP(Cohort[[#This Row],[Code]],Codes[],COLUMN(Codes[[#Headers],[Labour History]]),FALSE)</f>
        <v>Yes</v>
      </c>
      <c r="T81" s="1" t="str">
        <f>VLOOKUP(Cohort[[#This Row],[Code]],Codes[],COLUMN(Codes[[#Headers],[Baby Background Information]]),FALSE)</f>
        <v>Yes</v>
      </c>
      <c r="U81" s="1" t="str">
        <f>VLOOKUP(Cohort[[#This Row],[Code]],Codes[],COLUMN(Codes[[#Headers],[EPDS]]),FALSE)</f>
        <v>Yes</v>
      </c>
      <c r="V81" s="1" t="str">
        <f>VLOOKUP(Cohort[[#This Row],[Code]],Codes[],COLUMN(Codes[[#Headers],[Mother''s Medications]]),FALSE)</f>
        <v>Yes</v>
      </c>
      <c r="W81" s="1" t="str">
        <f>VLOOKUP(Cohort[[#This Row],[Code]],Codes[],COLUMN(Codes[[#Headers],[Baby Medications]]),FALSE)</f>
        <v>Yes</v>
      </c>
      <c r="X81" s="1" t="str">
        <f>VLOOKUP(Cohort[[#This Row],[Code]],Codes[],COLUMN(Codes[[#Headers],[Obstetric Histpry]]),FALSE)</f>
        <v>Yes</v>
      </c>
      <c r="Y81" s="1" t="str">
        <f>VLOOKUP(Cohort[[#This Row],[Code]],Codes[],COLUMN(Codes[[#Headers],[18 Month Follow on Data]]),FALSE)</f>
        <v>Yes</v>
      </c>
    </row>
    <row r="82" spans="1:25" hidden="1" x14ac:dyDescent="0.2">
      <c r="A82" t="s">
        <v>93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 t="str" cm="1">
        <f t="array" ref="I82">TEXT(SUM(10^Code_Mask*(Cohort[[#This Row],[Fetal Pilot Scans, validated or not]:[Has child had an 18 month assessment.  NB this includes limited data, courtesy assessments etc]]&gt;0)),"0000000")</f>
        <v>0100100</v>
      </c>
      <c r="L82" s="1" t="b">
        <f>VLOOKUP(Cohort[[#This Row],[Participant ID]],BIBS[],COLUMN(BIBS[[#Headers],[BIBS?]]),FALSE)</f>
        <v>0</v>
      </c>
      <c r="N82" s="1" t="str">
        <f>VLOOKUP(Cohort[[#This Row],[Code]],Codes[],COLUMN(Codes[[#Headers],[Meaning]]),FALSE)</f>
        <v>Term scan, Assessed at 18 months</v>
      </c>
      <c r="O82" s="1" t="str">
        <f>VLOOKUP(Cohort[[#This Row],[Code]],Codes[],COLUMN(Codes[[#Headers],[Parents Demographic]]),FALSE)</f>
        <v>Yes</v>
      </c>
      <c r="P82" s="1" t="str">
        <f>VLOOKUP(Cohort[[#This Row],[Code]],Codes[],COLUMN(Codes[[#Headers],[Mother''s Past Medical History]]),FALSE)</f>
        <v>Yes</v>
      </c>
      <c r="Q82" s="1" t="str">
        <f>VLOOKUP(Cohort[[#This Row],[Code]],Codes[],COLUMN(Codes[[#Headers],[EDD + Mode of Conception]]),FALSE)</f>
        <v>Yes</v>
      </c>
      <c r="R82" s="1" t="str">
        <f>VLOOKUP(Cohort[[#This Row],[Code]],Codes[],COLUMN(Codes[[#Headers],[Late Pregnancy History]]),FALSE)</f>
        <v>Yes</v>
      </c>
      <c r="S82" s="1" t="str">
        <f>VLOOKUP(Cohort[[#This Row],[Code]],Codes[],COLUMN(Codes[[#Headers],[Labour History]]),FALSE)</f>
        <v>Yes</v>
      </c>
      <c r="T82" s="1" t="str">
        <f>VLOOKUP(Cohort[[#This Row],[Code]],Codes[],COLUMN(Codes[[#Headers],[Baby Background Information]]),FALSE)</f>
        <v>Yes</v>
      </c>
      <c r="U82" s="1" t="str">
        <f>VLOOKUP(Cohort[[#This Row],[Code]],Codes[],COLUMN(Codes[[#Headers],[EPDS]]),FALSE)</f>
        <v>Yes</v>
      </c>
      <c r="V82" s="1" t="str">
        <f>VLOOKUP(Cohort[[#This Row],[Code]],Codes[],COLUMN(Codes[[#Headers],[Mother''s Medications]]),FALSE)</f>
        <v>Yes</v>
      </c>
      <c r="W82" s="1" t="str">
        <f>VLOOKUP(Cohort[[#This Row],[Code]],Codes[],COLUMN(Codes[[#Headers],[Baby Medications]]),FALSE)</f>
        <v>Yes</v>
      </c>
      <c r="X82" s="1" t="str">
        <f>VLOOKUP(Cohort[[#This Row],[Code]],Codes[],COLUMN(Codes[[#Headers],[Obstetric Histpry]]),FALSE)</f>
        <v>Yes</v>
      </c>
      <c r="Y82" s="1" t="str">
        <f>VLOOKUP(Cohort[[#This Row],[Code]],Codes[],COLUMN(Codes[[#Headers],[18 Month Follow on Data]]),FALSE)</f>
        <v>Yes</v>
      </c>
    </row>
    <row r="83" spans="1:25" hidden="1" x14ac:dyDescent="0.2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 t="str" cm="1">
        <f t="array" ref="I83">TEXT(SUM(10^Code_Mask*(Cohort[[#This Row],[Fetal Pilot Scans, validated or not]:[Has child had an 18 month assessment.  NB this includes limited data, courtesy assessments etc]]&gt;0)),"0000000")</f>
        <v>0001100</v>
      </c>
      <c r="L83" s="1" t="b">
        <f>VLOOKUP(Cohort[[#This Row],[Participant ID]],BIBS[],COLUMN(BIBS[[#Headers],[BIBS?]]),FALSE)</f>
        <v>0</v>
      </c>
      <c r="N83" s="1" t="str">
        <f>VLOOKUP(Cohort[[#This Row],[Code]],Codes[],COLUMN(Codes[[#Headers],[Meaning]]),FALSE)</f>
        <v>Pre-term_at term only, no other scans, assessed at 18 months</v>
      </c>
      <c r="O83" s="1" t="str">
        <f>VLOOKUP(Cohort[[#This Row],[Code]],Codes[],COLUMN(Codes[[#Headers],[Parents Demographic]]),FALSE)</f>
        <v>Yes</v>
      </c>
      <c r="P83" s="1" t="str">
        <f>VLOOKUP(Cohort[[#This Row],[Code]],Codes[],COLUMN(Codes[[#Headers],[Mother''s Past Medical History]]),FALSE)</f>
        <v>Yes</v>
      </c>
      <c r="Q83" s="1" t="str">
        <f>VLOOKUP(Cohort[[#This Row],[Code]],Codes[],COLUMN(Codes[[#Headers],[EDD + Mode of Conception]]),FALSE)</f>
        <v>Yes</v>
      </c>
      <c r="R83" s="1" t="str">
        <f>VLOOKUP(Cohort[[#This Row],[Code]],Codes[],COLUMN(Codes[[#Headers],[Late Pregnancy History]]),FALSE)</f>
        <v>Yes</v>
      </c>
      <c r="S83" s="1" t="str">
        <f>VLOOKUP(Cohort[[#This Row],[Code]],Codes[],COLUMN(Codes[[#Headers],[Labour History]]),FALSE)</f>
        <v>Yes</v>
      </c>
      <c r="T83" s="1" t="str">
        <f>VLOOKUP(Cohort[[#This Row],[Code]],Codes[],COLUMN(Codes[[#Headers],[Baby Background Information]]),FALSE)</f>
        <v>Yes</v>
      </c>
      <c r="U83" s="1" t="str">
        <f>VLOOKUP(Cohort[[#This Row],[Code]],Codes[],COLUMN(Codes[[#Headers],[EPDS]]),FALSE)</f>
        <v>Yes</v>
      </c>
      <c r="V83" s="1" t="str">
        <f>VLOOKUP(Cohort[[#This Row],[Code]],Codes[],COLUMN(Codes[[#Headers],[Mother''s Medications]]),FALSE)</f>
        <v>Yes</v>
      </c>
      <c r="W83" s="1" t="str">
        <f>VLOOKUP(Cohort[[#This Row],[Code]],Codes[],COLUMN(Codes[[#Headers],[Baby Medications]]),FALSE)</f>
        <v>Yes</v>
      </c>
      <c r="X83" s="1" t="str">
        <f>VLOOKUP(Cohort[[#This Row],[Code]],Codes[],COLUMN(Codes[[#Headers],[Obstetric Histpry]]),FALSE)</f>
        <v>Yes</v>
      </c>
      <c r="Y83" s="1" t="str">
        <f>VLOOKUP(Cohort[[#This Row],[Code]],Codes[],COLUMN(Codes[[#Headers],[18 Month Follow on Data]]),FALSE)</f>
        <v>Yes</v>
      </c>
    </row>
    <row r="84" spans="1:25" ht="51" hidden="1" x14ac:dyDescent="0.2">
      <c r="A84" t="s">
        <v>95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 t="str" cm="1">
        <f t="array" ref="I84">TEXT(SUM(10^Code_Mask*(Cohort[[#This Row],[Fetal Pilot Scans, validated or not]:[Has child had an 18 month assessment.  NB this includes limited data, courtesy assessments etc]]&gt;0)),"0000000")</f>
        <v>0100000</v>
      </c>
      <c r="K84" s="1" t="s">
        <v>16</v>
      </c>
      <c r="L84" s="1" t="b">
        <f>VLOOKUP(Cohort[[#This Row],[Participant ID]],BIBS[],COLUMN(BIBS[[#Headers],[BIBS?]]),FALSE)</f>
        <v>0</v>
      </c>
      <c r="N84" s="1" t="str">
        <f>VLOOKUP(Cohort[[#This Row],[Code]],Codes[],COLUMN(Codes[[#Headers],[Meaning]]),FALSE)</f>
        <v>Term scan, not assessed</v>
      </c>
      <c r="O84" s="1" t="str">
        <f>VLOOKUP(Cohort[[#This Row],[Code]],Codes[],COLUMN(Codes[[#Headers],[Parents Demographic]]),FALSE)</f>
        <v>Yes</v>
      </c>
      <c r="P84" s="1" t="str">
        <f>VLOOKUP(Cohort[[#This Row],[Code]],Codes[],COLUMN(Codes[[#Headers],[Mother''s Past Medical History]]),FALSE)</f>
        <v>Yes</v>
      </c>
      <c r="Q84" s="1" t="str">
        <f>VLOOKUP(Cohort[[#This Row],[Code]],Codes[],COLUMN(Codes[[#Headers],[EDD + Mode of Conception]]),FALSE)</f>
        <v>Yes</v>
      </c>
      <c r="R84" s="1" t="str">
        <f>VLOOKUP(Cohort[[#This Row],[Code]],Codes[],COLUMN(Codes[[#Headers],[Late Pregnancy History]]),FALSE)</f>
        <v>Yes</v>
      </c>
      <c r="S84" s="1" t="str">
        <f>VLOOKUP(Cohort[[#This Row],[Code]],Codes[],COLUMN(Codes[[#Headers],[Labour History]]),FALSE)</f>
        <v>Yes</v>
      </c>
      <c r="T84" s="1" t="str">
        <f>VLOOKUP(Cohort[[#This Row],[Code]],Codes[],COLUMN(Codes[[#Headers],[Baby Background Information]]),FALSE)</f>
        <v>Yes</v>
      </c>
      <c r="U84" s="1" t="str">
        <f>VLOOKUP(Cohort[[#This Row],[Code]],Codes[],COLUMN(Codes[[#Headers],[EPDS]]),FALSE)</f>
        <v>Yes</v>
      </c>
      <c r="V84" s="1" t="str">
        <f>VLOOKUP(Cohort[[#This Row],[Code]],Codes[],COLUMN(Codes[[#Headers],[Mother''s Medications]]),FALSE)</f>
        <v>Yes</v>
      </c>
      <c r="W84" s="1" t="str">
        <f>VLOOKUP(Cohort[[#This Row],[Code]],Codes[],COLUMN(Codes[[#Headers],[Baby Medications]]),FALSE)</f>
        <v>Yes</v>
      </c>
      <c r="X84" s="1" t="str">
        <f>VLOOKUP(Cohort[[#This Row],[Code]],Codes[],COLUMN(Codes[[#Headers],[Obstetric Histpry]]),FALSE)</f>
        <v>Yes</v>
      </c>
      <c r="Y84" s="1" t="str">
        <f>VLOOKUP(Cohort[[#This Row],[Code]],Codes[],COLUMN(Codes[[#Headers],[18 Month Follow on Data]]),FALSE)</f>
        <v>No</v>
      </c>
    </row>
    <row r="85" spans="1:25" ht="51" hidden="1" x14ac:dyDescent="0.2">
      <c r="A85" t="s">
        <v>96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 t="str" cm="1">
        <f t="array" ref="I85">TEXT(SUM(10^Code_Mask*(Cohort[[#This Row],[Fetal Pilot Scans, validated or not]:[Has child had an 18 month assessment.  NB this includes limited data, courtesy assessments etc]]&gt;0)),"0000000")</f>
        <v>0100000</v>
      </c>
      <c r="K85" s="1" t="s">
        <v>16</v>
      </c>
      <c r="L85" s="1" t="b">
        <f>VLOOKUP(Cohort[[#This Row],[Participant ID]],BIBS[],COLUMN(BIBS[[#Headers],[BIBS?]]),FALSE)</f>
        <v>0</v>
      </c>
      <c r="N85" s="1" t="str">
        <f>VLOOKUP(Cohort[[#This Row],[Code]],Codes[],COLUMN(Codes[[#Headers],[Meaning]]),FALSE)</f>
        <v>Term scan, not assessed</v>
      </c>
      <c r="O85" s="1" t="str">
        <f>VLOOKUP(Cohort[[#This Row],[Code]],Codes[],COLUMN(Codes[[#Headers],[Parents Demographic]]),FALSE)</f>
        <v>Yes</v>
      </c>
      <c r="P85" s="1" t="str">
        <f>VLOOKUP(Cohort[[#This Row],[Code]],Codes[],COLUMN(Codes[[#Headers],[Mother''s Past Medical History]]),FALSE)</f>
        <v>Yes</v>
      </c>
      <c r="Q85" s="1" t="str">
        <f>VLOOKUP(Cohort[[#This Row],[Code]],Codes[],COLUMN(Codes[[#Headers],[EDD + Mode of Conception]]),FALSE)</f>
        <v>Yes</v>
      </c>
      <c r="R85" s="1" t="str">
        <f>VLOOKUP(Cohort[[#This Row],[Code]],Codes[],COLUMN(Codes[[#Headers],[Late Pregnancy History]]),FALSE)</f>
        <v>Yes</v>
      </c>
      <c r="S85" s="1" t="str">
        <f>VLOOKUP(Cohort[[#This Row],[Code]],Codes[],COLUMN(Codes[[#Headers],[Labour History]]),FALSE)</f>
        <v>Yes</v>
      </c>
      <c r="T85" s="1" t="str">
        <f>VLOOKUP(Cohort[[#This Row],[Code]],Codes[],COLUMN(Codes[[#Headers],[Baby Background Information]]),FALSE)</f>
        <v>Yes</v>
      </c>
      <c r="U85" s="1" t="str">
        <f>VLOOKUP(Cohort[[#This Row],[Code]],Codes[],COLUMN(Codes[[#Headers],[EPDS]]),FALSE)</f>
        <v>Yes</v>
      </c>
      <c r="V85" s="1" t="str">
        <f>VLOOKUP(Cohort[[#This Row],[Code]],Codes[],COLUMN(Codes[[#Headers],[Mother''s Medications]]),FALSE)</f>
        <v>Yes</v>
      </c>
      <c r="W85" s="1" t="str">
        <f>VLOOKUP(Cohort[[#This Row],[Code]],Codes[],COLUMN(Codes[[#Headers],[Baby Medications]]),FALSE)</f>
        <v>Yes</v>
      </c>
      <c r="X85" s="1" t="str">
        <f>VLOOKUP(Cohort[[#This Row],[Code]],Codes[],COLUMN(Codes[[#Headers],[Obstetric Histpry]]),FALSE)</f>
        <v>Yes</v>
      </c>
      <c r="Y85" s="1" t="str">
        <f>VLOOKUP(Cohort[[#This Row],[Code]],Codes[],COLUMN(Codes[[#Headers],[18 Month Follow on Data]]),FALSE)</f>
        <v>No</v>
      </c>
    </row>
    <row r="86" spans="1:25" hidden="1" x14ac:dyDescent="0.2">
      <c r="A86" t="s">
        <v>97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 t="str" cm="1">
        <f t="array" ref="I86">TEXT(SUM(10^Code_Mask*(Cohort[[#This Row],[Fetal Pilot Scans, validated or not]:[Has child had an 18 month assessment.  NB this includes limited data, courtesy assessments etc]]&gt;0)),"0000000")</f>
        <v>0100100</v>
      </c>
      <c r="L86" s="1" t="b">
        <f>VLOOKUP(Cohort[[#This Row],[Participant ID]],BIBS[],COLUMN(BIBS[[#Headers],[BIBS?]]),FALSE)</f>
        <v>0</v>
      </c>
      <c r="N86" s="1" t="str">
        <f>VLOOKUP(Cohort[[#This Row],[Code]],Codes[],COLUMN(Codes[[#Headers],[Meaning]]),FALSE)</f>
        <v>Term scan, Assessed at 18 months</v>
      </c>
      <c r="O86" s="1" t="str">
        <f>VLOOKUP(Cohort[[#This Row],[Code]],Codes[],COLUMN(Codes[[#Headers],[Parents Demographic]]),FALSE)</f>
        <v>Yes</v>
      </c>
      <c r="P86" s="1" t="str">
        <f>VLOOKUP(Cohort[[#This Row],[Code]],Codes[],COLUMN(Codes[[#Headers],[Mother''s Past Medical History]]),FALSE)</f>
        <v>Yes</v>
      </c>
      <c r="Q86" s="1" t="str">
        <f>VLOOKUP(Cohort[[#This Row],[Code]],Codes[],COLUMN(Codes[[#Headers],[EDD + Mode of Conception]]),FALSE)</f>
        <v>Yes</v>
      </c>
      <c r="R86" s="1" t="str">
        <f>VLOOKUP(Cohort[[#This Row],[Code]],Codes[],COLUMN(Codes[[#Headers],[Late Pregnancy History]]),FALSE)</f>
        <v>Yes</v>
      </c>
      <c r="S86" s="1" t="str">
        <f>VLOOKUP(Cohort[[#This Row],[Code]],Codes[],COLUMN(Codes[[#Headers],[Labour History]]),FALSE)</f>
        <v>Yes</v>
      </c>
      <c r="T86" s="1" t="str">
        <f>VLOOKUP(Cohort[[#This Row],[Code]],Codes[],COLUMN(Codes[[#Headers],[Baby Background Information]]),FALSE)</f>
        <v>Yes</v>
      </c>
      <c r="U86" s="1" t="str">
        <f>VLOOKUP(Cohort[[#This Row],[Code]],Codes[],COLUMN(Codes[[#Headers],[EPDS]]),FALSE)</f>
        <v>Yes</v>
      </c>
      <c r="V86" s="1" t="str">
        <f>VLOOKUP(Cohort[[#This Row],[Code]],Codes[],COLUMN(Codes[[#Headers],[Mother''s Medications]]),FALSE)</f>
        <v>Yes</v>
      </c>
      <c r="W86" s="1" t="str">
        <f>VLOOKUP(Cohort[[#This Row],[Code]],Codes[],COLUMN(Codes[[#Headers],[Baby Medications]]),FALSE)</f>
        <v>Yes</v>
      </c>
      <c r="X86" s="1" t="str">
        <f>VLOOKUP(Cohort[[#This Row],[Code]],Codes[],COLUMN(Codes[[#Headers],[Obstetric Histpry]]),FALSE)</f>
        <v>Yes</v>
      </c>
      <c r="Y86" s="1" t="str">
        <f>VLOOKUP(Cohort[[#This Row],[Code]],Codes[],COLUMN(Codes[[#Headers],[18 Month Follow on Data]]),FALSE)</f>
        <v>Yes</v>
      </c>
    </row>
    <row r="87" spans="1:25" hidden="1" x14ac:dyDescent="0.2">
      <c r="A87" t="s">
        <v>98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 t="str" cm="1">
        <f t="array" ref="I87">TEXT(SUM(10^Code_Mask*(Cohort[[#This Row],[Fetal Pilot Scans, validated or not]:[Has child had an 18 month assessment.  NB this includes limited data, courtesy assessments etc]]&gt;0)),"0000000")</f>
        <v>0100100</v>
      </c>
      <c r="L87" s="1" t="b">
        <f>VLOOKUP(Cohort[[#This Row],[Participant ID]],BIBS[],COLUMN(BIBS[[#Headers],[BIBS?]]),FALSE)</f>
        <v>0</v>
      </c>
      <c r="N87" s="1" t="str">
        <f>VLOOKUP(Cohort[[#This Row],[Code]],Codes[],COLUMN(Codes[[#Headers],[Meaning]]),FALSE)</f>
        <v>Term scan, Assessed at 18 months</v>
      </c>
      <c r="O87" s="1" t="str">
        <f>VLOOKUP(Cohort[[#This Row],[Code]],Codes[],COLUMN(Codes[[#Headers],[Parents Demographic]]),FALSE)</f>
        <v>Yes</v>
      </c>
      <c r="P87" s="1" t="str">
        <f>VLOOKUP(Cohort[[#This Row],[Code]],Codes[],COLUMN(Codes[[#Headers],[Mother''s Past Medical History]]),FALSE)</f>
        <v>Yes</v>
      </c>
      <c r="Q87" s="1" t="str">
        <f>VLOOKUP(Cohort[[#This Row],[Code]],Codes[],COLUMN(Codes[[#Headers],[EDD + Mode of Conception]]),FALSE)</f>
        <v>Yes</v>
      </c>
      <c r="R87" s="1" t="str">
        <f>VLOOKUP(Cohort[[#This Row],[Code]],Codes[],COLUMN(Codes[[#Headers],[Late Pregnancy History]]),FALSE)</f>
        <v>Yes</v>
      </c>
      <c r="S87" s="1" t="str">
        <f>VLOOKUP(Cohort[[#This Row],[Code]],Codes[],COLUMN(Codes[[#Headers],[Labour History]]),FALSE)</f>
        <v>Yes</v>
      </c>
      <c r="T87" s="1" t="str">
        <f>VLOOKUP(Cohort[[#This Row],[Code]],Codes[],COLUMN(Codes[[#Headers],[Baby Background Information]]),FALSE)</f>
        <v>Yes</v>
      </c>
      <c r="U87" s="1" t="str">
        <f>VLOOKUP(Cohort[[#This Row],[Code]],Codes[],COLUMN(Codes[[#Headers],[EPDS]]),FALSE)</f>
        <v>Yes</v>
      </c>
      <c r="V87" s="1" t="str">
        <f>VLOOKUP(Cohort[[#This Row],[Code]],Codes[],COLUMN(Codes[[#Headers],[Mother''s Medications]]),FALSE)</f>
        <v>Yes</v>
      </c>
      <c r="W87" s="1" t="str">
        <f>VLOOKUP(Cohort[[#This Row],[Code]],Codes[],COLUMN(Codes[[#Headers],[Baby Medications]]),FALSE)</f>
        <v>Yes</v>
      </c>
      <c r="X87" s="1" t="str">
        <f>VLOOKUP(Cohort[[#This Row],[Code]],Codes[],COLUMN(Codes[[#Headers],[Obstetric Histpry]]),FALSE)</f>
        <v>Yes</v>
      </c>
      <c r="Y87" s="1" t="str">
        <f>VLOOKUP(Cohort[[#This Row],[Code]],Codes[],COLUMN(Codes[[#Headers],[18 Month Follow on Data]]),FALSE)</f>
        <v>Yes</v>
      </c>
    </row>
    <row r="88" spans="1:25" hidden="1" x14ac:dyDescent="0.2">
      <c r="A88" t="s">
        <v>99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 t="str" cm="1">
        <f t="array" ref="I88">TEXT(SUM(10^Code_Mask*(Cohort[[#This Row],[Fetal Pilot Scans, validated or not]:[Has child had an 18 month assessment.  NB this includes limited data, courtesy assessments etc]]&gt;0)),"0000000")</f>
        <v>0100100</v>
      </c>
      <c r="L88" s="1" t="b">
        <f>VLOOKUP(Cohort[[#This Row],[Participant ID]],BIBS[],COLUMN(BIBS[[#Headers],[BIBS?]]),FALSE)</f>
        <v>0</v>
      </c>
      <c r="N88" s="1" t="str">
        <f>VLOOKUP(Cohort[[#This Row],[Code]],Codes[],COLUMN(Codes[[#Headers],[Meaning]]),FALSE)</f>
        <v>Term scan, Assessed at 18 months</v>
      </c>
      <c r="O88" s="1" t="str">
        <f>VLOOKUP(Cohort[[#This Row],[Code]],Codes[],COLUMN(Codes[[#Headers],[Parents Demographic]]),FALSE)</f>
        <v>Yes</v>
      </c>
      <c r="P88" s="1" t="str">
        <f>VLOOKUP(Cohort[[#This Row],[Code]],Codes[],COLUMN(Codes[[#Headers],[Mother''s Past Medical History]]),FALSE)</f>
        <v>Yes</v>
      </c>
      <c r="Q88" s="1" t="str">
        <f>VLOOKUP(Cohort[[#This Row],[Code]],Codes[],COLUMN(Codes[[#Headers],[EDD + Mode of Conception]]),FALSE)</f>
        <v>Yes</v>
      </c>
      <c r="R88" s="1" t="str">
        <f>VLOOKUP(Cohort[[#This Row],[Code]],Codes[],COLUMN(Codes[[#Headers],[Late Pregnancy History]]),FALSE)</f>
        <v>Yes</v>
      </c>
      <c r="S88" s="1" t="str">
        <f>VLOOKUP(Cohort[[#This Row],[Code]],Codes[],COLUMN(Codes[[#Headers],[Labour History]]),FALSE)</f>
        <v>Yes</v>
      </c>
      <c r="T88" s="1" t="str">
        <f>VLOOKUP(Cohort[[#This Row],[Code]],Codes[],COLUMN(Codes[[#Headers],[Baby Background Information]]),FALSE)</f>
        <v>Yes</v>
      </c>
      <c r="U88" s="1" t="str">
        <f>VLOOKUP(Cohort[[#This Row],[Code]],Codes[],COLUMN(Codes[[#Headers],[EPDS]]),FALSE)</f>
        <v>Yes</v>
      </c>
      <c r="V88" s="1" t="str">
        <f>VLOOKUP(Cohort[[#This Row],[Code]],Codes[],COLUMN(Codes[[#Headers],[Mother''s Medications]]),FALSE)</f>
        <v>Yes</v>
      </c>
      <c r="W88" s="1" t="str">
        <f>VLOOKUP(Cohort[[#This Row],[Code]],Codes[],COLUMN(Codes[[#Headers],[Baby Medications]]),FALSE)</f>
        <v>Yes</v>
      </c>
      <c r="X88" s="1" t="str">
        <f>VLOOKUP(Cohort[[#This Row],[Code]],Codes[],COLUMN(Codes[[#Headers],[Obstetric Histpry]]),FALSE)</f>
        <v>Yes</v>
      </c>
      <c r="Y88" s="1" t="str">
        <f>VLOOKUP(Cohort[[#This Row],[Code]],Codes[],COLUMN(Codes[[#Headers],[18 Month Follow on Data]]),FALSE)</f>
        <v>Yes</v>
      </c>
    </row>
    <row r="89" spans="1:25" hidden="1" x14ac:dyDescent="0.2">
      <c r="A89" t="s">
        <v>100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 t="str" cm="1">
        <f t="array" ref="I89">TEXT(SUM(10^Code_Mask*(Cohort[[#This Row],[Fetal Pilot Scans, validated or not]:[Has child had an 18 month assessment.  NB this includes limited data, courtesy assessments etc]]&gt;0)),"0000000")</f>
        <v>0100100</v>
      </c>
      <c r="L89" s="1" t="b">
        <f>VLOOKUP(Cohort[[#This Row],[Participant ID]],BIBS[],COLUMN(BIBS[[#Headers],[BIBS?]]),FALSE)</f>
        <v>0</v>
      </c>
      <c r="N89" s="1" t="str">
        <f>VLOOKUP(Cohort[[#This Row],[Code]],Codes[],COLUMN(Codes[[#Headers],[Meaning]]),FALSE)</f>
        <v>Term scan, Assessed at 18 months</v>
      </c>
      <c r="O89" s="1" t="str">
        <f>VLOOKUP(Cohort[[#This Row],[Code]],Codes[],COLUMN(Codes[[#Headers],[Parents Demographic]]),FALSE)</f>
        <v>Yes</v>
      </c>
      <c r="P89" s="1" t="str">
        <f>VLOOKUP(Cohort[[#This Row],[Code]],Codes[],COLUMN(Codes[[#Headers],[Mother''s Past Medical History]]),FALSE)</f>
        <v>Yes</v>
      </c>
      <c r="Q89" s="1" t="str">
        <f>VLOOKUP(Cohort[[#This Row],[Code]],Codes[],COLUMN(Codes[[#Headers],[EDD + Mode of Conception]]),FALSE)</f>
        <v>Yes</v>
      </c>
      <c r="R89" s="1" t="str">
        <f>VLOOKUP(Cohort[[#This Row],[Code]],Codes[],COLUMN(Codes[[#Headers],[Late Pregnancy History]]),FALSE)</f>
        <v>Yes</v>
      </c>
      <c r="S89" s="1" t="str">
        <f>VLOOKUP(Cohort[[#This Row],[Code]],Codes[],COLUMN(Codes[[#Headers],[Labour History]]),FALSE)</f>
        <v>Yes</v>
      </c>
      <c r="T89" s="1" t="str">
        <f>VLOOKUP(Cohort[[#This Row],[Code]],Codes[],COLUMN(Codes[[#Headers],[Baby Background Information]]),FALSE)</f>
        <v>Yes</v>
      </c>
      <c r="U89" s="1" t="str">
        <f>VLOOKUP(Cohort[[#This Row],[Code]],Codes[],COLUMN(Codes[[#Headers],[EPDS]]),FALSE)</f>
        <v>Yes</v>
      </c>
      <c r="V89" s="1" t="str">
        <f>VLOOKUP(Cohort[[#This Row],[Code]],Codes[],COLUMN(Codes[[#Headers],[Mother''s Medications]]),FALSE)</f>
        <v>Yes</v>
      </c>
      <c r="W89" s="1" t="str">
        <f>VLOOKUP(Cohort[[#This Row],[Code]],Codes[],COLUMN(Codes[[#Headers],[Baby Medications]]),FALSE)</f>
        <v>Yes</v>
      </c>
      <c r="X89" s="1" t="str">
        <f>VLOOKUP(Cohort[[#This Row],[Code]],Codes[],COLUMN(Codes[[#Headers],[Obstetric Histpry]]),FALSE)</f>
        <v>Yes</v>
      </c>
      <c r="Y89" s="1" t="str">
        <f>VLOOKUP(Cohort[[#This Row],[Code]],Codes[],COLUMN(Codes[[#Headers],[18 Month Follow on Data]]),FALSE)</f>
        <v>Yes</v>
      </c>
    </row>
    <row r="90" spans="1:25" ht="51" hidden="1" x14ac:dyDescent="0.2">
      <c r="A90" t="s">
        <v>101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t="str" cm="1">
        <f t="array" ref="I90">TEXT(SUM(10^Code_Mask*(Cohort[[#This Row],[Fetal Pilot Scans, validated or not]:[Has child had an 18 month assessment.  NB this includes limited data, courtesy assessments etc]]&gt;0)),"0000000")</f>
        <v>0100000</v>
      </c>
      <c r="K90" s="1" t="s">
        <v>16</v>
      </c>
      <c r="L90" s="1" t="b">
        <f>VLOOKUP(Cohort[[#This Row],[Participant ID]],BIBS[],COLUMN(BIBS[[#Headers],[BIBS?]]),FALSE)</f>
        <v>0</v>
      </c>
      <c r="N90" s="1" t="str">
        <f>VLOOKUP(Cohort[[#This Row],[Code]],Codes[],COLUMN(Codes[[#Headers],[Meaning]]),FALSE)</f>
        <v>Term scan, not assessed</v>
      </c>
      <c r="O90" s="1" t="str">
        <f>VLOOKUP(Cohort[[#This Row],[Code]],Codes[],COLUMN(Codes[[#Headers],[Parents Demographic]]),FALSE)</f>
        <v>Yes</v>
      </c>
      <c r="P90" s="1" t="str">
        <f>VLOOKUP(Cohort[[#This Row],[Code]],Codes[],COLUMN(Codes[[#Headers],[Mother''s Past Medical History]]),FALSE)</f>
        <v>Yes</v>
      </c>
      <c r="Q90" s="1" t="str">
        <f>VLOOKUP(Cohort[[#This Row],[Code]],Codes[],COLUMN(Codes[[#Headers],[EDD + Mode of Conception]]),FALSE)</f>
        <v>Yes</v>
      </c>
      <c r="R90" s="1" t="str">
        <f>VLOOKUP(Cohort[[#This Row],[Code]],Codes[],COLUMN(Codes[[#Headers],[Late Pregnancy History]]),FALSE)</f>
        <v>Yes</v>
      </c>
      <c r="S90" s="1" t="str">
        <f>VLOOKUP(Cohort[[#This Row],[Code]],Codes[],COLUMN(Codes[[#Headers],[Labour History]]),FALSE)</f>
        <v>Yes</v>
      </c>
      <c r="T90" s="1" t="str">
        <f>VLOOKUP(Cohort[[#This Row],[Code]],Codes[],COLUMN(Codes[[#Headers],[Baby Background Information]]),FALSE)</f>
        <v>Yes</v>
      </c>
      <c r="U90" s="1" t="str">
        <f>VLOOKUP(Cohort[[#This Row],[Code]],Codes[],COLUMN(Codes[[#Headers],[EPDS]]),FALSE)</f>
        <v>Yes</v>
      </c>
      <c r="V90" s="1" t="str">
        <f>VLOOKUP(Cohort[[#This Row],[Code]],Codes[],COLUMN(Codes[[#Headers],[Mother''s Medications]]),FALSE)</f>
        <v>Yes</v>
      </c>
      <c r="W90" s="1" t="str">
        <f>VLOOKUP(Cohort[[#This Row],[Code]],Codes[],COLUMN(Codes[[#Headers],[Baby Medications]]),FALSE)</f>
        <v>Yes</v>
      </c>
      <c r="X90" s="1" t="str">
        <f>VLOOKUP(Cohort[[#This Row],[Code]],Codes[],COLUMN(Codes[[#Headers],[Obstetric Histpry]]),FALSE)</f>
        <v>Yes</v>
      </c>
      <c r="Y90" s="1" t="str">
        <f>VLOOKUP(Cohort[[#This Row],[Code]],Codes[],COLUMN(Codes[[#Headers],[18 Month Follow on Data]]),FALSE)</f>
        <v>No</v>
      </c>
    </row>
    <row r="91" spans="1:25" hidden="1" x14ac:dyDescent="0.2">
      <c r="A91" t="s">
        <v>102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 t="str" cm="1">
        <f t="array" ref="I91">TEXT(SUM(10^Code_Mask*(Cohort[[#This Row],[Fetal Pilot Scans, validated or not]:[Has child had an 18 month assessment.  NB this includes limited data, courtesy assessments etc]]&gt;0)),"0000000")</f>
        <v>0100100</v>
      </c>
      <c r="L91" s="1" t="b">
        <f>VLOOKUP(Cohort[[#This Row],[Participant ID]],BIBS[],COLUMN(BIBS[[#Headers],[BIBS?]]),FALSE)</f>
        <v>0</v>
      </c>
      <c r="N91" s="1" t="str">
        <f>VLOOKUP(Cohort[[#This Row],[Code]],Codes[],COLUMN(Codes[[#Headers],[Meaning]]),FALSE)</f>
        <v>Term scan, Assessed at 18 months</v>
      </c>
      <c r="O91" s="1" t="str">
        <f>VLOOKUP(Cohort[[#This Row],[Code]],Codes[],COLUMN(Codes[[#Headers],[Parents Demographic]]),FALSE)</f>
        <v>Yes</v>
      </c>
      <c r="P91" s="1" t="str">
        <f>VLOOKUP(Cohort[[#This Row],[Code]],Codes[],COLUMN(Codes[[#Headers],[Mother''s Past Medical History]]),FALSE)</f>
        <v>Yes</v>
      </c>
      <c r="Q91" s="1" t="str">
        <f>VLOOKUP(Cohort[[#This Row],[Code]],Codes[],COLUMN(Codes[[#Headers],[EDD + Mode of Conception]]),FALSE)</f>
        <v>Yes</v>
      </c>
      <c r="R91" s="1" t="str">
        <f>VLOOKUP(Cohort[[#This Row],[Code]],Codes[],COLUMN(Codes[[#Headers],[Late Pregnancy History]]),FALSE)</f>
        <v>Yes</v>
      </c>
      <c r="S91" s="1" t="str">
        <f>VLOOKUP(Cohort[[#This Row],[Code]],Codes[],COLUMN(Codes[[#Headers],[Labour History]]),FALSE)</f>
        <v>Yes</v>
      </c>
      <c r="T91" s="1" t="str">
        <f>VLOOKUP(Cohort[[#This Row],[Code]],Codes[],COLUMN(Codes[[#Headers],[Baby Background Information]]),FALSE)</f>
        <v>Yes</v>
      </c>
      <c r="U91" s="1" t="str">
        <f>VLOOKUP(Cohort[[#This Row],[Code]],Codes[],COLUMN(Codes[[#Headers],[EPDS]]),FALSE)</f>
        <v>Yes</v>
      </c>
      <c r="V91" s="1" t="str">
        <f>VLOOKUP(Cohort[[#This Row],[Code]],Codes[],COLUMN(Codes[[#Headers],[Mother''s Medications]]),FALSE)</f>
        <v>Yes</v>
      </c>
      <c r="W91" s="1" t="str">
        <f>VLOOKUP(Cohort[[#This Row],[Code]],Codes[],COLUMN(Codes[[#Headers],[Baby Medications]]),FALSE)</f>
        <v>Yes</v>
      </c>
      <c r="X91" s="1" t="str">
        <f>VLOOKUP(Cohort[[#This Row],[Code]],Codes[],COLUMN(Codes[[#Headers],[Obstetric Histpry]]),FALSE)</f>
        <v>Yes</v>
      </c>
      <c r="Y91" s="1" t="str">
        <f>VLOOKUP(Cohort[[#This Row],[Code]],Codes[],COLUMN(Codes[[#Headers],[18 Month Follow on Data]]),FALSE)</f>
        <v>Yes</v>
      </c>
    </row>
    <row r="92" spans="1:25" hidden="1" x14ac:dyDescent="0.2">
      <c r="A92" t="s">
        <v>103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 t="str" cm="1">
        <f t="array" ref="I92">TEXT(SUM(10^Code_Mask*(Cohort[[#This Row],[Fetal Pilot Scans, validated or not]:[Has child had an 18 month assessment.  NB this includes limited data, courtesy assessments etc]]&gt;0)),"0000000")</f>
        <v>0100100</v>
      </c>
      <c r="L92" s="1" t="b">
        <f>VLOOKUP(Cohort[[#This Row],[Participant ID]],BIBS[],COLUMN(BIBS[[#Headers],[BIBS?]]),FALSE)</f>
        <v>0</v>
      </c>
      <c r="N92" s="1" t="str">
        <f>VLOOKUP(Cohort[[#This Row],[Code]],Codes[],COLUMN(Codes[[#Headers],[Meaning]]),FALSE)</f>
        <v>Term scan, Assessed at 18 months</v>
      </c>
      <c r="O92" s="1" t="str">
        <f>VLOOKUP(Cohort[[#This Row],[Code]],Codes[],COLUMN(Codes[[#Headers],[Parents Demographic]]),FALSE)</f>
        <v>Yes</v>
      </c>
      <c r="P92" s="1" t="str">
        <f>VLOOKUP(Cohort[[#This Row],[Code]],Codes[],COLUMN(Codes[[#Headers],[Mother''s Past Medical History]]),FALSE)</f>
        <v>Yes</v>
      </c>
      <c r="Q92" s="1" t="str">
        <f>VLOOKUP(Cohort[[#This Row],[Code]],Codes[],COLUMN(Codes[[#Headers],[EDD + Mode of Conception]]),FALSE)</f>
        <v>Yes</v>
      </c>
      <c r="R92" s="1" t="str">
        <f>VLOOKUP(Cohort[[#This Row],[Code]],Codes[],COLUMN(Codes[[#Headers],[Late Pregnancy History]]),FALSE)</f>
        <v>Yes</v>
      </c>
      <c r="S92" s="1" t="str">
        <f>VLOOKUP(Cohort[[#This Row],[Code]],Codes[],COLUMN(Codes[[#Headers],[Labour History]]),FALSE)</f>
        <v>Yes</v>
      </c>
      <c r="T92" s="1" t="str">
        <f>VLOOKUP(Cohort[[#This Row],[Code]],Codes[],COLUMN(Codes[[#Headers],[Baby Background Information]]),FALSE)</f>
        <v>Yes</v>
      </c>
      <c r="U92" s="1" t="str">
        <f>VLOOKUP(Cohort[[#This Row],[Code]],Codes[],COLUMN(Codes[[#Headers],[EPDS]]),FALSE)</f>
        <v>Yes</v>
      </c>
      <c r="V92" s="1" t="str">
        <f>VLOOKUP(Cohort[[#This Row],[Code]],Codes[],COLUMN(Codes[[#Headers],[Mother''s Medications]]),FALSE)</f>
        <v>Yes</v>
      </c>
      <c r="W92" s="1" t="str">
        <f>VLOOKUP(Cohort[[#This Row],[Code]],Codes[],COLUMN(Codes[[#Headers],[Baby Medications]]),FALSE)</f>
        <v>Yes</v>
      </c>
      <c r="X92" s="1" t="str">
        <f>VLOOKUP(Cohort[[#This Row],[Code]],Codes[],COLUMN(Codes[[#Headers],[Obstetric Histpry]]),FALSE)</f>
        <v>Yes</v>
      </c>
      <c r="Y92" s="1" t="str">
        <f>VLOOKUP(Cohort[[#This Row],[Code]],Codes[],COLUMN(Codes[[#Headers],[18 Month Follow on Data]]),FALSE)</f>
        <v>Yes</v>
      </c>
    </row>
    <row r="93" spans="1:25" x14ac:dyDescent="0.2">
      <c r="A93" t="s">
        <v>104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 t="str" cm="1">
        <f t="array" ref="I93">TEXT(SUM(10^Code_Mask*(Cohort[[#This Row],[Fetal Pilot Scans, validated or not]:[Has child had an 18 month assessment.  NB this includes limited data, courtesy assessments etc]]&gt;0)),"0000000")</f>
        <v>0100100</v>
      </c>
      <c r="L93" s="1" t="b">
        <f>VLOOKUP(Cohort[[#This Row],[Participant ID]],BIBS[],COLUMN(BIBS[[#Headers],[BIBS?]]),FALSE)</f>
        <v>1</v>
      </c>
      <c r="N93" s="1" t="str">
        <f>VLOOKUP(Cohort[[#This Row],[Code]],Codes[],COLUMN(Codes[[#Headers],[Meaning]]),FALSE)</f>
        <v>Term scan, Assessed at 18 months</v>
      </c>
      <c r="O93" s="1" t="str">
        <f>VLOOKUP(Cohort[[#This Row],[Code]],Codes[],COLUMN(Codes[[#Headers],[Parents Demographic]]),FALSE)</f>
        <v>Yes</v>
      </c>
      <c r="P93" s="1" t="str">
        <f>VLOOKUP(Cohort[[#This Row],[Code]],Codes[],COLUMN(Codes[[#Headers],[Mother''s Past Medical History]]),FALSE)</f>
        <v>Yes</v>
      </c>
      <c r="Q93" s="1" t="str">
        <f>VLOOKUP(Cohort[[#This Row],[Code]],Codes[],COLUMN(Codes[[#Headers],[EDD + Mode of Conception]]),FALSE)</f>
        <v>Yes</v>
      </c>
      <c r="R93" s="1" t="str">
        <f>VLOOKUP(Cohort[[#This Row],[Code]],Codes[],COLUMN(Codes[[#Headers],[Late Pregnancy History]]),FALSE)</f>
        <v>Yes</v>
      </c>
      <c r="S93" s="1" t="str">
        <f>VLOOKUP(Cohort[[#This Row],[Code]],Codes[],COLUMN(Codes[[#Headers],[Labour History]]),FALSE)</f>
        <v>Yes</v>
      </c>
      <c r="T93" s="1" t="str">
        <f>VLOOKUP(Cohort[[#This Row],[Code]],Codes[],COLUMN(Codes[[#Headers],[Baby Background Information]]),FALSE)</f>
        <v>Yes</v>
      </c>
      <c r="U93" s="1" t="str">
        <f>VLOOKUP(Cohort[[#This Row],[Code]],Codes[],COLUMN(Codes[[#Headers],[EPDS]]),FALSE)</f>
        <v>Yes</v>
      </c>
      <c r="V93" s="1" t="str">
        <f>VLOOKUP(Cohort[[#This Row],[Code]],Codes[],COLUMN(Codes[[#Headers],[Mother''s Medications]]),FALSE)</f>
        <v>Yes</v>
      </c>
      <c r="W93" s="1" t="str">
        <f>VLOOKUP(Cohort[[#This Row],[Code]],Codes[],COLUMN(Codes[[#Headers],[Baby Medications]]),FALSE)</f>
        <v>Yes</v>
      </c>
      <c r="X93" s="1" t="str">
        <f>VLOOKUP(Cohort[[#This Row],[Code]],Codes[],COLUMN(Codes[[#Headers],[Obstetric Histpry]]),FALSE)</f>
        <v>Yes</v>
      </c>
      <c r="Y93" s="1" t="str">
        <f>VLOOKUP(Cohort[[#This Row],[Code]],Codes[],COLUMN(Codes[[#Headers],[18 Month Follow on Data]]),FALSE)</f>
        <v>Yes</v>
      </c>
    </row>
    <row r="94" spans="1:25" x14ac:dyDescent="0.2">
      <c r="A94" t="s">
        <v>105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 t="str" cm="1">
        <f t="array" ref="I94">TEXT(SUM(10^Code_Mask*(Cohort[[#This Row],[Fetal Pilot Scans, validated or not]:[Has child had an 18 month assessment.  NB this includes limited data, courtesy assessments etc]]&gt;0)),"0000000")</f>
        <v>0100000</v>
      </c>
      <c r="L94" s="1" t="b">
        <f>VLOOKUP(Cohort[[#This Row],[Participant ID]],BIBS[],COLUMN(BIBS[[#Headers],[BIBS?]]),FALSE)</f>
        <v>1</v>
      </c>
      <c r="N94" s="1" t="str">
        <f>VLOOKUP(Cohort[[#This Row],[Code]],Codes[],COLUMN(Codes[[#Headers],[Meaning]]),FALSE)</f>
        <v>Term scan, not assessed</v>
      </c>
      <c r="O94" s="1" t="str">
        <f>VLOOKUP(Cohort[[#This Row],[Code]],Codes[],COLUMN(Codes[[#Headers],[Parents Demographic]]),FALSE)</f>
        <v>Yes</v>
      </c>
      <c r="P94" s="1" t="str">
        <f>VLOOKUP(Cohort[[#This Row],[Code]],Codes[],COLUMN(Codes[[#Headers],[Mother''s Past Medical History]]),FALSE)</f>
        <v>Yes</v>
      </c>
      <c r="Q94" s="1" t="str">
        <f>VLOOKUP(Cohort[[#This Row],[Code]],Codes[],COLUMN(Codes[[#Headers],[EDD + Mode of Conception]]),FALSE)</f>
        <v>Yes</v>
      </c>
      <c r="R94" s="1" t="str">
        <f>VLOOKUP(Cohort[[#This Row],[Code]],Codes[],COLUMN(Codes[[#Headers],[Late Pregnancy History]]),FALSE)</f>
        <v>Yes</v>
      </c>
      <c r="S94" s="1" t="str">
        <f>VLOOKUP(Cohort[[#This Row],[Code]],Codes[],COLUMN(Codes[[#Headers],[Labour History]]),FALSE)</f>
        <v>Yes</v>
      </c>
      <c r="T94" s="1" t="str">
        <f>VLOOKUP(Cohort[[#This Row],[Code]],Codes[],COLUMN(Codes[[#Headers],[Baby Background Information]]),FALSE)</f>
        <v>Yes</v>
      </c>
      <c r="U94" s="1" t="str">
        <f>VLOOKUP(Cohort[[#This Row],[Code]],Codes[],COLUMN(Codes[[#Headers],[EPDS]]),FALSE)</f>
        <v>Yes</v>
      </c>
      <c r="V94" s="1" t="str">
        <f>VLOOKUP(Cohort[[#This Row],[Code]],Codes[],COLUMN(Codes[[#Headers],[Mother''s Medications]]),FALSE)</f>
        <v>Yes</v>
      </c>
      <c r="W94" s="1" t="str">
        <f>VLOOKUP(Cohort[[#This Row],[Code]],Codes[],COLUMN(Codes[[#Headers],[Baby Medications]]),FALSE)</f>
        <v>Yes</v>
      </c>
      <c r="X94" s="1" t="str">
        <f>VLOOKUP(Cohort[[#This Row],[Code]],Codes[],COLUMN(Codes[[#Headers],[Obstetric Histpry]]),FALSE)</f>
        <v>Yes</v>
      </c>
      <c r="Y94" s="1" t="str">
        <f>VLOOKUP(Cohort[[#This Row],[Code]],Codes[],COLUMN(Codes[[#Headers],[18 Month Follow on Data]]),FALSE)</f>
        <v>No</v>
      </c>
    </row>
    <row r="95" spans="1:25" hidden="1" x14ac:dyDescent="0.2">
      <c r="A95" t="s">
        <v>106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 t="str" cm="1">
        <f t="array" ref="I95">TEXT(SUM(10^Code_Mask*(Cohort[[#This Row],[Fetal Pilot Scans, validated or not]:[Has child had an 18 month assessment.  NB this includes limited data, courtesy assessments etc]]&gt;0)),"0000000")</f>
        <v>0100100</v>
      </c>
      <c r="L95" s="1" t="b">
        <f>VLOOKUP(Cohort[[#This Row],[Participant ID]],BIBS[],COLUMN(BIBS[[#Headers],[BIBS?]]),FALSE)</f>
        <v>0</v>
      </c>
      <c r="N95" s="1" t="str">
        <f>VLOOKUP(Cohort[[#This Row],[Code]],Codes[],COLUMN(Codes[[#Headers],[Meaning]]),FALSE)</f>
        <v>Term scan, Assessed at 18 months</v>
      </c>
      <c r="O95" s="1" t="str">
        <f>VLOOKUP(Cohort[[#This Row],[Code]],Codes[],COLUMN(Codes[[#Headers],[Parents Demographic]]),FALSE)</f>
        <v>Yes</v>
      </c>
      <c r="P95" s="1" t="str">
        <f>VLOOKUP(Cohort[[#This Row],[Code]],Codes[],COLUMN(Codes[[#Headers],[Mother''s Past Medical History]]),FALSE)</f>
        <v>Yes</v>
      </c>
      <c r="Q95" s="1" t="str">
        <f>VLOOKUP(Cohort[[#This Row],[Code]],Codes[],COLUMN(Codes[[#Headers],[EDD + Mode of Conception]]),FALSE)</f>
        <v>Yes</v>
      </c>
      <c r="R95" s="1" t="str">
        <f>VLOOKUP(Cohort[[#This Row],[Code]],Codes[],COLUMN(Codes[[#Headers],[Late Pregnancy History]]),FALSE)</f>
        <v>Yes</v>
      </c>
      <c r="S95" s="1" t="str">
        <f>VLOOKUP(Cohort[[#This Row],[Code]],Codes[],COLUMN(Codes[[#Headers],[Labour History]]),FALSE)</f>
        <v>Yes</v>
      </c>
      <c r="T95" s="1" t="str">
        <f>VLOOKUP(Cohort[[#This Row],[Code]],Codes[],COLUMN(Codes[[#Headers],[Baby Background Information]]),FALSE)</f>
        <v>Yes</v>
      </c>
      <c r="U95" s="1" t="str">
        <f>VLOOKUP(Cohort[[#This Row],[Code]],Codes[],COLUMN(Codes[[#Headers],[EPDS]]),FALSE)</f>
        <v>Yes</v>
      </c>
      <c r="V95" s="1" t="str">
        <f>VLOOKUP(Cohort[[#This Row],[Code]],Codes[],COLUMN(Codes[[#Headers],[Mother''s Medications]]),FALSE)</f>
        <v>Yes</v>
      </c>
      <c r="W95" s="1" t="str">
        <f>VLOOKUP(Cohort[[#This Row],[Code]],Codes[],COLUMN(Codes[[#Headers],[Baby Medications]]),FALSE)</f>
        <v>Yes</v>
      </c>
      <c r="X95" s="1" t="str">
        <f>VLOOKUP(Cohort[[#This Row],[Code]],Codes[],COLUMN(Codes[[#Headers],[Obstetric Histpry]]),FALSE)</f>
        <v>Yes</v>
      </c>
      <c r="Y95" s="1" t="str">
        <f>VLOOKUP(Cohort[[#This Row],[Code]],Codes[],COLUMN(Codes[[#Headers],[18 Month Follow on Data]]),FALSE)</f>
        <v>Yes</v>
      </c>
    </row>
    <row r="96" spans="1:25" x14ac:dyDescent="0.2">
      <c r="A96" t="s">
        <v>107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 t="str" cm="1">
        <f t="array" ref="I96">TEXT(SUM(10^Code_Mask*(Cohort[[#This Row],[Fetal Pilot Scans, validated or not]:[Has child had an 18 month assessment.  NB this includes limited data, courtesy assessments etc]]&gt;0)),"0000000")</f>
        <v>0100000</v>
      </c>
      <c r="L96" s="1" t="b">
        <f>VLOOKUP(Cohort[[#This Row],[Participant ID]],BIBS[],COLUMN(BIBS[[#Headers],[BIBS?]]),FALSE)</f>
        <v>1</v>
      </c>
      <c r="N96" s="1" t="str">
        <f>VLOOKUP(Cohort[[#This Row],[Code]],Codes[],COLUMN(Codes[[#Headers],[Meaning]]),FALSE)</f>
        <v>Term scan, not assessed</v>
      </c>
      <c r="O96" s="1" t="str">
        <f>VLOOKUP(Cohort[[#This Row],[Code]],Codes[],COLUMN(Codes[[#Headers],[Parents Demographic]]),FALSE)</f>
        <v>Yes</v>
      </c>
      <c r="P96" s="1" t="str">
        <f>VLOOKUP(Cohort[[#This Row],[Code]],Codes[],COLUMN(Codes[[#Headers],[Mother''s Past Medical History]]),FALSE)</f>
        <v>Yes</v>
      </c>
      <c r="Q96" s="1" t="str">
        <f>VLOOKUP(Cohort[[#This Row],[Code]],Codes[],COLUMN(Codes[[#Headers],[EDD + Mode of Conception]]),FALSE)</f>
        <v>Yes</v>
      </c>
      <c r="R96" s="1" t="str">
        <f>VLOOKUP(Cohort[[#This Row],[Code]],Codes[],COLUMN(Codes[[#Headers],[Late Pregnancy History]]),FALSE)</f>
        <v>Yes</v>
      </c>
      <c r="S96" s="1" t="str">
        <f>VLOOKUP(Cohort[[#This Row],[Code]],Codes[],COLUMN(Codes[[#Headers],[Labour History]]),FALSE)</f>
        <v>Yes</v>
      </c>
      <c r="T96" s="1" t="str">
        <f>VLOOKUP(Cohort[[#This Row],[Code]],Codes[],COLUMN(Codes[[#Headers],[Baby Background Information]]),FALSE)</f>
        <v>Yes</v>
      </c>
      <c r="U96" s="1" t="str">
        <f>VLOOKUP(Cohort[[#This Row],[Code]],Codes[],COLUMN(Codes[[#Headers],[EPDS]]),FALSE)</f>
        <v>Yes</v>
      </c>
      <c r="V96" s="1" t="str">
        <f>VLOOKUP(Cohort[[#This Row],[Code]],Codes[],COLUMN(Codes[[#Headers],[Mother''s Medications]]),FALSE)</f>
        <v>Yes</v>
      </c>
      <c r="W96" s="1" t="str">
        <f>VLOOKUP(Cohort[[#This Row],[Code]],Codes[],COLUMN(Codes[[#Headers],[Baby Medications]]),FALSE)</f>
        <v>Yes</v>
      </c>
      <c r="X96" s="1" t="str">
        <f>VLOOKUP(Cohort[[#This Row],[Code]],Codes[],COLUMN(Codes[[#Headers],[Obstetric Histpry]]),FALSE)</f>
        <v>Yes</v>
      </c>
      <c r="Y96" s="1" t="str">
        <f>VLOOKUP(Cohort[[#This Row],[Code]],Codes[],COLUMN(Codes[[#Headers],[18 Month Follow on Data]]),FALSE)</f>
        <v>No</v>
      </c>
    </row>
    <row r="97" spans="1:25" hidden="1" x14ac:dyDescent="0.2">
      <c r="A97" t="s">
        <v>108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 t="str" cm="1">
        <f t="array" ref="I97">TEXT(SUM(10^Code_Mask*(Cohort[[#This Row],[Fetal Pilot Scans, validated or not]:[Has child had an 18 month assessment.  NB this includes limited data, courtesy assessments etc]]&gt;0)),"0000000")</f>
        <v>0100100</v>
      </c>
      <c r="L97" s="1" t="b">
        <f>VLOOKUP(Cohort[[#This Row],[Participant ID]],BIBS[],COLUMN(BIBS[[#Headers],[BIBS?]]),FALSE)</f>
        <v>0</v>
      </c>
      <c r="N97" s="1" t="str">
        <f>VLOOKUP(Cohort[[#This Row],[Code]],Codes[],COLUMN(Codes[[#Headers],[Meaning]]),FALSE)</f>
        <v>Term scan, Assessed at 18 months</v>
      </c>
      <c r="O97" s="1" t="str">
        <f>VLOOKUP(Cohort[[#This Row],[Code]],Codes[],COLUMN(Codes[[#Headers],[Parents Demographic]]),FALSE)</f>
        <v>Yes</v>
      </c>
      <c r="P97" s="1" t="str">
        <f>VLOOKUP(Cohort[[#This Row],[Code]],Codes[],COLUMN(Codes[[#Headers],[Mother''s Past Medical History]]),FALSE)</f>
        <v>Yes</v>
      </c>
      <c r="Q97" s="1" t="str">
        <f>VLOOKUP(Cohort[[#This Row],[Code]],Codes[],COLUMN(Codes[[#Headers],[EDD + Mode of Conception]]),FALSE)</f>
        <v>Yes</v>
      </c>
      <c r="R97" s="1" t="str">
        <f>VLOOKUP(Cohort[[#This Row],[Code]],Codes[],COLUMN(Codes[[#Headers],[Late Pregnancy History]]),FALSE)</f>
        <v>Yes</v>
      </c>
      <c r="S97" s="1" t="str">
        <f>VLOOKUP(Cohort[[#This Row],[Code]],Codes[],COLUMN(Codes[[#Headers],[Labour History]]),FALSE)</f>
        <v>Yes</v>
      </c>
      <c r="T97" s="1" t="str">
        <f>VLOOKUP(Cohort[[#This Row],[Code]],Codes[],COLUMN(Codes[[#Headers],[Baby Background Information]]),FALSE)</f>
        <v>Yes</v>
      </c>
      <c r="U97" s="1" t="str">
        <f>VLOOKUP(Cohort[[#This Row],[Code]],Codes[],COLUMN(Codes[[#Headers],[EPDS]]),FALSE)</f>
        <v>Yes</v>
      </c>
      <c r="V97" s="1" t="str">
        <f>VLOOKUP(Cohort[[#This Row],[Code]],Codes[],COLUMN(Codes[[#Headers],[Mother''s Medications]]),FALSE)</f>
        <v>Yes</v>
      </c>
      <c r="W97" s="1" t="str">
        <f>VLOOKUP(Cohort[[#This Row],[Code]],Codes[],COLUMN(Codes[[#Headers],[Baby Medications]]),FALSE)</f>
        <v>Yes</v>
      </c>
      <c r="X97" s="1" t="str">
        <f>VLOOKUP(Cohort[[#This Row],[Code]],Codes[],COLUMN(Codes[[#Headers],[Obstetric Histpry]]),FALSE)</f>
        <v>Yes</v>
      </c>
      <c r="Y97" s="1" t="str">
        <f>VLOOKUP(Cohort[[#This Row],[Code]],Codes[],COLUMN(Codes[[#Headers],[18 Month Follow on Data]]),FALSE)</f>
        <v>Yes</v>
      </c>
    </row>
    <row r="98" spans="1:25" hidden="1" x14ac:dyDescent="0.2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 t="str" cm="1">
        <f t="array" ref="I98">TEXT(SUM(10^Code_Mask*(Cohort[[#This Row],[Fetal Pilot Scans, validated or not]:[Has child had an 18 month assessment.  NB this includes limited data, courtesy assessments etc]]&gt;0)),"0000000")</f>
        <v>0001100</v>
      </c>
      <c r="L98" s="1" t="b">
        <f>VLOOKUP(Cohort[[#This Row],[Participant ID]],BIBS[],COLUMN(BIBS[[#Headers],[BIBS?]]),FALSE)</f>
        <v>0</v>
      </c>
      <c r="N98" s="1" t="str">
        <f>VLOOKUP(Cohort[[#This Row],[Code]],Codes[],COLUMN(Codes[[#Headers],[Meaning]]),FALSE)</f>
        <v>Pre-term_at term only, no other scans, assessed at 18 months</v>
      </c>
      <c r="O98" s="1" t="str">
        <f>VLOOKUP(Cohort[[#This Row],[Code]],Codes[],COLUMN(Codes[[#Headers],[Parents Demographic]]),FALSE)</f>
        <v>Yes</v>
      </c>
      <c r="P98" s="1" t="str">
        <f>VLOOKUP(Cohort[[#This Row],[Code]],Codes[],COLUMN(Codes[[#Headers],[Mother''s Past Medical History]]),FALSE)</f>
        <v>Yes</v>
      </c>
      <c r="Q98" s="1" t="str">
        <f>VLOOKUP(Cohort[[#This Row],[Code]],Codes[],COLUMN(Codes[[#Headers],[EDD + Mode of Conception]]),FALSE)</f>
        <v>Yes</v>
      </c>
      <c r="R98" s="1" t="str">
        <f>VLOOKUP(Cohort[[#This Row],[Code]],Codes[],COLUMN(Codes[[#Headers],[Late Pregnancy History]]),FALSE)</f>
        <v>Yes</v>
      </c>
      <c r="S98" s="1" t="str">
        <f>VLOOKUP(Cohort[[#This Row],[Code]],Codes[],COLUMN(Codes[[#Headers],[Labour History]]),FALSE)</f>
        <v>Yes</v>
      </c>
      <c r="T98" s="1" t="str">
        <f>VLOOKUP(Cohort[[#This Row],[Code]],Codes[],COLUMN(Codes[[#Headers],[Baby Background Information]]),FALSE)</f>
        <v>Yes</v>
      </c>
      <c r="U98" s="1" t="str">
        <f>VLOOKUP(Cohort[[#This Row],[Code]],Codes[],COLUMN(Codes[[#Headers],[EPDS]]),FALSE)</f>
        <v>Yes</v>
      </c>
      <c r="V98" s="1" t="str">
        <f>VLOOKUP(Cohort[[#This Row],[Code]],Codes[],COLUMN(Codes[[#Headers],[Mother''s Medications]]),FALSE)</f>
        <v>Yes</v>
      </c>
      <c r="W98" s="1" t="str">
        <f>VLOOKUP(Cohort[[#This Row],[Code]],Codes[],COLUMN(Codes[[#Headers],[Baby Medications]]),FALSE)</f>
        <v>Yes</v>
      </c>
      <c r="X98" s="1" t="str">
        <f>VLOOKUP(Cohort[[#This Row],[Code]],Codes[],COLUMN(Codes[[#Headers],[Obstetric Histpry]]),FALSE)</f>
        <v>Yes</v>
      </c>
      <c r="Y98" s="1" t="str">
        <f>VLOOKUP(Cohort[[#This Row],[Code]],Codes[],COLUMN(Codes[[#Headers],[18 Month Follow on Data]]),FALSE)</f>
        <v>Yes</v>
      </c>
    </row>
    <row r="99" spans="1:25" hidden="1" x14ac:dyDescent="0.2">
      <c r="A99" t="s">
        <v>110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 t="str" cm="1">
        <f t="array" ref="I99">TEXT(SUM(10^Code_Mask*(Cohort[[#This Row],[Fetal Pilot Scans, validated or not]:[Has child had an 18 month assessment.  NB this includes limited data, courtesy assessments etc]]&gt;0)),"0000000")</f>
        <v>0100100</v>
      </c>
      <c r="L99" s="1" t="b">
        <f>VLOOKUP(Cohort[[#This Row],[Participant ID]],BIBS[],COLUMN(BIBS[[#Headers],[BIBS?]]),FALSE)</f>
        <v>0</v>
      </c>
      <c r="N99" s="1" t="str">
        <f>VLOOKUP(Cohort[[#This Row],[Code]],Codes[],COLUMN(Codes[[#Headers],[Meaning]]),FALSE)</f>
        <v>Term scan, Assessed at 18 months</v>
      </c>
      <c r="O99" s="1" t="str">
        <f>VLOOKUP(Cohort[[#This Row],[Code]],Codes[],COLUMN(Codes[[#Headers],[Parents Demographic]]),FALSE)</f>
        <v>Yes</v>
      </c>
      <c r="P99" s="1" t="str">
        <f>VLOOKUP(Cohort[[#This Row],[Code]],Codes[],COLUMN(Codes[[#Headers],[Mother''s Past Medical History]]),FALSE)</f>
        <v>Yes</v>
      </c>
      <c r="Q99" s="1" t="str">
        <f>VLOOKUP(Cohort[[#This Row],[Code]],Codes[],COLUMN(Codes[[#Headers],[EDD + Mode of Conception]]),FALSE)</f>
        <v>Yes</v>
      </c>
      <c r="R99" s="1" t="str">
        <f>VLOOKUP(Cohort[[#This Row],[Code]],Codes[],COLUMN(Codes[[#Headers],[Late Pregnancy History]]),FALSE)</f>
        <v>Yes</v>
      </c>
      <c r="S99" s="1" t="str">
        <f>VLOOKUP(Cohort[[#This Row],[Code]],Codes[],COLUMN(Codes[[#Headers],[Labour History]]),FALSE)</f>
        <v>Yes</v>
      </c>
      <c r="T99" s="1" t="str">
        <f>VLOOKUP(Cohort[[#This Row],[Code]],Codes[],COLUMN(Codes[[#Headers],[Baby Background Information]]),FALSE)</f>
        <v>Yes</v>
      </c>
      <c r="U99" s="1" t="str">
        <f>VLOOKUP(Cohort[[#This Row],[Code]],Codes[],COLUMN(Codes[[#Headers],[EPDS]]),FALSE)</f>
        <v>Yes</v>
      </c>
      <c r="V99" s="1" t="str">
        <f>VLOOKUP(Cohort[[#This Row],[Code]],Codes[],COLUMN(Codes[[#Headers],[Mother''s Medications]]),FALSE)</f>
        <v>Yes</v>
      </c>
      <c r="W99" s="1" t="str">
        <f>VLOOKUP(Cohort[[#This Row],[Code]],Codes[],COLUMN(Codes[[#Headers],[Baby Medications]]),FALSE)</f>
        <v>Yes</v>
      </c>
      <c r="X99" s="1" t="str">
        <f>VLOOKUP(Cohort[[#This Row],[Code]],Codes[],COLUMN(Codes[[#Headers],[Obstetric Histpry]]),FALSE)</f>
        <v>Yes</v>
      </c>
      <c r="Y99" s="1" t="str">
        <f>VLOOKUP(Cohort[[#This Row],[Code]],Codes[],COLUMN(Codes[[#Headers],[18 Month Follow on Data]]),FALSE)</f>
        <v>Yes</v>
      </c>
    </row>
    <row r="100" spans="1:25" hidden="1" x14ac:dyDescent="0.2">
      <c r="A100" t="s">
        <v>111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 t="str" cm="1">
        <f t="array" ref="I100">TEXT(SUM(10^Code_Mask*(Cohort[[#This Row],[Fetal Pilot Scans, validated or not]:[Has child had an 18 month assessment.  NB this includes limited data, courtesy assessments etc]]&gt;0)),"0000000")</f>
        <v>0100100</v>
      </c>
      <c r="L100" s="1" t="b">
        <f>VLOOKUP(Cohort[[#This Row],[Participant ID]],BIBS[],COLUMN(BIBS[[#Headers],[BIBS?]]),FALSE)</f>
        <v>0</v>
      </c>
      <c r="N100" s="1" t="str">
        <f>VLOOKUP(Cohort[[#This Row],[Code]],Codes[],COLUMN(Codes[[#Headers],[Meaning]]),FALSE)</f>
        <v>Term scan, Assessed at 18 months</v>
      </c>
      <c r="O100" s="1" t="str">
        <f>VLOOKUP(Cohort[[#This Row],[Code]],Codes[],COLUMN(Codes[[#Headers],[Parents Demographic]]),FALSE)</f>
        <v>Yes</v>
      </c>
      <c r="P100" s="1" t="str">
        <f>VLOOKUP(Cohort[[#This Row],[Code]],Codes[],COLUMN(Codes[[#Headers],[Mother''s Past Medical History]]),FALSE)</f>
        <v>Yes</v>
      </c>
      <c r="Q100" s="1" t="str">
        <f>VLOOKUP(Cohort[[#This Row],[Code]],Codes[],COLUMN(Codes[[#Headers],[EDD + Mode of Conception]]),FALSE)</f>
        <v>Yes</v>
      </c>
      <c r="R100" s="1" t="str">
        <f>VLOOKUP(Cohort[[#This Row],[Code]],Codes[],COLUMN(Codes[[#Headers],[Late Pregnancy History]]),FALSE)</f>
        <v>Yes</v>
      </c>
      <c r="S100" s="1" t="str">
        <f>VLOOKUP(Cohort[[#This Row],[Code]],Codes[],COLUMN(Codes[[#Headers],[Labour History]]),FALSE)</f>
        <v>Yes</v>
      </c>
      <c r="T100" s="1" t="str">
        <f>VLOOKUP(Cohort[[#This Row],[Code]],Codes[],COLUMN(Codes[[#Headers],[Baby Background Information]]),FALSE)</f>
        <v>Yes</v>
      </c>
      <c r="U100" s="1" t="str">
        <f>VLOOKUP(Cohort[[#This Row],[Code]],Codes[],COLUMN(Codes[[#Headers],[EPDS]]),FALSE)</f>
        <v>Yes</v>
      </c>
      <c r="V100" s="1" t="str">
        <f>VLOOKUP(Cohort[[#This Row],[Code]],Codes[],COLUMN(Codes[[#Headers],[Mother''s Medications]]),FALSE)</f>
        <v>Yes</v>
      </c>
      <c r="W100" s="1" t="str">
        <f>VLOOKUP(Cohort[[#This Row],[Code]],Codes[],COLUMN(Codes[[#Headers],[Baby Medications]]),FALSE)</f>
        <v>Yes</v>
      </c>
      <c r="X100" s="1" t="str">
        <f>VLOOKUP(Cohort[[#This Row],[Code]],Codes[],COLUMN(Codes[[#Headers],[Obstetric Histpry]]),FALSE)</f>
        <v>Yes</v>
      </c>
      <c r="Y100" s="1" t="str">
        <f>VLOOKUP(Cohort[[#This Row],[Code]],Codes[],COLUMN(Codes[[#Headers],[18 Month Follow on Data]]),FALSE)</f>
        <v>Yes</v>
      </c>
    </row>
    <row r="101" spans="1:25" hidden="1" x14ac:dyDescent="0.2">
      <c r="A101" t="s">
        <v>112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 t="str" cm="1">
        <f t="array" ref="I101">TEXT(SUM(10^Code_Mask*(Cohort[[#This Row],[Fetal Pilot Scans, validated or not]:[Has child had an 18 month assessment.  NB this includes limited data, courtesy assessments etc]]&gt;0)),"0000000")</f>
        <v>0100100</v>
      </c>
      <c r="L101" s="1" t="b">
        <f>VLOOKUP(Cohort[[#This Row],[Participant ID]],BIBS[],COLUMN(BIBS[[#Headers],[BIBS?]]),FALSE)</f>
        <v>0</v>
      </c>
      <c r="N101" s="1" t="str">
        <f>VLOOKUP(Cohort[[#This Row],[Code]],Codes[],COLUMN(Codes[[#Headers],[Meaning]]),FALSE)</f>
        <v>Term scan, Assessed at 18 months</v>
      </c>
      <c r="O101" s="1" t="str">
        <f>VLOOKUP(Cohort[[#This Row],[Code]],Codes[],COLUMN(Codes[[#Headers],[Parents Demographic]]),FALSE)</f>
        <v>Yes</v>
      </c>
      <c r="P101" s="1" t="str">
        <f>VLOOKUP(Cohort[[#This Row],[Code]],Codes[],COLUMN(Codes[[#Headers],[Mother''s Past Medical History]]),FALSE)</f>
        <v>Yes</v>
      </c>
      <c r="Q101" s="1" t="str">
        <f>VLOOKUP(Cohort[[#This Row],[Code]],Codes[],COLUMN(Codes[[#Headers],[EDD + Mode of Conception]]),FALSE)</f>
        <v>Yes</v>
      </c>
      <c r="R101" s="1" t="str">
        <f>VLOOKUP(Cohort[[#This Row],[Code]],Codes[],COLUMN(Codes[[#Headers],[Late Pregnancy History]]),FALSE)</f>
        <v>Yes</v>
      </c>
      <c r="S101" s="1" t="str">
        <f>VLOOKUP(Cohort[[#This Row],[Code]],Codes[],COLUMN(Codes[[#Headers],[Labour History]]),FALSE)</f>
        <v>Yes</v>
      </c>
      <c r="T101" s="1" t="str">
        <f>VLOOKUP(Cohort[[#This Row],[Code]],Codes[],COLUMN(Codes[[#Headers],[Baby Background Information]]),FALSE)</f>
        <v>Yes</v>
      </c>
      <c r="U101" s="1" t="str">
        <f>VLOOKUP(Cohort[[#This Row],[Code]],Codes[],COLUMN(Codes[[#Headers],[EPDS]]),FALSE)</f>
        <v>Yes</v>
      </c>
      <c r="V101" s="1" t="str">
        <f>VLOOKUP(Cohort[[#This Row],[Code]],Codes[],COLUMN(Codes[[#Headers],[Mother''s Medications]]),FALSE)</f>
        <v>Yes</v>
      </c>
      <c r="W101" s="1" t="str">
        <f>VLOOKUP(Cohort[[#This Row],[Code]],Codes[],COLUMN(Codes[[#Headers],[Baby Medications]]),FALSE)</f>
        <v>Yes</v>
      </c>
      <c r="X101" s="1" t="str">
        <f>VLOOKUP(Cohort[[#This Row],[Code]],Codes[],COLUMN(Codes[[#Headers],[Obstetric Histpry]]),FALSE)</f>
        <v>Yes</v>
      </c>
      <c r="Y101" s="1" t="str">
        <f>VLOOKUP(Cohort[[#This Row],[Code]],Codes[],COLUMN(Codes[[#Headers],[18 Month Follow on Data]]),FALSE)</f>
        <v>Yes</v>
      </c>
    </row>
    <row r="102" spans="1:25" hidden="1" x14ac:dyDescent="0.2">
      <c r="A102" t="s">
        <v>113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 t="str" cm="1">
        <f t="array" ref="I102">TEXT(SUM(10^Code_Mask*(Cohort[[#This Row],[Fetal Pilot Scans, validated or not]:[Has child had an 18 month assessment.  NB this includes limited data, courtesy assessments etc]]&gt;0)),"0000000")</f>
        <v>0100100</v>
      </c>
      <c r="L102" s="1" t="b">
        <f>VLOOKUP(Cohort[[#This Row],[Participant ID]],BIBS[],COLUMN(BIBS[[#Headers],[BIBS?]]),FALSE)</f>
        <v>0</v>
      </c>
      <c r="N102" s="1" t="str">
        <f>VLOOKUP(Cohort[[#This Row],[Code]],Codes[],COLUMN(Codes[[#Headers],[Meaning]]),FALSE)</f>
        <v>Term scan, Assessed at 18 months</v>
      </c>
      <c r="O102" s="1" t="str">
        <f>VLOOKUP(Cohort[[#This Row],[Code]],Codes[],COLUMN(Codes[[#Headers],[Parents Demographic]]),FALSE)</f>
        <v>Yes</v>
      </c>
      <c r="P102" s="1" t="str">
        <f>VLOOKUP(Cohort[[#This Row],[Code]],Codes[],COLUMN(Codes[[#Headers],[Mother''s Past Medical History]]),FALSE)</f>
        <v>Yes</v>
      </c>
      <c r="Q102" s="1" t="str">
        <f>VLOOKUP(Cohort[[#This Row],[Code]],Codes[],COLUMN(Codes[[#Headers],[EDD + Mode of Conception]]),FALSE)</f>
        <v>Yes</v>
      </c>
      <c r="R102" s="1" t="str">
        <f>VLOOKUP(Cohort[[#This Row],[Code]],Codes[],COLUMN(Codes[[#Headers],[Late Pregnancy History]]),FALSE)</f>
        <v>Yes</v>
      </c>
      <c r="S102" s="1" t="str">
        <f>VLOOKUP(Cohort[[#This Row],[Code]],Codes[],COLUMN(Codes[[#Headers],[Labour History]]),FALSE)</f>
        <v>Yes</v>
      </c>
      <c r="T102" s="1" t="str">
        <f>VLOOKUP(Cohort[[#This Row],[Code]],Codes[],COLUMN(Codes[[#Headers],[Baby Background Information]]),FALSE)</f>
        <v>Yes</v>
      </c>
      <c r="U102" s="1" t="str">
        <f>VLOOKUP(Cohort[[#This Row],[Code]],Codes[],COLUMN(Codes[[#Headers],[EPDS]]),FALSE)</f>
        <v>Yes</v>
      </c>
      <c r="V102" s="1" t="str">
        <f>VLOOKUP(Cohort[[#This Row],[Code]],Codes[],COLUMN(Codes[[#Headers],[Mother''s Medications]]),FALSE)</f>
        <v>Yes</v>
      </c>
      <c r="W102" s="1" t="str">
        <f>VLOOKUP(Cohort[[#This Row],[Code]],Codes[],COLUMN(Codes[[#Headers],[Baby Medications]]),FALSE)</f>
        <v>Yes</v>
      </c>
      <c r="X102" s="1" t="str">
        <f>VLOOKUP(Cohort[[#This Row],[Code]],Codes[],COLUMN(Codes[[#Headers],[Obstetric Histpry]]),FALSE)</f>
        <v>Yes</v>
      </c>
      <c r="Y102" s="1" t="str">
        <f>VLOOKUP(Cohort[[#This Row],[Code]],Codes[],COLUMN(Codes[[#Headers],[18 Month Follow on Data]]),FALSE)</f>
        <v>Yes</v>
      </c>
    </row>
    <row r="103" spans="1:25" hidden="1" x14ac:dyDescent="0.2">
      <c r="A103" t="s">
        <v>114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 t="str" cm="1">
        <f t="array" ref="I103">TEXT(SUM(10^Code_Mask*(Cohort[[#This Row],[Fetal Pilot Scans, validated or not]:[Has child had an 18 month assessment.  NB this includes limited data, courtesy assessments etc]]&gt;0)),"0000000")</f>
        <v>0100100</v>
      </c>
      <c r="L103" s="1" t="b">
        <f>VLOOKUP(Cohort[[#This Row],[Participant ID]],BIBS[],COLUMN(BIBS[[#Headers],[BIBS?]]),FALSE)</f>
        <v>0</v>
      </c>
      <c r="N103" s="1" t="str">
        <f>VLOOKUP(Cohort[[#This Row],[Code]],Codes[],COLUMN(Codes[[#Headers],[Meaning]]),FALSE)</f>
        <v>Term scan, Assessed at 18 months</v>
      </c>
      <c r="O103" s="1" t="str">
        <f>VLOOKUP(Cohort[[#This Row],[Code]],Codes[],COLUMN(Codes[[#Headers],[Parents Demographic]]),FALSE)</f>
        <v>Yes</v>
      </c>
      <c r="P103" s="1" t="str">
        <f>VLOOKUP(Cohort[[#This Row],[Code]],Codes[],COLUMN(Codes[[#Headers],[Mother''s Past Medical History]]),FALSE)</f>
        <v>Yes</v>
      </c>
      <c r="Q103" s="1" t="str">
        <f>VLOOKUP(Cohort[[#This Row],[Code]],Codes[],COLUMN(Codes[[#Headers],[EDD + Mode of Conception]]),FALSE)</f>
        <v>Yes</v>
      </c>
      <c r="R103" s="1" t="str">
        <f>VLOOKUP(Cohort[[#This Row],[Code]],Codes[],COLUMN(Codes[[#Headers],[Late Pregnancy History]]),FALSE)</f>
        <v>Yes</v>
      </c>
      <c r="S103" s="1" t="str">
        <f>VLOOKUP(Cohort[[#This Row],[Code]],Codes[],COLUMN(Codes[[#Headers],[Labour History]]),FALSE)</f>
        <v>Yes</v>
      </c>
      <c r="T103" s="1" t="str">
        <f>VLOOKUP(Cohort[[#This Row],[Code]],Codes[],COLUMN(Codes[[#Headers],[Baby Background Information]]),FALSE)</f>
        <v>Yes</v>
      </c>
      <c r="U103" s="1" t="str">
        <f>VLOOKUP(Cohort[[#This Row],[Code]],Codes[],COLUMN(Codes[[#Headers],[EPDS]]),FALSE)</f>
        <v>Yes</v>
      </c>
      <c r="V103" s="1" t="str">
        <f>VLOOKUP(Cohort[[#This Row],[Code]],Codes[],COLUMN(Codes[[#Headers],[Mother''s Medications]]),FALSE)</f>
        <v>Yes</v>
      </c>
      <c r="W103" s="1" t="str">
        <f>VLOOKUP(Cohort[[#This Row],[Code]],Codes[],COLUMN(Codes[[#Headers],[Baby Medications]]),FALSE)</f>
        <v>Yes</v>
      </c>
      <c r="X103" s="1" t="str">
        <f>VLOOKUP(Cohort[[#This Row],[Code]],Codes[],COLUMN(Codes[[#Headers],[Obstetric Histpry]]),FALSE)</f>
        <v>Yes</v>
      </c>
      <c r="Y103" s="1" t="str">
        <f>VLOOKUP(Cohort[[#This Row],[Code]],Codes[],COLUMN(Codes[[#Headers],[18 Month Follow on Data]]),FALSE)</f>
        <v>Yes</v>
      </c>
    </row>
    <row r="104" spans="1:25" hidden="1" x14ac:dyDescent="0.2">
      <c r="A104" t="s">
        <v>115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 t="str" cm="1">
        <f t="array" ref="I104">TEXT(SUM(10^Code_Mask*(Cohort[[#This Row],[Fetal Pilot Scans, validated or not]:[Has child had an 18 month assessment.  NB this includes limited data, courtesy assessments etc]]&gt;0)),"0000000")</f>
        <v>0100000</v>
      </c>
      <c r="L104" s="1" t="b">
        <f>VLOOKUP(Cohort[[#This Row],[Participant ID]],BIBS[],COLUMN(BIBS[[#Headers],[BIBS?]]),FALSE)</f>
        <v>0</v>
      </c>
      <c r="N104" s="1" t="str">
        <f>VLOOKUP(Cohort[[#This Row],[Code]],Codes[],COLUMN(Codes[[#Headers],[Meaning]]),FALSE)</f>
        <v>Term scan, not assessed</v>
      </c>
      <c r="O104" s="1" t="str">
        <f>VLOOKUP(Cohort[[#This Row],[Code]],Codes[],COLUMN(Codes[[#Headers],[Parents Demographic]]),FALSE)</f>
        <v>Yes</v>
      </c>
      <c r="P104" s="1" t="str">
        <f>VLOOKUP(Cohort[[#This Row],[Code]],Codes[],COLUMN(Codes[[#Headers],[Mother''s Past Medical History]]),FALSE)</f>
        <v>Yes</v>
      </c>
      <c r="Q104" s="1" t="str">
        <f>VLOOKUP(Cohort[[#This Row],[Code]],Codes[],COLUMN(Codes[[#Headers],[EDD + Mode of Conception]]),FALSE)</f>
        <v>Yes</v>
      </c>
      <c r="R104" s="1" t="str">
        <f>VLOOKUP(Cohort[[#This Row],[Code]],Codes[],COLUMN(Codes[[#Headers],[Late Pregnancy History]]),FALSE)</f>
        <v>Yes</v>
      </c>
      <c r="S104" s="1" t="str">
        <f>VLOOKUP(Cohort[[#This Row],[Code]],Codes[],COLUMN(Codes[[#Headers],[Labour History]]),FALSE)</f>
        <v>Yes</v>
      </c>
      <c r="T104" s="1" t="str">
        <f>VLOOKUP(Cohort[[#This Row],[Code]],Codes[],COLUMN(Codes[[#Headers],[Baby Background Information]]),FALSE)</f>
        <v>Yes</v>
      </c>
      <c r="U104" s="1" t="str">
        <f>VLOOKUP(Cohort[[#This Row],[Code]],Codes[],COLUMN(Codes[[#Headers],[EPDS]]),FALSE)</f>
        <v>Yes</v>
      </c>
      <c r="V104" s="1" t="str">
        <f>VLOOKUP(Cohort[[#This Row],[Code]],Codes[],COLUMN(Codes[[#Headers],[Mother''s Medications]]),FALSE)</f>
        <v>Yes</v>
      </c>
      <c r="W104" s="1" t="str">
        <f>VLOOKUP(Cohort[[#This Row],[Code]],Codes[],COLUMN(Codes[[#Headers],[Baby Medications]]),FALSE)</f>
        <v>Yes</v>
      </c>
      <c r="X104" s="1" t="str">
        <f>VLOOKUP(Cohort[[#This Row],[Code]],Codes[],COLUMN(Codes[[#Headers],[Obstetric Histpry]]),FALSE)</f>
        <v>Yes</v>
      </c>
      <c r="Y104" s="1" t="str">
        <f>VLOOKUP(Cohort[[#This Row],[Code]],Codes[],COLUMN(Codes[[#Headers],[18 Month Follow on Data]]),FALSE)</f>
        <v>No</v>
      </c>
    </row>
    <row r="105" spans="1:25" x14ac:dyDescent="0.2">
      <c r="A105" t="s">
        <v>116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 t="str" cm="1">
        <f t="array" ref="I105">TEXT(SUM(10^Code_Mask*(Cohort[[#This Row],[Fetal Pilot Scans, validated or not]:[Has child had an 18 month assessment.  NB this includes limited data, courtesy assessments etc]]&gt;0)),"0000000")</f>
        <v>0100100</v>
      </c>
      <c r="L105" s="1" t="b">
        <f>VLOOKUP(Cohort[[#This Row],[Participant ID]],BIBS[],COLUMN(BIBS[[#Headers],[BIBS?]]),FALSE)</f>
        <v>1</v>
      </c>
      <c r="N105" s="1" t="str">
        <f>VLOOKUP(Cohort[[#This Row],[Code]],Codes[],COLUMN(Codes[[#Headers],[Meaning]]),FALSE)</f>
        <v>Term scan, Assessed at 18 months</v>
      </c>
      <c r="O105" s="1" t="str">
        <f>VLOOKUP(Cohort[[#This Row],[Code]],Codes[],COLUMN(Codes[[#Headers],[Parents Demographic]]),FALSE)</f>
        <v>Yes</v>
      </c>
      <c r="P105" s="1" t="str">
        <f>VLOOKUP(Cohort[[#This Row],[Code]],Codes[],COLUMN(Codes[[#Headers],[Mother''s Past Medical History]]),FALSE)</f>
        <v>Yes</v>
      </c>
      <c r="Q105" s="1" t="str">
        <f>VLOOKUP(Cohort[[#This Row],[Code]],Codes[],COLUMN(Codes[[#Headers],[EDD + Mode of Conception]]),FALSE)</f>
        <v>Yes</v>
      </c>
      <c r="R105" s="1" t="str">
        <f>VLOOKUP(Cohort[[#This Row],[Code]],Codes[],COLUMN(Codes[[#Headers],[Late Pregnancy History]]),FALSE)</f>
        <v>Yes</v>
      </c>
      <c r="S105" s="1" t="str">
        <f>VLOOKUP(Cohort[[#This Row],[Code]],Codes[],COLUMN(Codes[[#Headers],[Labour History]]),FALSE)</f>
        <v>Yes</v>
      </c>
      <c r="T105" s="1" t="str">
        <f>VLOOKUP(Cohort[[#This Row],[Code]],Codes[],COLUMN(Codes[[#Headers],[Baby Background Information]]),FALSE)</f>
        <v>Yes</v>
      </c>
      <c r="U105" s="1" t="str">
        <f>VLOOKUP(Cohort[[#This Row],[Code]],Codes[],COLUMN(Codes[[#Headers],[EPDS]]),FALSE)</f>
        <v>Yes</v>
      </c>
      <c r="V105" s="1" t="str">
        <f>VLOOKUP(Cohort[[#This Row],[Code]],Codes[],COLUMN(Codes[[#Headers],[Mother''s Medications]]),FALSE)</f>
        <v>Yes</v>
      </c>
      <c r="W105" s="1" t="str">
        <f>VLOOKUP(Cohort[[#This Row],[Code]],Codes[],COLUMN(Codes[[#Headers],[Baby Medications]]),FALSE)</f>
        <v>Yes</v>
      </c>
      <c r="X105" s="1" t="str">
        <f>VLOOKUP(Cohort[[#This Row],[Code]],Codes[],COLUMN(Codes[[#Headers],[Obstetric Histpry]]),FALSE)</f>
        <v>Yes</v>
      </c>
      <c r="Y105" s="1" t="str">
        <f>VLOOKUP(Cohort[[#This Row],[Code]],Codes[],COLUMN(Codes[[#Headers],[18 Month Follow on Data]]),FALSE)</f>
        <v>Yes</v>
      </c>
    </row>
    <row r="106" spans="1:25" ht="51" hidden="1" x14ac:dyDescent="0.2">
      <c r="A106" t="s">
        <v>117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 t="str" cm="1">
        <f t="array" ref="I106">TEXT(SUM(10^Code_Mask*(Cohort[[#This Row],[Fetal Pilot Scans, validated or not]:[Has child had an 18 month assessment.  NB this includes limited data, courtesy assessments etc]]&gt;0)),"0000000")</f>
        <v>0100000</v>
      </c>
      <c r="K106" s="1" t="s">
        <v>16</v>
      </c>
      <c r="L106" s="1" t="b">
        <f>VLOOKUP(Cohort[[#This Row],[Participant ID]],BIBS[],COLUMN(BIBS[[#Headers],[BIBS?]]),FALSE)</f>
        <v>0</v>
      </c>
      <c r="N106" s="1" t="str">
        <f>VLOOKUP(Cohort[[#This Row],[Code]],Codes[],COLUMN(Codes[[#Headers],[Meaning]]),FALSE)</f>
        <v>Term scan, not assessed</v>
      </c>
      <c r="O106" s="1" t="str">
        <f>VLOOKUP(Cohort[[#This Row],[Code]],Codes[],COLUMN(Codes[[#Headers],[Parents Demographic]]),FALSE)</f>
        <v>Yes</v>
      </c>
      <c r="P106" s="1" t="str">
        <f>VLOOKUP(Cohort[[#This Row],[Code]],Codes[],COLUMN(Codes[[#Headers],[Mother''s Past Medical History]]),FALSE)</f>
        <v>Yes</v>
      </c>
      <c r="Q106" s="1" t="str">
        <f>VLOOKUP(Cohort[[#This Row],[Code]],Codes[],COLUMN(Codes[[#Headers],[EDD + Mode of Conception]]),FALSE)</f>
        <v>Yes</v>
      </c>
      <c r="R106" s="1" t="str">
        <f>VLOOKUP(Cohort[[#This Row],[Code]],Codes[],COLUMN(Codes[[#Headers],[Late Pregnancy History]]),FALSE)</f>
        <v>Yes</v>
      </c>
      <c r="S106" s="1" t="str">
        <f>VLOOKUP(Cohort[[#This Row],[Code]],Codes[],COLUMN(Codes[[#Headers],[Labour History]]),FALSE)</f>
        <v>Yes</v>
      </c>
      <c r="T106" s="1" t="str">
        <f>VLOOKUP(Cohort[[#This Row],[Code]],Codes[],COLUMN(Codes[[#Headers],[Baby Background Information]]),FALSE)</f>
        <v>Yes</v>
      </c>
      <c r="U106" s="1" t="str">
        <f>VLOOKUP(Cohort[[#This Row],[Code]],Codes[],COLUMN(Codes[[#Headers],[EPDS]]),FALSE)</f>
        <v>Yes</v>
      </c>
      <c r="V106" s="1" t="str">
        <f>VLOOKUP(Cohort[[#This Row],[Code]],Codes[],COLUMN(Codes[[#Headers],[Mother''s Medications]]),FALSE)</f>
        <v>Yes</v>
      </c>
      <c r="W106" s="1" t="str">
        <f>VLOOKUP(Cohort[[#This Row],[Code]],Codes[],COLUMN(Codes[[#Headers],[Baby Medications]]),FALSE)</f>
        <v>Yes</v>
      </c>
      <c r="X106" s="1" t="str">
        <f>VLOOKUP(Cohort[[#This Row],[Code]],Codes[],COLUMN(Codes[[#Headers],[Obstetric Histpry]]),FALSE)</f>
        <v>Yes</v>
      </c>
      <c r="Y106" s="1" t="str">
        <f>VLOOKUP(Cohort[[#This Row],[Code]],Codes[],COLUMN(Codes[[#Headers],[18 Month Follow on Data]]),FALSE)</f>
        <v>No</v>
      </c>
    </row>
    <row r="107" spans="1:25" hidden="1" x14ac:dyDescent="0.2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 t="str" cm="1">
        <f t="array" ref="I107">TEXT(SUM(10^Code_Mask*(Cohort[[#This Row],[Fetal Pilot Scans, validated or not]:[Has child had an 18 month assessment.  NB this includes limited data, courtesy assessments etc]]&gt;0)),"0000000")</f>
        <v>0001100</v>
      </c>
      <c r="L107" s="1" t="b">
        <f>VLOOKUP(Cohort[[#This Row],[Participant ID]],BIBS[],COLUMN(BIBS[[#Headers],[BIBS?]]),FALSE)</f>
        <v>0</v>
      </c>
      <c r="N107" s="1" t="str">
        <f>VLOOKUP(Cohort[[#This Row],[Code]],Codes[],COLUMN(Codes[[#Headers],[Meaning]]),FALSE)</f>
        <v>Pre-term_at term only, no other scans, assessed at 18 months</v>
      </c>
      <c r="O107" s="1" t="str">
        <f>VLOOKUP(Cohort[[#This Row],[Code]],Codes[],COLUMN(Codes[[#Headers],[Parents Demographic]]),FALSE)</f>
        <v>Yes</v>
      </c>
      <c r="P107" s="1" t="str">
        <f>VLOOKUP(Cohort[[#This Row],[Code]],Codes[],COLUMN(Codes[[#Headers],[Mother''s Past Medical History]]),FALSE)</f>
        <v>Yes</v>
      </c>
      <c r="Q107" s="1" t="str">
        <f>VLOOKUP(Cohort[[#This Row],[Code]],Codes[],COLUMN(Codes[[#Headers],[EDD + Mode of Conception]]),FALSE)</f>
        <v>Yes</v>
      </c>
      <c r="R107" s="1" t="str">
        <f>VLOOKUP(Cohort[[#This Row],[Code]],Codes[],COLUMN(Codes[[#Headers],[Late Pregnancy History]]),FALSE)</f>
        <v>Yes</v>
      </c>
      <c r="S107" s="1" t="str">
        <f>VLOOKUP(Cohort[[#This Row],[Code]],Codes[],COLUMN(Codes[[#Headers],[Labour History]]),FALSE)</f>
        <v>Yes</v>
      </c>
      <c r="T107" s="1" t="str">
        <f>VLOOKUP(Cohort[[#This Row],[Code]],Codes[],COLUMN(Codes[[#Headers],[Baby Background Information]]),FALSE)</f>
        <v>Yes</v>
      </c>
      <c r="U107" s="1" t="str">
        <f>VLOOKUP(Cohort[[#This Row],[Code]],Codes[],COLUMN(Codes[[#Headers],[EPDS]]),FALSE)</f>
        <v>Yes</v>
      </c>
      <c r="V107" s="1" t="str">
        <f>VLOOKUP(Cohort[[#This Row],[Code]],Codes[],COLUMN(Codes[[#Headers],[Mother''s Medications]]),FALSE)</f>
        <v>Yes</v>
      </c>
      <c r="W107" s="1" t="str">
        <f>VLOOKUP(Cohort[[#This Row],[Code]],Codes[],COLUMN(Codes[[#Headers],[Baby Medications]]),FALSE)</f>
        <v>Yes</v>
      </c>
      <c r="X107" s="1" t="str">
        <f>VLOOKUP(Cohort[[#This Row],[Code]],Codes[],COLUMN(Codes[[#Headers],[Obstetric Histpry]]),FALSE)</f>
        <v>Yes</v>
      </c>
      <c r="Y107" s="1" t="str">
        <f>VLOOKUP(Cohort[[#This Row],[Code]],Codes[],COLUMN(Codes[[#Headers],[18 Month Follow on Data]]),FALSE)</f>
        <v>Yes</v>
      </c>
    </row>
    <row r="108" spans="1:25" hidden="1" x14ac:dyDescent="0.2">
      <c r="A108" t="s">
        <v>119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 t="str" cm="1">
        <f t="array" ref="I108">TEXT(SUM(10^Code_Mask*(Cohort[[#This Row],[Fetal Pilot Scans, validated or not]:[Has child had an 18 month assessment.  NB this includes limited data, courtesy assessments etc]]&gt;0)),"0000000")</f>
        <v>0100100</v>
      </c>
      <c r="L108" s="1" t="b">
        <f>VLOOKUP(Cohort[[#This Row],[Participant ID]],BIBS[],COLUMN(BIBS[[#Headers],[BIBS?]]),FALSE)</f>
        <v>0</v>
      </c>
      <c r="N108" s="1" t="str">
        <f>VLOOKUP(Cohort[[#This Row],[Code]],Codes[],COLUMN(Codes[[#Headers],[Meaning]]),FALSE)</f>
        <v>Term scan, Assessed at 18 months</v>
      </c>
      <c r="O108" s="1" t="str">
        <f>VLOOKUP(Cohort[[#This Row],[Code]],Codes[],COLUMN(Codes[[#Headers],[Parents Demographic]]),FALSE)</f>
        <v>Yes</v>
      </c>
      <c r="P108" s="1" t="str">
        <f>VLOOKUP(Cohort[[#This Row],[Code]],Codes[],COLUMN(Codes[[#Headers],[Mother''s Past Medical History]]),FALSE)</f>
        <v>Yes</v>
      </c>
      <c r="Q108" s="1" t="str">
        <f>VLOOKUP(Cohort[[#This Row],[Code]],Codes[],COLUMN(Codes[[#Headers],[EDD + Mode of Conception]]),FALSE)</f>
        <v>Yes</v>
      </c>
      <c r="R108" s="1" t="str">
        <f>VLOOKUP(Cohort[[#This Row],[Code]],Codes[],COLUMN(Codes[[#Headers],[Late Pregnancy History]]),FALSE)</f>
        <v>Yes</v>
      </c>
      <c r="S108" s="1" t="str">
        <f>VLOOKUP(Cohort[[#This Row],[Code]],Codes[],COLUMN(Codes[[#Headers],[Labour History]]),FALSE)</f>
        <v>Yes</v>
      </c>
      <c r="T108" s="1" t="str">
        <f>VLOOKUP(Cohort[[#This Row],[Code]],Codes[],COLUMN(Codes[[#Headers],[Baby Background Information]]),FALSE)</f>
        <v>Yes</v>
      </c>
      <c r="U108" s="1" t="str">
        <f>VLOOKUP(Cohort[[#This Row],[Code]],Codes[],COLUMN(Codes[[#Headers],[EPDS]]),FALSE)</f>
        <v>Yes</v>
      </c>
      <c r="V108" s="1" t="str">
        <f>VLOOKUP(Cohort[[#This Row],[Code]],Codes[],COLUMN(Codes[[#Headers],[Mother''s Medications]]),FALSE)</f>
        <v>Yes</v>
      </c>
      <c r="W108" s="1" t="str">
        <f>VLOOKUP(Cohort[[#This Row],[Code]],Codes[],COLUMN(Codes[[#Headers],[Baby Medications]]),FALSE)</f>
        <v>Yes</v>
      </c>
      <c r="X108" s="1" t="str">
        <f>VLOOKUP(Cohort[[#This Row],[Code]],Codes[],COLUMN(Codes[[#Headers],[Obstetric Histpry]]),FALSE)</f>
        <v>Yes</v>
      </c>
      <c r="Y108" s="1" t="str">
        <f>VLOOKUP(Cohort[[#This Row],[Code]],Codes[],COLUMN(Codes[[#Headers],[18 Month Follow on Data]]),FALSE)</f>
        <v>Yes</v>
      </c>
    </row>
    <row r="109" spans="1:25" ht="51" hidden="1" x14ac:dyDescent="0.2">
      <c r="A109" t="s">
        <v>120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 t="str" cm="1">
        <f t="array" ref="I109">TEXT(SUM(10^Code_Mask*(Cohort[[#This Row],[Fetal Pilot Scans, validated or not]:[Has child had an 18 month assessment.  NB this includes limited data, courtesy assessments etc]]&gt;0)),"0000000")</f>
        <v>0010000</v>
      </c>
      <c r="K109" s="1" t="s">
        <v>16</v>
      </c>
      <c r="L109" s="1" t="b">
        <f>VLOOKUP(Cohort[[#This Row],[Participant ID]],BIBS[],COLUMN(BIBS[[#Headers],[BIBS?]]),FALSE)</f>
        <v>0</v>
      </c>
      <c r="N109" s="1" t="str">
        <f>VLOOKUP(Cohort[[#This Row],[Code]],Codes[],COLUMN(Codes[[#Headers],[Meaning]]),FALSE)</f>
        <v>Pre-term scan, no other scans, not assessed</v>
      </c>
      <c r="O109" s="1" t="str">
        <f>VLOOKUP(Cohort[[#This Row],[Code]],Codes[],COLUMN(Codes[[#Headers],[Parents Demographic]]),FALSE)</f>
        <v>Yes</v>
      </c>
      <c r="P109" s="1" t="str">
        <f>VLOOKUP(Cohort[[#This Row],[Code]],Codes[],COLUMN(Codes[[#Headers],[Mother''s Past Medical History]]),FALSE)</f>
        <v>Yes</v>
      </c>
      <c r="Q109" s="1" t="str">
        <f>VLOOKUP(Cohort[[#This Row],[Code]],Codes[],COLUMN(Codes[[#Headers],[EDD + Mode of Conception]]),FALSE)</f>
        <v>Yes</v>
      </c>
      <c r="R109" s="1" t="str">
        <f>VLOOKUP(Cohort[[#This Row],[Code]],Codes[],COLUMN(Codes[[#Headers],[Late Pregnancy History]]),FALSE)</f>
        <v>Yes</v>
      </c>
      <c r="S109" s="1" t="str">
        <f>VLOOKUP(Cohort[[#This Row],[Code]],Codes[],COLUMN(Codes[[#Headers],[Labour History]]),FALSE)</f>
        <v>Yes</v>
      </c>
      <c r="T109" s="1" t="str">
        <f>VLOOKUP(Cohort[[#This Row],[Code]],Codes[],COLUMN(Codes[[#Headers],[Baby Background Information]]),FALSE)</f>
        <v>Yes</v>
      </c>
      <c r="U109" s="1" t="str">
        <f>VLOOKUP(Cohort[[#This Row],[Code]],Codes[],COLUMN(Codes[[#Headers],[EPDS]]),FALSE)</f>
        <v>Yes</v>
      </c>
      <c r="V109" s="1" t="str">
        <f>VLOOKUP(Cohort[[#This Row],[Code]],Codes[],COLUMN(Codes[[#Headers],[Mother''s Medications]]),FALSE)</f>
        <v>Yes</v>
      </c>
      <c r="W109" s="1" t="str">
        <f>VLOOKUP(Cohort[[#This Row],[Code]],Codes[],COLUMN(Codes[[#Headers],[Baby Medications]]),FALSE)</f>
        <v>Yes</v>
      </c>
      <c r="X109" s="1" t="str">
        <f>VLOOKUP(Cohort[[#This Row],[Code]],Codes[],COLUMN(Codes[[#Headers],[Obstetric Histpry]]),FALSE)</f>
        <v>Yes</v>
      </c>
      <c r="Y109" s="1" t="str">
        <f>VLOOKUP(Cohort[[#This Row],[Code]],Codes[],COLUMN(Codes[[#Headers],[18 Month Follow on Data]]),FALSE)</f>
        <v>No</v>
      </c>
    </row>
    <row r="110" spans="1:25" ht="17" hidden="1" x14ac:dyDescent="0.2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 cm="1">
        <f t="array" ref="I110">TEXT(SUM(10^Code_Mask*(Cohort[[#This Row],[Fetal Pilot Scans, validated or not]:[Has child had an 18 month assessment.  NB this includes limited data, courtesy assessments etc]]&gt;0)),"0000000")</f>
        <v>0000000</v>
      </c>
      <c r="K110" s="1" t="s">
        <v>36</v>
      </c>
      <c r="L110" s="1" t="b">
        <f>VLOOKUP(Cohort[[#This Row],[Participant ID]],BIBS[],COLUMN(BIBS[[#Headers],[BIBS?]]),FALSE)</f>
        <v>0</v>
      </c>
      <c r="N110" s="1" t="str">
        <f>VLOOKUP(Cohort[[#This Row],[Code]],Codes[],COLUMN(Codes[[#Headers],[Meaning]]),FALSE)</f>
        <v>No dHCP data at ll.  ?Enrolment, ?Baby Born, ?EPDS but not cleaned</v>
      </c>
      <c r="O110" s="1" t="str">
        <f>VLOOKUP(Cohort[[#This Row],[Code]],Codes[],COLUMN(Codes[[#Headers],[Parents Demographic]]),FALSE)</f>
        <v>No</v>
      </c>
      <c r="P110" s="1" t="str">
        <f>VLOOKUP(Cohort[[#This Row],[Code]],Codes[],COLUMN(Codes[[#Headers],[Mother''s Past Medical History]]),FALSE)</f>
        <v>No</v>
      </c>
      <c r="Q110" s="1" t="str">
        <f>VLOOKUP(Cohort[[#This Row],[Code]],Codes[],COLUMN(Codes[[#Headers],[EDD + Mode of Conception]]),FALSE)</f>
        <v>No</v>
      </c>
      <c r="R110" s="1" t="str">
        <f>VLOOKUP(Cohort[[#This Row],[Code]],Codes[],COLUMN(Codes[[#Headers],[Late Pregnancy History]]),FALSE)</f>
        <v>No</v>
      </c>
      <c r="S110" s="1" t="str">
        <f>VLOOKUP(Cohort[[#This Row],[Code]],Codes[],COLUMN(Codes[[#Headers],[Labour History]]),FALSE)</f>
        <v>No</v>
      </c>
      <c r="T110" s="1" t="str">
        <f>VLOOKUP(Cohort[[#This Row],[Code]],Codes[],COLUMN(Codes[[#Headers],[Baby Background Information]]),FALSE)</f>
        <v>No</v>
      </c>
      <c r="U110" s="1" t="str">
        <f>VLOOKUP(Cohort[[#This Row],[Code]],Codes[],COLUMN(Codes[[#Headers],[EPDS]]),FALSE)</f>
        <v>No</v>
      </c>
      <c r="V110" s="1" t="str">
        <f>VLOOKUP(Cohort[[#This Row],[Code]],Codes[],COLUMN(Codes[[#Headers],[Mother''s Medications]]),FALSE)</f>
        <v>No</v>
      </c>
      <c r="W110" s="1" t="str">
        <f>VLOOKUP(Cohort[[#This Row],[Code]],Codes[],COLUMN(Codes[[#Headers],[Baby Medications]]),FALSE)</f>
        <v>No</v>
      </c>
      <c r="X110" s="1" t="str">
        <f>VLOOKUP(Cohort[[#This Row],[Code]],Codes[],COLUMN(Codes[[#Headers],[Obstetric Histpry]]),FALSE)</f>
        <v>No</v>
      </c>
      <c r="Y110" s="1" t="str">
        <f>VLOOKUP(Cohort[[#This Row],[Code]],Codes[],COLUMN(Codes[[#Headers],[18 Month Follow on Data]]),FALSE)</f>
        <v>No</v>
      </c>
    </row>
    <row r="111" spans="1:25" hidden="1" x14ac:dyDescent="0.2">
      <c r="A111" t="s">
        <v>122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 t="str" cm="1">
        <f t="array" ref="I111">TEXT(SUM(10^Code_Mask*(Cohort[[#This Row],[Fetal Pilot Scans, validated or not]:[Has child had an 18 month assessment.  NB this includes limited data, courtesy assessments etc]]&gt;0)),"0000000")</f>
        <v>0100100</v>
      </c>
      <c r="L111" s="1" t="b">
        <f>VLOOKUP(Cohort[[#This Row],[Participant ID]],BIBS[],COLUMN(BIBS[[#Headers],[BIBS?]]),FALSE)</f>
        <v>0</v>
      </c>
      <c r="N111" s="1" t="str">
        <f>VLOOKUP(Cohort[[#This Row],[Code]],Codes[],COLUMN(Codes[[#Headers],[Meaning]]),FALSE)</f>
        <v>Term scan, Assessed at 18 months</v>
      </c>
      <c r="O111" s="1" t="str">
        <f>VLOOKUP(Cohort[[#This Row],[Code]],Codes[],COLUMN(Codes[[#Headers],[Parents Demographic]]),FALSE)</f>
        <v>Yes</v>
      </c>
      <c r="P111" s="1" t="str">
        <f>VLOOKUP(Cohort[[#This Row],[Code]],Codes[],COLUMN(Codes[[#Headers],[Mother''s Past Medical History]]),FALSE)</f>
        <v>Yes</v>
      </c>
      <c r="Q111" s="1" t="str">
        <f>VLOOKUP(Cohort[[#This Row],[Code]],Codes[],COLUMN(Codes[[#Headers],[EDD + Mode of Conception]]),FALSE)</f>
        <v>Yes</v>
      </c>
      <c r="R111" s="1" t="str">
        <f>VLOOKUP(Cohort[[#This Row],[Code]],Codes[],COLUMN(Codes[[#Headers],[Late Pregnancy History]]),FALSE)</f>
        <v>Yes</v>
      </c>
      <c r="S111" s="1" t="str">
        <f>VLOOKUP(Cohort[[#This Row],[Code]],Codes[],COLUMN(Codes[[#Headers],[Labour History]]),FALSE)</f>
        <v>Yes</v>
      </c>
      <c r="T111" s="1" t="str">
        <f>VLOOKUP(Cohort[[#This Row],[Code]],Codes[],COLUMN(Codes[[#Headers],[Baby Background Information]]),FALSE)</f>
        <v>Yes</v>
      </c>
      <c r="U111" s="1" t="str">
        <f>VLOOKUP(Cohort[[#This Row],[Code]],Codes[],COLUMN(Codes[[#Headers],[EPDS]]),FALSE)</f>
        <v>Yes</v>
      </c>
      <c r="V111" s="1" t="str">
        <f>VLOOKUP(Cohort[[#This Row],[Code]],Codes[],COLUMN(Codes[[#Headers],[Mother''s Medications]]),FALSE)</f>
        <v>Yes</v>
      </c>
      <c r="W111" s="1" t="str">
        <f>VLOOKUP(Cohort[[#This Row],[Code]],Codes[],COLUMN(Codes[[#Headers],[Baby Medications]]),FALSE)</f>
        <v>Yes</v>
      </c>
      <c r="X111" s="1" t="str">
        <f>VLOOKUP(Cohort[[#This Row],[Code]],Codes[],COLUMN(Codes[[#Headers],[Obstetric Histpry]]),FALSE)</f>
        <v>Yes</v>
      </c>
      <c r="Y111" s="1" t="str">
        <f>VLOOKUP(Cohort[[#This Row],[Code]],Codes[],COLUMN(Codes[[#Headers],[18 Month Follow on Data]]),FALSE)</f>
        <v>Yes</v>
      </c>
    </row>
    <row r="112" spans="1:25" hidden="1" x14ac:dyDescent="0.2">
      <c r="A112" t="s">
        <v>123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 t="str" cm="1">
        <f t="array" ref="I112">TEXT(SUM(10^Code_Mask*(Cohort[[#This Row],[Fetal Pilot Scans, validated or not]:[Has child had an 18 month assessment.  NB this includes limited data, courtesy assessments etc]]&gt;0)),"0000000")</f>
        <v>0100100</v>
      </c>
      <c r="L112" s="1" t="b">
        <f>VLOOKUP(Cohort[[#This Row],[Participant ID]],BIBS[],COLUMN(BIBS[[#Headers],[BIBS?]]),FALSE)</f>
        <v>0</v>
      </c>
      <c r="N112" s="1" t="str">
        <f>VLOOKUP(Cohort[[#This Row],[Code]],Codes[],COLUMN(Codes[[#Headers],[Meaning]]),FALSE)</f>
        <v>Term scan, Assessed at 18 months</v>
      </c>
      <c r="O112" s="1" t="str">
        <f>VLOOKUP(Cohort[[#This Row],[Code]],Codes[],COLUMN(Codes[[#Headers],[Parents Demographic]]),FALSE)</f>
        <v>Yes</v>
      </c>
      <c r="P112" s="1" t="str">
        <f>VLOOKUP(Cohort[[#This Row],[Code]],Codes[],COLUMN(Codes[[#Headers],[Mother''s Past Medical History]]),FALSE)</f>
        <v>Yes</v>
      </c>
      <c r="Q112" s="1" t="str">
        <f>VLOOKUP(Cohort[[#This Row],[Code]],Codes[],COLUMN(Codes[[#Headers],[EDD + Mode of Conception]]),FALSE)</f>
        <v>Yes</v>
      </c>
      <c r="R112" s="1" t="str">
        <f>VLOOKUP(Cohort[[#This Row],[Code]],Codes[],COLUMN(Codes[[#Headers],[Late Pregnancy History]]),FALSE)</f>
        <v>Yes</v>
      </c>
      <c r="S112" s="1" t="str">
        <f>VLOOKUP(Cohort[[#This Row],[Code]],Codes[],COLUMN(Codes[[#Headers],[Labour History]]),FALSE)</f>
        <v>Yes</v>
      </c>
      <c r="T112" s="1" t="str">
        <f>VLOOKUP(Cohort[[#This Row],[Code]],Codes[],COLUMN(Codes[[#Headers],[Baby Background Information]]),FALSE)</f>
        <v>Yes</v>
      </c>
      <c r="U112" s="1" t="str">
        <f>VLOOKUP(Cohort[[#This Row],[Code]],Codes[],COLUMN(Codes[[#Headers],[EPDS]]),FALSE)</f>
        <v>Yes</v>
      </c>
      <c r="V112" s="1" t="str">
        <f>VLOOKUP(Cohort[[#This Row],[Code]],Codes[],COLUMN(Codes[[#Headers],[Mother''s Medications]]),FALSE)</f>
        <v>Yes</v>
      </c>
      <c r="W112" s="1" t="str">
        <f>VLOOKUP(Cohort[[#This Row],[Code]],Codes[],COLUMN(Codes[[#Headers],[Baby Medications]]),FALSE)</f>
        <v>Yes</v>
      </c>
      <c r="X112" s="1" t="str">
        <f>VLOOKUP(Cohort[[#This Row],[Code]],Codes[],COLUMN(Codes[[#Headers],[Obstetric Histpry]]),FALSE)</f>
        <v>Yes</v>
      </c>
      <c r="Y112" s="1" t="str">
        <f>VLOOKUP(Cohort[[#This Row],[Code]],Codes[],COLUMN(Codes[[#Headers],[18 Month Follow on Data]]),FALSE)</f>
        <v>Yes</v>
      </c>
    </row>
    <row r="113" spans="1:25" hidden="1" x14ac:dyDescent="0.2">
      <c r="A113" t="s">
        <v>124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 t="str" cm="1">
        <f t="array" ref="I113">TEXT(SUM(10^Code_Mask*(Cohort[[#This Row],[Fetal Pilot Scans, validated or not]:[Has child had an 18 month assessment.  NB this includes limited data, courtesy assessments etc]]&gt;0)),"0000000")</f>
        <v>0100100</v>
      </c>
      <c r="L113" s="1" t="b">
        <f>VLOOKUP(Cohort[[#This Row],[Participant ID]],BIBS[],COLUMN(BIBS[[#Headers],[BIBS?]]),FALSE)</f>
        <v>0</v>
      </c>
      <c r="N113" s="1" t="str">
        <f>VLOOKUP(Cohort[[#This Row],[Code]],Codes[],COLUMN(Codes[[#Headers],[Meaning]]),FALSE)</f>
        <v>Term scan, Assessed at 18 months</v>
      </c>
      <c r="O113" s="1" t="str">
        <f>VLOOKUP(Cohort[[#This Row],[Code]],Codes[],COLUMN(Codes[[#Headers],[Parents Demographic]]),FALSE)</f>
        <v>Yes</v>
      </c>
      <c r="P113" s="1" t="str">
        <f>VLOOKUP(Cohort[[#This Row],[Code]],Codes[],COLUMN(Codes[[#Headers],[Mother''s Past Medical History]]),FALSE)</f>
        <v>Yes</v>
      </c>
      <c r="Q113" s="1" t="str">
        <f>VLOOKUP(Cohort[[#This Row],[Code]],Codes[],COLUMN(Codes[[#Headers],[EDD + Mode of Conception]]),FALSE)</f>
        <v>Yes</v>
      </c>
      <c r="R113" s="1" t="str">
        <f>VLOOKUP(Cohort[[#This Row],[Code]],Codes[],COLUMN(Codes[[#Headers],[Late Pregnancy History]]),FALSE)</f>
        <v>Yes</v>
      </c>
      <c r="S113" s="1" t="str">
        <f>VLOOKUP(Cohort[[#This Row],[Code]],Codes[],COLUMN(Codes[[#Headers],[Labour History]]),FALSE)</f>
        <v>Yes</v>
      </c>
      <c r="T113" s="1" t="str">
        <f>VLOOKUP(Cohort[[#This Row],[Code]],Codes[],COLUMN(Codes[[#Headers],[Baby Background Information]]),FALSE)</f>
        <v>Yes</v>
      </c>
      <c r="U113" s="1" t="str">
        <f>VLOOKUP(Cohort[[#This Row],[Code]],Codes[],COLUMN(Codes[[#Headers],[EPDS]]),FALSE)</f>
        <v>Yes</v>
      </c>
      <c r="V113" s="1" t="str">
        <f>VLOOKUP(Cohort[[#This Row],[Code]],Codes[],COLUMN(Codes[[#Headers],[Mother''s Medications]]),FALSE)</f>
        <v>Yes</v>
      </c>
      <c r="W113" s="1" t="str">
        <f>VLOOKUP(Cohort[[#This Row],[Code]],Codes[],COLUMN(Codes[[#Headers],[Baby Medications]]),FALSE)</f>
        <v>Yes</v>
      </c>
      <c r="X113" s="1" t="str">
        <f>VLOOKUP(Cohort[[#This Row],[Code]],Codes[],COLUMN(Codes[[#Headers],[Obstetric Histpry]]),FALSE)</f>
        <v>Yes</v>
      </c>
      <c r="Y113" s="1" t="str">
        <f>VLOOKUP(Cohort[[#This Row],[Code]],Codes[],COLUMN(Codes[[#Headers],[18 Month Follow on Data]]),FALSE)</f>
        <v>Yes</v>
      </c>
    </row>
    <row r="114" spans="1:25" hidden="1" x14ac:dyDescent="0.2">
      <c r="A114" t="s">
        <v>125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 t="str" cm="1">
        <f t="array" ref="I114">TEXT(SUM(10^Code_Mask*(Cohort[[#This Row],[Fetal Pilot Scans, validated or not]:[Has child had an 18 month assessment.  NB this includes limited data, courtesy assessments etc]]&gt;0)),"0000000")</f>
        <v>0010100</v>
      </c>
      <c r="L114" s="1" t="b">
        <f>VLOOKUP(Cohort[[#This Row],[Participant ID]],BIBS[],COLUMN(BIBS[[#Headers],[BIBS?]]),FALSE)</f>
        <v>0</v>
      </c>
      <c r="N114" s="1" t="str">
        <f>VLOOKUP(Cohort[[#This Row],[Code]],Codes[],COLUMN(Codes[[#Headers],[Meaning]]),FALSE)</f>
        <v>Pre-term scan, no other scans, assessed at 18 months</v>
      </c>
      <c r="O114" s="1" t="str">
        <f>VLOOKUP(Cohort[[#This Row],[Code]],Codes[],COLUMN(Codes[[#Headers],[Parents Demographic]]),FALSE)</f>
        <v>Yes</v>
      </c>
      <c r="P114" s="1" t="str">
        <f>VLOOKUP(Cohort[[#This Row],[Code]],Codes[],COLUMN(Codes[[#Headers],[Mother''s Past Medical History]]),FALSE)</f>
        <v>Yes</v>
      </c>
      <c r="Q114" s="1" t="str">
        <f>VLOOKUP(Cohort[[#This Row],[Code]],Codes[],COLUMN(Codes[[#Headers],[EDD + Mode of Conception]]),FALSE)</f>
        <v>Yes</v>
      </c>
      <c r="R114" s="1" t="str">
        <f>VLOOKUP(Cohort[[#This Row],[Code]],Codes[],COLUMN(Codes[[#Headers],[Late Pregnancy History]]),FALSE)</f>
        <v>Yes</v>
      </c>
      <c r="S114" s="1" t="str">
        <f>VLOOKUP(Cohort[[#This Row],[Code]],Codes[],COLUMN(Codes[[#Headers],[Labour History]]),FALSE)</f>
        <v>Yes</v>
      </c>
      <c r="T114" s="1" t="str">
        <f>VLOOKUP(Cohort[[#This Row],[Code]],Codes[],COLUMN(Codes[[#Headers],[Baby Background Information]]),FALSE)</f>
        <v>Yes</v>
      </c>
      <c r="U114" s="1" t="str">
        <f>VLOOKUP(Cohort[[#This Row],[Code]],Codes[],COLUMN(Codes[[#Headers],[EPDS]]),FALSE)</f>
        <v>Yes</v>
      </c>
      <c r="V114" s="1" t="str">
        <f>VLOOKUP(Cohort[[#This Row],[Code]],Codes[],COLUMN(Codes[[#Headers],[Mother''s Medications]]),FALSE)</f>
        <v>Yes</v>
      </c>
      <c r="W114" s="1" t="str">
        <f>VLOOKUP(Cohort[[#This Row],[Code]],Codes[],COLUMN(Codes[[#Headers],[Baby Medications]]),FALSE)</f>
        <v>Yes</v>
      </c>
      <c r="X114" s="1" t="str">
        <f>VLOOKUP(Cohort[[#This Row],[Code]],Codes[],COLUMN(Codes[[#Headers],[Obstetric Histpry]]),FALSE)</f>
        <v>Yes</v>
      </c>
      <c r="Y114" s="1" t="str">
        <f>VLOOKUP(Cohort[[#This Row],[Code]],Codes[],COLUMN(Codes[[#Headers],[18 Month Follow on Data]]),FALSE)</f>
        <v>Yes</v>
      </c>
    </row>
    <row r="115" spans="1:25" hidden="1" x14ac:dyDescent="0.2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 t="str" cm="1">
        <f t="array" ref="I115">TEXT(SUM(10^Code_Mask*(Cohort[[#This Row],[Fetal Pilot Scans, validated or not]:[Has child had an 18 month assessment.  NB this includes limited data, courtesy assessments etc]]&gt;0)),"0000000")</f>
        <v>0001100</v>
      </c>
      <c r="L115" s="1" t="b">
        <f>VLOOKUP(Cohort[[#This Row],[Participant ID]],BIBS[],COLUMN(BIBS[[#Headers],[BIBS?]]),FALSE)</f>
        <v>0</v>
      </c>
      <c r="N115" s="1" t="str">
        <f>VLOOKUP(Cohort[[#This Row],[Code]],Codes[],COLUMN(Codes[[#Headers],[Meaning]]),FALSE)</f>
        <v>Pre-term_at term only, no other scans, assessed at 18 months</v>
      </c>
      <c r="O115" s="1" t="str">
        <f>VLOOKUP(Cohort[[#This Row],[Code]],Codes[],COLUMN(Codes[[#Headers],[Parents Demographic]]),FALSE)</f>
        <v>Yes</v>
      </c>
      <c r="P115" s="1" t="str">
        <f>VLOOKUP(Cohort[[#This Row],[Code]],Codes[],COLUMN(Codes[[#Headers],[Mother''s Past Medical History]]),FALSE)</f>
        <v>Yes</v>
      </c>
      <c r="Q115" s="1" t="str">
        <f>VLOOKUP(Cohort[[#This Row],[Code]],Codes[],COLUMN(Codes[[#Headers],[EDD + Mode of Conception]]),FALSE)</f>
        <v>Yes</v>
      </c>
      <c r="R115" s="1" t="str">
        <f>VLOOKUP(Cohort[[#This Row],[Code]],Codes[],COLUMN(Codes[[#Headers],[Late Pregnancy History]]),FALSE)</f>
        <v>Yes</v>
      </c>
      <c r="S115" s="1" t="str">
        <f>VLOOKUP(Cohort[[#This Row],[Code]],Codes[],COLUMN(Codes[[#Headers],[Labour History]]),FALSE)</f>
        <v>Yes</v>
      </c>
      <c r="T115" s="1" t="str">
        <f>VLOOKUP(Cohort[[#This Row],[Code]],Codes[],COLUMN(Codes[[#Headers],[Baby Background Information]]),FALSE)</f>
        <v>Yes</v>
      </c>
      <c r="U115" s="1" t="str">
        <f>VLOOKUP(Cohort[[#This Row],[Code]],Codes[],COLUMN(Codes[[#Headers],[EPDS]]),FALSE)</f>
        <v>Yes</v>
      </c>
      <c r="V115" s="1" t="str">
        <f>VLOOKUP(Cohort[[#This Row],[Code]],Codes[],COLUMN(Codes[[#Headers],[Mother''s Medications]]),FALSE)</f>
        <v>Yes</v>
      </c>
      <c r="W115" s="1" t="str">
        <f>VLOOKUP(Cohort[[#This Row],[Code]],Codes[],COLUMN(Codes[[#Headers],[Baby Medications]]),FALSE)</f>
        <v>Yes</v>
      </c>
      <c r="X115" s="1" t="str">
        <f>VLOOKUP(Cohort[[#This Row],[Code]],Codes[],COLUMN(Codes[[#Headers],[Obstetric Histpry]]),FALSE)</f>
        <v>Yes</v>
      </c>
      <c r="Y115" s="1" t="str">
        <f>VLOOKUP(Cohort[[#This Row],[Code]],Codes[],COLUMN(Codes[[#Headers],[18 Month Follow on Data]]),FALSE)</f>
        <v>Yes</v>
      </c>
    </row>
    <row r="116" spans="1:25" hidden="1" x14ac:dyDescent="0.2">
      <c r="A116" t="s">
        <v>127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 t="str" cm="1">
        <f t="array" ref="I116">TEXT(SUM(10^Code_Mask*(Cohort[[#This Row],[Fetal Pilot Scans, validated or not]:[Has child had an 18 month assessment.  NB this includes limited data, courtesy assessments etc]]&gt;0)),"0000000")</f>
        <v>0100100</v>
      </c>
      <c r="L116" s="1" t="b">
        <f>VLOOKUP(Cohort[[#This Row],[Participant ID]],BIBS[],COLUMN(BIBS[[#Headers],[BIBS?]]),FALSE)</f>
        <v>0</v>
      </c>
      <c r="N116" s="1" t="str">
        <f>VLOOKUP(Cohort[[#This Row],[Code]],Codes[],COLUMN(Codes[[#Headers],[Meaning]]),FALSE)</f>
        <v>Term scan, Assessed at 18 months</v>
      </c>
      <c r="O116" s="1" t="str">
        <f>VLOOKUP(Cohort[[#This Row],[Code]],Codes[],COLUMN(Codes[[#Headers],[Parents Demographic]]),FALSE)</f>
        <v>Yes</v>
      </c>
      <c r="P116" s="1" t="str">
        <f>VLOOKUP(Cohort[[#This Row],[Code]],Codes[],COLUMN(Codes[[#Headers],[Mother''s Past Medical History]]),FALSE)</f>
        <v>Yes</v>
      </c>
      <c r="Q116" s="1" t="str">
        <f>VLOOKUP(Cohort[[#This Row],[Code]],Codes[],COLUMN(Codes[[#Headers],[EDD + Mode of Conception]]),FALSE)</f>
        <v>Yes</v>
      </c>
      <c r="R116" s="1" t="str">
        <f>VLOOKUP(Cohort[[#This Row],[Code]],Codes[],COLUMN(Codes[[#Headers],[Late Pregnancy History]]),FALSE)</f>
        <v>Yes</v>
      </c>
      <c r="S116" s="1" t="str">
        <f>VLOOKUP(Cohort[[#This Row],[Code]],Codes[],COLUMN(Codes[[#Headers],[Labour History]]),FALSE)</f>
        <v>Yes</v>
      </c>
      <c r="T116" s="1" t="str">
        <f>VLOOKUP(Cohort[[#This Row],[Code]],Codes[],COLUMN(Codes[[#Headers],[Baby Background Information]]),FALSE)</f>
        <v>Yes</v>
      </c>
      <c r="U116" s="1" t="str">
        <f>VLOOKUP(Cohort[[#This Row],[Code]],Codes[],COLUMN(Codes[[#Headers],[EPDS]]),FALSE)</f>
        <v>Yes</v>
      </c>
      <c r="V116" s="1" t="str">
        <f>VLOOKUP(Cohort[[#This Row],[Code]],Codes[],COLUMN(Codes[[#Headers],[Mother''s Medications]]),FALSE)</f>
        <v>Yes</v>
      </c>
      <c r="W116" s="1" t="str">
        <f>VLOOKUP(Cohort[[#This Row],[Code]],Codes[],COLUMN(Codes[[#Headers],[Baby Medications]]),FALSE)</f>
        <v>Yes</v>
      </c>
      <c r="X116" s="1" t="str">
        <f>VLOOKUP(Cohort[[#This Row],[Code]],Codes[],COLUMN(Codes[[#Headers],[Obstetric Histpry]]),FALSE)</f>
        <v>Yes</v>
      </c>
      <c r="Y116" s="1" t="str">
        <f>VLOOKUP(Cohort[[#This Row],[Code]],Codes[],COLUMN(Codes[[#Headers],[18 Month Follow on Data]]),FALSE)</f>
        <v>Yes</v>
      </c>
    </row>
    <row r="117" spans="1:25" hidden="1" x14ac:dyDescent="0.2">
      <c r="A117" t="s">
        <v>128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 t="str" cm="1">
        <f t="array" ref="I117">TEXT(SUM(10^Code_Mask*(Cohort[[#This Row],[Fetal Pilot Scans, validated or not]:[Has child had an 18 month assessment.  NB this includes limited data, courtesy assessments etc]]&gt;0)),"0000000")</f>
        <v>0100100</v>
      </c>
      <c r="L117" s="1" t="b">
        <f>VLOOKUP(Cohort[[#This Row],[Participant ID]],BIBS[],COLUMN(BIBS[[#Headers],[BIBS?]]),FALSE)</f>
        <v>0</v>
      </c>
      <c r="N117" s="1" t="str">
        <f>VLOOKUP(Cohort[[#This Row],[Code]],Codes[],COLUMN(Codes[[#Headers],[Meaning]]),FALSE)</f>
        <v>Term scan, Assessed at 18 months</v>
      </c>
      <c r="O117" s="1" t="str">
        <f>VLOOKUP(Cohort[[#This Row],[Code]],Codes[],COLUMN(Codes[[#Headers],[Parents Demographic]]),FALSE)</f>
        <v>Yes</v>
      </c>
      <c r="P117" s="1" t="str">
        <f>VLOOKUP(Cohort[[#This Row],[Code]],Codes[],COLUMN(Codes[[#Headers],[Mother''s Past Medical History]]),FALSE)</f>
        <v>Yes</v>
      </c>
      <c r="Q117" s="1" t="str">
        <f>VLOOKUP(Cohort[[#This Row],[Code]],Codes[],COLUMN(Codes[[#Headers],[EDD + Mode of Conception]]),FALSE)</f>
        <v>Yes</v>
      </c>
      <c r="R117" s="1" t="str">
        <f>VLOOKUP(Cohort[[#This Row],[Code]],Codes[],COLUMN(Codes[[#Headers],[Late Pregnancy History]]),FALSE)</f>
        <v>Yes</v>
      </c>
      <c r="S117" s="1" t="str">
        <f>VLOOKUP(Cohort[[#This Row],[Code]],Codes[],COLUMN(Codes[[#Headers],[Labour History]]),FALSE)</f>
        <v>Yes</v>
      </c>
      <c r="T117" s="1" t="str">
        <f>VLOOKUP(Cohort[[#This Row],[Code]],Codes[],COLUMN(Codes[[#Headers],[Baby Background Information]]),FALSE)</f>
        <v>Yes</v>
      </c>
      <c r="U117" s="1" t="str">
        <f>VLOOKUP(Cohort[[#This Row],[Code]],Codes[],COLUMN(Codes[[#Headers],[EPDS]]),FALSE)</f>
        <v>Yes</v>
      </c>
      <c r="V117" s="1" t="str">
        <f>VLOOKUP(Cohort[[#This Row],[Code]],Codes[],COLUMN(Codes[[#Headers],[Mother''s Medications]]),FALSE)</f>
        <v>Yes</v>
      </c>
      <c r="W117" s="1" t="str">
        <f>VLOOKUP(Cohort[[#This Row],[Code]],Codes[],COLUMN(Codes[[#Headers],[Baby Medications]]),FALSE)</f>
        <v>Yes</v>
      </c>
      <c r="X117" s="1" t="str">
        <f>VLOOKUP(Cohort[[#This Row],[Code]],Codes[],COLUMN(Codes[[#Headers],[Obstetric Histpry]]),FALSE)</f>
        <v>Yes</v>
      </c>
      <c r="Y117" s="1" t="str">
        <f>VLOOKUP(Cohort[[#This Row],[Code]],Codes[],COLUMN(Codes[[#Headers],[18 Month Follow on Data]]),FALSE)</f>
        <v>Yes</v>
      </c>
    </row>
    <row r="118" spans="1:25" hidden="1" x14ac:dyDescent="0.2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 t="str" cm="1">
        <f t="array" ref="I118">TEXT(SUM(10^Code_Mask*(Cohort[[#This Row],[Fetal Pilot Scans, validated or not]:[Has child had an 18 month assessment.  NB this includes limited data, courtesy assessments etc]]&gt;0)),"0000000")</f>
        <v>0001100</v>
      </c>
      <c r="L118" s="1" t="b">
        <f>VLOOKUP(Cohort[[#This Row],[Participant ID]],BIBS[],COLUMN(BIBS[[#Headers],[BIBS?]]),FALSE)</f>
        <v>0</v>
      </c>
      <c r="N118" s="1" t="str">
        <f>VLOOKUP(Cohort[[#This Row],[Code]],Codes[],COLUMN(Codes[[#Headers],[Meaning]]),FALSE)</f>
        <v>Pre-term_at term only, no other scans, assessed at 18 months</v>
      </c>
      <c r="O118" s="1" t="str">
        <f>VLOOKUP(Cohort[[#This Row],[Code]],Codes[],COLUMN(Codes[[#Headers],[Parents Demographic]]),FALSE)</f>
        <v>Yes</v>
      </c>
      <c r="P118" s="1" t="str">
        <f>VLOOKUP(Cohort[[#This Row],[Code]],Codes[],COLUMN(Codes[[#Headers],[Mother''s Past Medical History]]),FALSE)</f>
        <v>Yes</v>
      </c>
      <c r="Q118" s="1" t="str">
        <f>VLOOKUP(Cohort[[#This Row],[Code]],Codes[],COLUMN(Codes[[#Headers],[EDD + Mode of Conception]]),FALSE)</f>
        <v>Yes</v>
      </c>
      <c r="R118" s="1" t="str">
        <f>VLOOKUP(Cohort[[#This Row],[Code]],Codes[],COLUMN(Codes[[#Headers],[Late Pregnancy History]]),FALSE)</f>
        <v>Yes</v>
      </c>
      <c r="S118" s="1" t="str">
        <f>VLOOKUP(Cohort[[#This Row],[Code]],Codes[],COLUMN(Codes[[#Headers],[Labour History]]),FALSE)</f>
        <v>Yes</v>
      </c>
      <c r="T118" s="1" t="str">
        <f>VLOOKUP(Cohort[[#This Row],[Code]],Codes[],COLUMN(Codes[[#Headers],[Baby Background Information]]),FALSE)</f>
        <v>Yes</v>
      </c>
      <c r="U118" s="1" t="str">
        <f>VLOOKUP(Cohort[[#This Row],[Code]],Codes[],COLUMN(Codes[[#Headers],[EPDS]]),FALSE)</f>
        <v>Yes</v>
      </c>
      <c r="V118" s="1" t="str">
        <f>VLOOKUP(Cohort[[#This Row],[Code]],Codes[],COLUMN(Codes[[#Headers],[Mother''s Medications]]),FALSE)</f>
        <v>Yes</v>
      </c>
      <c r="W118" s="1" t="str">
        <f>VLOOKUP(Cohort[[#This Row],[Code]],Codes[],COLUMN(Codes[[#Headers],[Baby Medications]]),FALSE)</f>
        <v>Yes</v>
      </c>
      <c r="X118" s="1" t="str">
        <f>VLOOKUP(Cohort[[#This Row],[Code]],Codes[],COLUMN(Codes[[#Headers],[Obstetric Histpry]]),FALSE)</f>
        <v>Yes</v>
      </c>
      <c r="Y118" s="1" t="str">
        <f>VLOOKUP(Cohort[[#This Row],[Code]],Codes[],COLUMN(Codes[[#Headers],[18 Month Follow on Data]]),FALSE)</f>
        <v>Yes</v>
      </c>
    </row>
    <row r="119" spans="1:25" hidden="1" x14ac:dyDescent="0.2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 t="str" cm="1">
        <f t="array" ref="I119">TEXT(SUM(10^Code_Mask*(Cohort[[#This Row],[Fetal Pilot Scans, validated or not]:[Has child had an 18 month assessment.  NB this includes limited data, courtesy assessments etc]]&gt;0)),"0000000")</f>
        <v>0001100</v>
      </c>
      <c r="L119" s="1" t="b">
        <f>VLOOKUP(Cohort[[#This Row],[Participant ID]],BIBS[],COLUMN(BIBS[[#Headers],[BIBS?]]),FALSE)</f>
        <v>0</v>
      </c>
      <c r="N119" s="1" t="str">
        <f>VLOOKUP(Cohort[[#This Row],[Code]],Codes[],COLUMN(Codes[[#Headers],[Meaning]]),FALSE)</f>
        <v>Pre-term_at term only, no other scans, assessed at 18 months</v>
      </c>
      <c r="O119" s="1" t="str">
        <f>VLOOKUP(Cohort[[#This Row],[Code]],Codes[],COLUMN(Codes[[#Headers],[Parents Demographic]]),FALSE)</f>
        <v>Yes</v>
      </c>
      <c r="P119" s="1" t="str">
        <f>VLOOKUP(Cohort[[#This Row],[Code]],Codes[],COLUMN(Codes[[#Headers],[Mother''s Past Medical History]]),FALSE)</f>
        <v>Yes</v>
      </c>
      <c r="Q119" s="1" t="str">
        <f>VLOOKUP(Cohort[[#This Row],[Code]],Codes[],COLUMN(Codes[[#Headers],[EDD + Mode of Conception]]),FALSE)</f>
        <v>Yes</v>
      </c>
      <c r="R119" s="1" t="str">
        <f>VLOOKUP(Cohort[[#This Row],[Code]],Codes[],COLUMN(Codes[[#Headers],[Late Pregnancy History]]),FALSE)</f>
        <v>Yes</v>
      </c>
      <c r="S119" s="1" t="str">
        <f>VLOOKUP(Cohort[[#This Row],[Code]],Codes[],COLUMN(Codes[[#Headers],[Labour History]]),FALSE)</f>
        <v>Yes</v>
      </c>
      <c r="T119" s="1" t="str">
        <f>VLOOKUP(Cohort[[#This Row],[Code]],Codes[],COLUMN(Codes[[#Headers],[Baby Background Information]]),FALSE)</f>
        <v>Yes</v>
      </c>
      <c r="U119" s="1" t="str">
        <f>VLOOKUP(Cohort[[#This Row],[Code]],Codes[],COLUMN(Codes[[#Headers],[EPDS]]),FALSE)</f>
        <v>Yes</v>
      </c>
      <c r="V119" s="1" t="str">
        <f>VLOOKUP(Cohort[[#This Row],[Code]],Codes[],COLUMN(Codes[[#Headers],[Mother''s Medications]]),FALSE)</f>
        <v>Yes</v>
      </c>
      <c r="W119" s="1" t="str">
        <f>VLOOKUP(Cohort[[#This Row],[Code]],Codes[],COLUMN(Codes[[#Headers],[Baby Medications]]),FALSE)</f>
        <v>Yes</v>
      </c>
      <c r="X119" s="1" t="str">
        <f>VLOOKUP(Cohort[[#This Row],[Code]],Codes[],COLUMN(Codes[[#Headers],[Obstetric Histpry]]),FALSE)</f>
        <v>Yes</v>
      </c>
      <c r="Y119" s="1" t="str">
        <f>VLOOKUP(Cohort[[#This Row],[Code]],Codes[],COLUMN(Codes[[#Headers],[18 Month Follow on Data]]),FALSE)</f>
        <v>Yes</v>
      </c>
    </row>
    <row r="120" spans="1:25" hidden="1" x14ac:dyDescent="0.2">
      <c r="A120" t="s">
        <v>131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 t="str" cm="1">
        <f t="array" ref="I120">TEXT(SUM(10^Code_Mask*(Cohort[[#This Row],[Fetal Pilot Scans, validated or not]:[Has child had an 18 month assessment.  NB this includes limited data, courtesy assessments etc]]&gt;0)),"0000000")</f>
        <v>0100100</v>
      </c>
      <c r="L120" s="1" t="b">
        <f>VLOOKUP(Cohort[[#This Row],[Participant ID]],BIBS[],COLUMN(BIBS[[#Headers],[BIBS?]]),FALSE)</f>
        <v>0</v>
      </c>
      <c r="N120" s="1" t="str">
        <f>VLOOKUP(Cohort[[#This Row],[Code]],Codes[],COLUMN(Codes[[#Headers],[Meaning]]),FALSE)</f>
        <v>Term scan, Assessed at 18 months</v>
      </c>
      <c r="O120" s="1" t="str">
        <f>VLOOKUP(Cohort[[#This Row],[Code]],Codes[],COLUMN(Codes[[#Headers],[Parents Demographic]]),FALSE)</f>
        <v>Yes</v>
      </c>
      <c r="P120" s="1" t="str">
        <f>VLOOKUP(Cohort[[#This Row],[Code]],Codes[],COLUMN(Codes[[#Headers],[Mother''s Past Medical History]]),FALSE)</f>
        <v>Yes</v>
      </c>
      <c r="Q120" s="1" t="str">
        <f>VLOOKUP(Cohort[[#This Row],[Code]],Codes[],COLUMN(Codes[[#Headers],[EDD + Mode of Conception]]),FALSE)</f>
        <v>Yes</v>
      </c>
      <c r="R120" s="1" t="str">
        <f>VLOOKUP(Cohort[[#This Row],[Code]],Codes[],COLUMN(Codes[[#Headers],[Late Pregnancy History]]),FALSE)</f>
        <v>Yes</v>
      </c>
      <c r="S120" s="1" t="str">
        <f>VLOOKUP(Cohort[[#This Row],[Code]],Codes[],COLUMN(Codes[[#Headers],[Labour History]]),FALSE)</f>
        <v>Yes</v>
      </c>
      <c r="T120" s="1" t="str">
        <f>VLOOKUP(Cohort[[#This Row],[Code]],Codes[],COLUMN(Codes[[#Headers],[Baby Background Information]]),FALSE)</f>
        <v>Yes</v>
      </c>
      <c r="U120" s="1" t="str">
        <f>VLOOKUP(Cohort[[#This Row],[Code]],Codes[],COLUMN(Codes[[#Headers],[EPDS]]),FALSE)</f>
        <v>Yes</v>
      </c>
      <c r="V120" s="1" t="str">
        <f>VLOOKUP(Cohort[[#This Row],[Code]],Codes[],COLUMN(Codes[[#Headers],[Mother''s Medications]]),FALSE)</f>
        <v>Yes</v>
      </c>
      <c r="W120" s="1" t="str">
        <f>VLOOKUP(Cohort[[#This Row],[Code]],Codes[],COLUMN(Codes[[#Headers],[Baby Medications]]),FALSE)</f>
        <v>Yes</v>
      </c>
      <c r="X120" s="1" t="str">
        <f>VLOOKUP(Cohort[[#This Row],[Code]],Codes[],COLUMN(Codes[[#Headers],[Obstetric Histpry]]),FALSE)</f>
        <v>Yes</v>
      </c>
      <c r="Y120" s="1" t="str">
        <f>VLOOKUP(Cohort[[#This Row],[Code]],Codes[],COLUMN(Codes[[#Headers],[18 Month Follow on Data]]),FALSE)</f>
        <v>Yes</v>
      </c>
    </row>
    <row r="121" spans="1:25" hidden="1" x14ac:dyDescent="0.2">
      <c r="A121" t="s">
        <v>132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 t="str" cm="1">
        <f t="array" ref="I121">TEXT(SUM(10^Code_Mask*(Cohort[[#This Row],[Fetal Pilot Scans, validated or not]:[Has child had an 18 month assessment.  NB this includes limited data, courtesy assessments etc]]&gt;0)),"0000000")</f>
        <v>0011100</v>
      </c>
      <c r="L121" s="1" t="b">
        <f>VLOOKUP(Cohort[[#This Row],[Participant ID]],BIBS[],COLUMN(BIBS[[#Headers],[BIBS?]]),FALSE)</f>
        <v>0</v>
      </c>
      <c r="N121" s="1" t="str">
        <f>VLOOKUP(Cohort[[#This Row],[Code]],Codes[],COLUMN(Codes[[#Headers],[Meaning]]),FALSE)</f>
        <v>Pre-term and pre-term at term scans, assessed at 18 months</v>
      </c>
      <c r="O121" s="1" t="str">
        <f>VLOOKUP(Cohort[[#This Row],[Code]],Codes[],COLUMN(Codes[[#Headers],[Parents Demographic]]),FALSE)</f>
        <v>Yes</v>
      </c>
      <c r="P121" s="1" t="str">
        <f>VLOOKUP(Cohort[[#This Row],[Code]],Codes[],COLUMN(Codes[[#Headers],[Mother''s Past Medical History]]),FALSE)</f>
        <v>Yes</v>
      </c>
      <c r="Q121" s="1" t="str">
        <f>VLOOKUP(Cohort[[#This Row],[Code]],Codes[],COLUMN(Codes[[#Headers],[EDD + Mode of Conception]]),FALSE)</f>
        <v>Yes</v>
      </c>
      <c r="R121" s="1" t="str">
        <f>VLOOKUP(Cohort[[#This Row],[Code]],Codes[],COLUMN(Codes[[#Headers],[Late Pregnancy History]]),FALSE)</f>
        <v>Yes</v>
      </c>
      <c r="S121" s="1" t="str">
        <f>VLOOKUP(Cohort[[#This Row],[Code]],Codes[],COLUMN(Codes[[#Headers],[Labour History]]),FALSE)</f>
        <v>Yes</v>
      </c>
      <c r="T121" s="1" t="str">
        <f>VLOOKUP(Cohort[[#This Row],[Code]],Codes[],COLUMN(Codes[[#Headers],[Baby Background Information]]),FALSE)</f>
        <v>Yes</v>
      </c>
      <c r="U121" s="1" t="str">
        <f>VLOOKUP(Cohort[[#This Row],[Code]],Codes[],COLUMN(Codes[[#Headers],[EPDS]]),FALSE)</f>
        <v>Yes</v>
      </c>
      <c r="V121" s="1" t="str">
        <f>VLOOKUP(Cohort[[#This Row],[Code]],Codes[],COLUMN(Codes[[#Headers],[Mother''s Medications]]),FALSE)</f>
        <v>Yes</v>
      </c>
      <c r="W121" s="1" t="str">
        <f>VLOOKUP(Cohort[[#This Row],[Code]],Codes[],COLUMN(Codes[[#Headers],[Baby Medications]]),FALSE)</f>
        <v>Yes</v>
      </c>
      <c r="X121" s="1" t="str">
        <f>VLOOKUP(Cohort[[#This Row],[Code]],Codes[],COLUMN(Codes[[#Headers],[Obstetric Histpry]]),FALSE)</f>
        <v>Yes</v>
      </c>
      <c r="Y121" s="1" t="str">
        <f>VLOOKUP(Cohort[[#This Row],[Code]],Codes[],COLUMN(Codes[[#Headers],[18 Month Follow on Data]]),FALSE)</f>
        <v>Yes</v>
      </c>
    </row>
    <row r="122" spans="1:25" hidden="1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 t="str" cm="1">
        <f t="array" ref="I122">TEXT(SUM(10^Code_Mask*(Cohort[[#This Row],[Fetal Pilot Scans, validated or not]:[Has child had an 18 month assessment.  NB this includes limited data, courtesy assessments etc]]&gt;0)),"0000000")</f>
        <v>0011100</v>
      </c>
      <c r="L122" s="1" t="b">
        <f>VLOOKUP(Cohort[[#This Row],[Participant ID]],BIBS[],COLUMN(BIBS[[#Headers],[BIBS?]]),FALSE)</f>
        <v>0</v>
      </c>
      <c r="N122" s="1" t="str">
        <f>VLOOKUP(Cohort[[#This Row],[Code]],Codes[],COLUMN(Codes[[#Headers],[Meaning]]),FALSE)</f>
        <v>Pre-term and pre-term at term scans, assessed at 18 months</v>
      </c>
      <c r="O122" s="1" t="str">
        <f>VLOOKUP(Cohort[[#This Row],[Code]],Codes[],COLUMN(Codes[[#Headers],[Parents Demographic]]),FALSE)</f>
        <v>Yes</v>
      </c>
      <c r="P122" s="1" t="str">
        <f>VLOOKUP(Cohort[[#This Row],[Code]],Codes[],COLUMN(Codes[[#Headers],[Mother''s Past Medical History]]),FALSE)</f>
        <v>Yes</v>
      </c>
      <c r="Q122" s="1" t="str">
        <f>VLOOKUP(Cohort[[#This Row],[Code]],Codes[],COLUMN(Codes[[#Headers],[EDD + Mode of Conception]]),FALSE)</f>
        <v>Yes</v>
      </c>
      <c r="R122" s="1" t="str">
        <f>VLOOKUP(Cohort[[#This Row],[Code]],Codes[],COLUMN(Codes[[#Headers],[Late Pregnancy History]]),FALSE)</f>
        <v>Yes</v>
      </c>
      <c r="S122" s="1" t="str">
        <f>VLOOKUP(Cohort[[#This Row],[Code]],Codes[],COLUMN(Codes[[#Headers],[Labour History]]),FALSE)</f>
        <v>Yes</v>
      </c>
      <c r="T122" s="1" t="str">
        <f>VLOOKUP(Cohort[[#This Row],[Code]],Codes[],COLUMN(Codes[[#Headers],[Baby Background Information]]),FALSE)</f>
        <v>Yes</v>
      </c>
      <c r="U122" s="1" t="str">
        <f>VLOOKUP(Cohort[[#This Row],[Code]],Codes[],COLUMN(Codes[[#Headers],[EPDS]]),FALSE)</f>
        <v>Yes</v>
      </c>
      <c r="V122" s="1" t="str">
        <f>VLOOKUP(Cohort[[#This Row],[Code]],Codes[],COLUMN(Codes[[#Headers],[Mother''s Medications]]),FALSE)</f>
        <v>Yes</v>
      </c>
      <c r="W122" s="1" t="str">
        <f>VLOOKUP(Cohort[[#This Row],[Code]],Codes[],COLUMN(Codes[[#Headers],[Baby Medications]]),FALSE)</f>
        <v>Yes</v>
      </c>
      <c r="X122" s="1" t="str">
        <f>VLOOKUP(Cohort[[#This Row],[Code]],Codes[],COLUMN(Codes[[#Headers],[Obstetric Histpry]]),FALSE)</f>
        <v>Yes</v>
      </c>
      <c r="Y122" s="1" t="str">
        <f>VLOOKUP(Cohort[[#This Row],[Code]],Codes[],COLUMN(Codes[[#Headers],[18 Month Follow on Data]]),FALSE)</f>
        <v>Yes</v>
      </c>
    </row>
    <row r="123" spans="1:25" hidden="1" x14ac:dyDescent="0.2">
      <c r="A123" t="s">
        <v>134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 t="str" cm="1">
        <f t="array" ref="I123">TEXT(SUM(10^Code_Mask*(Cohort[[#This Row],[Fetal Pilot Scans, validated or not]:[Has child had an 18 month assessment.  NB this includes limited data, courtesy assessments etc]]&gt;0)),"0000000")</f>
        <v>0011100</v>
      </c>
      <c r="L123" s="1" t="b">
        <f>VLOOKUP(Cohort[[#This Row],[Participant ID]],BIBS[],COLUMN(BIBS[[#Headers],[BIBS?]]),FALSE)</f>
        <v>0</v>
      </c>
      <c r="N123" s="1" t="str">
        <f>VLOOKUP(Cohort[[#This Row],[Code]],Codes[],COLUMN(Codes[[#Headers],[Meaning]]),FALSE)</f>
        <v>Pre-term and pre-term at term scans, assessed at 18 months</v>
      </c>
      <c r="O123" s="1" t="str">
        <f>VLOOKUP(Cohort[[#This Row],[Code]],Codes[],COLUMN(Codes[[#Headers],[Parents Demographic]]),FALSE)</f>
        <v>Yes</v>
      </c>
      <c r="P123" s="1" t="str">
        <f>VLOOKUP(Cohort[[#This Row],[Code]],Codes[],COLUMN(Codes[[#Headers],[Mother''s Past Medical History]]),FALSE)</f>
        <v>Yes</v>
      </c>
      <c r="Q123" s="1" t="str">
        <f>VLOOKUP(Cohort[[#This Row],[Code]],Codes[],COLUMN(Codes[[#Headers],[EDD + Mode of Conception]]),FALSE)</f>
        <v>Yes</v>
      </c>
      <c r="R123" s="1" t="str">
        <f>VLOOKUP(Cohort[[#This Row],[Code]],Codes[],COLUMN(Codes[[#Headers],[Late Pregnancy History]]),FALSE)</f>
        <v>Yes</v>
      </c>
      <c r="S123" s="1" t="str">
        <f>VLOOKUP(Cohort[[#This Row],[Code]],Codes[],COLUMN(Codes[[#Headers],[Labour History]]),FALSE)</f>
        <v>Yes</v>
      </c>
      <c r="T123" s="1" t="str">
        <f>VLOOKUP(Cohort[[#This Row],[Code]],Codes[],COLUMN(Codes[[#Headers],[Baby Background Information]]),FALSE)</f>
        <v>Yes</v>
      </c>
      <c r="U123" s="1" t="str">
        <f>VLOOKUP(Cohort[[#This Row],[Code]],Codes[],COLUMN(Codes[[#Headers],[EPDS]]),FALSE)</f>
        <v>Yes</v>
      </c>
      <c r="V123" s="1" t="str">
        <f>VLOOKUP(Cohort[[#This Row],[Code]],Codes[],COLUMN(Codes[[#Headers],[Mother''s Medications]]),FALSE)</f>
        <v>Yes</v>
      </c>
      <c r="W123" s="1" t="str">
        <f>VLOOKUP(Cohort[[#This Row],[Code]],Codes[],COLUMN(Codes[[#Headers],[Baby Medications]]),FALSE)</f>
        <v>Yes</v>
      </c>
      <c r="X123" s="1" t="str">
        <f>VLOOKUP(Cohort[[#This Row],[Code]],Codes[],COLUMN(Codes[[#Headers],[Obstetric Histpry]]),FALSE)</f>
        <v>Yes</v>
      </c>
      <c r="Y123" s="1" t="str">
        <f>VLOOKUP(Cohort[[#This Row],[Code]],Codes[],COLUMN(Codes[[#Headers],[18 Month Follow on Data]]),FALSE)</f>
        <v>Yes</v>
      </c>
    </row>
    <row r="124" spans="1:25" hidden="1" x14ac:dyDescent="0.2">
      <c r="A124" t="s">
        <v>135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 t="str" cm="1">
        <f t="array" ref="I124">TEXT(SUM(10^Code_Mask*(Cohort[[#This Row],[Fetal Pilot Scans, validated or not]:[Has child had an 18 month assessment.  NB this includes limited data, courtesy assessments etc]]&gt;0)),"0000000")</f>
        <v>0011100</v>
      </c>
      <c r="L124" s="1" t="b">
        <f>VLOOKUP(Cohort[[#This Row],[Participant ID]],BIBS[],COLUMN(BIBS[[#Headers],[BIBS?]]),FALSE)</f>
        <v>0</v>
      </c>
      <c r="N124" s="1" t="str">
        <f>VLOOKUP(Cohort[[#This Row],[Code]],Codes[],COLUMN(Codes[[#Headers],[Meaning]]),FALSE)</f>
        <v>Pre-term and pre-term at term scans, assessed at 18 months</v>
      </c>
      <c r="O124" s="1" t="str">
        <f>VLOOKUP(Cohort[[#This Row],[Code]],Codes[],COLUMN(Codes[[#Headers],[Parents Demographic]]),FALSE)</f>
        <v>Yes</v>
      </c>
      <c r="P124" s="1" t="str">
        <f>VLOOKUP(Cohort[[#This Row],[Code]],Codes[],COLUMN(Codes[[#Headers],[Mother''s Past Medical History]]),FALSE)</f>
        <v>Yes</v>
      </c>
      <c r="Q124" s="1" t="str">
        <f>VLOOKUP(Cohort[[#This Row],[Code]],Codes[],COLUMN(Codes[[#Headers],[EDD + Mode of Conception]]),FALSE)</f>
        <v>Yes</v>
      </c>
      <c r="R124" s="1" t="str">
        <f>VLOOKUP(Cohort[[#This Row],[Code]],Codes[],COLUMN(Codes[[#Headers],[Late Pregnancy History]]),FALSE)</f>
        <v>Yes</v>
      </c>
      <c r="S124" s="1" t="str">
        <f>VLOOKUP(Cohort[[#This Row],[Code]],Codes[],COLUMN(Codes[[#Headers],[Labour History]]),FALSE)</f>
        <v>Yes</v>
      </c>
      <c r="T124" s="1" t="str">
        <f>VLOOKUP(Cohort[[#This Row],[Code]],Codes[],COLUMN(Codes[[#Headers],[Baby Background Information]]),FALSE)</f>
        <v>Yes</v>
      </c>
      <c r="U124" s="1" t="str">
        <f>VLOOKUP(Cohort[[#This Row],[Code]],Codes[],COLUMN(Codes[[#Headers],[EPDS]]),FALSE)</f>
        <v>Yes</v>
      </c>
      <c r="V124" s="1" t="str">
        <f>VLOOKUP(Cohort[[#This Row],[Code]],Codes[],COLUMN(Codes[[#Headers],[Mother''s Medications]]),FALSE)</f>
        <v>Yes</v>
      </c>
      <c r="W124" s="1" t="str">
        <f>VLOOKUP(Cohort[[#This Row],[Code]],Codes[],COLUMN(Codes[[#Headers],[Baby Medications]]),FALSE)</f>
        <v>Yes</v>
      </c>
      <c r="X124" s="1" t="str">
        <f>VLOOKUP(Cohort[[#This Row],[Code]],Codes[],COLUMN(Codes[[#Headers],[Obstetric Histpry]]),FALSE)</f>
        <v>Yes</v>
      </c>
      <c r="Y124" s="1" t="str">
        <f>VLOOKUP(Cohort[[#This Row],[Code]],Codes[],COLUMN(Codes[[#Headers],[18 Month Follow on Data]]),FALSE)</f>
        <v>Yes</v>
      </c>
    </row>
    <row r="125" spans="1:25" hidden="1" x14ac:dyDescent="0.2">
      <c r="A125" t="s">
        <v>136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 t="str" cm="1">
        <f t="array" ref="I125">TEXT(SUM(10^Code_Mask*(Cohort[[#This Row],[Fetal Pilot Scans, validated or not]:[Has child had an 18 month assessment.  NB this includes limited data, courtesy assessments etc]]&gt;0)),"0000000")</f>
        <v>0100100</v>
      </c>
      <c r="L125" s="1" t="b">
        <f>VLOOKUP(Cohort[[#This Row],[Participant ID]],BIBS[],COLUMN(BIBS[[#Headers],[BIBS?]]),FALSE)</f>
        <v>0</v>
      </c>
      <c r="N125" s="1" t="str">
        <f>VLOOKUP(Cohort[[#This Row],[Code]],Codes[],COLUMN(Codes[[#Headers],[Meaning]]),FALSE)</f>
        <v>Term scan, Assessed at 18 months</v>
      </c>
      <c r="O125" s="1" t="str">
        <f>VLOOKUP(Cohort[[#This Row],[Code]],Codes[],COLUMN(Codes[[#Headers],[Parents Demographic]]),FALSE)</f>
        <v>Yes</v>
      </c>
      <c r="P125" s="1" t="str">
        <f>VLOOKUP(Cohort[[#This Row],[Code]],Codes[],COLUMN(Codes[[#Headers],[Mother''s Past Medical History]]),FALSE)</f>
        <v>Yes</v>
      </c>
      <c r="Q125" s="1" t="str">
        <f>VLOOKUP(Cohort[[#This Row],[Code]],Codes[],COLUMN(Codes[[#Headers],[EDD + Mode of Conception]]),FALSE)</f>
        <v>Yes</v>
      </c>
      <c r="R125" s="1" t="str">
        <f>VLOOKUP(Cohort[[#This Row],[Code]],Codes[],COLUMN(Codes[[#Headers],[Late Pregnancy History]]),FALSE)</f>
        <v>Yes</v>
      </c>
      <c r="S125" s="1" t="str">
        <f>VLOOKUP(Cohort[[#This Row],[Code]],Codes[],COLUMN(Codes[[#Headers],[Labour History]]),FALSE)</f>
        <v>Yes</v>
      </c>
      <c r="T125" s="1" t="str">
        <f>VLOOKUP(Cohort[[#This Row],[Code]],Codes[],COLUMN(Codes[[#Headers],[Baby Background Information]]),FALSE)</f>
        <v>Yes</v>
      </c>
      <c r="U125" s="1" t="str">
        <f>VLOOKUP(Cohort[[#This Row],[Code]],Codes[],COLUMN(Codes[[#Headers],[EPDS]]),FALSE)</f>
        <v>Yes</v>
      </c>
      <c r="V125" s="1" t="str">
        <f>VLOOKUP(Cohort[[#This Row],[Code]],Codes[],COLUMN(Codes[[#Headers],[Mother''s Medications]]),FALSE)</f>
        <v>Yes</v>
      </c>
      <c r="W125" s="1" t="str">
        <f>VLOOKUP(Cohort[[#This Row],[Code]],Codes[],COLUMN(Codes[[#Headers],[Baby Medications]]),FALSE)</f>
        <v>Yes</v>
      </c>
      <c r="X125" s="1" t="str">
        <f>VLOOKUP(Cohort[[#This Row],[Code]],Codes[],COLUMN(Codes[[#Headers],[Obstetric Histpry]]),FALSE)</f>
        <v>Yes</v>
      </c>
      <c r="Y125" s="1" t="str">
        <f>VLOOKUP(Cohort[[#This Row],[Code]],Codes[],COLUMN(Codes[[#Headers],[18 Month Follow on Data]]),FALSE)</f>
        <v>Yes</v>
      </c>
    </row>
    <row r="126" spans="1:25" hidden="1" x14ac:dyDescent="0.2">
      <c r="A126" t="s">
        <v>137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 t="str" cm="1">
        <f t="array" ref="I126">TEXT(SUM(10^Code_Mask*(Cohort[[#This Row],[Fetal Pilot Scans, validated or not]:[Has child had an 18 month assessment.  NB this includes limited data, courtesy assessments etc]]&gt;0)),"0000000")</f>
        <v>0100100</v>
      </c>
      <c r="L126" s="1" t="b">
        <f>VLOOKUP(Cohort[[#This Row],[Participant ID]],BIBS[],COLUMN(BIBS[[#Headers],[BIBS?]]),FALSE)</f>
        <v>0</v>
      </c>
      <c r="N126" s="1" t="str">
        <f>VLOOKUP(Cohort[[#This Row],[Code]],Codes[],COLUMN(Codes[[#Headers],[Meaning]]),FALSE)</f>
        <v>Term scan, Assessed at 18 months</v>
      </c>
      <c r="O126" s="1" t="str">
        <f>VLOOKUP(Cohort[[#This Row],[Code]],Codes[],COLUMN(Codes[[#Headers],[Parents Demographic]]),FALSE)</f>
        <v>Yes</v>
      </c>
      <c r="P126" s="1" t="str">
        <f>VLOOKUP(Cohort[[#This Row],[Code]],Codes[],COLUMN(Codes[[#Headers],[Mother''s Past Medical History]]),FALSE)</f>
        <v>Yes</v>
      </c>
      <c r="Q126" s="1" t="str">
        <f>VLOOKUP(Cohort[[#This Row],[Code]],Codes[],COLUMN(Codes[[#Headers],[EDD + Mode of Conception]]),FALSE)</f>
        <v>Yes</v>
      </c>
      <c r="R126" s="1" t="str">
        <f>VLOOKUP(Cohort[[#This Row],[Code]],Codes[],COLUMN(Codes[[#Headers],[Late Pregnancy History]]),FALSE)</f>
        <v>Yes</v>
      </c>
      <c r="S126" s="1" t="str">
        <f>VLOOKUP(Cohort[[#This Row],[Code]],Codes[],COLUMN(Codes[[#Headers],[Labour History]]),FALSE)</f>
        <v>Yes</v>
      </c>
      <c r="T126" s="1" t="str">
        <f>VLOOKUP(Cohort[[#This Row],[Code]],Codes[],COLUMN(Codes[[#Headers],[Baby Background Information]]),FALSE)</f>
        <v>Yes</v>
      </c>
      <c r="U126" s="1" t="str">
        <f>VLOOKUP(Cohort[[#This Row],[Code]],Codes[],COLUMN(Codes[[#Headers],[EPDS]]),FALSE)</f>
        <v>Yes</v>
      </c>
      <c r="V126" s="1" t="str">
        <f>VLOOKUP(Cohort[[#This Row],[Code]],Codes[],COLUMN(Codes[[#Headers],[Mother''s Medications]]),FALSE)</f>
        <v>Yes</v>
      </c>
      <c r="W126" s="1" t="str">
        <f>VLOOKUP(Cohort[[#This Row],[Code]],Codes[],COLUMN(Codes[[#Headers],[Baby Medications]]),FALSE)</f>
        <v>Yes</v>
      </c>
      <c r="X126" s="1" t="str">
        <f>VLOOKUP(Cohort[[#This Row],[Code]],Codes[],COLUMN(Codes[[#Headers],[Obstetric Histpry]]),FALSE)</f>
        <v>Yes</v>
      </c>
      <c r="Y126" s="1" t="str">
        <f>VLOOKUP(Cohort[[#This Row],[Code]],Codes[],COLUMN(Codes[[#Headers],[18 Month Follow on Data]]),FALSE)</f>
        <v>Yes</v>
      </c>
    </row>
    <row r="127" spans="1:25" x14ac:dyDescent="0.2">
      <c r="A127" t="s">
        <v>138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 t="str" cm="1">
        <f t="array" ref="I127">TEXT(SUM(10^Code_Mask*(Cohort[[#This Row],[Fetal Pilot Scans, validated or not]:[Has child had an 18 month assessment.  NB this includes limited data, courtesy assessments etc]]&gt;0)),"0000000")</f>
        <v>0100100</v>
      </c>
      <c r="L127" s="1" t="b">
        <f>VLOOKUP(Cohort[[#This Row],[Participant ID]],BIBS[],COLUMN(BIBS[[#Headers],[BIBS?]]),FALSE)</f>
        <v>1</v>
      </c>
      <c r="N127" s="1" t="str">
        <f>VLOOKUP(Cohort[[#This Row],[Code]],Codes[],COLUMN(Codes[[#Headers],[Meaning]]),FALSE)</f>
        <v>Term scan, Assessed at 18 months</v>
      </c>
      <c r="O127" s="1" t="str">
        <f>VLOOKUP(Cohort[[#This Row],[Code]],Codes[],COLUMN(Codes[[#Headers],[Parents Demographic]]),FALSE)</f>
        <v>Yes</v>
      </c>
      <c r="P127" s="1" t="str">
        <f>VLOOKUP(Cohort[[#This Row],[Code]],Codes[],COLUMN(Codes[[#Headers],[Mother''s Past Medical History]]),FALSE)</f>
        <v>Yes</v>
      </c>
      <c r="Q127" s="1" t="str">
        <f>VLOOKUP(Cohort[[#This Row],[Code]],Codes[],COLUMN(Codes[[#Headers],[EDD + Mode of Conception]]),FALSE)</f>
        <v>Yes</v>
      </c>
      <c r="R127" s="1" t="str">
        <f>VLOOKUP(Cohort[[#This Row],[Code]],Codes[],COLUMN(Codes[[#Headers],[Late Pregnancy History]]),FALSE)</f>
        <v>Yes</v>
      </c>
      <c r="S127" s="1" t="str">
        <f>VLOOKUP(Cohort[[#This Row],[Code]],Codes[],COLUMN(Codes[[#Headers],[Labour History]]),FALSE)</f>
        <v>Yes</v>
      </c>
      <c r="T127" s="1" t="str">
        <f>VLOOKUP(Cohort[[#This Row],[Code]],Codes[],COLUMN(Codes[[#Headers],[Baby Background Information]]),FALSE)</f>
        <v>Yes</v>
      </c>
      <c r="U127" s="1" t="str">
        <f>VLOOKUP(Cohort[[#This Row],[Code]],Codes[],COLUMN(Codes[[#Headers],[EPDS]]),FALSE)</f>
        <v>Yes</v>
      </c>
      <c r="V127" s="1" t="str">
        <f>VLOOKUP(Cohort[[#This Row],[Code]],Codes[],COLUMN(Codes[[#Headers],[Mother''s Medications]]),FALSE)</f>
        <v>Yes</v>
      </c>
      <c r="W127" s="1" t="str">
        <f>VLOOKUP(Cohort[[#This Row],[Code]],Codes[],COLUMN(Codes[[#Headers],[Baby Medications]]),FALSE)</f>
        <v>Yes</v>
      </c>
      <c r="X127" s="1" t="str">
        <f>VLOOKUP(Cohort[[#This Row],[Code]],Codes[],COLUMN(Codes[[#Headers],[Obstetric Histpry]]),FALSE)</f>
        <v>Yes</v>
      </c>
      <c r="Y127" s="1" t="str">
        <f>VLOOKUP(Cohort[[#This Row],[Code]],Codes[],COLUMN(Codes[[#Headers],[18 Month Follow on Data]]),FALSE)</f>
        <v>Yes</v>
      </c>
    </row>
    <row r="128" spans="1:25" hidden="1" x14ac:dyDescent="0.2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 t="str" cm="1">
        <f t="array" ref="I128">TEXT(SUM(10^Code_Mask*(Cohort[[#This Row],[Fetal Pilot Scans, validated or not]:[Has child had an 18 month assessment.  NB this includes limited data, courtesy assessments etc]]&gt;0)),"0000000")</f>
        <v>0001100</v>
      </c>
      <c r="L128" s="1" t="b">
        <f>VLOOKUP(Cohort[[#This Row],[Participant ID]],BIBS[],COLUMN(BIBS[[#Headers],[BIBS?]]),FALSE)</f>
        <v>0</v>
      </c>
      <c r="N128" s="1" t="str">
        <f>VLOOKUP(Cohort[[#This Row],[Code]],Codes[],COLUMN(Codes[[#Headers],[Meaning]]),FALSE)</f>
        <v>Pre-term_at term only, no other scans, assessed at 18 months</v>
      </c>
      <c r="O128" s="1" t="str">
        <f>VLOOKUP(Cohort[[#This Row],[Code]],Codes[],COLUMN(Codes[[#Headers],[Parents Demographic]]),FALSE)</f>
        <v>Yes</v>
      </c>
      <c r="P128" s="1" t="str">
        <f>VLOOKUP(Cohort[[#This Row],[Code]],Codes[],COLUMN(Codes[[#Headers],[Mother''s Past Medical History]]),FALSE)</f>
        <v>Yes</v>
      </c>
      <c r="Q128" s="1" t="str">
        <f>VLOOKUP(Cohort[[#This Row],[Code]],Codes[],COLUMN(Codes[[#Headers],[EDD + Mode of Conception]]),FALSE)</f>
        <v>Yes</v>
      </c>
      <c r="R128" s="1" t="str">
        <f>VLOOKUP(Cohort[[#This Row],[Code]],Codes[],COLUMN(Codes[[#Headers],[Late Pregnancy History]]),FALSE)</f>
        <v>Yes</v>
      </c>
      <c r="S128" s="1" t="str">
        <f>VLOOKUP(Cohort[[#This Row],[Code]],Codes[],COLUMN(Codes[[#Headers],[Labour History]]),FALSE)</f>
        <v>Yes</v>
      </c>
      <c r="T128" s="1" t="str">
        <f>VLOOKUP(Cohort[[#This Row],[Code]],Codes[],COLUMN(Codes[[#Headers],[Baby Background Information]]),FALSE)</f>
        <v>Yes</v>
      </c>
      <c r="U128" s="1" t="str">
        <f>VLOOKUP(Cohort[[#This Row],[Code]],Codes[],COLUMN(Codes[[#Headers],[EPDS]]),FALSE)</f>
        <v>Yes</v>
      </c>
      <c r="V128" s="1" t="str">
        <f>VLOOKUP(Cohort[[#This Row],[Code]],Codes[],COLUMN(Codes[[#Headers],[Mother''s Medications]]),FALSE)</f>
        <v>Yes</v>
      </c>
      <c r="W128" s="1" t="str">
        <f>VLOOKUP(Cohort[[#This Row],[Code]],Codes[],COLUMN(Codes[[#Headers],[Baby Medications]]),FALSE)</f>
        <v>Yes</v>
      </c>
      <c r="X128" s="1" t="str">
        <f>VLOOKUP(Cohort[[#This Row],[Code]],Codes[],COLUMN(Codes[[#Headers],[Obstetric Histpry]]),FALSE)</f>
        <v>Yes</v>
      </c>
      <c r="Y128" s="1" t="str">
        <f>VLOOKUP(Cohort[[#This Row],[Code]],Codes[],COLUMN(Codes[[#Headers],[18 Month Follow on Data]]),FALSE)</f>
        <v>Yes</v>
      </c>
    </row>
    <row r="129" spans="1:25" ht="17" hidden="1" x14ac:dyDescent="0.2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 cm="1">
        <f t="array" ref="I129">TEXT(SUM(10^Code_Mask*(Cohort[[#This Row],[Fetal Pilot Scans, validated or not]:[Has child had an 18 month assessment.  NB this includes limited data, courtesy assessments etc]]&gt;0)),"0000000")</f>
        <v>0000000</v>
      </c>
      <c r="K129" s="1" t="s">
        <v>36</v>
      </c>
      <c r="L129" s="1" t="e">
        <f>VLOOKUP(Cohort[[#This Row],[Participant ID]],BIBS[],COLUMN(BIBS[[#Headers],[BIBS?]]),FALSE)</f>
        <v>#N/A</v>
      </c>
      <c r="N129" s="1" t="str">
        <f>VLOOKUP(Cohort[[#This Row],[Code]],Codes[],COLUMN(Codes[[#Headers],[Meaning]]),FALSE)</f>
        <v>No dHCP data at ll.  ?Enrolment, ?Baby Born, ?EPDS but not cleaned</v>
      </c>
      <c r="O129" s="1" t="str">
        <f>VLOOKUP(Cohort[[#This Row],[Code]],Codes[],COLUMN(Codes[[#Headers],[Parents Demographic]]),FALSE)</f>
        <v>No</v>
      </c>
      <c r="P129" s="1" t="str">
        <f>VLOOKUP(Cohort[[#This Row],[Code]],Codes[],COLUMN(Codes[[#Headers],[Mother''s Past Medical History]]),FALSE)</f>
        <v>No</v>
      </c>
      <c r="Q129" s="1" t="str">
        <f>VLOOKUP(Cohort[[#This Row],[Code]],Codes[],COLUMN(Codes[[#Headers],[EDD + Mode of Conception]]),FALSE)</f>
        <v>No</v>
      </c>
      <c r="R129" s="1" t="str">
        <f>VLOOKUP(Cohort[[#This Row],[Code]],Codes[],COLUMN(Codes[[#Headers],[Late Pregnancy History]]),FALSE)</f>
        <v>No</v>
      </c>
      <c r="S129" s="1" t="str">
        <f>VLOOKUP(Cohort[[#This Row],[Code]],Codes[],COLUMN(Codes[[#Headers],[Labour History]]),FALSE)</f>
        <v>No</v>
      </c>
      <c r="T129" s="1" t="str">
        <f>VLOOKUP(Cohort[[#This Row],[Code]],Codes[],COLUMN(Codes[[#Headers],[Baby Background Information]]),FALSE)</f>
        <v>No</v>
      </c>
      <c r="U129" s="1" t="str">
        <f>VLOOKUP(Cohort[[#This Row],[Code]],Codes[],COLUMN(Codes[[#Headers],[EPDS]]),FALSE)</f>
        <v>No</v>
      </c>
      <c r="V129" s="1" t="str">
        <f>VLOOKUP(Cohort[[#This Row],[Code]],Codes[],COLUMN(Codes[[#Headers],[Mother''s Medications]]),FALSE)</f>
        <v>No</v>
      </c>
      <c r="W129" s="1" t="str">
        <f>VLOOKUP(Cohort[[#This Row],[Code]],Codes[],COLUMN(Codes[[#Headers],[Baby Medications]]),FALSE)</f>
        <v>No</v>
      </c>
      <c r="X129" s="1" t="str">
        <f>VLOOKUP(Cohort[[#This Row],[Code]],Codes[],COLUMN(Codes[[#Headers],[Obstetric Histpry]]),FALSE)</f>
        <v>No</v>
      </c>
      <c r="Y129" s="1" t="str">
        <f>VLOOKUP(Cohort[[#This Row],[Code]],Codes[],COLUMN(Codes[[#Headers],[18 Month Follow on Data]]),FALSE)</f>
        <v>No</v>
      </c>
    </row>
    <row r="130" spans="1:25" ht="17" hidden="1" x14ac:dyDescent="0.2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 cm="1">
        <f t="array" ref="I130">TEXT(SUM(10^Code_Mask*(Cohort[[#This Row],[Fetal Pilot Scans, validated or not]:[Has child had an 18 month assessment.  NB this includes limited data, courtesy assessments etc]]&gt;0)),"0000000")</f>
        <v>0000000</v>
      </c>
      <c r="K130" s="1" t="s">
        <v>36</v>
      </c>
      <c r="L130" s="1" t="e">
        <f>VLOOKUP(Cohort[[#This Row],[Participant ID]],BIBS[],COLUMN(BIBS[[#Headers],[BIBS?]]),FALSE)</f>
        <v>#N/A</v>
      </c>
      <c r="N130" s="1" t="str">
        <f>VLOOKUP(Cohort[[#This Row],[Code]],Codes[],COLUMN(Codes[[#Headers],[Meaning]]),FALSE)</f>
        <v>No dHCP data at ll.  ?Enrolment, ?Baby Born, ?EPDS but not cleaned</v>
      </c>
      <c r="O130" s="1" t="str">
        <f>VLOOKUP(Cohort[[#This Row],[Code]],Codes[],COLUMN(Codes[[#Headers],[Parents Demographic]]),FALSE)</f>
        <v>No</v>
      </c>
      <c r="P130" s="1" t="str">
        <f>VLOOKUP(Cohort[[#This Row],[Code]],Codes[],COLUMN(Codes[[#Headers],[Mother''s Past Medical History]]),FALSE)</f>
        <v>No</v>
      </c>
      <c r="Q130" s="1" t="str">
        <f>VLOOKUP(Cohort[[#This Row],[Code]],Codes[],COLUMN(Codes[[#Headers],[EDD + Mode of Conception]]),FALSE)</f>
        <v>No</v>
      </c>
      <c r="R130" s="1" t="str">
        <f>VLOOKUP(Cohort[[#This Row],[Code]],Codes[],COLUMN(Codes[[#Headers],[Late Pregnancy History]]),FALSE)</f>
        <v>No</v>
      </c>
      <c r="S130" s="1" t="str">
        <f>VLOOKUP(Cohort[[#This Row],[Code]],Codes[],COLUMN(Codes[[#Headers],[Labour History]]),FALSE)</f>
        <v>No</v>
      </c>
      <c r="T130" s="1" t="str">
        <f>VLOOKUP(Cohort[[#This Row],[Code]],Codes[],COLUMN(Codes[[#Headers],[Baby Background Information]]),FALSE)</f>
        <v>No</v>
      </c>
      <c r="U130" s="1" t="str">
        <f>VLOOKUP(Cohort[[#This Row],[Code]],Codes[],COLUMN(Codes[[#Headers],[EPDS]]),FALSE)</f>
        <v>No</v>
      </c>
      <c r="V130" s="1" t="str">
        <f>VLOOKUP(Cohort[[#This Row],[Code]],Codes[],COLUMN(Codes[[#Headers],[Mother''s Medications]]),FALSE)</f>
        <v>No</v>
      </c>
      <c r="W130" s="1" t="str">
        <f>VLOOKUP(Cohort[[#This Row],[Code]],Codes[],COLUMN(Codes[[#Headers],[Baby Medications]]),FALSE)</f>
        <v>No</v>
      </c>
      <c r="X130" s="1" t="str">
        <f>VLOOKUP(Cohort[[#This Row],[Code]],Codes[],COLUMN(Codes[[#Headers],[Obstetric Histpry]]),FALSE)</f>
        <v>No</v>
      </c>
      <c r="Y130" s="1" t="str">
        <f>VLOOKUP(Cohort[[#This Row],[Code]],Codes[],COLUMN(Codes[[#Headers],[18 Month Follow on Data]]),FALSE)</f>
        <v>No</v>
      </c>
    </row>
    <row r="131" spans="1:25" hidden="1" x14ac:dyDescent="0.2">
      <c r="A131" t="s">
        <v>142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 t="str" cm="1">
        <f t="array" ref="I131">TEXT(SUM(10^Code_Mask*(Cohort[[#This Row],[Fetal Pilot Scans, validated or not]:[Has child had an 18 month assessment.  NB this includes limited data, courtesy assessments etc]]&gt;0)),"0000000")</f>
        <v>0100100</v>
      </c>
      <c r="L131" s="1" t="b">
        <f>VLOOKUP(Cohort[[#This Row],[Participant ID]],BIBS[],COLUMN(BIBS[[#Headers],[BIBS?]]),FALSE)</f>
        <v>0</v>
      </c>
      <c r="N131" s="1" t="str">
        <f>VLOOKUP(Cohort[[#This Row],[Code]],Codes[],COLUMN(Codes[[#Headers],[Meaning]]),FALSE)</f>
        <v>Term scan, Assessed at 18 months</v>
      </c>
      <c r="O131" s="1" t="str">
        <f>VLOOKUP(Cohort[[#This Row],[Code]],Codes[],COLUMN(Codes[[#Headers],[Parents Demographic]]),FALSE)</f>
        <v>Yes</v>
      </c>
      <c r="P131" s="1" t="str">
        <f>VLOOKUP(Cohort[[#This Row],[Code]],Codes[],COLUMN(Codes[[#Headers],[Mother''s Past Medical History]]),FALSE)</f>
        <v>Yes</v>
      </c>
      <c r="Q131" s="1" t="str">
        <f>VLOOKUP(Cohort[[#This Row],[Code]],Codes[],COLUMN(Codes[[#Headers],[EDD + Mode of Conception]]),FALSE)</f>
        <v>Yes</v>
      </c>
      <c r="R131" s="1" t="str">
        <f>VLOOKUP(Cohort[[#This Row],[Code]],Codes[],COLUMN(Codes[[#Headers],[Late Pregnancy History]]),FALSE)</f>
        <v>Yes</v>
      </c>
      <c r="S131" s="1" t="str">
        <f>VLOOKUP(Cohort[[#This Row],[Code]],Codes[],COLUMN(Codes[[#Headers],[Labour History]]),FALSE)</f>
        <v>Yes</v>
      </c>
      <c r="T131" s="1" t="str">
        <f>VLOOKUP(Cohort[[#This Row],[Code]],Codes[],COLUMN(Codes[[#Headers],[Baby Background Information]]),FALSE)</f>
        <v>Yes</v>
      </c>
      <c r="U131" s="1" t="str">
        <f>VLOOKUP(Cohort[[#This Row],[Code]],Codes[],COLUMN(Codes[[#Headers],[EPDS]]),FALSE)</f>
        <v>Yes</v>
      </c>
      <c r="V131" s="1" t="str">
        <f>VLOOKUP(Cohort[[#This Row],[Code]],Codes[],COLUMN(Codes[[#Headers],[Mother''s Medications]]),FALSE)</f>
        <v>Yes</v>
      </c>
      <c r="W131" s="1" t="str">
        <f>VLOOKUP(Cohort[[#This Row],[Code]],Codes[],COLUMN(Codes[[#Headers],[Baby Medications]]),FALSE)</f>
        <v>Yes</v>
      </c>
      <c r="X131" s="1" t="str">
        <f>VLOOKUP(Cohort[[#This Row],[Code]],Codes[],COLUMN(Codes[[#Headers],[Obstetric Histpry]]),FALSE)</f>
        <v>Yes</v>
      </c>
      <c r="Y131" s="1" t="str">
        <f>VLOOKUP(Cohort[[#This Row],[Code]],Codes[],COLUMN(Codes[[#Headers],[18 Month Follow on Data]]),FALSE)</f>
        <v>Yes</v>
      </c>
    </row>
    <row r="132" spans="1:25" hidden="1" x14ac:dyDescent="0.2">
      <c r="A132" t="s">
        <v>143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 t="str" cm="1">
        <f t="array" ref="I132">TEXT(SUM(10^Code_Mask*(Cohort[[#This Row],[Fetal Pilot Scans, validated or not]:[Has child had an 18 month assessment.  NB this includes limited data, courtesy assessments etc]]&gt;0)),"0000000")</f>
        <v>0100100</v>
      </c>
      <c r="L132" s="1" t="b">
        <f>VLOOKUP(Cohort[[#This Row],[Participant ID]],BIBS[],COLUMN(BIBS[[#Headers],[BIBS?]]),FALSE)</f>
        <v>0</v>
      </c>
      <c r="N132" s="1" t="str">
        <f>VLOOKUP(Cohort[[#This Row],[Code]],Codes[],COLUMN(Codes[[#Headers],[Meaning]]),FALSE)</f>
        <v>Term scan, Assessed at 18 months</v>
      </c>
      <c r="O132" s="1" t="str">
        <f>VLOOKUP(Cohort[[#This Row],[Code]],Codes[],COLUMN(Codes[[#Headers],[Parents Demographic]]),FALSE)</f>
        <v>Yes</v>
      </c>
      <c r="P132" s="1" t="str">
        <f>VLOOKUP(Cohort[[#This Row],[Code]],Codes[],COLUMN(Codes[[#Headers],[Mother''s Past Medical History]]),FALSE)</f>
        <v>Yes</v>
      </c>
      <c r="Q132" s="1" t="str">
        <f>VLOOKUP(Cohort[[#This Row],[Code]],Codes[],COLUMN(Codes[[#Headers],[EDD + Mode of Conception]]),FALSE)</f>
        <v>Yes</v>
      </c>
      <c r="R132" s="1" t="str">
        <f>VLOOKUP(Cohort[[#This Row],[Code]],Codes[],COLUMN(Codes[[#Headers],[Late Pregnancy History]]),FALSE)</f>
        <v>Yes</v>
      </c>
      <c r="S132" s="1" t="str">
        <f>VLOOKUP(Cohort[[#This Row],[Code]],Codes[],COLUMN(Codes[[#Headers],[Labour History]]),FALSE)</f>
        <v>Yes</v>
      </c>
      <c r="T132" s="1" t="str">
        <f>VLOOKUP(Cohort[[#This Row],[Code]],Codes[],COLUMN(Codes[[#Headers],[Baby Background Information]]),FALSE)</f>
        <v>Yes</v>
      </c>
      <c r="U132" s="1" t="str">
        <f>VLOOKUP(Cohort[[#This Row],[Code]],Codes[],COLUMN(Codes[[#Headers],[EPDS]]),FALSE)</f>
        <v>Yes</v>
      </c>
      <c r="V132" s="1" t="str">
        <f>VLOOKUP(Cohort[[#This Row],[Code]],Codes[],COLUMN(Codes[[#Headers],[Mother''s Medications]]),FALSE)</f>
        <v>Yes</v>
      </c>
      <c r="W132" s="1" t="str">
        <f>VLOOKUP(Cohort[[#This Row],[Code]],Codes[],COLUMN(Codes[[#Headers],[Baby Medications]]),FALSE)</f>
        <v>Yes</v>
      </c>
      <c r="X132" s="1" t="str">
        <f>VLOOKUP(Cohort[[#This Row],[Code]],Codes[],COLUMN(Codes[[#Headers],[Obstetric Histpry]]),FALSE)</f>
        <v>Yes</v>
      </c>
      <c r="Y132" s="1" t="str">
        <f>VLOOKUP(Cohort[[#This Row],[Code]],Codes[],COLUMN(Codes[[#Headers],[18 Month Follow on Data]]),FALSE)</f>
        <v>Yes</v>
      </c>
    </row>
    <row r="133" spans="1:25" hidden="1" x14ac:dyDescent="0.2">
      <c r="A133" t="s">
        <v>144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 t="str" cm="1">
        <f t="array" ref="I133">TEXT(SUM(10^Code_Mask*(Cohort[[#This Row],[Fetal Pilot Scans, validated or not]:[Has child had an 18 month assessment.  NB this includes limited data, courtesy assessments etc]]&gt;0)),"0000000")</f>
        <v>0100100</v>
      </c>
      <c r="L133" s="1" t="b">
        <f>VLOOKUP(Cohort[[#This Row],[Participant ID]],BIBS[],COLUMN(BIBS[[#Headers],[BIBS?]]),FALSE)</f>
        <v>0</v>
      </c>
      <c r="N133" s="1" t="str">
        <f>VLOOKUP(Cohort[[#This Row],[Code]],Codes[],COLUMN(Codes[[#Headers],[Meaning]]),FALSE)</f>
        <v>Term scan, Assessed at 18 months</v>
      </c>
      <c r="O133" s="1" t="str">
        <f>VLOOKUP(Cohort[[#This Row],[Code]],Codes[],COLUMN(Codes[[#Headers],[Parents Demographic]]),FALSE)</f>
        <v>Yes</v>
      </c>
      <c r="P133" s="1" t="str">
        <f>VLOOKUP(Cohort[[#This Row],[Code]],Codes[],COLUMN(Codes[[#Headers],[Mother''s Past Medical History]]),FALSE)</f>
        <v>Yes</v>
      </c>
      <c r="Q133" s="1" t="str">
        <f>VLOOKUP(Cohort[[#This Row],[Code]],Codes[],COLUMN(Codes[[#Headers],[EDD + Mode of Conception]]),FALSE)</f>
        <v>Yes</v>
      </c>
      <c r="R133" s="1" t="str">
        <f>VLOOKUP(Cohort[[#This Row],[Code]],Codes[],COLUMN(Codes[[#Headers],[Late Pregnancy History]]),FALSE)</f>
        <v>Yes</v>
      </c>
      <c r="S133" s="1" t="str">
        <f>VLOOKUP(Cohort[[#This Row],[Code]],Codes[],COLUMN(Codes[[#Headers],[Labour History]]),FALSE)</f>
        <v>Yes</v>
      </c>
      <c r="T133" s="1" t="str">
        <f>VLOOKUP(Cohort[[#This Row],[Code]],Codes[],COLUMN(Codes[[#Headers],[Baby Background Information]]),FALSE)</f>
        <v>Yes</v>
      </c>
      <c r="U133" s="1" t="str">
        <f>VLOOKUP(Cohort[[#This Row],[Code]],Codes[],COLUMN(Codes[[#Headers],[EPDS]]),FALSE)</f>
        <v>Yes</v>
      </c>
      <c r="V133" s="1" t="str">
        <f>VLOOKUP(Cohort[[#This Row],[Code]],Codes[],COLUMN(Codes[[#Headers],[Mother''s Medications]]),FALSE)</f>
        <v>Yes</v>
      </c>
      <c r="W133" s="1" t="str">
        <f>VLOOKUP(Cohort[[#This Row],[Code]],Codes[],COLUMN(Codes[[#Headers],[Baby Medications]]),FALSE)</f>
        <v>Yes</v>
      </c>
      <c r="X133" s="1" t="str">
        <f>VLOOKUP(Cohort[[#This Row],[Code]],Codes[],COLUMN(Codes[[#Headers],[Obstetric Histpry]]),FALSE)</f>
        <v>Yes</v>
      </c>
      <c r="Y133" s="1" t="str">
        <f>VLOOKUP(Cohort[[#This Row],[Code]],Codes[],COLUMN(Codes[[#Headers],[18 Month Follow on Data]]),FALSE)</f>
        <v>Yes</v>
      </c>
    </row>
    <row r="134" spans="1:25" hidden="1" x14ac:dyDescent="0.2">
      <c r="A134" t="s">
        <v>145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 t="str" cm="1">
        <f t="array" ref="I134">TEXT(SUM(10^Code_Mask*(Cohort[[#This Row],[Fetal Pilot Scans, validated or not]:[Has child had an 18 month assessment.  NB this includes limited data, courtesy assessments etc]]&gt;0)),"0000000")</f>
        <v>0100100</v>
      </c>
      <c r="L134" s="1" t="b">
        <f>VLOOKUP(Cohort[[#This Row],[Participant ID]],BIBS[],COLUMN(BIBS[[#Headers],[BIBS?]]),FALSE)</f>
        <v>0</v>
      </c>
      <c r="N134" s="1" t="str">
        <f>VLOOKUP(Cohort[[#This Row],[Code]],Codes[],COLUMN(Codes[[#Headers],[Meaning]]),FALSE)</f>
        <v>Term scan, Assessed at 18 months</v>
      </c>
      <c r="O134" s="1" t="str">
        <f>VLOOKUP(Cohort[[#This Row],[Code]],Codes[],COLUMN(Codes[[#Headers],[Parents Demographic]]),FALSE)</f>
        <v>Yes</v>
      </c>
      <c r="P134" s="1" t="str">
        <f>VLOOKUP(Cohort[[#This Row],[Code]],Codes[],COLUMN(Codes[[#Headers],[Mother''s Past Medical History]]),FALSE)</f>
        <v>Yes</v>
      </c>
      <c r="Q134" s="1" t="str">
        <f>VLOOKUP(Cohort[[#This Row],[Code]],Codes[],COLUMN(Codes[[#Headers],[EDD + Mode of Conception]]),FALSE)</f>
        <v>Yes</v>
      </c>
      <c r="R134" s="1" t="str">
        <f>VLOOKUP(Cohort[[#This Row],[Code]],Codes[],COLUMN(Codes[[#Headers],[Late Pregnancy History]]),FALSE)</f>
        <v>Yes</v>
      </c>
      <c r="S134" s="1" t="str">
        <f>VLOOKUP(Cohort[[#This Row],[Code]],Codes[],COLUMN(Codes[[#Headers],[Labour History]]),FALSE)</f>
        <v>Yes</v>
      </c>
      <c r="T134" s="1" t="str">
        <f>VLOOKUP(Cohort[[#This Row],[Code]],Codes[],COLUMN(Codes[[#Headers],[Baby Background Information]]),FALSE)</f>
        <v>Yes</v>
      </c>
      <c r="U134" s="1" t="str">
        <f>VLOOKUP(Cohort[[#This Row],[Code]],Codes[],COLUMN(Codes[[#Headers],[EPDS]]),FALSE)</f>
        <v>Yes</v>
      </c>
      <c r="V134" s="1" t="str">
        <f>VLOOKUP(Cohort[[#This Row],[Code]],Codes[],COLUMN(Codes[[#Headers],[Mother''s Medications]]),FALSE)</f>
        <v>Yes</v>
      </c>
      <c r="W134" s="1" t="str">
        <f>VLOOKUP(Cohort[[#This Row],[Code]],Codes[],COLUMN(Codes[[#Headers],[Baby Medications]]),FALSE)</f>
        <v>Yes</v>
      </c>
      <c r="X134" s="1" t="str">
        <f>VLOOKUP(Cohort[[#This Row],[Code]],Codes[],COLUMN(Codes[[#Headers],[Obstetric Histpry]]),FALSE)</f>
        <v>Yes</v>
      </c>
      <c r="Y134" s="1" t="str">
        <f>VLOOKUP(Cohort[[#This Row],[Code]],Codes[],COLUMN(Codes[[#Headers],[18 Month Follow on Data]]),FALSE)</f>
        <v>Yes</v>
      </c>
    </row>
    <row r="135" spans="1:25" hidden="1" x14ac:dyDescent="0.2">
      <c r="A135" t="s">
        <v>146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 t="str" cm="1">
        <f t="array" ref="I135">TEXT(SUM(10^Code_Mask*(Cohort[[#This Row],[Fetal Pilot Scans, validated or not]:[Has child had an 18 month assessment.  NB this includes limited data, courtesy assessments etc]]&gt;0)),"0000000")</f>
        <v>0100000</v>
      </c>
      <c r="L135" s="1" t="b">
        <f>VLOOKUP(Cohort[[#This Row],[Participant ID]],BIBS[],COLUMN(BIBS[[#Headers],[BIBS?]]),FALSE)</f>
        <v>0</v>
      </c>
      <c r="N135" s="1" t="str">
        <f>VLOOKUP(Cohort[[#This Row],[Code]],Codes[],COLUMN(Codes[[#Headers],[Meaning]]),FALSE)</f>
        <v>Term scan, not assessed</v>
      </c>
      <c r="O135" s="1" t="str">
        <f>VLOOKUP(Cohort[[#This Row],[Code]],Codes[],COLUMN(Codes[[#Headers],[Parents Demographic]]),FALSE)</f>
        <v>Yes</v>
      </c>
      <c r="P135" s="1" t="str">
        <f>VLOOKUP(Cohort[[#This Row],[Code]],Codes[],COLUMN(Codes[[#Headers],[Mother''s Past Medical History]]),FALSE)</f>
        <v>Yes</v>
      </c>
      <c r="Q135" s="1" t="str">
        <f>VLOOKUP(Cohort[[#This Row],[Code]],Codes[],COLUMN(Codes[[#Headers],[EDD + Mode of Conception]]),FALSE)</f>
        <v>Yes</v>
      </c>
      <c r="R135" s="1" t="str">
        <f>VLOOKUP(Cohort[[#This Row],[Code]],Codes[],COLUMN(Codes[[#Headers],[Late Pregnancy History]]),FALSE)</f>
        <v>Yes</v>
      </c>
      <c r="S135" s="1" t="str">
        <f>VLOOKUP(Cohort[[#This Row],[Code]],Codes[],COLUMN(Codes[[#Headers],[Labour History]]),FALSE)</f>
        <v>Yes</v>
      </c>
      <c r="T135" s="1" t="str">
        <f>VLOOKUP(Cohort[[#This Row],[Code]],Codes[],COLUMN(Codes[[#Headers],[Baby Background Information]]),FALSE)</f>
        <v>Yes</v>
      </c>
      <c r="U135" s="1" t="str">
        <f>VLOOKUP(Cohort[[#This Row],[Code]],Codes[],COLUMN(Codes[[#Headers],[EPDS]]),FALSE)</f>
        <v>Yes</v>
      </c>
      <c r="V135" s="1" t="str">
        <f>VLOOKUP(Cohort[[#This Row],[Code]],Codes[],COLUMN(Codes[[#Headers],[Mother''s Medications]]),FALSE)</f>
        <v>Yes</v>
      </c>
      <c r="W135" s="1" t="str">
        <f>VLOOKUP(Cohort[[#This Row],[Code]],Codes[],COLUMN(Codes[[#Headers],[Baby Medications]]),FALSE)</f>
        <v>Yes</v>
      </c>
      <c r="X135" s="1" t="str">
        <f>VLOOKUP(Cohort[[#This Row],[Code]],Codes[],COLUMN(Codes[[#Headers],[Obstetric Histpry]]),FALSE)</f>
        <v>Yes</v>
      </c>
      <c r="Y135" s="1" t="str">
        <f>VLOOKUP(Cohort[[#This Row],[Code]],Codes[],COLUMN(Codes[[#Headers],[18 Month Follow on Data]]),FALSE)</f>
        <v>No</v>
      </c>
    </row>
    <row r="136" spans="1:25" hidden="1" x14ac:dyDescent="0.2">
      <c r="A136" t="s">
        <v>147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 t="str" cm="1">
        <f t="array" ref="I136">TEXT(SUM(10^Code_Mask*(Cohort[[#This Row],[Fetal Pilot Scans, validated or not]:[Has child had an 18 month assessment.  NB this includes limited data, courtesy assessments etc]]&gt;0)),"0000000")</f>
        <v>0010000</v>
      </c>
      <c r="L136" s="1" t="b">
        <f>VLOOKUP(Cohort[[#This Row],[Participant ID]],BIBS[],COLUMN(BIBS[[#Headers],[BIBS?]]),FALSE)</f>
        <v>0</v>
      </c>
      <c r="N136" s="1" t="str">
        <f>VLOOKUP(Cohort[[#This Row],[Code]],Codes[],COLUMN(Codes[[#Headers],[Meaning]]),FALSE)</f>
        <v>Pre-term scan, no other scans, not assessed</v>
      </c>
      <c r="O136" s="1" t="str">
        <f>VLOOKUP(Cohort[[#This Row],[Code]],Codes[],COLUMN(Codes[[#Headers],[Parents Demographic]]),FALSE)</f>
        <v>Yes</v>
      </c>
      <c r="P136" s="1" t="str">
        <f>VLOOKUP(Cohort[[#This Row],[Code]],Codes[],COLUMN(Codes[[#Headers],[Mother''s Past Medical History]]),FALSE)</f>
        <v>Yes</v>
      </c>
      <c r="Q136" s="1" t="str">
        <f>VLOOKUP(Cohort[[#This Row],[Code]],Codes[],COLUMN(Codes[[#Headers],[EDD + Mode of Conception]]),FALSE)</f>
        <v>Yes</v>
      </c>
      <c r="R136" s="1" t="str">
        <f>VLOOKUP(Cohort[[#This Row],[Code]],Codes[],COLUMN(Codes[[#Headers],[Late Pregnancy History]]),FALSE)</f>
        <v>Yes</v>
      </c>
      <c r="S136" s="1" t="str">
        <f>VLOOKUP(Cohort[[#This Row],[Code]],Codes[],COLUMN(Codes[[#Headers],[Labour History]]),FALSE)</f>
        <v>Yes</v>
      </c>
      <c r="T136" s="1" t="str">
        <f>VLOOKUP(Cohort[[#This Row],[Code]],Codes[],COLUMN(Codes[[#Headers],[Baby Background Information]]),FALSE)</f>
        <v>Yes</v>
      </c>
      <c r="U136" s="1" t="str">
        <f>VLOOKUP(Cohort[[#This Row],[Code]],Codes[],COLUMN(Codes[[#Headers],[EPDS]]),FALSE)</f>
        <v>Yes</v>
      </c>
      <c r="V136" s="1" t="str">
        <f>VLOOKUP(Cohort[[#This Row],[Code]],Codes[],COLUMN(Codes[[#Headers],[Mother''s Medications]]),FALSE)</f>
        <v>Yes</v>
      </c>
      <c r="W136" s="1" t="str">
        <f>VLOOKUP(Cohort[[#This Row],[Code]],Codes[],COLUMN(Codes[[#Headers],[Baby Medications]]),FALSE)</f>
        <v>Yes</v>
      </c>
      <c r="X136" s="1" t="str">
        <f>VLOOKUP(Cohort[[#This Row],[Code]],Codes[],COLUMN(Codes[[#Headers],[Obstetric Histpry]]),FALSE)</f>
        <v>Yes</v>
      </c>
      <c r="Y136" s="1" t="str">
        <f>VLOOKUP(Cohort[[#This Row],[Code]],Codes[],COLUMN(Codes[[#Headers],[18 Month Follow on Data]]),FALSE)</f>
        <v>No</v>
      </c>
    </row>
    <row r="137" spans="1:25" hidden="1" x14ac:dyDescent="0.2">
      <c r="A137" t="s">
        <v>148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 t="str" cm="1">
        <f t="array" ref="I137">TEXT(SUM(10^Code_Mask*(Cohort[[#This Row],[Fetal Pilot Scans, validated or not]:[Has child had an 18 month assessment.  NB this includes limited data, courtesy assessments etc]]&gt;0)),"0000000")</f>
        <v>0100100</v>
      </c>
      <c r="L137" s="1" t="b">
        <f>VLOOKUP(Cohort[[#This Row],[Participant ID]],BIBS[],COLUMN(BIBS[[#Headers],[BIBS?]]),FALSE)</f>
        <v>0</v>
      </c>
      <c r="N137" s="1" t="str">
        <f>VLOOKUP(Cohort[[#This Row],[Code]],Codes[],COLUMN(Codes[[#Headers],[Meaning]]),FALSE)</f>
        <v>Term scan, Assessed at 18 months</v>
      </c>
      <c r="O137" s="1" t="str">
        <f>VLOOKUP(Cohort[[#This Row],[Code]],Codes[],COLUMN(Codes[[#Headers],[Parents Demographic]]),FALSE)</f>
        <v>Yes</v>
      </c>
      <c r="P137" s="1" t="str">
        <f>VLOOKUP(Cohort[[#This Row],[Code]],Codes[],COLUMN(Codes[[#Headers],[Mother''s Past Medical History]]),FALSE)</f>
        <v>Yes</v>
      </c>
      <c r="Q137" s="1" t="str">
        <f>VLOOKUP(Cohort[[#This Row],[Code]],Codes[],COLUMN(Codes[[#Headers],[EDD + Mode of Conception]]),FALSE)</f>
        <v>Yes</v>
      </c>
      <c r="R137" s="1" t="str">
        <f>VLOOKUP(Cohort[[#This Row],[Code]],Codes[],COLUMN(Codes[[#Headers],[Late Pregnancy History]]),FALSE)</f>
        <v>Yes</v>
      </c>
      <c r="S137" s="1" t="str">
        <f>VLOOKUP(Cohort[[#This Row],[Code]],Codes[],COLUMN(Codes[[#Headers],[Labour History]]),FALSE)</f>
        <v>Yes</v>
      </c>
      <c r="T137" s="1" t="str">
        <f>VLOOKUP(Cohort[[#This Row],[Code]],Codes[],COLUMN(Codes[[#Headers],[Baby Background Information]]),FALSE)</f>
        <v>Yes</v>
      </c>
      <c r="U137" s="1" t="str">
        <f>VLOOKUP(Cohort[[#This Row],[Code]],Codes[],COLUMN(Codes[[#Headers],[EPDS]]),FALSE)</f>
        <v>Yes</v>
      </c>
      <c r="V137" s="1" t="str">
        <f>VLOOKUP(Cohort[[#This Row],[Code]],Codes[],COLUMN(Codes[[#Headers],[Mother''s Medications]]),FALSE)</f>
        <v>Yes</v>
      </c>
      <c r="W137" s="1" t="str">
        <f>VLOOKUP(Cohort[[#This Row],[Code]],Codes[],COLUMN(Codes[[#Headers],[Baby Medications]]),FALSE)</f>
        <v>Yes</v>
      </c>
      <c r="X137" s="1" t="str">
        <f>VLOOKUP(Cohort[[#This Row],[Code]],Codes[],COLUMN(Codes[[#Headers],[Obstetric Histpry]]),FALSE)</f>
        <v>Yes</v>
      </c>
      <c r="Y137" s="1" t="str">
        <f>VLOOKUP(Cohort[[#This Row],[Code]],Codes[],COLUMN(Codes[[#Headers],[18 Month Follow on Data]]),FALSE)</f>
        <v>Yes</v>
      </c>
    </row>
    <row r="138" spans="1:25" hidden="1" x14ac:dyDescent="0.2">
      <c r="A138" t="s">
        <v>149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 t="str" cm="1">
        <f t="array" ref="I138">TEXT(SUM(10^Code_Mask*(Cohort[[#This Row],[Fetal Pilot Scans, validated or not]:[Has child had an 18 month assessment.  NB this includes limited data, courtesy assessments etc]]&gt;0)),"0000000")</f>
        <v>0100100</v>
      </c>
      <c r="L138" s="1" t="b">
        <f>VLOOKUP(Cohort[[#This Row],[Participant ID]],BIBS[],COLUMN(BIBS[[#Headers],[BIBS?]]),FALSE)</f>
        <v>0</v>
      </c>
      <c r="N138" s="1" t="str">
        <f>VLOOKUP(Cohort[[#This Row],[Code]],Codes[],COLUMN(Codes[[#Headers],[Meaning]]),FALSE)</f>
        <v>Term scan, Assessed at 18 months</v>
      </c>
      <c r="O138" s="1" t="str">
        <f>VLOOKUP(Cohort[[#This Row],[Code]],Codes[],COLUMN(Codes[[#Headers],[Parents Demographic]]),FALSE)</f>
        <v>Yes</v>
      </c>
      <c r="P138" s="1" t="str">
        <f>VLOOKUP(Cohort[[#This Row],[Code]],Codes[],COLUMN(Codes[[#Headers],[Mother''s Past Medical History]]),FALSE)</f>
        <v>Yes</v>
      </c>
      <c r="Q138" s="1" t="str">
        <f>VLOOKUP(Cohort[[#This Row],[Code]],Codes[],COLUMN(Codes[[#Headers],[EDD + Mode of Conception]]),FALSE)</f>
        <v>Yes</v>
      </c>
      <c r="R138" s="1" t="str">
        <f>VLOOKUP(Cohort[[#This Row],[Code]],Codes[],COLUMN(Codes[[#Headers],[Late Pregnancy History]]),FALSE)</f>
        <v>Yes</v>
      </c>
      <c r="S138" s="1" t="str">
        <f>VLOOKUP(Cohort[[#This Row],[Code]],Codes[],COLUMN(Codes[[#Headers],[Labour History]]),FALSE)</f>
        <v>Yes</v>
      </c>
      <c r="T138" s="1" t="str">
        <f>VLOOKUP(Cohort[[#This Row],[Code]],Codes[],COLUMN(Codes[[#Headers],[Baby Background Information]]),FALSE)</f>
        <v>Yes</v>
      </c>
      <c r="U138" s="1" t="str">
        <f>VLOOKUP(Cohort[[#This Row],[Code]],Codes[],COLUMN(Codes[[#Headers],[EPDS]]),FALSE)</f>
        <v>Yes</v>
      </c>
      <c r="V138" s="1" t="str">
        <f>VLOOKUP(Cohort[[#This Row],[Code]],Codes[],COLUMN(Codes[[#Headers],[Mother''s Medications]]),FALSE)</f>
        <v>Yes</v>
      </c>
      <c r="W138" s="1" t="str">
        <f>VLOOKUP(Cohort[[#This Row],[Code]],Codes[],COLUMN(Codes[[#Headers],[Baby Medications]]),FALSE)</f>
        <v>Yes</v>
      </c>
      <c r="X138" s="1" t="str">
        <f>VLOOKUP(Cohort[[#This Row],[Code]],Codes[],COLUMN(Codes[[#Headers],[Obstetric Histpry]]),FALSE)</f>
        <v>Yes</v>
      </c>
      <c r="Y138" s="1" t="str">
        <f>VLOOKUP(Cohort[[#This Row],[Code]],Codes[],COLUMN(Codes[[#Headers],[18 Month Follow on Data]]),FALSE)</f>
        <v>Yes</v>
      </c>
    </row>
    <row r="139" spans="1:25" hidden="1" x14ac:dyDescent="0.2">
      <c r="A139" t="s">
        <v>150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 t="str" cm="1">
        <f t="array" ref="I139">TEXT(SUM(10^Code_Mask*(Cohort[[#This Row],[Fetal Pilot Scans, validated or not]:[Has child had an 18 month assessment.  NB this includes limited data, courtesy assessments etc]]&gt;0)),"0000000")</f>
        <v>0100100</v>
      </c>
      <c r="L139" s="1" t="b">
        <f>VLOOKUP(Cohort[[#This Row],[Participant ID]],BIBS[],COLUMN(BIBS[[#Headers],[BIBS?]]),FALSE)</f>
        <v>0</v>
      </c>
      <c r="N139" s="1" t="str">
        <f>VLOOKUP(Cohort[[#This Row],[Code]],Codes[],COLUMN(Codes[[#Headers],[Meaning]]),FALSE)</f>
        <v>Term scan, Assessed at 18 months</v>
      </c>
      <c r="O139" s="1" t="str">
        <f>VLOOKUP(Cohort[[#This Row],[Code]],Codes[],COLUMN(Codes[[#Headers],[Parents Demographic]]),FALSE)</f>
        <v>Yes</v>
      </c>
      <c r="P139" s="1" t="str">
        <f>VLOOKUP(Cohort[[#This Row],[Code]],Codes[],COLUMN(Codes[[#Headers],[Mother''s Past Medical History]]),FALSE)</f>
        <v>Yes</v>
      </c>
      <c r="Q139" s="1" t="str">
        <f>VLOOKUP(Cohort[[#This Row],[Code]],Codes[],COLUMN(Codes[[#Headers],[EDD + Mode of Conception]]),FALSE)</f>
        <v>Yes</v>
      </c>
      <c r="R139" s="1" t="str">
        <f>VLOOKUP(Cohort[[#This Row],[Code]],Codes[],COLUMN(Codes[[#Headers],[Late Pregnancy History]]),FALSE)</f>
        <v>Yes</v>
      </c>
      <c r="S139" s="1" t="str">
        <f>VLOOKUP(Cohort[[#This Row],[Code]],Codes[],COLUMN(Codes[[#Headers],[Labour History]]),FALSE)</f>
        <v>Yes</v>
      </c>
      <c r="T139" s="1" t="str">
        <f>VLOOKUP(Cohort[[#This Row],[Code]],Codes[],COLUMN(Codes[[#Headers],[Baby Background Information]]),FALSE)</f>
        <v>Yes</v>
      </c>
      <c r="U139" s="1" t="str">
        <f>VLOOKUP(Cohort[[#This Row],[Code]],Codes[],COLUMN(Codes[[#Headers],[EPDS]]),FALSE)</f>
        <v>Yes</v>
      </c>
      <c r="V139" s="1" t="str">
        <f>VLOOKUP(Cohort[[#This Row],[Code]],Codes[],COLUMN(Codes[[#Headers],[Mother''s Medications]]),FALSE)</f>
        <v>Yes</v>
      </c>
      <c r="W139" s="1" t="str">
        <f>VLOOKUP(Cohort[[#This Row],[Code]],Codes[],COLUMN(Codes[[#Headers],[Baby Medications]]),FALSE)</f>
        <v>Yes</v>
      </c>
      <c r="X139" s="1" t="str">
        <f>VLOOKUP(Cohort[[#This Row],[Code]],Codes[],COLUMN(Codes[[#Headers],[Obstetric Histpry]]),FALSE)</f>
        <v>Yes</v>
      </c>
      <c r="Y139" s="1" t="str">
        <f>VLOOKUP(Cohort[[#This Row],[Code]],Codes[],COLUMN(Codes[[#Headers],[18 Month Follow on Data]]),FALSE)</f>
        <v>Yes</v>
      </c>
    </row>
    <row r="140" spans="1:25" hidden="1" x14ac:dyDescent="0.2">
      <c r="A140" t="s">
        <v>151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 t="str" cm="1">
        <f t="array" ref="I140">TEXT(SUM(10^Code_Mask*(Cohort[[#This Row],[Fetal Pilot Scans, validated or not]:[Has child had an 18 month assessment.  NB this includes limited data, courtesy assessments etc]]&gt;0)),"0000000")</f>
        <v>0011100</v>
      </c>
      <c r="L140" s="1" t="b">
        <f>VLOOKUP(Cohort[[#This Row],[Participant ID]],BIBS[],COLUMN(BIBS[[#Headers],[BIBS?]]),FALSE)</f>
        <v>0</v>
      </c>
      <c r="N140" s="1" t="str">
        <f>VLOOKUP(Cohort[[#This Row],[Code]],Codes[],COLUMN(Codes[[#Headers],[Meaning]]),FALSE)</f>
        <v>Pre-term and pre-term at term scans, assessed at 18 months</v>
      </c>
      <c r="O140" s="1" t="str">
        <f>VLOOKUP(Cohort[[#This Row],[Code]],Codes[],COLUMN(Codes[[#Headers],[Parents Demographic]]),FALSE)</f>
        <v>Yes</v>
      </c>
      <c r="P140" s="1" t="str">
        <f>VLOOKUP(Cohort[[#This Row],[Code]],Codes[],COLUMN(Codes[[#Headers],[Mother''s Past Medical History]]),FALSE)</f>
        <v>Yes</v>
      </c>
      <c r="Q140" s="1" t="str">
        <f>VLOOKUP(Cohort[[#This Row],[Code]],Codes[],COLUMN(Codes[[#Headers],[EDD + Mode of Conception]]),FALSE)</f>
        <v>Yes</v>
      </c>
      <c r="R140" s="1" t="str">
        <f>VLOOKUP(Cohort[[#This Row],[Code]],Codes[],COLUMN(Codes[[#Headers],[Late Pregnancy History]]),FALSE)</f>
        <v>Yes</v>
      </c>
      <c r="S140" s="1" t="str">
        <f>VLOOKUP(Cohort[[#This Row],[Code]],Codes[],COLUMN(Codes[[#Headers],[Labour History]]),FALSE)</f>
        <v>Yes</v>
      </c>
      <c r="T140" s="1" t="str">
        <f>VLOOKUP(Cohort[[#This Row],[Code]],Codes[],COLUMN(Codes[[#Headers],[Baby Background Information]]),FALSE)</f>
        <v>Yes</v>
      </c>
      <c r="U140" s="1" t="str">
        <f>VLOOKUP(Cohort[[#This Row],[Code]],Codes[],COLUMN(Codes[[#Headers],[EPDS]]),FALSE)</f>
        <v>Yes</v>
      </c>
      <c r="V140" s="1" t="str">
        <f>VLOOKUP(Cohort[[#This Row],[Code]],Codes[],COLUMN(Codes[[#Headers],[Mother''s Medications]]),FALSE)</f>
        <v>Yes</v>
      </c>
      <c r="W140" s="1" t="str">
        <f>VLOOKUP(Cohort[[#This Row],[Code]],Codes[],COLUMN(Codes[[#Headers],[Baby Medications]]),FALSE)</f>
        <v>Yes</v>
      </c>
      <c r="X140" s="1" t="str">
        <f>VLOOKUP(Cohort[[#This Row],[Code]],Codes[],COLUMN(Codes[[#Headers],[Obstetric Histpry]]),FALSE)</f>
        <v>Yes</v>
      </c>
      <c r="Y140" s="1" t="str">
        <f>VLOOKUP(Cohort[[#This Row],[Code]],Codes[],COLUMN(Codes[[#Headers],[18 Month Follow on Data]]),FALSE)</f>
        <v>Yes</v>
      </c>
    </row>
    <row r="141" spans="1:25" x14ac:dyDescent="0.2">
      <c r="A141" t="s">
        <v>152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 t="str" cm="1">
        <f t="array" ref="I141">TEXT(SUM(10^Code_Mask*(Cohort[[#This Row],[Fetal Pilot Scans, validated or not]:[Has child had an 18 month assessment.  NB this includes limited data, courtesy assessments etc]]&gt;0)),"0000000")</f>
        <v>0100100</v>
      </c>
      <c r="L141" s="1" t="b">
        <f>VLOOKUP(Cohort[[#This Row],[Participant ID]],BIBS[],COLUMN(BIBS[[#Headers],[BIBS?]]),FALSE)</f>
        <v>1</v>
      </c>
      <c r="N141" s="1" t="str">
        <f>VLOOKUP(Cohort[[#This Row],[Code]],Codes[],COLUMN(Codes[[#Headers],[Meaning]]),FALSE)</f>
        <v>Term scan, Assessed at 18 months</v>
      </c>
      <c r="O141" s="1" t="str">
        <f>VLOOKUP(Cohort[[#This Row],[Code]],Codes[],COLUMN(Codes[[#Headers],[Parents Demographic]]),FALSE)</f>
        <v>Yes</v>
      </c>
      <c r="P141" s="1" t="str">
        <f>VLOOKUP(Cohort[[#This Row],[Code]],Codes[],COLUMN(Codes[[#Headers],[Mother''s Past Medical History]]),FALSE)</f>
        <v>Yes</v>
      </c>
      <c r="Q141" s="1" t="str">
        <f>VLOOKUP(Cohort[[#This Row],[Code]],Codes[],COLUMN(Codes[[#Headers],[EDD + Mode of Conception]]),FALSE)</f>
        <v>Yes</v>
      </c>
      <c r="R141" s="1" t="str">
        <f>VLOOKUP(Cohort[[#This Row],[Code]],Codes[],COLUMN(Codes[[#Headers],[Late Pregnancy History]]),FALSE)</f>
        <v>Yes</v>
      </c>
      <c r="S141" s="1" t="str">
        <f>VLOOKUP(Cohort[[#This Row],[Code]],Codes[],COLUMN(Codes[[#Headers],[Labour History]]),FALSE)</f>
        <v>Yes</v>
      </c>
      <c r="T141" s="1" t="str">
        <f>VLOOKUP(Cohort[[#This Row],[Code]],Codes[],COLUMN(Codes[[#Headers],[Baby Background Information]]),FALSE)</f>
        <v>Yes</v>
      </c>
      <c r="U141" s="1" t="str">
        <f>VLOOKUP(Cohort[[#This Row],[Code]],Codes[],COLUMN(Codes[[#Headers],[EPDS]]),FALSE)</f>
        <v>Yes</v>
      </c>
      <c r="V141" s="1" t="str">
        <f>VLOOKUP(Cohort[[#This Row],[Code]],Codes[],COLUMN(Codes[[#Headers],[Mother''s Medications]]),FALSE)</f>
        <v>Yes</v>
      </c>
      <c r="W141" s="1" t="str">
        <f>VLOOKUP(Cohort[[#This Row],[Code]],Codes[],COLUMN(Codes[[#Headers],[Baby Medications]]),FALSE)</f>
        <v>Yes</v>
      </c>
      <c r="X141" s="1" t="str">
        <f>VLOOKUP(Cohort[[#This Row],[Code]],Codes[],COLUMN(Codes[[#Headers],[Obstetric Histpry]]),FALSE)</f>
        <v>Yes</v>
      </c>
      <c r="Y141" s="1" t="str">
        <f>VLOOKUP(Cohort[[#This Row],[Code]],Codes[],COLUMN(Codes[[#Headers],[18 Month Follow on Data]]),FALSE)</f>
        <v>Yes</v>
      </c>
    </row>
    <row r="142" spans="1:25" hidden="1" x14ac:dyDescent="0.2">
      <c r="A142" t="s">
        <v>153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 t="str" cm="1">
        <f t="array" ref="I142">TEXT(SUM(10^Code_Mask*(Cohort[[#This Row],[Fetal Pilot Scans, validated or not]:[Has child had an 18 month assessment.  NB this includes limited data, courtesy assessments etc]]&gt;0)),"0000000")</f>
        <v>0011100</v>
      </c>
      <c r="L142" s="1" t="b">
        <f>VLOOKUP(Cohort[[#This Row],[Participant ID]],BIBS[],COLUMN(BIBS[[#Headers],[BIBS?]]),FALSE)</f>
        <v>0</v>
      </c>
      <c r="N142" s="1" t="str">
        <f>VLOOKUP(Cohort[[#This Row],[Code]],Codes[],COLUMN(Codes[[#Headers],[Meaning]]),FALSE)</f>
        <v>Pre-term and pre-term at term scans, assessed at 18 months</v>
      </c>
      <c r="O142" s="1" t="str">
        <f>VLOOKUP(Cohort[[#This Row],[Code]],Codes[],COLUMN(Codes[[#Headers],[Parents Demographic]]),FALSE)</f>
        <v>Yes</v>
      </c>
      <c r="P142" s="1" t="str">
        <f>VLOOKUP(Cohort[[#This Row],[Code]],Codes[],COLUMN(Codes[[#Headers],[Mother''s Past Medical History]]),FALSE)</f>
        <v>Yes</v>
      </c>
      <c r="Q142" s="1" t="str">
        <f>VLOOKUP(Cohort[[#This Row],[Code]],Codes[],COLUMN(Codes[[#Headers],[EDD + Mode of Conception]]),FALSE)</f>
        <v>Yes</v>
      </c>
      <c r="R142" s="1" t="str">
        <f>VLOOKUP(Cohort[[#This Row],[Code]],Codes[],COLUMN(Codes[[#Headers],[Late Pregnancy History]]),FALSE)</f>
        <v>Yes</v>
      </c>
      <c r="S142" s="1" t="str">
        <f>VLOOKUP(Cohort[[#This Row],[Code]],Codes[],COLUMN(Codes[[#Headers],[Labour History]]),FALSE)</f>
        <v>Yes</v>
      </c>
      <c r="T142" s="1" t="str">
        <f>VLOOKUP(Cohort[[#This Row],[Code]],Codes[],COLUMN(Codes[[#Headers],[Baby Background Information]]),FALSE)</f>
        <v>Yes</v>
      </c>
      <c r="U142" s="1" t="str">
        <f>VLOOKUP(Cohort[[#This Row],[Code]],Codes[],COLUMN(Codes[[#Headers],[EPDS]]),FALSE)</f>
        <v>Yes</v>
      </c>
      <c r="V142" s="1" t="str">
        <f>VLOOKUP(Cohort[[#This Row],[Code]],Codes[],COLUMN(Codes[[#Headers],[Mother''s Medications]]),FALSE)</f>
        <v>Yes</v>
      </c>
      <c r="W142" s="1" t="str">
        <f>VLOOKUP(Cohort[[#This Row],[Code]],Codes[],COLUMN(Codes[[#Headers],[Baby Medications]]),FALSE)</f>
        <v>Yes</v>
      </c>
      <c r="X142" s="1" t="str">
        <f>VLOOKUP(Cohort[[#This Row],[Code]],Codes[],COLUMN(Codes[[#Headers],[Obstetric Histpry]]),FALSE)</f>
        <v>Yes</v>
      </c>
      <c r="Y142" s="1" t="str">
        <f>VLOOKUP(Cohort[[#This Row],[Code]],Codes[],COLUMN(Codes[[#Headers],[18 Month Follow on Data]]),FALSE)</f>
        <v>Yes</v>
      </c>
    </row>
    <row r="143" spans="1:25" hidden="1" x14ac:dyDescent="0.2">
      <c r="A143" t="s">
        <v>154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 t="str" cm="1">
        <f t="array" ref="I143">TEXT(SUM(10^Code_Mask*(Cohort[[#This Row],[Fetal Pilot Scans, validated or not]:[Has child had an 18 month assessment.  NB this includes limited data, courtesy assessments etc]]&gt;0)),"0000000")</f>
        <v>0100100</v>
      </c>
      <c r="L143" s="1" t="b">
        <f>VLOOKUP(Cohort[[#This Row],[Participant ID]],BIBS[],COLUMN(BIBS[[#Headers],[BIBS?]]),FALSE)</f>
        <v>0</v>
      </c>
      <c r="N143" s="1" t="str">
        <f>VLOOKUP(Cohort[[#This Row],[Code]],Codes[],COLUMN(Codes[[#Headers],[Meaning]]),FALSE)</f>
        <v>Term scan, Assessed at 18 months</v>
      </c>
      <c r="O143" s="1" t="str">
        <f>VLOOKUP(Cohort[[#This Row],[Code]],Codes[],COLUMN(Codes[[#Headers],[Parents Demographic]]),FALSE)</f>
        <v>Yes</v>
      </c>
      <c r="P143" s="1" t="str">
        <f>VLOOKUP(Cohort[[#This Row],[Code]],Codes[],COLUMN(Codes[[#Headers],[Mother''s Past Medical History]]),FALSE)</f>
        <v>Yes</v>
      </c>
      <c r="Q143" s="1" t="str">
        <f>VLOOKUP(Cohort[[#This Row],[Code]],Codes[],COLUMN(Codes[[#Headers],[EDD + Mode of Conception]]),FALSE)</f>
        <v>Yes</v>
      </c>
      <c r="R143" s="1" t="str">
        <f>VLOOKUP(Cohort[[#This Row],[Code]],Codes[],COLUMN(Codes[[#Headers],[Late Pregnancy History]]),FALSE)</f>
        <v>Yes</v>
      </c>
      <c r="S143" s="1" t="str">
        <f>VLOOKUP(Cohort[[#This Row],[Code]],Codes[],COLUMN(Codes[[#Headers],[Labour History]]),FALSE)</f>
        <v>Yes</v>
      </c>
      <c r="T143" s="1" t="str">
        <f>VLOOKUP(Cohort[[#This Row],[Code]],Codes[],COLUMN(Codes[[#Headers],[Baby Background Information]]),FALSE)</f>
        <v>Yes</v>
      </c>
      <c r="U143" s="1" t="str">
        <f>VLOOKUP(Cohort[[#This Row],[Code]],Codes[],COLUMN(Codes[[#Headers],[EPDS]]),FALSE)</f>
        <v>Yes</v>
      </c>
      <c r="V143" s="1" t="str">
        <f>VLOOKUP(Cohort[[#This Row],[Code]],Codes[],COLUMN(Codes[[#Headers],[Mother''s Medications]]),FALSE)</f>
        <v>Yes</v>
      </c>
      <c r="W143" s="1" t="str">
        <f>VLOOKUP(Cohort[[#This Row],[Code]],Codes[],COLUMN(Codes[[#Headers],[Baby Medications]]),FALSE)</f>
        <v>Yes</v>
      </c>
      <c r="X143" s="1" t="str">
        <f>VLOOKUP(Cohort[[#This Row],[Code]],Codes[],COLUMN(Codes[[#Headers],[Obstetric Histpry]]),FALSE)</f>
        <v>Yes</v>
      </c>
      <c r="Y143" s="1" t="str">
        <f>VLOOKUP(Cohort[[#This Row],[Code]],Codes[],COLUMN(Codes[[#Headers],[18 Month Follow on Data]]),FALSE)</f>
        <v>Yes</v>
      </c>
    </row>
    <row r="144" spans="1:25" hidden="1" x14ac:dyDescent="0.2">
      <c r="A144" t="s">
        <v>155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 t="str" cm="1">
        <f t="array" ref="I144">TEXT(SUM(10^Code_Mask*(Cohort[[#This Row],[Fetal Pilot Scans, validated or not]:[Has child had an 18 month assessment.  NB this includes limited data, courtesy assessments etc]]&gt;0)),"0000000")</f>
        <v>0100100</v>
      </c>
      <c r="L144" s="1" t="b">
        <f>VLOOKUP(Cohort[[#This Row],[Participant ID]],BIBS[],COLUMN(BIBS[[#Headers],[BIBS?]]),FALSE)</f>
        <v>0</v>
      </c>
      <c r="N144" s="1" t="str">
        <f>VLOOKUP(Cohort[[#This Row],[Code]],Codes[],COLUMN(Codes[[#Headers],[Meaning]]),FALSE)</f>
        <v>Term scan, Assessed at 18 months</v>
      </c>
      <c r="O144" s="1" t="str">
        <f>VLOOKUP(Cohort[[#This Row],[Code]],Codes[],COLUMN(Codes[[#Headers],[Parents Demographic]]),FALSE)</f>
        <v>Yes</v>
      </c>
      <c r="P144" s="1" t="str">
        <f>VLOOKUP(Cohort[[#This Row],[Code]],Codes[],COLUMN(Codes[[#Headers],[Mother''s Past Medical History]]),FALSE)</f>
        <v>Yes</v>
      </c>
      <c r="Q144" s="1" t="str">
        <f>VLOOKUP(Cohort[[#This Row],[Code]],Codes[],COLUMN(Codes[[#Headers],[EDD + Mode of Conception]]),FALSE)</f>
        <v>Yes</v>
      </c>
      <c r="R144" s="1" t="str">
        <f>VLOOKUP(Cohort[[#This Row],[Code]],Codes[],COLUMN(Codes[[#Headers],[Late Pregnancy History]]),FALSE)</f>
        <v>Yes</v>
      </c>
      <c r="S144" s="1" t="str">
        <f>VLOOKUP(Cohort[[#This Row],[Code]],Codes[],COLUMN(Codes[[#Headers],[Labour History]]),FALSE)</f>
        <v>Yes</v>
      </c>
      <c r="T144" s="1" t="str">
        <f>VLOOKUP(Cohort[[#This Row],[Code]],Codes[],COLUMN(Codes[[#Headers],[Baby Background Information]]),FALSE)</f>
        <v>Yes</v>
      </c>
      <c r="U144" s="1" t="str">
        <f>VLOOKUP(Cohort[[#This Row],[Code]],Codes[],COLUMN(Codes[[#Headers],[EPDS]]),FALSE)</f>
        <v>Yes</v>
      </c>
      <c r="V144" s="1" t="str">
        <f>VLOOKUP(Cohort[[#This Row],[Code]],Codes[],COLUMN(Codes[[#Headers],[Mother''s Medications]]),FALSE)</f>
        <v>Yes</v>
      </c>
      <c r="W144" s="1" t="str">
        <f>VLOOKUP(Cohort[[#This Row],[Code]],Codes[],COLUMN(Codes[[#Headers],[Baby Medications]]),FALSE)</f>
        <v>Yes</v>
      </c>
      <c r="X144" s="1" t="str">
        <f>VLOOKUP(Cohort[[#This Row],[Code]],Codes[],COLUMN(Codes[[#Headers],[Obstetric Histpry]]),FALSE)</f>
        <v>Yes</v>
      </c>
      <c r="Y144" s="1" t="str">
        <f>VLOOKUP(Cohort[[#This Row],[Code]],Codes[],COLUMN(Codes[[#Headers],[18 Month Follow on Data]]),FALSE)</f>
        <v>Yes</v>
      </c>
    </row>
    <row r="145" spans="1:25" hidden="1" x14ac:dyDescent="0.2">
      <c r="A145" t="s">
        <v>156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 t="str" cm="1">
        <f t="array" ref="I145">TEXT(SUM(10^Code_Mask*(Cohort[[#This Row],[Fetal Pilot Scans, validated or not]:[Has child had an 18 month assessment.  NB this includes limited data, courtesy assessments etc]]&gt;0)),"0000000")</f>
        <v>0100000</v>
      </c>
      <c r="L145" s="1" t="b">
        <f>VLOOKUP(Cohort[[#This Row],[Participant ID]],BIBS[],COLUMN(BIBS[[#Headers],[BIBS?]]),FALSE)</f>
        <v>0</v>
      </c>
      <c r="N145" s="1" t="str">
        <f>VLOOKUP(Cohort[[#This Row],[Code]],Codes[],COLUMN(Codes[[#Headers],[Meaning]]),FALSE)</f>
        <v>Term scan, not assessed</v>
      </c>
      <c r="O145" s="1" t="str">
        <f>VLOOKUP(Cohort[[#This Row],[Code]],Codes[],COLUMN(Codes[[#Headers],[Parents Demographic]]),FALSE)</f>
        <v>Yes</v>
      </c>
      <c r="P145" s="1" t="str">
        <f>VLOOKUP(Cohort[[#This Row],[Code]],Codes[],COLUMN(Codes[[#Headers],[Mother''s Past Medical History]]),FALSE)</f>
        <v>Yes</v>
      </c>
      <c r="Q145" s="1" t="str">
        <f>VLOOKUP(Cohort[[#This Row],[Code]],Codes[],COLUMN(Codes[[#Headers],[EDD + Mode of Conception]]),FALSE)</f>
        <v>Yes</v>
      </c>
      <c r="R145" s="1" t="str">
        <f>VLOOKUP(Cohort[[#This Row],[Code]],Codes[],COLUMN(Codes[[#Headers],[Late Pregnancy History]]),FALSE)</f>
        <v>Yes</v>
      </c>
      <c r="S145" s="1" t="str">
        <f>VLOOKUP(Cohort[[#This Row],[Code]],Codes[],COLUMN(Codes[[#Headers],[Labour History]]),FALSE)</f>
        <v>Yes</v>
      </c>
      <c r="T145" s="1" t="str">
        <f>VLOOKUP(Cohort[[#This Row],[Code]],Codes[],COLUMN(Codes[[#Headers],[Baby Background Information]]),FALSE)</f>
        <v>Yes</v>
      </c>
      <c r="U145" s="1" t="str">
        <f>VLOOKUP(Cohort[[#This Row],[Code]],Codes[],COLUMN(Codes[[#Headers],[EPDS]]),FALSE)</f>
        <v>Yes</v>
      </c>
      <c r="V145" s="1" t="str">
        <f>VLOOKUP(Cohort[[#This Row],[Code]],Codes[],COLUMN(Codes[[#Headers],[Mother''s Medications]]),FALSE)</f>
        <v>Yes</v>
      </c>
      <c r="W145" s="1" t="str">
        <f>VLOOKUP(Cohort[[#This Row],[Code]],Codes[],COLUMN(Codes[[#Headers],[Baby Medications]]),FALSE)</f>
        <v>Yes</v>
      </c>
      <c r="X145" s="1" t="str">
        <f>VLOOKUP(Cohort[[#This Row],[Code]],Codes[],COLUMN(Codes[[#Headers],[Obstetric Histpry]]),FALSE)</f>
        <v>Yes</v>
      </c>
      <c r="Y145" s="1" t="str">
        <f>VLOOKUP(Cohort[[#This Row],[Code]],Codes[],COLUMN(Codes[[#Headers],[18 Month Follow on Data]]),FALSE)</f>
        <v>No</v>
      </c>
    </row>
    <row r="146" spans="1:25" hidden="1" x14ac:dyDescent="0.2">
      <c r="A146" t="s">
        <v>157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 t="str" cm="1">
        <f t="array" ref="I146">TEXT(SUM(10^Code_Mask*(Cohort[[#This Row],[Fetal Pilot Scans, validated or not]:[Has child had an 18 month assessment.  NB this includes limited data, courtesy assessments etc]]&gt;0)),"0000000")</f>
        <v>0100100</v>
      </c>
      <c r="L146" s="1" t="b">
        <f>VLOOKUP(Cohort[[#This Row],[Participant ID]],BIBS[],COLUMN(BIBS[[#Headers],[BIBS?]]),FALSE)</f>
        <v>0</v>
      </c>
      <c r="N146" s="1" t="str">
        <f>VLOOKUP(Cohort[[#This Row],[Code]],Codes[],COLUMN(Codes[[#Headers],[Meaning]]),FALSE)</f>
        <v>Term scan, Assessed at 18 months</v>
      </c>
      <c r="O146" s="1" t="str">
        <f>VLOOKUP(Cohort[[#This Row],[Code]],Codes[],COLUMN(Codes[[#Headers],[Parents Demographic]]),FALSE)</f>
        <v>Yes</v>
      </c>
      <c r="P146" s="1" t="str">
        <f>VLOOKUP(Cohort[[#This Row],[Code]],Codes[],COLUMN(Codes[[#Headers],[Mother''s Past Medical History]]),FALSE)</f>
        <v>Yes</v>
      </c>
      <c r="Q146" s="1" t="str">
        <f>VLOOKUP(Cohort[[#This Row],[Code]],Codes[],COLUMN(Codes[[#Headers],[EDD + Mode of Conception]]),FALSE)</f>
        <v>Yes</v>
      </c>
      <c r="R146" s="1" t="str">
        <f>VLOOKUP(Cohort[[#This Row],[Code]],Codes[],COLUMN(Codes[[#Headers],[Late Pregnancy History]]),FALSE)</f>
        <v>Yes</v>
      </c>
      <c r="S146" s="1" t="str">
        <f>VLOOKUP(Cohort[[#This Row],[Code]],Codes[],COLUMN(Codes[[#Headers],[Labour History]]),FALSE)</f>
        <v>Yes</v>
      </c>
      <c r="T146" s="1" t="str">
        <f>VLOOKUP(Cohort[[#This Row],[Code]],Codes[],COLUMN(Codes[[#Headers],[Baby Background Information]]),FALSE)</f>
        <v>Yes</v>
      </c>
      <c r="U146" s="1" t="str">
        <f>VLOOKUP(Cohort[[#This Row],[Code]],Codes[],COLUMN(Codes[[#Headers],[EPDS]]),FALSE)</f>
        <v>Yes</v>
      </c>
      <c r="V146" s="1" t="str">
        <f>VLOOKUP(Cohort[[#This Row],[Code]],Codes[],COLUMN(Codes[[#Headers],[Mother''s Medications]]),FALSE)</f>
        <v>Yes</v>
      </c>
      <c r="W146" s="1" t="str">
        <f>VLOOKUP(Cohort[[#This Row],[Code]],Codes[],COLUMN(Codes[[#Headers],[Baby Medications]]),FALSE)</f>
        <v>Yes</v>
      </c>
      <c r="X146" s="1" t="str">
        <f>VLOOKUP(Cohort[[#This Row],[Code]],Codes[],COLUMN(Codes[[#Headers],[Obstetric Histpry]]),FALSE)</f>
        <v>Yes</v>
      </c>
      <c r="Y146" s="1" t="str">
        <f>VLOOKUP(Cohort[[#This Row],[Code]],Codes[],COLUMN(Codes[[#Headers],[18 Month Follow on Data]]),FALSE)</f>
        <v>Yes</v>
      </c>
    </row>
    <row r="147" spans="1:25" hidden="1" x14ac:dyDescent="0.2">
      <c r="A147" t="s">
        <v>158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 t="str" cm="1">
        <f t="array" ref="I147">TEXT(SUM(10^Code_Mask*(Cohort[[#This Row],[Fetal Pilot Scans, validated or not]:[Has child had an 18 month assessment.  NB this includes limited data, courtesy assessments etc]]&gt;0)),"0000000")</f>
        <v>0100100</v>
      </c>
      <c r="L147" s="1" t="b">
        <f>VLOOKUP(Cohort[[#This Row],[Participant ID]],BIBS[],COLUMN(BIBS[[#Headers],[BIBS?]]),FALSE)</f>
        <v>0</v>
      </c>
      <c r="N147" s="1" t="str">
        <f>VLOOKUP(Cohort[[#This Row],[Code]],Codes[],COLUMN(Codes[[#Headers],[Meaning]]),FALSE)</f>
        <v>Term scan, Assessed at 18 months</v>
      </c>
      <c r="O147" s="1" t="str">
        <f>VLOOKUP(Cohort[[#This Row],[Code]],Codes[],COLUMN(Codes[[#Headers],[Parents Demographic]]),FALSE)</f>
        <v>Yes</v>
      </c>
      <c r="P147" s="1" t="str">
        <f>VLOOKUP(Cohort[[#This Row],[Code]],Codes[],COLUMN(Codes[[#Headers],[Mother''s Past Medical History]]),FALSE)</f>
        <v>Yes</v>
      </c>
      <c r="Q147" s="1" t="str">
        <f>VLOOKUP(Cohort[[#This Row],[Code]],Codes[],COLUMN(Codes[[#Headers],[EDD + Mode of Conception]]),FALSE)</f>
        <v>Yes</v>
      </c>
      <c r="R147" s="1" t="str">
        <f>VLOOKUP(Cohort[[#This Row],[Code]],Codes[],COLUMN(Codes[[#Headers],[Late Pregnancy History]]),FALSE)</f>
        <v>Yes</v>
      </c>
      <c r="S147" s="1" t="str">
        <f>VLOOKUP(Cohort[[#This Row],[Code]],Codes[],COLUMN(Codes[[#Headers],[Labour History]]),FALSE)</f>
        <v>Yes</v>
      </c>
      <c r="T147" s="1" t="str">
        <f>VLOOKUP(Cohort[[#This Row],[Code]],Codes[],COLUMN(Codes[[#Headers],[Baby Background Information]]),FALSE)</f>
        <v>Yes</v>
      </c>
      <c r="U147" s="1" t="str">
        <f>VLOOKUP(Cohort[[#This Row],[Code]],Codes[],COLUMN(Codes[[#Headers],[EPDS]]),FALSE)</f>
        <v>Yes</v>
      </c>
      <c r="V147" s="1" t="str">
        <f>VLOOKUP(Cohort[[#This Row],[Code]],Codes[],COLUMN(Codes[[#Headers],[Mother''s Medications]]),FALSE)</f>
        <v>Yes</v>
      </c>
      <c r="W147" s="1" t="str">
        <f>VLOOKUP(Cohort[[#This Row],[Code]],Codes[],COLUMN(Codes[[#Headers],[Baby Medications]]),FALSE)</f>
        <v>Yes</v>
      </c>
      <c r="X147" s="1" t="str">
        <f>VLOOKUP(Cohort[[#This Row],[Code]],Codes[],COLUMN(Codes[[#Headers],[Obstetric Histpry]]),FALSE)</f>
        <v>Yes</v>
      </c>
      <c r="Y147" s="1" t="str">
        <f>VLOOKUP(Cohort[[#This Row],[Code]],Codes[],COLUMN(Codes[[#Headers],[18 Month Follow on Data]]),FALSE)</f>
        <v>Yes</v>
      </c>
    </row>
    <row r="148" spans="1:25" hidden="1" x14ac:dyDescent="0.2">
      <c r="A148" t="s">
        <v>159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 t="str" cm="1">
        <f t="array" ref="I148">TEXT(SUM(10^Code_Mask*(Cohort[[#This Row],[Fetal Pilot Scans, validated or not]:[Has child had an 18 month assessment.  NB this includes limited data, courtesy assessments etc]]&gt;0)),"0000000")</f>
        <v>0100100</v>
      </c>
      <c r="L148" s="1" t="b">
        <f>VLOOKUP(Cohort[[#This Row],[Participant ID]],BIBS[],COLUMN(BIBS[[#Headers],[BIBS?]]),FALSE)</f>
        <v>0</v>
      </c>
      <c r="N148" s="1" t="str">
        <f>VLOOKUP(Cohort[[#This Row],[Code]],Codes[],COLUMN(Codes[[#Headers],[Meaning]]),FALSE)</f>
        <v>Term scan, Assessed at 18 months</v>
      </c>
      <c r="O148" s="1" t="str">
        <f>VLOOKUP(Cohort[[#This Row],[Code]],Codes[],COLUMN(Codes[[#Headers],[Parents Demographic]]),FALSE)</f>
        <v>Yes</v>
      </c>
      <c r="P148" s="1" t="str">
        <f>VLOOKUP(Cohort[[#This Row],[Code]],Codes[],COLUMN(Codes[[#Headers],[Mother''s Past Medical History]]),FALSE)</f>
        <v>Yes</v>
      </c>
      <c r="Q148" s="1" t="str">
        <f>VLOOKUP(Cohort[[#This Row],[Code]],Codes[],COLUMN(Codes[[#Headers],[EDD + Mode of Conception]]),FALSE)</f>
        <v>Yes</v>
      </c>
      <c r="R148" s="1" t="str">
        <f>VLOOKUP(Cohort[[#This Row],[Code]],Codes[],COLUMN(Codes[[#Headers],[Late Pregnancy History]]),FALSE)</f>
        <v>Yes</v>
      </c>
      <c r="S148" s="1" t="str">
        <f>VLOOKUP(Cohort[[#This Row],[Code]],Codes[],COLUMN(Codes[[#Headers],[Labour History]]),FALSE)</f>
        <v>Yes</v>
      </c>
      <c r="T148" s="1" t="str">
        <f>VLOOKUP(Cohort[[#This Row],[Code]],Codes[],COLUMN(Codes[[#Headers],[Baby Background Information]]),FALSE)</f>
        <v>Yes</v>
      </c>
      <c r="U148" s="1" t="str">
        <f>VLOOKUP(Cohort[[#This Row],[Code]],Codes[],COLUMN(Codes[[#Headers],[EPDS]]),FALSE)</f>
        <v>Yes</v>
      </c>
      <c r="V148" s="1" t="str">
        <f>VLOOKUP(Cohort[[#This Row],[Code]],Codes[],COLUMN(Codes[[#Headers],[Mother''s Medications]]),FALSE)</f>
        <v>Yes</v>
      </c>
      <c r="W148" s="1" t="str">
        <f>VLOOKUP(Cohort[[#This Row],[Code]],Codes[],COLUMN(Codes[[#Headers],[Baby Medications]]),FALSE)</f>
        <v>Yes</v>
      </c>
      <c r="X148" s="1" t="str">
        <f>VLOOKUP(Cohort[[#This Row],[Code]],Codes[],COLUMN(Codes[[#Headers],[Obstetric Histpry]]),FALSE)</f>
        <v>Yes</v>
      </c>
      <c r="Y148" s="1" t="str">
        <f>VLOOKUP(Cohort[[#This Row],[Code]],Codes[],COLUMN(Codes[[#Headers],[18 Month Follow on Data]]),FALSE)</f>
        <v>Yes</v>
      </c>
    </row>
    <row r="149" spans="1:25" hidden="1" x14ac:dyDescent="0.2">
      <c r="A149" t="s">
        <v>160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 t="str" cm="1">
        <f t="array" ref="I149">TEXT(SUM(10^Code_Mask*(Cohort[[#This Row],[Fetal Pilot Scans, validated or not]:[Has child had an 18 month assessment.  NB this includes limited data, courtesy assessments etc]]&gt;0)),"0000000")</f>
        <v>0010100</v>
      </c>
      <c r="L149" s="1" t="b">
        <f>VLOOKUP(Cohort[[#This Row],[Participant ID]],BIBS[],COLUMN(BIBS[[#Headers],[BIBS?]]),FALSE)</f>
        <v>0</v>
      </c>
      <c r="N149" s="1" t="str">
        <f>VLOOKUP(Cohort[[#This Row],[Code]],Codes[],COLUMN(Codes[[#Headers],[Meaning]]),FALSE)</f>
        <v>Pre-term scan, no other scans, assessed at 18 months</v>
      </c>
      <c r="O149" s="1" t="str">
        <f>VLOOKUP(Cohort[[#This Row],[Code]],Codes[],COLUMN(Codes[[#Headers],[Parents Demographic]]),FALSE)</f>
        <v>Yes</v>
      </c>
      <c r="P149" s="1" t="str">
        <f>VLOOKUP(Cohort[[#This Row],[Code]],Codes[],COLUMN(Codes[[#Headers],[Mother''s Past Medical History]]),FALSE)</f>
        <v>Yes</v>
      </c>
      <c r="Q149" s="1" t="str">
        <f>VLOOKUP(Cohort[[#This Row],[Code]],Codes[],COLUMN(Codes[[#Headers],[EDD + Mode of Conception]]),FALSE)</f>
        <v>Yes</v>
      </c>
      <c r="R149" s="1" t="str">
        <f>VLOOKUP(Cohort[[#This Row],[Code]],Codes[],COLUMN(Codes[[#Headers],[Late Pregnancy History]]),FALSE)</f>
        <v>Yes</v>
      </c>
      <c r="S149" s="1" t="str">
        <f>VLOOKUP(Cohort[[#This Row],[Code]],Codes[],COLUMN(Codes[[#Headers],[Labour History]]),FALSE)</f>
        <v>Yes</v>
      </c>
      <c r="T149" s="1" t="str">
        <f>VLOOKUP(Cohort[[#This Row],[Code]],Codes[],COLUMN(Codes[[#Headers],[Baby Background Information]]),FALSE)</f>
        <v>Yes</v>
      </c>
      <c r="U149" s="1" t="str">
        <f>VLOOKUP(Cohort[[#This Row],[Code]],Codes[],COLUMN(Codes[[#Headers],[EPDS]]),FALSE)</f>
        <v>Yes</v>
      </c>
      <c r="V149" s="1" t="str">
        <f>VLOOKUP(Cohort[[#This Row],[Code]],Codes[],COLUMN(Codes[[#Headers],[Mother''s Medications]]),FALSE)</f>
        <v>Yes</v>
      </c>
      <c r="W149" s="1" t="str">
        <f>VLOOKUP(Cohort[[#This Row],[Code]],Codes[],COLUMN(Codes[[#Headers],[Baby Medications]]),FALSE)</f>
        <v>Yes</v>
      </c>
      <c r="X149" s="1" t="str">
        <f>VLOOKUP(Cohort[[#This Row],[Code]],Codes[],COLUMN(Codes[[#Headers],[Obstetric Histpry]]),FALSE)</f>
        <v>Yes</v>
      </c>
      <c r="Y149" s="1" t="str">
        <f>VLOOKUP(Cohort[[#This Row],[Code]],Codes[],COLUMN(Codes[[#Headers],[18 Month Follow on Data]]),FALSE)</f>
        <v>Yes</v>
      </c>
    </row>
    <row r="150" spans="1:25" hidden="1" x14ac:dyDescent="0.2">
      <c r="A150" t="s">
        <v>161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 t="str" cm="1">
        <f t="array" ref="I150">TEXT(SUM(10^Code_Mask*(Cohort[[#This Row],[Fetal Pilot Scans, validated or not]:[Has child had an 18 month assessment.  NB this includes limited data, courtesy assessments etc]]&gt;0)),"0000000")</f>
        <v>0100100</v>
      </c>
      <c r="L150" s="1" t="b">
        <f>VLOOKUP(Cohort[[#This Row],[Participant ID]],BIBS[],COLUMN(BIBS[[#Headers],[BIBS?]]),FALSE)</f>
        <v>0</v>
      </c>
      <c r="N150" s="1" t="str">
        <f>VLOOKUP(Cohort[[#This Row],[Code]],Codes[],COLUMN(Codes[[#Headers],[Meaning]]),FALSE)</f>
        <v>Term scan, Assessed at 18 months</v>
      </c>
      <c r="O150" s="1" t="str">
        <f>VLOOKUP(Cohort[[#This Row],[Code]],Codes[],COLUMN(Codes[[#Headers],[Parents Demographic]]),FALSE)</f>
        <v>Yes</v>
      </c>
      <c r="P150" s="1" t="str">
        <f>VLOOKUP(Cohort[[#This Row],[Code]],Codes[],COLUMN(Codes[[#Headers],[Mother''s Past Medical History]]),FALSE)</f>
        <v>Yes</v>
      </c>
      <c r="Q150" s="1" t="str">
        <f>VLOOKUP(Cohort[[#This Row],[Code]],Codes[],COLUMN(Codes[[#Headers],[EDD + Mode of Conception]]),FALSE)</f>
        <v>Yes</v>
      </c>
      <c r="R150" s="1" t="str">
        <f>VLOOKUP(Cohort[[#This Row],[Code]],Codes[],COLUMN(Codes[[#Headers],[Late Pregnancy History]]),FALSE)</f>
        <v>Yes</v>
      </c>
      <c r="S150" s="1" t="str">
        <f>VLOOKUP(Cohort[[#This Row],[Code]],Codes[],COLUMN(Codes[[#Headers],[Labour History]]),FALSE)</f>
        <v>Yes</v>
      </c>
      <c r="T150" s="1" t="str">
        <f>VLOOKUP(Cohort[[#This Row],[Code]],Codes[],COLUMN(Codes[[#Headers],[Baby Background Information]]),FALSE)</f>
        <v>Yes</v>
      </c>
      <c r="U150" s="1" t="str">
        <f>VLOOKUP(Cohort[[#This Row],[Code]],Codes[],COLUMN(Codes[[#Headers],[EPDS]]),FALSE)</f>
        <v>Yes</v>
      </c>
      <c r="V150" s="1" t="str">
        <f>VLOOKUP(Cohort[[#This Row],[Code]],Codes[],COLUMN(Codes[[#Headers],[Mother''s Medications]]),FALSE)</f>
        <v>Yes</v>
      </c>
      <c r="W150" s="1" t="str">
        <f>VLOOKUP(Cohort[[#This Row],[Code]],Codes[],COLUMN(Codes[[#Headers],[Baby Medications]]),FALSE)</f>
        <v>Yes</v>
      </c>
      <c r="X150" s="1" t="str">
        <f>VLOOKUP(Cohort[[#This Row],[Code]],Codes[],COLUMN(Codes[[#Headers],[Obstetric Histpry]]),FALSE)</f>
        <v>Yes</v>
      </c>
      <c r="Y150" s="1" t="str">
        <f>VLOOKUP(Cohort[[#This Row],[Code]],Codes[],COLUMN(Codes[[#Headers],[18 Month Follow on Data]]),FALSE)</f>
        <v>Yes</v>
      </c>
    </row>
    <row r="151" spans="1:25" hidden="1" x14ac:dyDescent="0.2">
      <c r="A151" t="s">
        <v>162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 t="str" cm="1">
        <f t="array" ref="I151">TEXT(SUM(10^Code_Mask*(Cohort[[#This Row],[Fetal Pilot Scans, validated or not]:[Has child had an 18 month assessment.  NB this includes limited data, courtesy assessments etc]]&gt;0)),"0000000")</f>
        <v>0100100</v>
      </c>
      <c r="L151" s="1" t="b">
        <f>VLOOKUP(Cohort[[#This Row],[Participant ID]],BIBS[],COLUMN(BIBS[[#Headers],[BIBS?]]),FALSE)</f>
        <v>0</v>
      </c>
      <c r="N151" s="1" t="str">
        <f>VLOOKUP(Cohort[[#This Row],[Code]],Codes[],COLUMN(Codes[[#Headers],[Meaning]]),FALSE)</f>
        <v>Term scan, Assessed at 18 months</v>
      </c>
      <c r="O151" s="1" t="str">
        <f>VLOOKUP(Cohort[[#This Row],[Code]],Codes[],COLUMN(Codes[[#Headers],[Parents Demographic]]),FALSE)</f>
        <v>Yes</v>
      </c>
      <c r="P151" s="1" t="str">
        <f>VLOOKUP(Cohort[[#This Row],[Code]],Codes[],COLUMN(Codes[[#Headers],[Mother''s Past Medical History]]),FALSE)</f>
        <v>Yes</v>
      </c>
      <c r="Q151" s="1" t="str">
        <f>VLOOKUP(Cohort[[#This Row],[Code]],Codes[],COLUMN(Codes[[#Headers],[EDD + Mode of Conception]]),FALSE)</f>
        <v>Yes</v>
      </c>
      <c r="R151" s="1" t="str">
        <f>VLOOKUP(Cohort[[#This Row],[Code]],Codes[],COLUMN(Codes[[#Headers],[Late Pregnancy History]]),FALSE)</f>
        <v>Yes</v>
      </c>
      <c r="S151" s="1" t="str">
        <f>VLOOKUP(Cohort[[#This Row],[Code]],Codes[],COLUMN(Codes[[#Headers],[Labour History]]),FALSE)</f>
        <v>Yes</v>
      </c>
      <c r="T151" s="1" t="str">
        <f>VLOOKUP(Cohort[[#This Row],[Code]],Codes[],COLUMN(Codes[[#Headers],[Baby Background Information]]),FALSE)</f>
        <v>Yes</v>
      </c>
      <c r="U151" s="1" t="str">
        <f>VLOOKUP(Cohort[[#This Row],[Code]],Codes[],COLUMN(Codes[[#Headers],[EPDS]]),FALSE)</f>
        <v>Yes</v>
      </c>
      <c r="V151" s="1" t="str">
        <f>VLOOKUP(Cohort[[#This Row],[Code]],Codes[],COLUMN(Codes[[#Headers],[Mother''s Medications]]),FALSE)</f>
        <v>Yes</v>
      </c>
      <c r="W151" s="1" t="str">
        <f>VLOOKUP(Cohort[[#This Row],[Code]],Codes[],COLUMN(Codes[[#Headers],[Baby Medications]]),FALSE)</f>
        <v>Yes</v>
      </c>
      <c r="X151" s="1" t="str">
        <f>VLOOKUP(Cohort[[#This Row],[Code]],Codes[],COLUMN(Codes[[#Headers],[Obstetric Histpry]]),FALSE)</f>
        <v>Yes</v>
      </c>
      <c r="Y151" s="1" t="str">
        <f>VLOOKUP(Cohort[[#This Row],[Code]],Codes[],COLUMN(Codes[[#Headers],[18 Month Follow on Data]]),FALSE)</f>
        <v>Yes</v>
      </c>
    </row>
    <row r="152" spans="1:25" hidden="1" x14ac:dyDescent="0.2">
      <c r="A152" t="s">
        <v>163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 t="str" cm="1">
        <f t="array" ref="I152">TEXT(SUM(10^Code_Mask*(Cohort[[#This Row],[Fetal Pilot Scans, validated or not]:[Has child had an 18 month assessment.  NB this includes limited data, courtesy assessments etc]]&gt;0)),"0000000")</f>
        <v>0100100</v>
      </c>
      <c r="L152" s="1" t="b">
        <f>VLOOKUP(Cohort[[#This Row],[Participant ID]],BIBS[],COLUMN(BIBS[[#Headers],[BIBS?]]),FALSE)</f>
        <v>0</v>
      </c>
      <c r="N152" s="1" t="str">
        <f>VLOOKUP(Cohort[[#This Row],[Code]],Codes[],COLUMN(Codes[[#Headers],[Meaning]]),FALSE)</f>
        <v>Term scan, Assessed at 18 months</v>
      </c>
      <c r="O152" s="1" t="str">
        <f>VLOOKUP(Cohort[[#This Row],[Code]],Codes[],COLUMN(Codes[[#Headers],[Parents Demographic]]),FALSE)</f>
        <v>Yes</v>
      </c>
      <c r="P152" s="1" t="str">
        <f>VLOOKUP(Cohort[[#This Row],[Code]],Codes[],COLUMN(Codes[[#Headers],[Mother''s Past Medical History]]),FALSE)</f>
        <v>Yes</v>
      </c>
      <c r="Q152" s="1" t="str">
        <f>VLOOKUP(Cohort[[#This Row],[Code]],Codes[],COLUMN(Codes[[#Headers],[EDD + Mode of Conception]]),FALSE)</f>
        <v>Yes</v>
      </c>
      <c r="R152" s="1" t="str">
        <f>VLOOKUP(Cohort[[#This Row],[Code]],Codes[],COLUMN(Codes[[#Headers],[Late Pregnancy History]]),FALSE)</f>
        <v>Yes</v>
      </c>
      <c r="S152" s="1" t="str">
        <f>VLOOKUP(Cohort[[#This Row],[Code]],Codes[],COLUMN(Codes[[#Headers],[Labour History]]),FALSE)</f>
        <v>Yes</v>
      </c>
      <c r="T152" s="1" t="str">
        <f>VLOOKUP(Cohort[[#This Row],[Code]],Codes[],COLUMN(Codes[[#Headers],[Baby Background Information]]),FALSE)</f>
        <v>Yes</v>
      </c>
      <c r="U152" s="1" t="str">
        <f>VLOOKUP(Cohort[[#This Row],[Code]],Codes[],COLUMN(Codes[[#Headers],[EPDS]]),FALSE)</f>
        <v>Yes</v>
      </c>
      <c r="V152" s="1" t="str">
        <f>VLOOKUP(Cohort[[#This Row],[Code]],Codes[],COLUMN(Codes[[#Headers],[Mother''s Medications]]),FALSE)</f>
        <v>Yes</v>
      </c>
      <c r="W152" s="1" t="str">
        <f>VLOOKUP(Cohort[[#This Row],[Code]],Codes[],COLUMN(Codes[[#Headers],[Baby Medications]]),FALSE)</f>
        <v>Yes</v>
      </c>
      <c r="X152" s="1" t="str">
        <f>VLOOKUP(Cohort[[#This Row],[Code]],Codes[],COLUMN(Codes[[#Headers],[Obstetric Histpry]]),FALSE)</f>
        <v>Yes</v>
      </c>
      <c r="Y152" s="1" t="str">
        <f>VLOOKUP(Cohort[[#This Row],[Code]],Codes[],COLUMN(Codes[[#Headers],[18 Month Follow on Data]]),FALSE)</f>
        <v>Yes</v>
      </c>
    </row>
    <row r="153" spans="1:25" hidden="1" x14ac:dyDescent="0.2">
      <c r="A153" t="s">
        <v>164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 t="str" cm="1">
        <f t="array" ref="I153">TEXT(SUM(10^Code_Mask*(Cohort[[#This Row],[Fetal Pilot Scans, validated or not]:[Has child had an 18 month assessment.  NB this includes limited data, courtesy assessments etc]]&gt;0)),"0000000")</f>
        <v>0100100</v>
      </c>
      <c r="L153" s="1" t="b">
        <f>VLOOKUP(Cohort[[#This Row],[Participant ID]],BIBS[],COLUMN(BIBS[[#Headers],[BIBS?]]),FALSE)</f>
        <v>0</v>
      </c>
      <c r="N153" s="1" t="str">
        <f>VLOOKUP(Cohort[[#This Row],[Code]],Codes[],COLUMN(Codes[[#Headers],[Meaning]]),FALSE)</f>
        <v>Term scan, Assessed at 18 months</v>
      </c>
      <c r="O153" s="1" t="str">
        <f>VLOOKUP(Cohort[[#This Row],[Code]],Codes[],COLUMN(Codes[[#Headers],[Parents Demographic]]),FALSE)</f>
        <v>Yes</v>
      </c>
      <c r="P153" s="1" t="str">
        <f>VLOOKUP(Cohort[[#This Row],[Code]],Codes[],COLUMN(Codes[[#Headers],[Mother''s Past Medical History]]),FALSE)</f>
        <v>Yes</v>
      </c>
      <c r="Q153" s="1" t="str">
        <f>VLOOKUP(Cohort[[#This Row],[Code]],Codes[],COLUMN(Codes[[#Headers],[EDD + Mode of Conception]]),FALSE)</f>
        <v>Yes</v>
      </c>
      <c r="R153" s="1" t="str">
        <f>VLOOKUP(Cohort[[#This Row],[Code]],Codes[],COLUMN(Codes[[#Headers],[Late Pregnancy History]]),FALSE)</f>
        <v>Yes</v>
      </c>
      <c r="S153" s="1" t="str">
        <f>VLOOKUP(Cohort[[#This Row],[Code]],Codes[],COLUMN(Codes[[#Headers],[Labour History]]),FALSE)</f>
        <v>Yes</v>
      </c>
      <c r="T153" s="1" t="str">
        <f>VLOOKUP(Cohort[[#This Row],[Code]],Codes[],COLUMN(Codes[[#Headers],[Baby Background Information]]),FALSE)</f>
        <v>Yes</v>
      </c>
      <c r="U153" s="1" t="str">
        <f>VLOOKUP(Cohort[[#This Row],[Code]],Codes[],COLUMN(Codes[[#Headers],[EPDS]]),FALSE)</f>
        <v>Yes</v>
      </c>
      <c r="V153" s="1" t="str">
        <f>VLOOKUP(Cohort[[#This Row],[Code]],Codes[],COLUMN(Codes[[#Headers],[Mother''s Medications]]),FALSE)</f>
        <v>Yes</v>
      </c>
      <c r="W153" s="1" t="str">
        <f>VLOOKUP(Cohort[[#This Row],[Code]],Codes[],COLUMN(Codes[[#Headers],[Baby Medications]]),FALSE)</f>
        <v>Yes</v>
      </c>
      <c r="X153" s="1" t="str">
        <f>VLOOKUP(Cohort[[#This Row],[Code]],Codes[],COLUMN(Codes[[#Headers],[Obstetric Histpry]]),FALSE)</f>
        <v>Yes</v>
      </c>
      <c r="Y153" s="1" t="str">
        <f>VLOOKUP(Cohort[[#This Row],[Code]],Codes[],COLUMN(Codes[[#Headers],[18 Month Follow on Data]]),FALSE)</f>
        <v>Yes</v>
      </c>
    </row>
    <row r="154" spans="1:25" hidden="1" x14ac:dyDescent="0.2">
      <c r="A154" t="s">
        <v>165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 t="str" cm="1">
        <f t="array" ref="I154">TEXT(SUM(10^Code_Mask*(Cohort[[#This Row],[Fetal Pilot Scans, validated or not]:[Has child had an 18 month assessment.  NB this includes limited data, courtesy assessments etc]]&gt;0)),"0000000")</f>
        <v>0100100</v>
      </c>
      <c r="L154" s="1" t="b">
        <f>VLOOKUP(Cohort[[#This Row],[Participant ID]],BIBS[],COLUMN(BIBS[[#Headers],[BIBS?]]),FALSE)</f>
        <v>0</v>
      </c>
      <c r="N154" s="1" t="str">
        <f>VLOOKUP(Cohort[[#This Row],[Code]],Codes[],COLUMN(Codes[[#Headers],[Meaning]]),FALSE)</f>
        <v>Term scan, Assessed at 18 months</v>
      </c>
      <c r="O154" s="1" t="str">
        <f>VLOOKUP(Cohort[[#This Row],[Code]],Codes[],COLUMN(Codes[[#Headers],[Parents Demographic]]),FALSE)</f>
        <v>Yes</v>
      </c>
      <c r="P154" s="1" t="str">
        <f>VLOOKUP(Cohort[[#This Row],[Code]],Codes[],COLUMN(Codes[[#Headers],[Mother''s Past Medical History]]),FALSE)</f>
        <v>Yes</v>
      </c>
      <c r="Q154" s="1" t="str">
        <f>VLOOKUP(Cohort[[#This Row],[Code]],Codes[],COLUMN(Codes[[#Headers],[EDD + Mode of Conception]]),FALSE)</f>
        <v>Yes</v>
      </c>
      <c r="R154" s="1" t="str">
        <f>VLOOKUP(Cohort[[#This Row],[Code]],Codes[],COLUMN(Codes[[#Headers],[Late Pregnancy History]]),FALSE)</f>
        <v>Yes</v>
      </c>
      <c r="S154" s="1" t="str">
        <f>VLOOKUP(Cohort[[#This Row],[Code]],Codes[],COLUMN(Codes[[#Headers],[Labour History]]),FALSE)</f>
        <v>Yes</v>
      </c>
      <c r="T154" s="1" t="str">
        <f>VLOOKUP(Cohort[[#This Row],[Code]],Codes[],COLUMN(Codes[[#Headers],[Baby Background Information]]),FALSE)</f>
        <v>Yes</v>
      </c>
      <c r="U154" s="1" t="str">
        <f>VLOOKUP(Cohort[[#This Row],[Code]],Codes[],COLUMN(Codes[[#Headers],[EPDS]]),FALSE)</f>
        <v>Yes</v>
      </c>
      <c r="V154" s="1" t="str">
        <f>VLOOKUP(Cohort[[#This Row],[Code]],Codes[],COLUMN(Codes[[#Headers],[Mother''s Medications]]),FALSE)</f>
        <v>Yes</v>
      </c>
      <c r="W154" s="1" t="str">
        <f>VLOOKUP(Cohort[[#This Row],[Code]],Codes[],COLUMN(Codes[[#Headers],[Baby Medications]]),FALSE)</f>
        <v>Yes</v>
      </c>
      <c r="X154" s="1" t="str">
        <f>VLOOKUP(Cohort[[#This Row],[Code]],Codes[],COLUMN(Codes[[#Headers],[Obstetric Histpry]]),FALSE)</f>
        <v>Yes</v>
      </c>
      <c r="Y154" s="1" t="str">
        <f>VLOOKUP(Cohort[[#This Row],[Code]],Codes[],COLUMN(Codes[[#Headers],[18 Month Follow on Data]]),FALSE)</f>
        <v>Yes</v>
      </c>
    </row>
    <row r="155" spans="1:25" hidden="1" x14ac:dyDescent="0.2">
      <c r="A155" t="s">
        <v>166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 t="str" cm="1">
        <f t="array" ref="I155">TEXT(SUM(10^Code_Mask*(Cohort[[#This Row],[Fetal Pilot Scans, validated or not]:[Has child had an 18 month assessment.  NB this includes limited data, courtesy assessments etc]]&gt;0)),"0000000")</f>
        <v>0100100</v>
      </c>
      <c r="L155" s="1" t="b">
        <f>VLOOKUP(Cohort[[#This Row],[Participant ID]],BIBS[],COLUMN(BIBS[[#Headers],[BIBS?]]),FALSE)</f>
        <v>0</v>
      </c>
      <c r="N155" s="1" t="str">
        <f>VLOOKUP(Cohort[[#This Row],[Code]],Codes[],COLUMN(Codes[[#Headers],[Meaning]]),FALSE)</f>
        <v>Term scan, Assessed at 18 months</v>
      </c>
      <c r="O155" s="1" t="str">
        <f>VLOOKUP(Cohort[[#This Row],[Code]],Codes[],COLUMN(Codes[[#Headers],[Parents Demographic]]),FALSE)</f>
        <v>Yes</v>
      </c>
      <c r="P155" s="1" t="str">
        <f>VLOOKUP(Cohort[[#This Row],[Code]],Codes[],COLUMN(Codes[[#Headers],[Mother''s Past Medical History]]),FALSE)</f>
        <v>Yes</v>
      </c>
      <c r="Q155" s="1" t="str">
        <f>VLOOKUP(Cohort[[#This Row],[Code]],Codes[],COLUMN(Codes[[#Headers],[EDD + Mode of Conception]]),FALSE)</f>
        <v>Yes</v>
      </c>
      <c r="R155" s="1" t="str">
        <f>VLOOKUP(Cohort[[#This Row],[Code]],Codes[],COLUMN(Codes[[#Headers],[Late Pregnancy History]]),FALSE)</f>
        <v>Yes</v>
      </c>
      <c r="S155" s="1" t="str">
        <f>VLOOKUP(Cohort[[#This Row],[Code]],Codes[],COLUMN(Codes[[#Headers],[Labour History]]),FALSE)</f>
        <v>Yes</v>
      </c>
      <c r="T155" s="1" t="str">
        <f>VLOOKUP(Cohort[[#This Row],[Code]],Codes[],COLUMN(Codes[[#Headers],[Baby Background Information]]),FALSE)</f>
        <v>Yes</v>
      </c>
      <c r="U155" s="1" t="str">
        <f>VLOOKUP(Cohort[[#This Row],[Code]],Codes[],COLUMN(Codes[[#Headers],[EPDS]]),FALSE)</f>
        <v>Yes</v>
      </c>
      <c r="V155" s="1" t="str">
        <f>VLOOKUP(Cohort[[#This Row],[Code]],Codes[],COLUMN(Codes[[#Headers],[Mother''s Medications]]),FALSE)</f>
        <v>Yes</v>
      </c>
      <c r="W155" s="1" t="str">
        <f>VLOOKUP(Cohort[[#This Row],[Code]],Codes[],COLUMN(Codes[[#Headers],[Baby Medications]]),FALSE)</f>
        <v>Yes</v>
      </c>
      <c r="X155" s="1" t="str">
        <f>VLOOKUP(Cohort[[#This Row],[Code]],Codes[],COLUMN(Codes[[#Headers],[Obstetric Histpry]]),FALSE)</f>
        <v>Yes</v>
      </c>
      <c r="Y155" s="1" t="str">
        <f>VLOOKUP(Cohort[[#This Row],[Code]],Codes[],COLUMN(Codes[[#Headers],[18 Month Follow on Data]]),FALSE)</f>
        <v>Yes</v>
      </c>
    </row>
    <row r="156" spans="1:25" x14ac:dyDescent="0.2">
      <c r="A156" t="s">
        <v>167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 t="str" cm="1">
        <f t="array" ref="I156">TEXT(SUM(10^Code_Mask*(Cohort[[#This Row],[Fetal Pilot Scans, validated or not]:[Has child had an 18 month assessment.  NB this includes limited data, courtesy assessments etc]]&gt;0)),"0000000")</f>
        <v>0100100</v>
      </c>
      <c r="L156" s="1" t="b">
        <f>VLOOKUP(Cohort[[#This Row],[Participant ID]],BIBS[],COLUMN(BIBS[[#Headers],[BIBS?]]),FALSE)</f>
        <v>1</v>
      </c>
      <c r="N156" s="1" t="str">
        <f>VLOOKUP(Cohort[[#This Row],[Code]],Codes[],COLUMN(Codes[[#Headers],[Meaning]]),FALSE)</f>
        <v>Term scan, Assessed at 18 months</v>
      </c>
      <c r="O156" s="1" t="str">
        <f>VLOOKUP(Cohort[[#This Row],[Code]],Codes[],COLUMN(Codes[[#Headers],[Parents Demographic]]),FALSE)</f>
        <v>Yes</v>
      </c>
      <c r="P156" s="1" t="str">
        <f>VLOOKUP(Cohort[[#This Row],[Code]],Codes[],COLUMN(Codes[[#Headers],[Mother''s Past Medical History]]),FALSE)</f>
        <v>Yes</v>
      </c>
      <c r="Q156" s="1" t="str">
        <f>VLOOKUP(Cohort[[#This Row],[Code]],Codes[],COLUMN(Codes[[#Headers],[EDD + Mode of Conception]]),FALSE)</f>
        <v>Yes</v>
      </c>
      <c r="R156" s="1" t="str">
        <f>VLOOKUP(Cohort[[#This Row],[Code]],Codes[],COLUMN(Codes[[#Headers],[Late Pregnancy History]]),FALSE)</f>
        <v>Yes</v>
      </c>
      <c r="S156" s="1" t="str">
        <f>VLOOKUP(Cohort[[#This Row],[Code]],Codes[],COLUMN(Codes[[#Headers],[Labour History]]),FALSE)</f>
        <v>Yes</v>
      </c>
      <c r="T156" s="1" t="str">
        <f>VLOOKUP(Cohort[[#This Row],[Code]],Codes[],COLUMN(Codes[[#Headers],[Baby Background Information]]),FALSE)</f>
        <v>Yes</v>
      </c>
      <c r="U156" s="1" t="str">
        <f>VLOOKUP(Cohort[[#This Row],[Code]],Codes[],COLUMN(Codes[[#Headers],[EPDS]]),FALSE)</f>
        <v>Yes</v>
      </c>
      <c r="V156" s="1" t="str">
        <f>VLOOKUP(Cohort[[#This Row],[Code]],Codes[],COLUMN(Codes[[#Headers],[Mother''s Medications]]),FALSE)</f>
        <v>Yes</v>
      </c>
      <c r="W156" s="1" t="str">
        <f>VLOOKUP(Cohort[[#This Row],[Code]],Codes[],COLUMN(Codes[[#Headers],[Baby Medications]]),FALSE)</f>
        <v>Yes</v>
      </c>
      <c r="X156" s="1" t="str">
        <f>VLOOKUP(Cohort[[#This Row],[Code]],Codes[],COLUMN(Codes[[#Headers],[Obstetric Histpry]]),FALSE)</f>
        <v>Yes</v>
      </c>
      <c r="Y156" s="1" t="str">
        <f>VLOOKUP(Cohort[[#This Row],[Code]],Codes[],COLUMN(Codes[[#Headers],[18 Month Follow on Data]]),FALSE)</f>
        <v>Yes</v>
      </c>
    </row>
    <row r="157" spans="1:25" hidden="1" x14ac:dyDescent="0.2">
      <c r="A157" t="s">
        <v>168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 t="str" cm="1">
        <f t="array" ref="I157">TEXT(SUM(10^Code_Mask*(Cohort[[#This Row],[Fetal Pilot Scans, validated or not]:[Has child had an 18 month assessment.  NB this includes limited data, courtesy assessments etc]]&gt;0)),"0000000")</f>
        <v>0010100</v>
      </c>
      <c r="L157" s="1" t="b">
        <f>VLOOKUP(Cohort[[#This Row],[Participant ID]],BIBS[],COLUMN(BIBS[[#Headers],[BIBS?]]),FALSE)</f>
        <v>0</v>
      </c>
      <c r="N157" s="1" t="str">
        <f>VLOOKUP(Cohort[[#This Row],[Code]],Codes[],COLUMN(Codes[[#Headers],[Meaning]]),FALSE)</f>
        <v>Pre-term scan, no other scans, assessed at 18 months</v>
      </c>
      <c r="O157" s="1" t="str">
        <f>VLOOKUP(Cohort[[#This Row],[Code]],Codes[],COLUMN(Codes[[#Headers],[Parents Demographic]]),FALSE)</f>
        <v>Yes</v>
      </c>
      <c r="P157" s="1" t="str">
        <f>VLOOKUP(Cohort[[#This Row],[Code]],Codes[],COLUMN(Codes[[#Headers],[Mother''s Past Medical History]]),FALSE)</f>
        <v>Yes</v>
      </c>
      <c r="Q157" s="1" t="str">
        <f>VLOOKUP(Cohort[[#This Row],[Code]],Codes[],COLUMN(Codes[[#Headers],[EDD + Mode of Conception]]),FALSE)</f>
        <v>Yes</v>
      </c>
      <c r="R157" s="1" t="str">
        <f>VLOOKUP(Cohort[[#This Row],[Code]],Codes[],COLUMN(Codes[[#Headers],[Late Pregnancy History]]),FALSE)</f>
        <v>Yes</v>
      </c>
      <c r="S157" s="1" t="str">
        <f>VLOOKUP(Cohort[[#This Row],[Code]],Codes[],COLUMN(Codes[[#Headers],[Labour History]]),FALSE)</f>
        <v>Yes</v>
      </c>
      <c r="T157" s="1" t="str">
        <f>VLOOKUP(Cohort[[#This Row],[Code]],Codes[],COLUMN(Codes[[#Headers],[Baby Background Information]]),FALSE)</f>
        <v>Yes</v>
      </c>
      <c r="U157" s="1" t="str">
        <f>VLOOKUP(Cohort[[#This Row],[Code]],Codes[],COLUMN(Codes[[#Headers],[EPDS]]),FALSE)</f>
        <v>Yes</v>
      </c>
      <c r="V157" s="1" t="str">
        <f>VLOOKUP(Cohort[[#This Row],[Code]],Codes[],COLUMN(Codes[[#Headers],[Mother''s Medications]]),FALSE)</f>
        <v>Yes</v>
      </c>
      <c r="W157" s="1" t="str">
        <f>VLOOKUP(Cohort[[#This Row],[Code]],Codes[],COLUMN(Codes[[#Headers],[Baby Medications]]),FALSE)</f>
        <v>Yes</v>
      </c>
      <c r="X157" s="1" t="str">
        <f>VLOOKUP(Cohort[[#This Row],[Code]],Codes[],COLUMN(Codes[[#Headers],[Obstetric Histpry]]),FALSE)</f>
        <v>Yes</v>
      </c>
      <c r="Y157" s="1" t="str">
        <f>VLOOKUP(Cohort[[#This Row],[Code]],Codes[],COLUMN(Codes[[#Headers],[18 Month Follow on Data]]),FALSE)</f>
        <v>Yes</v>
      </c>
    </row>
    <row r="158" spans="1:25" hidden="1" x14ac:dyDescent="0.2">
      <c r="A158" t="s">
        <v>169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 t="str" cm="1">
        <f t="array" ref="I158">TEXT(SUM(10^Code_Mask*(Cohort[[#This Row],[Fetal Pilot Scans, validated or not]:[Has child had an 18 month assessment.  NB this includes limited data, courtesy assessments etc]]&gt;0)),"0000000")</f>
        <v>0100100</v>
      </c>
      <c r="L158" s="1" t="b">
        <f>VLOOKUP(Cohort[[#This Row],[Participant ID]],BIBS[],COLUMN(BIBS[[#Headers],[BIBS?]]),FALSE)</f>
        <v>0</v>
      </c>
      <c r="N158" s="1" t="str">
        <f>VLOOKUP(Cohort[[#This Row],[Code]],Codes[],COLUMN(Codes[[#Headers],[Meaning]]),FALSE)</f>
        <v>Term scan, Assessed at 18 months</v>
      </c>
      <c r="O158" s="1" t="str">
        <f>VLOOKUP(Cohort[[#This Row],[Code]],Codes[],COLUMN(Codes[[#Headers],[Parents Demographic]]),FALSE)</f>
        <v>Yes</v>
      </c>
      <c r="P158" s="1" t="str">
        <f>VLOOKUP(Cohort[[#This Row],[Code]],Codes[],COLUMN(Codes[[#Headers],[Mother''s Past Medical History]]),FALSE)</f>
        <v>Yes</v>
      </c>
      <c r="Q158" s="1" t="str">
        <f>VLOOKUP(Cohort[[#This Row],[Code]],Codes[],COLUMN(Codes[[#Headers],[EDD + Mode of Conception]]),FALSE)</f>
        <v>Yes</v>
      </c>
      <c r="R158" s="1" t="str">
        <f>VLOOKUP(Cohort[[#This Row],[Code]],Codes[],COLUMN(Codes[[#Headers],[Late Pregnancy History]]),FALSE)</f>
        <v>Yes</v>
      </c>
      <c r="S158" s="1" t="str">
        <f>VLOOKUP(Cohort[[#This Row],[Code]],Codes[],COLUMN(Codes[[#Headers],[Labour History]]),FALSE)</f>
        <v>Yes</v>
      </c>
      <c r="T158" s="1" t="str">
        <f>VLOOKUP(Cohort[[#This Row],[Code]],Codes[],COLUMN(Codes[[#Headers],[Baby Background Information]]),FALSE)</f>
        <v>Yes</v>
      </c>
      <c r="U158" s="1" t="str">
        <f>VLOOKUP(Cohort[[#This Row],[Code]],Codes[],COLUMN(Codes[[#Headers],[EPDS]]),FALSE)</f>
        <v>Yes</v>
      </c>
      <c r="V158" s="1" t="str">
        <f>VLOOKUP(Cohort[[#This Row],[Code]],Codes[],COLUMN(Codes[[#Headers],[Mother''s Medications]]),FALSE)</f>
        <v>Yes</v>
      </c>
      <c r="W158" s="1" t="str">
        <f>VLOOKUP(Cohort[[#This Row],[Code]],Codes[],COLUMN(Codes[[#Headers],[Baby Medications]]),FALSE)</f>
        <v>Yes</v>
      </c>
      <c r="X158" s="1" t="str">
        <f>VLOOKUP(Cohort[[#This Row],[Code]],Codes[],COLUMN(Codes[[#Headers],[Obstetric Histpry]]),FALSE)</f>
        <v>Yes</v>
      </c>
      <c r="Y158" s="1" t="str">
        <f>VLOOKUP(Cohort[[#This Row],[Code]],Codes[],COLUMN(Codes[[#Headers],[18 Month Follow on Data]]),FALSE)</f>
        <v>Yes</v>
      </c>
    </row>
    <row r="159" spans="1:25" hidden="1" x14ac:dyDescent="0.2">
      <c r="A159" t="s">
        <v>170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 t="str" cm="1">
        <f t="array" ref="I159">TEXT(SUM(10^Code_Mask*(Cohort[[#This Row],[Fetal Pilot Scans, validated or not]:[Has child had an 18 month assessment.  NB this includes limited data, courtesy assessments etc]]&gt;0)),"0000000")</f>
        <v>0100100</v>
      </c>
      <c r="L159" s="1" t="b">
        <f>VLOOKUP(Cohort[[#This Row],[Participant ID]],BIBS[],COLUMN(BIBS[[#Headers],[BIBS?]]),FALSE)</f>
        <v>0</v>
      </c>
      <c r="N159" s="1" t="str">
        <f>VLOOKUP(Cohort[[#This Row],[Code]],Codes[],COLUMN(Codes[[#Headers],[Meaning]]),FALSE)</f>
        <v>Term scan, Assessed at 18 months</v>
      </c>
      <c r="O159" s="1" t="str">
        <f>VLOOKUP(Cohort[[#This Row],[Code]],Codes[],COLUMN(Codes[[#Headers],[Parents Demographic]]),FALSE)</f>
        <v>Yes</v>
      </c>
      <c r="P159" s="1" t="str">
        <f>VLOOKUP(Cohort[[#This Row],[Code]],Codes[],COLUMN(Codes[[#Headers],[Mother''s Past Medical History]]),FALSE)</f>
        <v>Yes</v>
      </c>
      <c r="Q159" s="1" t="str">
        <f>VLOOKUP(Cohort[[#This Row],[Code]],Codes[],COLUMN(Codes[[#Headers],[EDD + Mode of Conception]]),FALSE)</f>
        <v>Yes</v>
      </c>
      <c r="R159" s="1" t="str">
        <f>VLOOKUP(Cohort[[#This Row],[Code]],Codes[],COLUMN(Codes[[#Headers],[Late Pregnancy History]]),FALSE)</f>
        <v>Yes</v>
      </c>
      <c r="S159" s="1" t="str">
        <f>VLOOKUP(Cohort[[#This Row],[Code]],Codes[],COLUMN(Codes[[#Headers],[Labour History]]),FALSE)</f>
        <v>Yes</v>
      </c>
      <c r="T159" s="1" t="str">
        <f>VLOOKUP(Cohort[[#This Row],[Code]],Codes[],COLUMN(Codes[[#Headers],[Baby Background Information]]),FALSE)</f>
        <v>Yes</v>
      </c>
      <c r="U159" s="1" t="str">
        <f>VLOOKUP(Cohort[[#This Row],[Code]],Codes[],COLUMN(Codes[[#Headers],[EPDS]]),FALSE)</f>
        <v>Yes</v>
      </c>
      <c r="V159" s="1" t="str">
        <f>VLOOKUP(Cohort[[#This Row],[Code]],Codes[],COLUMN(Codes[[#Headers],[Mother''s Medications]]),FALSE)</f>
        <v>Yes</v>
      </c>
      <c r="W159" s="1" t="str">
        <f>VLOOKUP(Cohort[[#This Row],[Code]],Codes[],COLUMN(Codes[[#Headers],[Baby Medications]]),FALSE)</f>
        <v>Yes</v>
      </c>
      <c r="X159" s="1" t="str">
        <f>VLOOKUP(Cohort[[#This Row],[Code]],Codes[],COLUMN(Codes[[#Headers],[Obstetric Histpry]]),FALSE)</f>
        <v>Yes</v>
      </c>
      <c r="Y159" s="1" t="str">
        <f>VLOOKUP(Cohort[[#This Row],[Code]],Codes[],COLUMN(Codes[[#Headers],[18 Month Follow on Data]]),FALSE)</f>
        <v>Yes</v>
      </c>
    </row>
    <row r="160" spans="1:25" hidden="1" x14ac:dyDescent="0.2">
      <c r="A160" t="s">
        <v>171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 t="str" cm="1">
        <f t="array" ref="I160">TEXT(SUM(10^Code_Mask*(Cohort[[#This Row],[Fetal Pilot Scans, validated or not]:[Has child had an 18 month assessment.  NB this includes limited data, courtesy assessments etc]]&gt;0)),"0000000")</f>
        <v>0100100</v>
      </c>
      <c r="L160" s="1" t="b">
        <f>VLOOKUP(Cohort[[#This Row],[Participant ID]],BIBS[],COLUMN(BIBS[[#Headers],[BIBS?]]),FALSE)</f>
        <v>0</v>
      </c>
      <c r="N160" s="1" t="str">
        <f>VLOOKUP(Cohort[[#This Row],[Code]],Codes[],COLUMN(Codes[[#Headers],[Meaning]]),FALSE)</f>
        <v>Term scan, Assessed at 18 months</v>
      </c>
      <c r="O160" s="1" t="str">
        <f>VLOOKUP(Cohort[[#This Row],[Code]],Codes[],COLUMN(Codes[[#Headers],[Parents Demographic]]),FALSE)</f>
        <v>Yes</v>
      </c>
      <c r="P160" s="1" t="str">
        <f>VLOOKUP(Cohort[[#This Row],[Code]],Codes[],COLUMN(Codes[[#Headers],[Mother''s Past Medical History]]),FALSE)</f>
        <v>Yes</v>
      </c>
      <c r="Q160" s="1" t="str">
        <f>VLOOKUP(Cohort[[#This Row],[Code]],Codes[],COLUMN(Codes[[#Headers],[EDD + Mode of Conception]]),FALSE)</f>
        <v>Yes</v>
      </c>
      <c r="R160" s="1" t="str">
        <f>VLOOKUP(Cohort[[#This Row],[Code]],Codes[],COLUMN(Codes[[#Headers],[Late Pregnancy History]]),FALSE)</f>
        <v>Yes</v>
      </c>
      <c r="S160" s="1" t="str">
        <f>VLOOKUP(Cohort[[#This Row],[Code]],Codes[],COLUMN(Codes[[#Headers],[Labour History]]),FALSE)</f>
        <v>Yes</v>
      </c>
      <c r="T160" s="1" t="str">
        <f>VLOOKUP(Cohort[[#This Row],[Code]],Codes[],COLUMN(Codes[[#Headers],[Baby Background Information]]),FALSE)</f>
        <v>Yes</v>
      </c>
      <c r="U160" s="1" t="str">
        <f>VLOOKUP(Cohort[[#This Row],[Code]],Codes[],COLUMN(Codes[[#Headers],[EPDS]]),FALSE)</f>
        <v>Yes</v>
      </c>
      <c r="V160" s="1" t="str">
        <f>VLOOKUP(Cohort[[#This Row],[Code]],Codes[],COLUMN(Codes[[#Headers],[Mother''s Medications]]),FALSE)</f>
        <v>Yes</v>
      </c>
      <c r="W160" s="1" t="str">
        <f>VLOOKUP(Cohort[[#This Row],[Code]],Codes[],COLUMN(Codes[[#Headers],[Baby Medications]]),FALSE)</f>
        <v>Yes</v>
      </c>
      <c r="X160" s="1" t="str">
        <f>VLOOKUP(Cohort[[#This Row],[Code]],Codes[],COLUMN(Codes[[#Headers],[Obstetric Histpry]]),FALSE)</f>
        <v>Yes</v>
      </c>
      <c r="Y160" s="1" t="str">
        <f>VLOOKUP(Cohort[[#This Row],[Code]],Codes[],COLUMN(Codes[[#Headers],[18 Month Follow on Data]]),FALSE)</f>
        <v>Yes</v>
      </c>
    </row>
    <row r="161" spans="1:25" hidden="1" x14ac:dyDescent="0.2">
      <c r="A161" t="s">
        <v>172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 t="str" cm="1">
        <f t="array" ref="I161">TEXT(SUM(10^Code_Mask*(Cohort[[#This Row],[Fetal Pilot Scans, validated or not]:[Has child had an 18 month assessment.  NB this includes limited data, courtesy assessments etc]]&gt;0)),"0000000")</f>
        <v>0100100</v>
      </c>
      <c r="L161" s="1" t="b">
        <f>VLOOKUP(Cohort[[#This Row],[Participant ID]],BIBS[],COLUMN(BIBS[[#Headers],[BIBS?]]),FALSE)</f>
        <v>0</v>
      </c>
      <c r="N161" s="1" t="str">
        <f>VLOOKUP(Cohort[[#This Row],[Code]],Codes[],COLUMN(Codes[[#Headers],[Meaning]]),FALSE)</f>
        <v>Term scan, Assessed at 18 months</v>
      </c>
      <c r="O161" s="1" t="str">
        <f>VLOOKUP(Cohort[[#This Row],[Code]],Codes[],COLUMN(Codes[[#Headers],[Parents Demographic]]),FALSE)</f>
        <v>Yes</v>
      </c>
      <c r="P161" s="1" t="str">
        <f>VLOOKUP(Cohort[[#This Row],[Code]],Codes[],COLUMN(Codes[[#Headers],[Mother''s Past Medical History]]),FALSE)</f>
        <v>Yes</v>
      </c>
      <c r="Q161" s="1" t="str">
        <f>VLOOKUP(Cohort[[#This Row],[Code]],Codes[],COLUMN(Codes[[#Headers],[EDD + Mode of Conception]]),FALSE)</f>
        <v>Yes</v>
      </c>
      <c r="R161" s="1" t="str">
        <f>VLOOKUP(Cohort[[#This Row],[Code]],Codes[],COLUMN(Codes[[#Headers],[Late Pregnancy History]]),FALSE)</f>
        <v>Yes</v>
      </c>
      <c r="S161" s="1" t="str">
        <f>VLOOKUP(Cohort[[#This Row],[Code]],Codes[],COLUMN(Codes[[#Headers],[Labour History]]),FALSE)</f>
        <v>Yes</v>
      </c>
      <c r="T161" s="1" t="str">
        <f>VLOOKUP(Cohort[[#This Row],[Code]],Codes[],COLUMN(Codes[[#Headers],[Baby Background Information]]),FALSE)</f>
        <v>Yes</v>
      </c>
      <c r="U161" s="1" t="str">
        <f>VLOOKUP(Cohort[[#This Row],[Code]],Codes[],COLUMN(Codes[[#Headers],[EPDS]]),FALSE)</f>
        <v>Yes</v>
      </c>
      <c r="V161" s="1" t="str">
        <f>VLOOKUP(Cohort[[#This Row],[Code]],Codes[],COLUMN(Codes[[#Headers],[Mother''s Medications]]),FALSE)</f>
        <v>Yes</v>
      </c>
      <c r="W161" s="1" t="str">
        <f>VLOOKUP(Cohort[[#This Row],[Code]],Codes[],COLUMN(Codes[[#Headers],[Baby Medications]]),FALSE)</f>
        <v>Yes</v>
      </c>
      <c r="X161" s="1" t="str">
        <f>VLOOKUP(Cohort[[#This Row],[Code]],Codes[],COLUMN(Codes[[#Headers],[Obstetric Histpry]]),FALSE)</f>
        <v>Yes</v>
      </c>
      <c r="Y161" s="1" t="str">
        <f>VLOOKUP(Cohort[[#This Row],[Code]],Codes[],COLUMN(Codes[[#Headers],[18 Month Follow on Data]]),FALSE)</f>
        <v>Yes</v>
      </c>
    </row>
    <row r="162" spans="1:25" ht="51" hidden="1" x14ac:dyDescent="0.2">
      <c r="A162" t="s">
        <v>173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 t="str" cm="1">
        <f t="array" ref="I162">TEXT(SUM(10^Code_Mask*(Cohort[[#This Row],[Fetal Pilot Scans, validated or not]:[Has child had an 18 month assessment.  NB this includes limited data, courtesy assessments etc]]&gt;0)),"0000000")</f>
        <v>0100000</v>
      </c>
      <c r="K162" s="1" t="s">
        <v>16</v>
      </c>
      <c r="L162" s="1" t="b">
        <f>VLOOKUP(Cohort[[#This Row],[Participant ID]],BIBS[],COLUMN(BIBS[[#Headers],[BIBS?]]),FALSE)</f>
        <v>0</v>
      </c>
      <c r="N162" s="1" t="str">
        <f>VLOOKUP(Cohort[[#This Row],[Code]],Codes[],COLUMN(Codes[[#Headers],[Meaning]]),FALSE)</f>
        <v>Term scan, not assessed</v>
      </c>
      <c r="O162" s="1" t="str">
        <f>VLOOKUP(Cohort[[#This Row],[Code]],Codes[],COLUMN(Codes[[#Headers],[Parents Demographic]]),FALSE)</f>
        <v>Yes</v>
      </c>
      <c r="P162" s="1" t="str">
        <f>VLOOKUP(Cohort[[#This Row],[Code]],Codes[],COLUMN(Codes[[#Headers],[Mother''s Past Medical History]]),FALSE)</f>
        <v>Yes</v>
      </c>
      <c r="Q162" s="1" t="str">
        <f>VLOOKUP(Cohort[[#This Row],[Code]],Codes[],COLUMN(Codes[[#Headers],[EDD + Mode of Conception]]),FALSE)</f>
        <v>Yes</v>
      </c>
      <c r="R162" s="1" t="str">
        <f>VLOOKUP(Cohort[[#This Row],[Code]],Codes[],COLUMN(Codes[[#Headers],[Late Pregnancy History]]),FALSE)</f>
        <v>Yes</v>
      </c>
      <c r="S162" s="1" t="str">
        <f>VLOOKUP(Cohort[[#This Row],[Code]],Codes[],COLUMN(Codes[[#Headers],[Labour History]]),FALSE)</f>
        <v>Yes</v>
      </c>
      <c r="T162" s="1" t="str">
        <f>VLOOKUP(Cohort[[#This Row],[Code]],Codes[],COLUMN(Codes[[#Headers],[Baby Background Information]]),FALSE)</f>
        <v>Yes</v>
      </c>
      <c r="U162" s="1" t="str">
        <f>VLOOKUP(Cohort[[#This Row],[Code]],Codes[],COLUMN(Codes[[#Headers],[EPDS]]),FALSE)</f>
        <v>Yes</v>
      </c>
      <c r="V162" s="1" t="str">
        <f>VLOOKUP(Cohort[[#This Row],[Code]],Codes[],COLUMN(Codes[[#Headers],[Mother''s Medications]]),FALSE)</f>
        <v>Yes</v>
      </c>
      <c r="W162" s="1" t="str">
        <f>VLOOKUP(Cohort[[#This Row],[Code]],Codes[],COLUMN(Codes[[#Headers],[Baby Medications]]),FALSE)</f>
        <v>Yes</v>
      </c>
      <c r="X162" s="1" t="str">
        <f>VLOOKUP(Cohort[[#This Row],[Code]],Codes[],COLUMN(Codes[[#Headers],[Obstetric Histpry]]),FALSE)</f>
        <v>Yes</v>
      </c>
      <c r="Y162" s="1" t="str">
        <f>VLOOKUP(Cohort[[#This Row],[Code]],Codes[],COLUMN(Codes[[#Headers],[18 Month Follow on Data]]),FALSE)</f>
        <v>No</v>
      </c>
    </row>
    <row r="163" spans="1:25" hidden="1" x14ac:dyDescent="0.2">
      <c r="A163" t="s">
        <v>174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 t="str" cm="1">
        <f t="array" ref="I163">TEXT(SUM(10^Code_Mask*(Cohort[[#This Row],[Fetal Pilot Scans, validated or not]:[Has child had an 18 month assessment.  NB this includes limited data, courtesy assessments etc]]&gt;0)),"0000000")</f>
        <v>0100100</v>
      </c>
      <c r="L163" s="1" t="b">
        <f>VLOOKUP(Cohort[[#This Row],[Participant ID]],BIBS[],COLUMN(BIBS[[#Headers],[BIBS?]]),FALSE)</f>
        <v>0</v>
      </c>
      <c r="N163" s="1" t="str">
        <f>VLOOKUP(Cohort[[#This Row],[Code]],Codes[],COLUMN(Codes[[#Headers],[Meaning]]),FALSE)</f>
        <v>Term scan, Assessed at 18 months</v>
      </c>
      <c r="O163" s="1" t="str">
        <f>VLOOKUP(Cohort[[#This Row],[Code]],Codes[],COLUMN(Codes[[#Headers],[Parents Demographic]]),FALSE)</f>
        <v>Yes</v>
      </c>
      <c r="P163" s="1" t="str">
        <f>VLOOKUP(Cohort[[#This Row],[Code]],Codes[],COLUMN(Codes[[#Headers],[Mother''s Past Medical History]]),FALSE)</f>
        <v>Yes</v>
      </c>
      <c r="Q163" s="1" t="str">
        <f>VLOOKUP(Cohort[[#This Row],[Code]],Codes[],COLUMN(Codes[[#Headers],[EDD + Mode of Conception]]),FALSE)</f>
        <v>Yes</v>
      </c>
      <c r="R163" s="1" t="str">
        <f>VLOOKUP(Cohort[[#This Row],[Code]],Codes[],COLUMN(Codes[[#Headers],[Late Pregnancy History]]),FALSE)</f>
        <v>Yes</v>
      </c>
      <c r="S163" s="1" t="str">
        <f>VLOOKUP(Cohort[[#This Row],[Code]],Codes[],COLUMN(Codes[[#Headers],[Labour History]]),FALSE)</f>
        <v>Yes</v>
      </c>
      <c r="T163" s="1" t="str">
        <f>VLOOKUP(Cohort[[#This Row],[Code]],Codes[],COLUMN(Codes[[#Headers],[Baby Background Information]]),FALSE)</f>
        <v>Yes</v>
      </c>
      <c r="U163" s="1" t="str">
        <f>VLOOKUP(Cohort[[#This Row],[Code]],Codes[],COLUMN(Codes[[#Headers],[EPDS]]),FALSE)</f>
        <v>Yes</v>
      </c>
      <c r="V163" s="1" t="str">
        <f>VLOOKUP(Cohort[[#This Row],[Code]],Codes[],COLUMN(Codes[[#Headers],[Mother''s Medications]]),FALSE)</f>
        <v>Yes</v>
      </c>
      <c r="W163" s="1" t="str">
        <f>VLOOKUP(Cohort[[#This Row],[Code]],Codes[],COLUMN(Codes[[#Headers],[Baby Medications]]),FALSE)</f>
        <v>Yes</v>
      </c>
      <c r="X163" s="1" t="str">
        <f>VLOOKUP(Cohort[[#This Row],[Code]],Codes[],COLUMN(Codes[[#Headers],[Obstetric Histpry]]),FALSE)</f>
        <v>Yes</v>
      </c>
      <c r="Y163" s="1" t="str">
        <f>VLOOKUP(Cohort[[#This Row],[Code]],Codes[],COLUMN(Codes[[#Headers],[18 Month Follow on Data]]),FALSE)</f>
        <v>Yes</v>
      </c>
    </row>
    <row r="164" spans="1:25" hidden="1" x14ac:dyDescent="0.2">
      <c r="A164" t="s">
        <v>175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 t="str" cm="1">
        <f t="array" ref="I164">TEXT(SUM(10^Code_Mask*(Cohort[[#This Row],[Fetal Pilot Scans, validated or not]:[Has child had an 18 month assessment.  NB this includes limited data, courtesy assessments etc]]&gt;0)),"0000000")</f>
        <v>0100000</v>
      </c>
      <c r="L164" s="1" t="b">
        <f>VLOOKUP(Cohort[[#This Row],[Participant ID]],BIBS[],COLUMN(BIBS[[#Headers],[BIBS?]]),FALSE)</f>
        <v>0</v>
      </c>
      <c r="N164" s="1" t="str">
        <f>VLOOKUP(Cohort[[#This Row],[Code]],Codes[],COLUMN(Codes[[#Headers],[Meaning]]),FALSE)</f>
        <v>Term scan, not assessed</v>
      </c>
      <c r="O164" s="1" t="str">
        <f>VLOOKUP(Cohort[[#This Row],[Code]],Codes[],COLUMN(Codes[[#Headers],[Parents Demographic]]),FALSE)</f>
        <v>Yes</v>
      </c>
      <c r="P164" s="1" t="str">
        <f>VLOOKUP(Cohort[[#This Row],[Code]],Codes[],COLUMN(Codes[[#Headers],[Mother''s Past Medical History]]),FALSE)</f>
        <v>Yes</v>
      </c>
      <c r="Q164" s="1" t="str">
        <f>VLOOKUP(Cohort[[#This Row],[Code]],Codes[],COLUMN(Codes[[#Headers],[EDD + Mode of Conception]]),FALSE)</f>
        <v>Yes</v>
      </c>
      <c r="R164" s="1" t="str">
        <f>VLOOKUP(Cohort[[#This Row],[Code]],Codes[],COLUMN(Codes[[#Headers],[Late Pregnancy History]]),FALSE)</f>
        <v>Yes</v>
      </c>
      <c r="S164" s="1" t="str">
        <f>VLOOKUP(Cohort[[#This Row],[Code]],Codes[],COLUMN(Codes[[#Headers],[Labour History]]),FALSE)</f>
        <v>Yes</v>
      </c>
      <c r="T164" s="1" t="str">
        <f>VLOOKUP(Cohort[[#This Row],[Code]],Codes[],COLUMN(Codes[[#Headers],[Baby Background Information]]),FALSE)</f>
        <v>Yes</v>
      </c>
      <c r="U164" s="1" t="str">
        <f>VLOOKUP(Cohort[[#This Row],[Code]],Codes[],COLUMN(Codes[[#Headers],[EPDS]]),FALSE)</f>
        <v>Yes</v>
      </c>
      <c r="V164" s="1" t="str">
        <f>VLOOKUP(Cohort[[#This Row],[Code]],Codes[],COLUMN(Codes[[#Headers],[Mother''s Medications]]),FALSE)</f>
        <v>Yes</v>
      </c>
      <c r="W164" s="1" t="str">
        <f>VLOOKUP(Cohort[[#This Row],[Code]],Codes[],COLUMN(Codes[[#Headers],[Baby Medications]]),FALSE)</f>
        <v>Yes</v>
      </c>
      <c r="X164" s="1" t="str">
        <f>VLOOKUP(Cohort[[#This Row],[Code]],Codes[],COLUMN(Codes[[#Headers],[Obstetric Histpry]]),FALSE)</f>
        <v>Yes</v>
      </c>
      <c r="Y164" s="1" t="str">
        <f>VLOOKUP(Cohort[[#This Row],[Code]],Codes[],COLUMN(Codes[[#Headers],[18 Month Follow on Data]]),FALSE)</f>
        <v>No</v>
      </c>
    </row>
    <row r="165" spans="1:25" hidden="1" x14ac:dyDescent="0.2">
      <c r="A165" t="s">
        <v>176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 t="str" cm="1">
        <f t="array" ref="I165">TEXT(SUM(10^Code_Mask*(Cohort[[#This Row],[Fetal Pilot Scans, validated or not]:[Has child had an 18 month assessment.  NB this includes limited data, courtesy assessments etc]]&gt;0)),"0000000")</f>
        <v>0010100</v>
      </c>
      <c r="L165" s="1" t="b">
        <f>VLOOKUP(Cohort[[#This Row],[Participant ID]],BIBS[],COLUMN(BIBS[[#Headers],[BIBS?]]),FALSE)</f>
        <v>0</v>
      </c>
      <c r="N165" s="1" t="str">
        <f>VLOOKUP(Cohort[[#This Row],[Code]],Codes[],COLUMN(Codes[[#Headers],[Meaning]]),FALSE)</f>
        <v>Pre-term scan, no other scans, assessed at 18 months</v>
      </c>
      <c r="O165" s="1" t="str">
        <f>VLOOKUP(Cohort[[#This Row],[Code]],Codes[],COLUMN(Codes[[#Headers],[Parents Demographic]]),FALSE)</f>
        <v>Yes</v>
      </c>
      <c r="P165" s="1" t="str">
        <f>VLOOKUP(Cohort[[#This Row],[Code]],Codes[],COLUMN(Codes[[#Headers],[Mother''s Past Medical History]]),FALSE)</f>
        <v>Yes</v>
      </c>
      <c r="Q165" s="1" t="str">
        <f>VLOOKUP(Cohort[[#This Row],[Code]],Codes[],COLUMN(Codes[[#Headers],[EDD + Mode of Conception]]),FALSE)</f>
        <v>Yes</v>
      </c>
      <c r="R165" s="1" t="str">
        <f>VLOOKUP(Cohort[[#This Row],[Code]],Codes[],COLUMN(Codes[[#Headers],[Late Pregnancy History]]),FALSE)</f>
        <v>Yes</v>
      </c>
      <c r="S165" s="1" t="str">
        <f>VLOOKUP(Cohort[[#This Row],[Code]],Codes[],COLUMN(Codes[[#Headers],[Labour History]]),FALSE)</f>
        <v>Yes</v>
      </c>
      <c r="T165" s="1" t="str">
        <f>VLOOKUP(Cohort[[#This Row],[Code]],Codes[],COLUMN(Codes[[#Headers],[Baby Background Information]]),FALSE)</f>
        <v>Yes</v>
      </c>
      <c r="U165" s="1" t="str">
        <f>VLOOKUP(Cohort[[#This Row],[Code]],Codes[],COLUMN(Codes[[#Headers],[EPDS]]),FALSE)</f>
        <v>Yes</v>
      </c>
      <c r="V165" s="1" t="str">
        <f>VLOOKUP(Cohort[[#This Row],[Code]],Codes[],COLUMN(Codes[[#Headers],[Mother''s Medications]]),FALSE)</f>
        <v>Yes</v>
      </c>
      <c r="W165" s="1" t="str">
        <f>VLOOKUP(Cohort[[#This Row],[Code]],Codes[],COLUMN(Codes[[#Headers],[Baby Medications]]),FALSE)</f>
        <v>Yes</v>
      </c>
      <c r="X165" s="1" t="str">
        <f>VLOOKUP(Cohort[[#This Row],[Code]],Codes[],COLUMN(Codes[[#Headers],[Obstetric Histpry]]),FALSE)</f>
        <v>Yes</v>
      </c>
      <c r="Y165" s="1" t="str">
        <f>VLOOKUP(Cohort[[#This Row],[Code]],Codes[],COLUMN(Codes[[#Headers],[18 Month Follow on Data]]),FALSE)</f>
        <v>Yes</v>
      </c>
    </row>
    <row r="166" spans="1:25" hidden="1" x14ac:dyDescent="0.2">
      <c r="A166" t="s">
        <v>177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 t="str" cm="1">
        <f t="array" ref="I166">TEXT(SUM(10^Code_Mask*(Cohort[[#This Row],[Fetal Pilot Scans, validated or not]:[Has child had an 18 month assessment.  NB this includes limited data, courtesy assessments etc]]&gt;0)),"0000000")</f>
        <v>0100100</v>
      </c>
      <c r="L166" s="1" t="b">
        <f>VLOOKUP(Cohort[[#This Row],[Participant ID]],BIBS[],COLUMN(BIBS[[#Headers],[BIBS?]]),FALSE)</f>
        <v>0</v>
      </c>
      <c r="N166" s="1" t="str">
        <f>VLOOKUP(Cohort[[#This Row],[Code]],Codes[],COLUMN(Codes[[#Headers],[Meaning]]),FALSE)</f>
        <v>Term scan, Assessed at 18 months</v>
      </c>
      <c r="O166" s="1" t="str">
        <f>VLOOKUP(Cohort[[#This Row],[Code]],Codes[],COLUMN(Codes[[#Headers],[Parents Demographic]]),FALSE)</f>
        <v>Yes</v>
      </c>
      <c r="P166" s="1" t="str">
        <f>VLOOKUP(Cohort[[#This Row],[Code]],Codes[],COLUMN(Codes[[#Headers],[Mother''s Past Medical History]]),FALSE)</f>
        <v>Yes</v>
      </c>
      <c r="Q166" s="1" t="str">
        <f>VLOOKUP(Cohort[[#This Row],[Code]],Codes[],COLUMN(Codes[[#Headers],[EDD + Mode of Conception]]),FALSE)</f>
        <v>Yes</v>
      </c>
      <c r="R166" s="1" t="str">
        <f>VLOOKUP(Cohort[[#This Row],[Code]],Codes[],COLUMN(Codes[[#Headers],[Late Pregnancy History]]),FALSE)</f>
        <v>Yes</v>
      </c>
      <c r="S166" s="1" t="str">
        <f>VLOOKUP(Cohort[[#This Row],[Code]],Codes[],COLUMN(Codes[[#Headers],[Labour History]]),FALSE)</f>
        <v>Yes</v>
      </c>
      <c r="T166" s="1" t="str">
        <f>VLOOKUP(Cohort[[#This Row],[Code]],Codes[],COLUMN(Codes[[#Headers],[Baby Background Information]]),FALSE)</f>
        <v>Yes</v>
      </c>
      <c r="U166" s="1" t="str">
        <f>VLOOKUP(Cohort[[#This Row],[Code]],Codes[],COLUMN(Codes[[#Headers],[EPDS]]),FALSE)</f>
        <v>Yes</v>
      </c>
      <c r="V166" s="1" t="str">
        <f>VLOOKUP(Cohort[[#This Row],[Code]],Codes[],COLUMN(Codes[[#Headers],[Mother''s Medications]]),FALSE)</f>
        <v>Yes</v>
      </c>
      <c r="W166" s="1" t="str">
        <f>VLOOKUP(Cohort[[#This Row],[Code]],Codes[],COLUMN(Codes[[#Headers],[Baby Medications]]),FALSE)</f>
        <v>Yes</v>
      </c>
      <c r="X166" s="1" t="str">
        <f>VLOOKUP(Cohort[[#This Row],[Code]],Codes[],COLUMN(Codes[[#Headers],[Obstetric Histpry]]),FALSE)</f>
        <v>Yes</v>
      </c>
      <c r="Y166" s="1" t="str">
        <f>VLOOKUP(Cohort[[#This Row],[Code]],Codes[],COLUMN(Codes[[#Headers],[18 Month Follow on Data]]),FALSE)</f>
        <v>Yes</v>
      </c>
    </row>
    <row r="167" spans="1:25" hidden="1" x14ac:dyDescent="0.2">
      <c r="A167" t="s">
        <v>178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 t="str" cm="1">
        <f t="array" ref="I167">TEXT(SUM(10^Code_Mask*(Cohort[[#This Row],[Fetal Pilot Scans, validated or not]:[Has child had an 18 month assessment.  NB this includes limited data, courtesy assessments etc]]&gt;0)),"0000000")</f>
        <v>0100100</v>
      </c>
      <c r="L167" s="1" t="b">
        <f>VLOOKUP(Cohort[[#This Row],[Participant ID]],BIBS[],COLUMN(BIBS[[#Headers],[BIBS?]]),FALSE)</f>
        <v>0</v>
      </c>
      <c r="N167" s="1" t="str">
        <f>VLOOKUP(Cohort[[#This Row],[Code]],Codes[],COLUMN(Codes[[#Headers],[Meaning]]),FALSE)</f>
        <v>Term scan, Assessed at 18 months</v>
      </c>
      <c r="O167" s="1" t="str">
        <f>VLOOKUP(Cohort[[#This Row],[Code]],Codes[],COLUMN(Codes[[#Headers],[Parents Demographic]]),FALSE)</f>
        <v>Yes</v>
      </c>
      <c r="P167" s="1" t="str">
        <f>VLOOKUP(Cohort[[#This Row],[Code]],Codes[],COLUMN(Codes[[#Headers],[Mother''s Past Medical History]]),FALSE)</f>
        <v>Yes</v>
      </c>
      <c r="Q167" s="1" t="str">
        <f>VLOOKUP(Cohort[[#This Row],[Code]],Codes[],COLUMN(Codes[[#Headers],[EDD + Mode of Conception]]),FALSE)</f>
        <v>Yes</v>
      </c>
      <c r="R167" s="1" t="str">
        <f>VLOOKUP(Cohort[[#This Row],[Code]],Codes[],COLUMN(Codes[[#Headers],[Late Pregnancy History]]),FALSE)</f>
        <v>Yes</v>
      </c>
      <c r="S167" s="1" t="str">
        <f>VLOOKUP(Cohort[[#This Row],[Code]],Codes[],COLUMN(Codes[[#Headers],[Labour History]]),FALSE)</f>
        <v>Yes</v>
      </c>
      <c r="T167" s="1" t="str">
        <f>VLOOKUP(Cohort[[#This Row],[Code]],Codes[],COLUMN(Codes[[#Headers],[Baby Background Information]]),FALSE)</f>
        <v>Yes</v>
      </c>
      <c r="U167" s="1" t="str">
        <f>VLOOKUP(Cohort[[#This Row],[Code]],Codes[],COLUMN(Codes[[#Headers],[EPDS]]),FALSE)</f>
        <v>Yes</v>
      </c>
      <c r="V167" s="1" t="str">
        <f>VLOOKUP(Cohort[[#This Row],[Code]],Codes[],COLUMN(Codes[[#Headers],[Mother''s Medications]]),FALSE)</f>
        <v>Yes</v>
      </c>
      <c r="W167" s="1" t="str">
        <f>VLOOKUP(Cohort[[#This Row],[Code]],Codes[],COLUMN(Codes[[#Headers],[Baby Medications]]),FALSE)</f>
        <v>Yes</v>
      </c>
      <c r="X167" s="1" t="str">
        <f>VLOOKUP(Cohort[[#This Row],[Code]],Codes[],COLUMN(Codes[[#Headers],[Obstetric Histpry]]),FALSE)</f>
        <v>Yes</v>
      </c>
      <c r="Y167" s="1" t="str">
        <f>VLOOKUP(Cohort[[#This Row],[Code]],Codes[],COLUMN(Codes[[#Headers],[18 Month Follow on Data]]),FALSE)</f>
        <v>Yes</v>
      </c>
    </row>
    <row r="168" spans="1:25" hidden="1" x14ac:dyDescent="0.2">
      <c r="A168" t="s">
        <v>179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 t="str" cm="1">
        <f t="array" ref="I168">TEXT(SUM(10^Code_Mask*(Cohort[[#This Row],[Fetal Pilot Scans, validated or not]:[Has child had an 18 month assessment.  NB this includes limited data, courtesy assessments etc]]&gt;0)),"0000000")</f>
        <v>0100100</v>
      </c>
      <c r="L168" s="1" t="b">
        <f>VLOOKUP(Cohort[[#This Row],[Participant ID]],BIBS[],COLUMN(BIBS[[#Headers],[BIBS?]]),FALSE)</f>
        <v>0</v>
      </c>
      <c r="N168" s="1" t="str">
        <f>VLOOKUP(Cohort[[#This Row],[Code]],Codes[],COLUMN(Codes[[#Headers],[Meaning]]),FALSE)</f>
        <v>Term scan, Assessed at 18 months</v>
      </c>
      <c r="O168" s="1" t="str">
        <f>VLOOKUP(Cohort[[#This Row],[Code]],Codes[],COLUMN(Codes[[#Headers],[Parents Demographic]]),FALSE)</f>
        <v>Yes</v>
      </c>
      <c r="P168" s="1" t="str">
        <f>VLOOKUP(Cohort[[#This Row],[Code]],Codes[],COLUMN(Codes[[#Headers],[Mother''s Past Medical History]]),FALSE)</f>
        <v>Yes</v>
      </c>
      <c r="Q168" s="1" t="str">
        <f>VLOOKUP(Cohort[[#This Row],[Code]],Codes[],COLUMN(Codes[[#Headers],[EDD + Mode of Conception]]),FALSE)</f>
        <v>Yes</v>
      </c>
      <c r="R168" s="1" t="str">
        <f>VLOOKUP(Cohort[[#This Row],[Code]],Codes[],COLUMN(Codes[[#Headers],[Late Pregnancy History]]),FALSE)</f>
        <v>Yes</v>
      </c>
      <c r="S168" s="1" t="str">
        <f>VLOOKUP(Cohort[[#This Row],[Code]],Codes[],COLUMN(Codes[[#Headers],[Labour History]]),FALSE)</f>
        <v>Yes</v>
      </c>
      <c r="T168" s="1" t="str">
        <f>VLOOKUP(Cohort[[#This Row],[Code]],Codes[],COLUMN(Codes[[#Headers],[Baby Background Information]]),FALSE)</f>
        <v>Yes</v>
      </c>
      <c r="U168" s="1" t="str">
        <f>VLOOKUP(Cohort[[#This Row],[Code]],Codes[],COLUMN(Codes[[#Headers],[EPDS]]),FALSE)</f>
        <v>Yes</v>
      </c>
      <c r="V168" s="1" t="str">
        <f>VLOOKUP(Cohort[[#This Row],[Code]],Codes[],COLUMN(Codes[[#Headers],[Mother''s Medications]]),FALSE)</f>
        <v>Yes</v>
      </c>
      <c r="W168" s="1" t="str">
        <f>VLOOKUP(Cohort[[#This Row],[Code]],Codes[],COLUMN(Codes[[#Headers],[Baby Medications]]),FALSE)</f>
        <v>Yes</v>
      </c>
      <c r="X168" s="1" t="str">
        <f>VLOOKUP(Cohort[[#This Row],[Code]],Codes[],COLUMN(Codes[[#Headers],[Obstetric Histpry]]),FALSE)</f>
        <v>Yes</v>
      </c>
      <c r="Y168" s="1" t="str">
        <f>VLOOKUP(Cohort[[#This Row],[Code]],Codes[],COLUMN(Codes[[#Headers],[18 Month Follow on Data]]),FALSE)</f>
        <v>Yes</v>
      </c>
    </row>
    <row r="169" spans="1:25" ht="51" hidden="1" x14ac:dyDescent="0.2">
      <c r="A169" t="s">
        <v>180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 t="str" cm="1">
        <f t="array" ref="I169">TEXT(SUM(10^Code_Mask*(Cohort[[#This Row],[Fetal Pilot Scans, validated or not]:[Has child had an 18 month assessment.  NB this includes limited data, courtesy assessments etc]]&gt;0)),"0000000")</f>
        <v>0100000</v>
      </c>
      <c r="K169" s="1" t="s">
        <v>16</v>
      </c>
      <c r="L169" s="1" t="b">
        <f>VLOOKUP(Cohort[[#This Row],[Participant ID]],BIBS[],COLUMN(BIBS[[#Headers],[BIBS?]]),FALSE)</f>
        <v>0</v>
      </c>
      <c r="N169" s="1" t="str">
        <f>VLOOKUP(Cohort[[#This Row],[Code]],Codes[],COLUMN(Codes[[#Headers],[Meaning]]),FALSE)</f>
        <v>Term scan, not assessed</v>
      </c>
      <c r="O169" s="1" t="str">
        <f>VLOOKUP(Cohort[[#This Row],[Code]],Codes[],COLUMN(Codes[[#Headers],[Parents Demographic]]),FALSE)</f>
        <v>Yes</v>
      </c>
      <c r="P169" s="1" t="str">
        <f>VLOOKUP(Cohort[[#This Row],[Code]],Codes[],COLUMN(Codes[[#Headers],[Mother''s Past Medical History]]),FALSE)</f>
        <v>Yes</v>
      </c>
      <c r="Q169" s="1" t="str">
        <f>VLOOKUP(Cohort[[#This Row],[Code]],Codes[],COLUMN(Codes[[#Headers],[EDD + Mode of Conception]]),FALSE)</f>
        <v>Yes</v>
      </c>
      <c r="R169" s="1" t="str">
        <f>VLOOKUP(Cohort[[#This Row],[Code]],Codes[],COLUMN(Codes[[#Headers],[Late Pregnancy History]]),FALSE)</f>
        <v>Yes</v>
      </c>
      <c r="S169" s="1" t="str">
        <f>VLOOKUP(Cohort[[#This Row],[Code]],Codes[],COLUMN(Codes[[#Headers],[Labour History]]),FALSE)</f>
        <v>Yes</v>
      </c>
      <c r="T169" s="1" t="str">
        <f>VLOOKUP(Cohort[[#This Row],[Code]],Codes[],COLUMN(Codes[[#Headers],[Baby Background Information]]),FALSE)</f>
        <v>Yes</v>
      </c>
      <c r="U169" s="1" t="str">
        <f>VLOOKUP(Cohort[[#This Row],[Code]],Codes[],COLUMN(Codes[[#Headers],[EPDS]]),FALSE)</f>
        <v>Yes</v>
      </c>
      <c r="V169" s="1" t="str">
        <f>VLOOKUP(Cohort[[#This Row],[Code]],Codes[],COLUMN(Codes[[#Headers],[Mother''s Medications]]),FALSE)</f>
        <v>Yes</v>
      </c>
      <c r="W169" s="1" t="str">
        <f>VLOOKUP(Cohort[[#This Row],[Code]],Codes[],COLUMN(Codes[[#Headers],[Baby Medications]]),FALSE)</f>
        <v>Yes</v>
      </c>
      <c r="X169" s="1" t="str">
        <f>VLOOKUP(Cohort[[#This Row],[Code]],Codes[],COLUMN(Codes[[#Headers],[Obstetric Histpry]]),FALSE)</f>
        <v>Yes</v>
      </c>
      <c r="Y169" s="1" t="str">
        <f>VLOOKUP(Cohort[[#This Row],[Code]],Codes[],COLUMN(Codes[[#Headers],[18 Month Follow on Data]]),FALSE)</f>
        <v>No</v>
      </c>
    </row>
    <row r="170" spans="1:25" x14ac:dyDescent="0.2">
      <c r="A170" t="s">
        <v>181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 t="str" cm="1">
        <f t="array" ref="I170">TEXT(SUM(10^Code_Mask*(Cohort[[#This Row],[Fetal Pilot Scans, validated or not]:[Has child had an 18 month assessment.  NB this includes limited data, courtesy assessments etc]]&gt;0)),"0000000")</f>
        <v>0100100</v>
      </c>
      <c r="L170" s="1" t="b">
        <f>VLOOKUP(Cohort[[#This Row],[Participant ID]],BIBS[],COLUMN(BIBS[[#Headers],[BIBS?]]),FALSE)</f>
        <v>1</v>
      </c>
      <c r="N170" s="1" t="str">
        <f>VLOOKUP(Cohort[[#This Row],[Code]],Codes[],COLUMN(Codes[[#Headers],[Meaning]]),FALSE)</f>
        <v>Term scan, Assessed at 18 months</v>
      </c>
      <c r="O170" s="1" t="str">
        <f>VLOOKUP(Cohort[[#This Row],[Code]],Codes[],COLUMN(Codes[[#Headers],[Parents Demographic]]),FALSE)</f>
        <v>Yes</v>
      </c>
      <c r="P170" s="1" t="str">
        <f>VLOOKUP(Cohort[[#This Row],[Code]],Codes[],COLUMN(Codes[[#Headers],[Mother''s Past Medical History]]),FALSE)</f>
        <v>Yes</v>
      </c>
      <c r="Q170" s="1" t="str">
        <f>VLOOKUP(Cohort[[#This Row],[Code]],Codes[],COLUMN(Codes[[#Headers],[EDD + Mode of Conception]]),FALSE)</f>
        <v>Yes</v>
      </c>
      <c r="R170" s="1" t="str">
        <f>VLOOKUP(Cohort[[#This Row],[Code]],Codes[],COLUMN(Codes[[#Headers],[Late Pregnancy History]]),FALSE)</f>
        <v>Yes</v>
      </c>
      <c r="S170" s="1" t="str">
        <f>VLOOKUP(Cohort[[#This Row],[Code]],Codes[],COLUMN(Codes[[#Headers],[Labour History]]),FALSE)</f>
        <v>Yes</v>
      </c>
      <c r="T170" s="1" t="str">
        <f>VLOOKUP(Cohort[[#This Row],[Code]],Codes[],COLUMN(Codes[[#Headers],[Baby Background Information]]),FALSE)</f>
        <v>Yes</v>
      </c>
      <c r="U170" s="1" t="str">
        <f>VLOOKUP(Cohort[[#This Row],[Code]],Codes[],COLUMN(Codes[[#Headers],[EPDS]]),FALSE)</f>
        <v>Yes</v>
      </c>
      <c r="V170" s="1" t="str">
        <f>VLOOKUP(Cohort[[#This Row],[Code]],Codes[],COLUMN(Codes[[#Headers],[Mother''s Medications]]),FALSE)</f>
        <v>Yes</v>
      </c>
      <c r="W170" s="1" t="str">
        <f>VLOOKUP(Cohort[[#This Row],[Code]],Codes[],COLUMN(Codes[[#Headers],[Baby Medications]]),FALSE)</f>
        <v>Yes</v>
      </c>
      <c r="X170" s="1" t="str">
        <f>VLOOKUP(Cohort[[#This Row],[Code]],Codes[],COLUMN(Codes[[#Headers],[Obstetric Histpry]]),FALSE)</f>
        <v>Yes</v>
      </c>
      <c r="Y170" s="1" t="str">
        <f>VLOOKUP(Cohort[[#This Row],[Code]],Codes[],COLUMN(Codes[[#Headers],[18 Month Follow on Data]]),FALSE)</f>
        <v>Yes</v>
      </c>
    </row>
    <row r="171" spans="1:25" hidden="1" x14ac:dyDescent="0.2">
      <c r="A171" t="s">
        <v>182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 t="str" cm="1">
        <f t="array" ref="I171">TEXT(SUM(10^Code_Mask*(Cohort[[#This Row],[Fetal Pilot Scans, validated or not]:[Has child had an 18 month assessment.  NB this includes limited data, courtesy assessments etc]]&gt;0)),"0000000")</f>
        <v>0100100</v>
      </c>
      <c r="L171" s="1" t="b">
        <f>VLOOKUP(Cohort[[#This Row],[Participant ID]],BIBS[],COLUMN(BIBS[[#Headers],[BIBS?]]),FALSE)</f>
        <v>0</v>
      </c>
      <c r="N171" s="1" t="str">
        <f>VLOOKUP(Cohort[[#This Row],[Code]],Codes[],COLUMN(Codes[[#Headers],[Meaning]]),FALSE)</f>
        <v>Term scan, Assessed at 18 months</v>
      </c>
      <c r="O171" s="1" t="str">
        <f>VLOOKUP(Cohort[[#This Row],[Code]],Codes[],COLUMN(Codes[[#Headers],[Parents Demographic]]),FALSE)</f>
        <v>Yes</v>
      </c>
      <c r="P171" s="1" t="str">
        <f>VLOOKUP(Cohort[[#This Row],[Code]],Codes[],COLUMN(Codes[[#Headers],[Mother''s Past Medical History]]),FALSE)</f>
        <v>Yes</v>
      </c>
      <c r="Q171" s="1" t="str">
        <f>VLOOKUP(Cohort[[#This Row],[Code]],Codes[],COLUMN(Codes[[#Headers],[EDD + Mode of Conception]]),FALSE)</f>
        <v>Yes</v>
      </c>
      <c r="R171" s="1" t="str">
        <f>VLOOKUP(Cohort[[#This Row],[Code]],Codes[],COLUMN(Codes[[#Headers],[Late Pregnancy History]]),FALSE)</f>
        <v>Yes</v>
      </c>
      <c r="S171" s="1" t="str">
        <f>VLOOKUP(Cohort[[#This Row],[Code]],Codes[],COLUMN(Codes[[#Headers],[Labour History]]),FALSE)</f>
        <v>Yes</v>
      </c>
      <c r="T171" s="1" t="str">
        <f>VLOOKUP(Cohort[[#This Row],[Code]],Codes[],COLUMN(Codes[[#Headers],[Baby Background Information]]),FALSE)</f>
        <v>Yes</v>
      </c>
      <c r="U171" s="1" t="str">
        <f>VLOOKUP(Cohort[[#This Row],[Code]],Codes[],COLUMN(Codes[[#Headers],[EPDS]]),FALSE)</f>
        <v>Yes</v>
      </c>
      <c r="V171" s="1" t="str">
        <f>VLOOKUP(Cohort[[#This Row],[Code]],Codes[],COLUMN(Codes[[#Headers],[Mother''s Medications]]),FALSE)</f>
        <v>Yes</v>
      </c>
      <c r="W171" s="1" t="str">
        <f>VLOOKUP(Cohort[[#This Row],[Code]],Codes[],COLUMN(Codes[[#Headers],[Baby Medications]]),FALSE)</f>
        <v>Yes</v>
      </c>
      <c r="X171" s="1" t="str">
        <f>VLOOKUP(Cohort[[#This Row],[Code]],Codes[],COLUMN(Codes[[#Headers],[Obstetric Histpry]]),FALSE)</f>
        <v>Yes</v>
      </c>
      <c r="Y171" s="1" t="str">
        <f>VLOOKUP(Cohort[[#This Row],[Code]],Codes[],COLUMN(Codes[[#Headers],[18 Month Follow on Data]]),FALSE)</f>
        <v>Yes</v>
      </c>
    </row>
    <row r="172" spans="1:25" hidden="1" x14ac:dyDescent="0.2">
      <c r="A172" t="s">
        <v>183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 t="str" cm="1">
        <f t="array" ref="I172">TEXT(SUM(10^Code_Mask*(Cohort[[#This Row],[Fetal Pilot Scans, validated or not]:[Has child had an 18 month assessment.  NB this includes limited data, courtesy assessments etc]]&gt;0)),"0000000")</f>
        <v>0100100</v>
      </c>
      <c r="L172" s="1" t="b">
        <f>VLOOKUP(Cohort[[#This Row],[Participant ID]],BIBS[],COLUMN(BIBS[[#Headers],[BIBS?]]),FALSE)</f>
        <v>0</v>
      </c>
      <c r="N172" s="1" t="str">
        <f>VLOOKUP(Cohort[[#This Row],[Code]],Codes[],COLUMN(Codes[[#Headers],[Meaning]]),FALSE)</f>
        <v>Term scan, Assessed at 18 months</v>
      </c>
      <c r="O172" s="1" t="str">
        <f>VLOOKUP(Cohort[[#This Row],[Code]],Codes[],COLUMN(Codes[[#Headers],[Parents Demographic]]),FALSE)</f>
        <v>Yes</v>
      </c>
      <c r="P172" s="1" t="str">
        <f>VLOOKUP(Cohort[[#This Row],[Code]],Codes[],COLUMN(Codes[[#Headers],[Mother''s Past Medical History]]),FALSE)</f>
        <v>Yes</v>
      </c>
      <c r="Q172" s="1" t="str">
        <f>VLOOKUP(Cohort[[#This Row],[Code]],Codes[],COLUMN(Codes[[#Headers],[EDD + Mode of Conception]]),FALSE)</f>
        <v>Yes</v>
      </c>
      <c r="R172" s="1" t="str">
        <f>VLOOKUP(Cohort[[#This Row],[Code]],Codes[],COLUMN(Codes[[#Headers],[Late Pregnancy History]]),FALSE)</f>
        <v>Yes</v>
      </c>
      <c r="S172" s="1" t="str">
        <f>VLOOKUP(Cohort[[#This Row],[Code]],Codes[],COLUMN(Codes[[#Headers],[Labour History]]),FALSE)</f>
        <v>Yes</v>
      </c>
      <c r="T172" s="1" t="str">
        <f>VLOOKUP(Cohort[[#This Row],[Code]],Codes[],COLUMN(Codes[[#Headers],[Baby Background Information]]),FALSE)</f>
        <v>Yes</v>
      </c>
      <c r="U172" s="1" t="str">
        <f>VLOOKUP(Cohort[[#This Row],[Code]],Codes[],COLUMN(Codes[[#Headers],[EPDS]]),FALSE)</f>
        <v>Yes</v>
      </c>
      <c r="V172" s="1" t="str">
        <f>VLOOKUP(Cohort[[#This Row],[Code]],Codes[],COLUMN(Codes[[#Headers],[Mother''s Medications]]),FALSE)</f>
        <v>Yes</v>
      </c>
      <c r="W172" s="1" t="str">
        <f>VLOOKUP(Cohort[[#This Row],[Code]],Codes[],COLUMN(Codes[[#Headers],[Baby Medications]]),FALSE)</f>
        <v>Yes</v>
      </c>
      <c r="X172" s="1" t="str">
        <f>VLOOKUP(Cohort[[#This Row],[Code]],Codes[],COLUMN(Codes[[#Headers],[Obstetric Histpry]]),FALSE)</f>
        <v>Yes</v>
      </c>
      <c r="Y172" s="1" t="str">
        <f>VLOOKUP(Cohort[[#This Row],[Code]],Codes[],COLUMN(Codes[[#Headers],[18 Month Follow on Data]]),FALSE)</f>
        <v>Yes</v>
      </c>
    </row>
    <row r="173" spans="1:25" hidden="1" x14ac:dyDescent="0.2">
      <c r="A173" t="s">
        <v>184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 t="str" cm="1">
        <f t="array" ref="I173">TEXT(SUM(10^Code_Mask*(Cohort[[#This Row],[Fetal Pilot Scans, validated or not]:[Has child had an 18 month assessment.  NB this includes limited data, courtesy assessments etc]]&gt;0)),"0000000")</f>
        <v>0100100</v>
      </c>
      <c r="L173" s="1" t="b">
        <f>VLOOKUP(Cohort[[#This Row],[Participant ID]],BIBS[],COLUMN(BIBS[[#Headers],[BIBS?]]),FALSE)</f>
        <v>0</v>
      </c>
      <c r="N173" s="1" t="str">
        <f>VLOOKUP(Cohort[[#This Row],[Code]],Codes[],COLUMN(Codes[[#Headers],[Meaning]]),FALSE)</f>
        <v>Term scan, Assessed at 18 months</v>
      </c>
      <c r="O173" s="1" t="str">
        <f>VLOOKUP(Cohort[[#This Row],[Code]],Codes[],COLUMN(Codes[[#Headers],[Parents Demographic]]),FALSE)</f>
        <v>Yes</v>
      </c>
      <c r="P173" s="1" t="str">
        <f>VLOOKUP(Cohort[[#This Row],[Code]],Codes[],COLUMN(Codes[[#Headers],[Mother''s Past Medical History]]),FALSE)</f>
        <v>Yes</v>
      </c>
      <c r="Q173" s="1" t="str">
        <f>VLOOKUP(Cohort[[#This Row],[Code]],Codes[],COLUMN(Codes[[#Headers],[EDD + Mode of Conception]]),FALSE)</f>
        <v>Yes</v>
      </c>
      <c r="R173" s="1" t="str">
        <f>VLOOKUP(Cohort[[#This Row],[Code]],Codes[],COLUMN(Codes[[#Headers],[Late Pregnancy History]]),FALSE)</f>
        <v>Yes</v>
      </c>
      <c r="S173" s="1" t="str">
        <f>VLOOKUP(Cohort[[#This Row],[Code]],Codes[],COLUMN(Codes[[#Headers],[Labour History]]),FALSE)</f>
        <v>Yes</v>
      </c>
      <c r="T173" s="1" t="str">
        <f>VLOOKUP(Cohort[[#This Row],[Code]],Codes[],COLUMN(Codes[[#Headers],[Baby Background Information]]),FALSE)</f>
        <v>Yes</v>
      </c>
      <c r="U173" s="1" t="str">
        <f>VLOOKUP(Cohort[[#This Row],[Code]],Codes[],COLUMN(Codes[[#Headers],[EPDS]]),FALSE)</f>
        <v>Yes</v>
      </c>
      <c r="V173" s="1" t="str">
        <f>VLOOKUP(Cohort[[#This Row],[Code]],Codes[],COLUMN(Codes[[#Headers],[Mother''s Medications]]),FALSE)</f>
        <v>Yes</v>
      </c>
      <c r="W173" s="1" t="str">
        <f>VLOOKUP(Cohort[[#This Row],[Code]],Codes[],COLUMN(Codes[[#Headers],[Baby Medications]]),FALSE)</f>
        <v>Yes</v>
      </c>
      <c r="X173" s="1" t="str">
        <f>VLOOKUP(Cohort[[#This Row],[Code]],Codes[],COLUMN(Codes[[#Headers],[Obstetric Histpry]]),FALSE)</f>
        <v>Yes</v>
      </c>
      <c r="Y173" s="1" t="str">
        <f>VLOOKUP(Cohort[[#This Row],[Code]],Codes[],COLUMN(Codes[[#Headers],[18 Month Follow on Data]]),FALSE)</f>
        <v>Yes</v>
      </c>
    </row>
    <row r="174" spans="1:25" hidden="1" x14ac:dyDescent="0.2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 t="str" cm="1">
        <f t="array" ref="I174">TEXT(SUM(10^Code_Mask*(Cohort[[#This Row],[Fetal Pilot Scans, validated or not]:[Has child had an 18 month assessment.  NB this includes limited data, courtesy assessments etc]]&gt;0)),"0000000")</f>
        <v>0001100</v>
      </c>
      <c r="L174" s="1" t="b">
        <f>VLOOKUP(Cohort[[#This Row],[Participant ID]],BIBS[],COLUMN(BIBS[[#Headers],[BIBS?]]),FALSE)</f>
        <v>0</v>
      </c>
      <c r="N174" s="1" t="str">
        <f>VLOOKUP(Cohort[[#This Row],[Code]],Codes[],COLUMN(Codes[[#Headers],[Meaning]]),FALSE)</f>
        <v>Pre-term_at term only, no other scans, assessed at 18 months</v>
      </c>
      <c r="O174" s="1" t="str">
        <f>VLOOKUP(Cohort[[#This Row],[Code]],Codes[],COLUMN(Codes[[#Headers],[Parents Demographic]]),FALSE)</f>
        <v>Yes</v>
      </c>
      <c r="P174" s="1" t="str">
        <f>VLOOKUP(Cohort[[#This Row],[Code]],Codes[],COLUMN(Codes[[#Headers],[Mother''s Past Medical History]]),FALSE)</f>
        <v>Yes</v>
      </c>
      <c r="Q174" s="1" t="str">
        <f>VLOOKUP(Cohort[[#This Row],[Code]],Codes[],COLUMN(Codes[[#Headers],[EDD + Mode of Conception]]),FALSE)</f>
        <v>Yes</v>
      </c>
      <c r="R174" s="1" t="str">
        <f>VLOOKUP(Cohort[[#This Row],[Code]],Codes[],COLUMN(Codes[[#Headers],[Late Pregnancy History]]),FALSE)</f>
        <v>Yes</v>
      </c>
      <c r="S174" s="1" t="str">
        <f>VLOOKUP(Cohort[[#This Row],[Code]],Codes[],COLUMN(Codes[[#Headers],[Labour History]]),FALSE)</f>
        <v>Yes</v>
      </c>
      <c r="T174" s="1" t="str">
        <f>VLOOKUP(Cohort[[#This Row],[Code]],Codes[],COLUMN(Codes[[#Headers],[Baby Background Information]]),FALSE)</f>
        <v>Yes</v>
      </c>
      <c r="U174" s="1" t="str">
        <f>VLOOKUP(Cohort[[#This Row],[Code]],Codes[],COLUMN(Codes[[#Headers],[EPDS]]),FALSE)</f>
        <v>Yes</v>
      </c>
      <c r="V174" s="1" t="str">
        <f>VLOOKUP(Cohort[[#This Row],[Code]],Codes[],COLUMN(Codes[[#Headers],[Mother''s Medications]]),FALSE)</f>
        <v>Yes</v>
      </c>
      <c r="W174" s="1" t="str">
        <f>VLOOKUP(Cohort[[#This Row],[Code]],Codes[],COLUMN(Codes[[#Headers],[Baby Medications]]),FALSE)</f>
        <v>Yes</v>
      </c>
      <c r="X174" s="1" t="str">
        <f>VLOOKUP(Cohort[[#This Row],[Code]],Codes[],COLUMN(Codes[[#Headers],[Obstetric Histpry]]),FALSE)</f>
        <v>Yes</v>
      </c>
      <c r="Y174" s="1" t="str">
        <f>VLOOKUP(Cohort[[#This Row],[Code]],Codes[],COLUMN(Codes[[#Headers],[18 Month Follow on Data]]),FALSE)</f>
        <v>Yes</v>
      </c>
    </row>
    <row r="175" spans="1:25" hidden="1" x14ac:dyDescent="0.2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 t="str" cm="1">
        <f t="array" ref="I175">TEXT(SUM(10^Code_Mask*(Cohort[[#This Row],[Fetal Pilot Scans, validated or not]:[Has child had an 18 month assessment.  NB this includes limited data, courtesy assessments etc]]&gt;0)),"0000000")</f>
        <v>0001100</v>
      </c>
      <c r="L175" s="1" t="b">
        <f>VLOOKUP(Cohort[[#This Row],[Participant ID]],BIBS[],COLUMN(BIBS[[#Headers],[BIBS?]]),FALSE)</f>
        <v>0</v>
      </c>
      <c r="N175" s="1" t="str">
        <f>VLOOKUP(Cohort[[#This Row],[Code]],Codes[],COLUMN(Codes[[#Headers],[Meaning]]),FALSE)</f>
        <v>Pre-term_at term only, no other scans, assessed at 18 months</v>
      </c>
      <c r="O175" s="1" t="str">
        <f>VLOOKUP(Cohort[[#This Row],[Code]],Codes[],COLUMN(Codes[[#Headers],[Parents Demographic]]),FALSE)</f>
        <v>Yes</v>
      </c>
      <c r="P175" s="1" t="str">
        <f>VLOOKUP(Cohort[[#This Row],[Code]],Codes[],COLUMN(Codes[[#Headers],[Mother''s Past Medical History]]),FALSE)</f>
        <v>Yes</v>
      </c>
      <c r="Q175" s="1" t="str">
        <f>VLOOKUP(Cohort[[#This Row],[Code]],Codes[],COLUMN(Codes[[#Headers],[EDD + Mode of Conception]]),FALSE)</f>
        <v>Yes</v>
      </c>
      <c r="R175" s="1" t="str">
        <f>VLOOKUP(Cohort[[#This Row],[Code]],Codes[],COLUMN(Codes[[#Headers],[Late Pregnancy History]]),FALSE)</f>
        <v>Yes</v>
      </c>
      <c r="S175" s="1" t="str">
        <f>VLOOKUP(Cohort[[#This Row],[Code]],Codes[],COLUMN(Codes[[#Headers],[Labour History]]),FALSE)</f>
        <v>Yes</v>
      </c>
      <c r="T175" s="1" t="str">
        <f>VLOOKUP(Cohort[[#This Row],[Code]],Codes[],COLUMN(Codes[[#Headers],[Baby Background Information]]),FALSE)</f>
        <v>Yes</v>
      </c>
      <c r="U175" s="1" t="str">
        <f>VLOOKUP(Cohort[[#This Row],[Code]],Codes[],COLUMN(Codes[[#Headers],[EPDS]]),FALSE)</f>
        <v>Yes</v>
      </c>
      <c r="V175" s="1" t="str">
        <f>VLOOKUP(Cohort[[#This Row],[Code]],Codes[],COLUMN(Codes[[#Headers],[Mother''s Medications]]),FALSE)</f>
        <v>Yes</v>
      </c>
      <c r="W175" s="1" t="str">
        <f>VLOOKUP(Cohort[[#This Row],[Code]],Codes[],COLUMN(Codes[[#Headers],[Baby Medications]]),FALSE)</f>
        <v>Yes</v>
      </c>
      <c r="X175" s="1" t="str">
        <f>VLOOKUP(Cohort[[#This Row],[Code]],Codes[],COLUMN(Codes[[#Headers],[Obstetric Histpry]]),FALSE)</f>
        <v>Yes</v>
      </c>
      <c r="Y175" s="1" t="str">
        <f>VLOOKUP(Cohort[[#This Row],[Code]],Codes[],COLUMN(Codes[[#Headers],[18 Month Follow on Data]]),FALSE)</f>
        <v>Yes</v>
      </c>
    </row>
    <row r="176" spans="1:25" x14ac:dyDescent="0.2">
      <c r="A176" t="s">
        <v>187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 t="str" cm="1">
        <f t="array" ref="I176">TEXT(SUM(10^Code_Mask*(Cohort[[#This Row],[Fetal Pilot Scans, validated or not]:[Has child had an 18 month assessment.  NB this includes limited data, courtesy assessments etc]]&gt;0)),"0000000")</f>
        <v>0100100</v>
      </c>
      <c r="L176" s="1" t="b">
        <f>VLOOKUP(Cohort[[#This Row],[Participant ID]],BIBS[],COLUMN(BIBS[[#Headers],[BIBS?]]),FALSE)</f>
        <v>1</v>
      </c>
      <c r="N176" s="1" t="str">
        <f>VLOOKUP(Cohort[[#This Row],[Code]],Codes[],COLUMN(Codes[[#Headers],[Meaning]]),FALSE)</f>
        <v>Term scan, Assessed at 18 months</v>
      </c>
      <c r="O176" s="1" t="str">
        <f>VLOOKUP(Cohort[[#This Row],[Code]],Codes[],COLUMN(Codes[[#Headers],[Parents Demographic]]),FALSE)</f>
        <v>Yes</v>
      </c>
      <c r="P176" s="1" t="str">
        <f>VLOOKUP(Cohort[[#This Row],[Code]],Codes[],COLUMN(Codes[[#Headers],[Mother''s Past Medical History]]),FALSE)</f>
        <v>Yes</v>
      </c>
      <c r="Q176" s="1" t="str">
        <f>VLOOKUP(Cohort[[#This Row],[Code]],Codes[],COLUMN(Codes[[#Headers],[EDD + Mode of Conception]]),FALSE)</f>
        <v>Yes</v>
      </c>
      <c r="R176" s="1" t="str">
        <f>VLOOKUP(Cohort[[#This Row],[Code]],Codes[],COLUMN(Codes[[#Headers],[Late Pregnancy History]]),FALSE)</f>
        <v>Yes</v>
      </c>
      <c r="S176" s="1" t="str">
        <f>VLOOKUP(Cohort[[#This Row],[Code]],Codes[],COLUMN(Codes[[#Headers],[Labour History]]),FALSE)</f>
        <v>Yes</v>
      </c>
      <c r="T176" s="1" t="str">
        <f>VLOOKUP(Cohort[[#This Row],[Code]],Codes[],COLUMN(Codes[[#Headers],[Baby Background Information]]),FALSE)</f>
        <v>Yes</v>
      </c>
      <c r="U176" s="1" t="str">
        <f>VLOOKUP(Cohort[[#This Row],[Code]],Codes[],COLUMN(Codes[[#Headers],[EPDS]]),FALSE)</f>
        <v>Yes</v>
      </c>
      <c r="V176" s="1" t="str">
        <f>VLOOKUP(Cohort[[#This Row],[Code]],Codes[],COLUMN(Codes[[#Headers],[Mother''s Medications]]),FALSE)</f>
        <v>Yes</v>
      </c>
      <c r="W176" s="1" t="str">
        <f>VLOOKUP(Cohort[[#This Row],[Code]],Codes[],COLUMN(Codes[[#Headers],[Baby Medications]]),FALSE)</f>
        <v>Yes</v>
      </c>
      <c r="X176" s="1" t="str">
        <f>VLOOKUP(Cohort[[#This Row],[Code]],Codes[],COLUMN(Codes[[#Headers],[Obstetric Histpry]]),FALSE)</f>
        <v>Yes</v>
      </c>
      <c r="Y176" s="1" t="str">
        <f>VLOOKUP(Cohort[[#This Row],[Code]],Codes[],COLUMN(Codes[[#Headers],[18 Month Follow on Data]]),FALSE)</f>
        <v>Yes</v>
      </c>
    </row>
    <row r="177" spans="1:25" hidden="1" x14ac:dyDescent="0.2">
      <c r="A177" t="s">
        <v>188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 t="str" cm="1">
        <f t="array" ref="I177">TEXT(SUM(10^Code_Mask*(Cohort[[#This Row],[Fetal Pilot Scans, validated or not]:[Has child had an 18 month assessment.  NB this includes limited data, courtesy assessments etc]]&gt;0)),"0000000")</f>
        <v>0100100</v>
      </c>
      <c r="L177" s="1" t="b">
        <f>VLOOKUP(Cohort[[#This Row],[Participant ID]],BIBS[],COLUMN(BIBS[[#Headers],[BIBS?]]),FALSE)</f>
        <v>0</v>
      </c>
      <c r="N177" s="1" t="str">
        <f>VLOOKUP(Cohort[[#This Row],[Code]],Codes[],COLUMN(Codes[[#Headers],[Meaning]]),FALSE)</f>
        <v>Term scan, Assessed at 18 months</v>
      </c>
      <c r="O177" s="1" t="str">
        <f>VLOOKUP(Cohort[[#This Row],[Code]],Codes[],COLUMN(Codes[[#Headers],[Parents Demographic]]),FALSE)</f>
        <v>Yes</v>
      </c>
      <c r="P177" s="1" t="str">
        <f>VLOOKUP(Cohort[[#This Row],[Code]],Codes[],COLUMN(Codes[[#Headers],[Mother''s Past Medical History]]),FALSE)</f>
        <v>Yes</v>
      </c>
      <c r="Q177" s="1" t="str">
        <f>VLOOKUP(Cohort[[#This Row],[Code]],Codes[],COLUMN(Codes[[#Headers],[EDD + Mode of Conception]]),FALSE)</f>
        <v>Yes</v>
      </c>
      <c r="R177" s="1" t="str">
        <f>VLOOKUP(Cohort[[#This Row],[Code]],Codes[],COLUMN(Codes[[#Headers],[Late Pregnancy History]]),FALSE)</f>
        <v>Yes</v>
      </c>
      <c r="S177" s="1" t="str">
        <f>VLOOKUP(Cohort[[#This Row],[Code]],Codes[],COLUMN(Codes[[#Headers],[Labour History]]),FALSE)</f>
        <v>Yes</v>
      </c>
      <c r="T177" s="1" t="str">
        <f>VLOOKUP(Cohort[[#This Row],[Code]],Codes[],COLUMN(Codes[[#Headers],[Baby Background Information]]),FALSE)</f>
        <v>Yes</v>
      </c>
      <c r="U177" s="1" t="str">
        <f>VLOOKUP(Cohort[[#This Row],[Code]],Codes[],COLUMN(Codes[[#Headers],[EPDS]]),FALSE)</f>
        <v>Yes</v>
      </c>
      <c r="V177" s="1" t="str">
        <f>VLOOKUP(Cohort[[#This Row],[Code]],Codes[],COLUMN(Codes[[#Headers],[Mother''s Medications]]),FALSE)</f>
        <v>Yes</v>
      </c>
      <c r="W177" s="1" t="str">
        <f>VLOOKUP(Cohort[[#This Row],[Code]],Codes[],COLUMN(Codes[[#Headers],[Baby Medications]]),FALSE)</f>
        <v>Yes</v>
      </c>
      <c r="X177" s="1" t="str">
        <f>VLOOKUP(Cohort[[#This Row],[Code]],Codes[],COLUMN(Codes[[#Headers],[Obstetric Histpry]]),FALSE)</f>
        <v>Yes</v>
      </c>
      <c r="Y177" s="1" t="str">
        <f>VLOOKUP(Cohort[[#This Row],[Code]],Codes[],COLUMN(Codes[[#Headers],[18 Month Follow on Data]]),FALSE)</f>
        <v>Yes</v>
      </c>
    </row>
    <row r="178" spans="1:25" hidden="1" x14ac:dyDescent="0.2">
      <c r="A178" t="s">
        <v>189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 t="str" cm="1">
        <f t="array" ref="I178">TEXT(SUM(10^Code_Mask*(Cohort[[#This Row],[Fetal Pilot Scans, validated or not]:[Has child had an 18 month assessment.  NB this includes limited data, courtesy assessments etc]]&gt;0)),"0000000")</f>
        <v>0100100</v>
      </c>
      <c r="L178" s="1" t="b">
        <f>VLOOKUP(Cohort[[#This Row],[Participant ID]],BIBS[],COLUMN(BIBS[[#Headers],[BIBS?]]),FALSE)</f>
        <v>0</v>
      </c>
      <c r="N178" s="1" t="str">
        <f>VLOOKUP(Cohort[[#This Row],[Code]],Codes[],COLUMN(Codes[[#Headers],[Meaning]]),FALSE)</f>
        <v>Term scan, Assessed at 18 months</v>
      </c>
      <c r="O178" s="1" t="str">
        <f>VLOOKUP(Cohort[[#This Row],[Code]],Codes[],COLUMN(Codes[[#Headers],[Parents Demographic]]),FALSE)</f>
        <v>Yes</v>
      </c>
      <c r="P178" s="1" t="str">
        <f>VLOOKUP(Cohort[[#This Row],[Code]],Codes[],COLUMN(Codes[[#Headers],[Mother''s Past Medical History]]),FALSE)</f>
        <v>Yes</v>
      </c>
      <c r="Q178" s="1" t="str">
        <f>VLOOKUP(Cohort[[#This Row],[Code]],Codes[],COLUMN(Codes[[#Headers],[EDD + Mode of Conception]]),FALSE)</f>
        <v>Yes</v>
      </c>
      <c r="R178" s="1" t="str">
        <f>VLOOKUP(Cohort[[#This Row],[Code]],Codes[],COLUMN(Codes[[#Headers],[Late Pregnancy History]]),FALSE)</f>
        <v>Yes</v>
      </c>
      <c r="S178" s="1" t="str">
        <f>VLOOKUP(Cohort[[#This Row],[Code]],Codes[],COLUMN(Codes[[#Headers],[Labour History]]),FALSE)</f>
        <v>Yes</v>
      </c>
      <c r="T178" s="1" t="str">
        <f>VLOOKUP(Cohort[[#This Row],[Code]],Codes[],COLUMN(Codes[[#Headers],[Baby Background Information]]),FALSE)</f>
        <v>Yes</v>
      </c>
      <c r="U178" s="1" t="str">
        <f>VLOOKUP(Cohort[[#This Row],[Code]],Codes[],COLUMN(Codes[[#Headers],[EPDS]]),FALSE)</f>
        <v>Yes</v>
      </c>
      <c r="V178" s="1" t="str">
        <f>VLOOKUP(Cohort[[#This Row],[Code]],Codes[],COLUMN(Codes[[#Headers],[Mother''s Medications]]),FALSE)</f>
        <v>Yes</v>
      </c>
      <c r="W178" s="1" t="str">
        <f>VLOOKUP(Cohort[[#This Row],[Code]],Codes[],COLUMN(Codes[[#Headers],[Baby Medications]]),FALSE)</f>
        <v>Yes</v>
      </c>
      <c r="X178" s="1" t="str">
        <f>VLOOKUP(Cohort[[#This Row],[Code]],Codes[],COLUMN(Codes[[#Headers],[Obstetric Histpry]]),FALSE)</f>
        <v>Yes</v>
      </c>
      <c r="Y178" s="1" t="str">
        <f>VLOOKUP(Cohort[[#This Row],[Code]],Codes[],COLUMN(Codes[[#Headers],[18 Month Follow on Data]]),FALSE)</f>
        <v>Yes</v>
      </c>
    </row>
    <row r="179" spans="1:25" ht="51" hidden="1" x14ac:dyDescent="0.2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 cm="1">
        <f t="array" ref="I179">TEXT(SUM(10^Code_Mask*(Cohort[[#This Row],[Fetal Pilot Scans, validated or not]:[Has child had an 18 month assessment.  NB this includes limited data, courtesy assessments etc]]&gt;0)),"0000000")</f>
        <v>0000000</v>
      </c>
      <c r="K179" s="1" t="s">
        <v>191</v>
      </c>
      <c r="L179" s="1" t="b">
        <f>VLOOKUP(Cohort[[#This Row],[Participant ID]],BIBS[],COLUMN(BIBS[[#Headers],[BIBS?]]),FALSE)</f>
        <v>0</v>
      </c>
      <c r="N179" s="1" t="str">
        <f>VLOOKUP(Cohort[[#This Row],[Code]],Codes[],COLUMN(Codes[[#Headers],[Meaning]]),FALSE)</f>
        <v>No dHCP data at ll.  ?Enrolment, ?Baby Born, ?EPDS but not cleaned</v>
      </c>
      <c r="O179" s="1" t="str">
        <f>VLOOKUP(Cohort[[#This Row],[Code]],Codes[],COLUMN(Codes[[#Headers],[Parents Demographic]]),FALSE)</f>
        <v>No</v>
      </c>
      <c r="P179" s="1" t="str">
        <f>VLOOKUP(Cohort[[#This Row],[Code]],Codes[],COLUMN(Codes[[#Headers],[Mother''s Past Medical History]]),FALSE)</f>
        <v>No</v>
      </c>
      <c r="Q179" s="1" t="str">
        <f>VLOOKUP(Cohort[[#This Row],[Code]],Codes[],COLUMN(Codes[[#Headers],[EDD + Mode of Conception]]),FALSE)</f>
        <v>No</v>
      </c>
      <c r="R179" s="1" t="str">
        <f>VLOOKUP(Cohort[[#This Row],[Code]],Codes[],COLUMN(Codes[[#Headers],[Late Pregnancy History]]),FALSE)</f>
        <v>No</v>
      </c>
      <c r="S179" s="1" t="str">
        <f>VLOOKUP(Cohort[[#This Row],[Code]],Codes[],COLUMN(Codes[[#Headers],[Labour History]]),FALSE)</f>
        <v>No</v>
      </c>
      <c r="T179" s="1" t="str">
        <f>VLOOKUP(Cohort[[#This Row],[Code]],Codes[],COLUMN(Codes[[#Headers],[Baby Background Information]]),FALSE)</f>
        <v>No</v>
      </c>
      <c r="U179" s="1" t="str">
        <f>VLOOKUP(Cohort[[#This Row],[Code]],Codes[],COLUMN(Codes[[#Headers],[EPDS]]),FALSE)</f>
        <v>No</v>
      </c>
      <c r="V179" s="1" t="str">
        <f>VLOOKUP(Cohort[[#This Row],[Code]],Codes[],COLUMN(Codes[[#Headers],[Mother''s Medications]]),FALSE)</f>
        <v>No</v>
      </c>
      <c r="W179" s="1" t="str">
        <f>VLOOKUP(Cohort[[#This Row],[Code]],Codes[],COLUMN(Codes[[#Headers],[Baby Medications]]),FALSE)</f>
        <v>No</v>
      </c>
      <c r="X179" s="1" t="str">
        <f>VLOOKUP(Cohort[[#This Row],[Code]],Codes[],COLUMN(Codes[[#Headers],[Obstetric Histpry]]),FALSE)</f>
        <v>No</v>
      </c>
      <c r="Y179" s="1" t="str">
        <f>VLOOKUP(Cohort[[#This Row],[Code]],Codes[],COLUMN(Codes[[#Headers],[18 Month Follow on Data]]),FALSE)</f>
        <v>No</v>
      </c>
    </row>
    <row r="180" spans="1:25" ht="51" hidden="1" x14ac:dyDescent="0.2">
      <c r="A180" t="s">
        <v>192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 t="str" cm="1">
        <f t="array" ref="I180">TEXT(SUM(10^Code_Mask*(Cohort[[#This Row],[Fetal Pilot Scans, validated or not]:[Has child had an 18 month assessment.  NB this includes limited data, courtesy assessments etc]]&gt;0)),"0000000")</f>
        <v>0011000</v>
      </c>
      <c r="K180" s="1" t="s">
        <v>16</v>
      </c>
      <c r="L180" s="1" t="b">
        <f>VLOOKUP(Cohort[[#This Row],[Participant ID]],BIBS[],COLUMN(BIBS[[#Headers],[BIBS?]]),FALSE)</f>
        <v>0</v>
      </c>
      <c r="N180" s="1" t="str">
        <f>VLOOKUP(Cohort[[#This Row],[Code]],Codes[],COLUMN(Codes[[#Headers],[Meaning]]),FALSE)</f>
        <v>Pre-term and pre-term at term scans, not assessed</v>
      </c>
      <c r="O180" s="1" t="str">
        <f>VLOOKUP(Cohort[[#This Row],[Code]],Codes[],COLUMN(Codes[[#Headers],[Parents Demographic]]),FALSE)</f>
        <v>Yes</v>
      </c>
      <c r="P180" s="1" t="str">
        <f>VLOOKUP(Cohort[[#This Row],[Code]],Codes[],COLUMN(Codes[[#Headers],[Mother''s Past Medical History]]),FALSE)</f>
        <v>Yes</v>
      </c>
      <c r="Q180" s="1" t="str">
        <f>VLOOKUP(Cohort[[#This Row],[Code]],Codes[],COLUMN(Codes[[#Headers],[EDD + Mode of Conception]]),FALSE)</f>
        <v>Yes</v>
      </c>
      <c r="R180" s="1" t="str">
        <f>VLOOKUP(Cohort[[#This Row],[Code]],Codes[],COLUMN(Codes[[#Headers],[Late Pregnancy History]]),FALSE)</f>
        <v>Yes</v>
      </c>
      <c r="S180" s="1" t="str">
        <f>VLOOKUP(Cohort[[#This Row],[Code]],Codes[],COLUMN(Codes[[#Headers],[Labour History]]),FALSE)</f>
        <v>Yes</v>
      </c>
      <c r="T180" s="1" t="str">
        <f>VLOOKUP(Cohort[[#This Row],[Code]],Codes[],COLUMN(Codes[[#Headers],[Baby Background Information]]),FALSE)</f>
        <v>Yes</v>
      </c>
      <c r="U180" s="1" t="str">
        <f>VLOOKUP(Cohort[[#This Row],[Code]],Codes[],COLUMN(Codes[[#Headers],[EPDS]]),FALSE)</f>
        <v>Yes</v>
      </c>
      <c r="V180" s="1" t="str">
        <f>VLOOKUP(Cohort[[#This Row],[Code]],Codes[],COLUMN(Codes[[#Headers],[Mother''s Medications]]),FALSE)</f>
        <v>Yes</v>
      </c>
      <c r="W180" s="1" t="str">
        <f>VLOOKUP(Cohort[[#This Row],[Code]],Codes[],COLUMN(Codes[[#Headers],[Baby Medications]]),FALSE)</f>
        <v>Yes</v>
      </c>
      <c r="X180" s="1" t="str">
        <f>VLOOKUP(Cohort[[#This Row],[Code]],Codes[],COLUMN(Codes[[#Headers],[Obstetric Histpry]]),FALSE)</f>
        <v>Yes</v>
      </c>
      <c r="Y180" s="1" t="str">
        <f>VLOOKUP(Cohort[[#This Row],[Code]],Codes[],COLUMN(Codes[[#Headers],[18 Month Follow on Data]]),FALSE)</f>
        <v>No</v>
      </c>
    </row>
    <row r="181" spans="1:25" hidden="1" x14ac:dyDescent="0.2">
      <c r="A18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 t="str" cm="1">
        <f t="array" ref="I181">TEXT(SUM(10^Code_Mask*(Cohort[[#This Row],[Fetal Pilot Scans, validated or not]:[Has child had an 18 month assessment.  NB this includes limited data, courtesy assessments etc]]&gt;0)),"0000000")</f>
        <v>0001100</v>
      </c>
      <c r="L181" s="1" t="b">
        <f>VLOOKUP(Cohort[[#This Row],[Participant ID]],BIBS[],COLUMN(BIBS[[#Headers],[BIBS?]]),FALSE)</f>
        <v>0</v>
      </c>
      <c r="N181" s="1" t="str">
        <f>VLOOKUP(Cohort[[#This Row],[Code]],Codes[],COLUMN(Codes[[#Headers],[Meaning]]),FALSE)</f>
        <v>Pre-term_at term only, no other scans, assessed at 18 months</v>
      </c>
      <c r="O181" s="1" t="str">
        <f>VLOOKUP(Cohort[[#This Row],[Code]],Codes[],COLUMN(Codes[[#Headers],[Parents Demographic]]),FALSE)</f>
        <v>Yes</v>
      </c>
      <c r="P181" s="1" t="str">
        <f>VLOOKUP(Cohort[[#This Row],[Code]],Codes[],COLUMN(Codes[[#Headers],[Mother''s Past Medical History]]),FALSE)</f>
        <v>Yes</v>
      </c>
      <c r="Q181" s="1" t="str">
        <f>VLOOKUP(Cohort[[#This Row],[Code]],Codes[],COLUMN(Codes[[#Headers],[EDD + Mode of Conception]]),FALSE)</f>
        <v>Yes</v>
      </c>
      <c r="R181" s="1" t="str">
        <f>VLOOKUP(Cohort[[#This Row],[Code]],Codes[],COLUMN(Codes[[#Headers],[Late Pregnancy History]]),FALSE)</f>
        <v>Yes</v>
      </c>
      <c r="S181" s="1" t="str">
        <f>VLOOKUP(Cohort[[#This Row],[Code]],Codes[],COLUMN(Codes[[#Headers],[Labour History]]),FALSE)</f>
        <v>Yes</v>
      </c>
      <c r="T181" s="1" t="str">
        <f>VLOOKUP(Cohort[[#This Row],[Code]],Codes[],COLUMN(Codes[[#Headers],[Baby Background Information]]),FALSE)</f>
        <v>Yes</v>
      </c>
      <c r="U181" s="1" t="str">
        <f>VLOOKUP(Cohort[[#This Row],[Code]],Codes[],COLUMN(Codes[[#Headers],[EPDS]]),FALSE)</f>
        <v>Yes</v>
      </c>
      <c r="V181" s="1" t="str">
        <f>VLOOKUP(Cohort[[#This Row],[Code]],Codes[],COLUMN(Codes[[#Headers],[Mother''s Medications]]),FALSE)</f>
        <v>Yes</v>
      </c>
      <c r="W181" s="1" t="str">
        <f>VLOOKUP(Cohort[[#This Row],[Code]],Codes[],COLUMN(Codes[[#Headers],[Baby Medications]]),FALSE)</f>
        <v>Yes</v>
      </c>
      <c r="X181" s="1" t="str">
        <f>VLOOKUP(Cohort[[#This Row],[Code]],Codes[],COLUMN(Codes[[#Headers],[Obstetric Histpry]]),FALSE)</f>
        <v>Yes</v>
      </c>
      <c r="Y181" s="1" t="str">
        <f>VLOOKUP(Cohort[[#This Row],[Code]],Codes[],COLUMN(Codes[[#Headers],[18 Month Follow on Data]]),FALSE)</f>
        <v>Yes</v>
      </c>
    </row>
    <row r="182" spans="1:25" hidden="1" x14ac:dyDescent="0.2">
      <c r="A182" t="s">
        <v>194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 t="str" cm="1">
        <f t="array" ref="I182">TEXT(SUM(10^Code_Mask*(Cohort[[#This Row],[Fetal Pilot Scans, validated or not]:[Has child had an 18 month assessment.  NB this includes limited data, courtesy assessments etc]]&gt;0)),"0000000")</f>
        <v>0100000</v>
      </c>
      <c r="L182" s="1" t="b">
        <f>VLOOKUP(Cohort[[#This Row],[Participant ID]],BIBS[],COLUMN(BIBS[[#Headers],[BIBS?]]),FALSE)</f>
        <v>0</v>
      </c>
      <c r="N182" s="1" t="str">
        <f>VLOOKUP(Cohort[[#This Row],[Code]],Codes[],COLUMN(Codes[[#Headers],[Meaning]]),FALSE)</f>
        <v>Term scan, not assessed</v>
      </c>
      <c r="O182" s="1" t="str">
        <f>VLOOKUP(Cohort[[#This Row],[Code]],Codes[],COLUMN(Codes[[#Headers],[Parents Demographic]]),FALSE)</f>
        <v>Yes</v>
      </c>
      <c r="P182" s="1" t="str">
        <f>VLOOKUP(Cohort[[#This Row],[Code]],Codes[],COLUMN(Codes[[#Headers],[Mother''s Past Medical History]]),FALSE)</f>
        <v>Yes</v>
      </c>
      <c r="Q182" s="1" t="str">
        <f>VLOOKUP(Cohort[[#This Row],[Code]],Codes[],COLUMN(Codes[[#Headers],[EDD + Mode of Conception]]),FALSE)</f>
        <v>Yes</v>
      </c>
      <c r="R182" s="1" t="str">
        <f>VLOOKUP(Cohort[[#This Row],[Code]],Codes[],COLUMN(Codes[[#Headers],[Late Pregnancy History]]),FALSE)</f>
        <v>Yes</v>
      </c>
      <c r="S182" s="1" t="str">
        <f>VLOOKUP(Cohort[[#This Row],[Code]],Codes[],COLUMN(Codes[[#Headers],[Labour History]]),FALSE)</f>
        <v>Yes</v>
      </c>
      <c r="T182" s="1" t="str">
        <f>VLOOKUP(Cohort[[#This Row],[Code]],Codes[],COLUMN(Codes[[#Headers],[Baby Background Information]]),FALSE)</f>
        <v>Yes</v>
      </c>
      <c r="U182" s="1" t="str">
        <f>VLOOKUP(Cohort[[#This Row],[Code]],Codes[],COLUMN(Codes[[#Headers],[EPDS]]),FALSE)</f>
        <v>Yes</v>
      </c>
      <c r="V182" s="1" t="str">
        <f>VLOOKUP(Cohort[[#This Row],[Code]],Codes[],COLUMN(Codes[[#Headers],[Mother''s Medications]]),FALSE)</f>
        <v>Yes</v>
      </c>
      <c r="W182" s="1" t="str">
        <f>VLOOKUP(Cohort[[#This Row],[Code]],Codes[],COLUMN(Codes[[#Headers],[Baby Medications]]),FALSE)</f>
        <v>Yes</v>
      </c>
      <c r="X182" s="1" t="str">
        <f>VLOOKUP(Cohort[[#This Row],[Code]],Codes[],COLUMN(Codes[[#Headers],[Obstetric Histpry]]),FALSE)</f>
        <v>Yes</v>
      </c>
      <c r="Y182" s="1" t="str">
        <f>VLOOKUP(Cohort[[#This Row],[Code]],Codes[],COLUMN(Codes[[#Headers],[18 Month Follow on Data]]),FALSE)</f>
        <v>No</v>
      </c>
    </row>
    <row r="183" spans="1:25" hidden="1" x14ac:dyDescent="0.2">
      <c r="A183" t="s">
        <v>195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 t="str" cm="1">
        <f t="array" ref="I183">TEXT(SUM(10^Code_Mask*(Cohort[[#This Row],[Fetal Pilot Scans, validated or not]:[Has child had an 18 month assessment.  NB this includes limited data, courtesy assessments etc]]&gt;0)),"0000000")</f>
        <v>0100100</v>
      </c>
      <c r="L183" s="1" t="b">
        <f>VLOOKUP(Cohort[[#This Row],[Participant ID]],BIBS[],COLUMN(BIBS[[#Headers],[BIBS?]]),FALSE)</f>
        <v>0</v>
      </c>
      <c r="N183" s="1" t="str">
        <f>VLOOKUP(Cohort[[#This Row],[Code]],Codes[],COLUMN(Codes[[#Headers],[Meaning]]),FALSE)</f>
        <v>Term scan, Assessed at 18 months</v>
      </c>
      <c r="O183" s="1" t="str">
        <f>VLOOKUP(Cohort[[#This Row],[Code]],Codes[],COLUMN(Codes[[#Headers],[Parents Demographic]]),FALSE)</f>
        <v>Yes</v>
      </c>
      <c r="P183" s="1" t="str">
        <f>VLOOKUP(Cohort[[#This Row],[Code]],Codes[],COLUMN(Codes[[#Headers],[Mother''s Past Medical History]]),FALSE)</f>
        <v>Yes</v>
      </c>
      <c r="Q183" s="1" t="str">
        <f>VLOOKUP(Cohort[[#This Row],[Code]],Codes[],COLUMN(Codes[[#Headers],[EDD + Mode of Conception]]),FALSE)</f>
        <v>Yes</v>
      </c>
      <c r="R183" s="1" t="str">
        <f>VLOOKUP(Cohort[[#This Row],[Code]],Codes[],COLUMN(Codes[[#Headers],[Late Pregnancy History]]),FALSE)</f>
        <v>Yes</v>
      </c>
      <c r="S183" s="1" t="str">
        <f>VLOOKUP(Cohort[[#This Row],[Code]],Codes[],COLUMN(Codes[[#Headers],[Labour History]]),FALSE)</f>
        <v>Yes</v>
      </c>
      <c r="T183" s="1" t="str">
        <f>VLOOKUP(Cohort[[#This Row],[Code]],Codes[],COLUMN(Codes[[#Headers],[Baby Background Information]]),FALSE)</f>
        <v>Yes</v>
      </c>
      <c r="U183" s="1" t="str">
        <f>VLOOKUP(Cohort[[#This Row],[Code]],Codes[],COLUMN(Codes[[#Headers],[EPDS]]),FALSE)</f>
        <v>Yes</v>
      </c>
      <c r="V183" s="1" t="str">
        <f>VLOOKUP(Cohort[[#This Row],[Code]],Codes[],COLUMN(Codes[[#Headers],[Mother''s Medications]]),FALSE)</f>
        <v>Yes</v>
      </c>
      <c r="W183" s="1" t="str">
        <f>VLOOKUP(Cohort[[#This Row],[Code]],Codes[],COLUMN(Codes[[#Headers],[Baby Medications]]),FALSE)</f>
        <v>Yes</v>
      </c>
      <c r="X183" s="1" t="str">
        <f>VLOOKUP(Cohort[[#This Row],[Code]],Codes[],COLUMN(Codes[[#Headers],[Obstetric Histpry]]),FALSE)</f>
        <v>Yes</v>
      </c>
      <c r="Y183" s="1" t="str">
        <f>VLOOKUP(Cohort[[#This Row],[Code]],Codes[],COLUMN(Codes[[#Headers],[18 Month Follow on Data]]),FALSE)</f>
        <v>Yes</v>
      </c>
    </row>
    <row r="184" spans="1:25" x14ac:dyDescent="0.2">
      <c r="A184" t="s">
        <v>196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 t="str" cm="1">
        <f t="array" ref="I184">TEXT(SUM(10^Code_Mask*(Cohort[[#This Row],[Fetal Pilot Scans, validated or not]:[Has child had an 18 month assessment.  NB this includes limited data, courtesy assessments etc]]&gt;0)),"0000000")</f>
        <v>0100000</v>
      </c>
      <c r="L184" s="1" t="b">
        <f>VLOOKUP(Cohort[[#This Row],[Participant ID]],BIBS[],COLUMN(BIBS[[#Headers],[BIBS?]]),FALSE)</f>
        <v>1</v>
      </c>
      <c r="N184" s="1" t="str">
        <f>VLOOKUP(Cohort[[#This Row],[Code]],Codes[],COLUMN(Codes[[#Headers],[Meaning]]),FALSE)</f>
        <v>Term scan, not assessed</v>
      </c>
      <c r="O184" s="1" t="str">
        <f>VLOOKUP(Cohort[[#This Row],[Code]],Codes[],COLUMN(Codes[[#Headers],[Parents Demographic]]),FALSE)</f>
        <v>Yes</v>
      </c>
      <c r="P184" s="1" t="str">
        <f>VLOOKUP(Cohort[[#This Row],[Code]],Codes[],COLUMN(Codes[[#Headers],[Mother''s Past Medical History]]),FALSE)</f>
        <v>Yes</v>
      </c>
      <c r="Q184" s="1" t="str">
        <f>VLOOKUP(Cohort[[#This Row],[Code]],Codes[],COLUMN(Codes[[#Headers],[EDD + Mode of Conception]]),FALSE)</f>
        <v>Yes</v>
      </c>
      <c r="R184" s="1" t="str">
        <f>VLOOKUP(Cohort[[#This Row],[Code]],Codes[],COLUMN(Codes[[#Headers],[Late Pregnancy History]]),FALSE)</f>
        <v>Yes</v>
      </c>
      <c r="S184" s="1" t="str">
        <f>VLOOKUP(Cohort[[#This Row],[Code]],Codes[],COLUMN(Codes[[#Headers],[Labour History]]),FALSE)</f>
        <v>Yes</v>
      </c>
      <c r="T184" s="1" t="str">
        <f>VLOOKUP(Cohort[[#This Row],[Code]],Codes[],COLUMN(Codes[[#Headers],[Baby Background Information]]),FALSE)</f>
        <v>Yes</v>
      </c>
      <c r="U184" s="1" t="str">
        <f>VLOOKUP(Cohort[[#This Row],[Code]],Codes[],COLUMN(Codes[[#Headers],[EPDS]]),FALSE)</f>
        <v>Yes</v>
      </c>
      <c r="V184" s="1" t="str">
        <f>VLOOKUP(Cohort[[#This Row],[Code]],Codes[],COLUMN(Codes[[#Headers],[Mother''s Medications]]),FALSE)</f>
        <v>Yes</v>
      </c>
      <c r="W184" s="1" t="str">
        <f>VLOOKUP(Cohort[[#This Row],[Code]],Codes[],COLUMN(Codes[[#Headers],[Baby Medications]]),FALSE)</f>
        <v>Yes</v>
      </c>
      <c r="X184" s="1" t="str">
        <f>VLOOKUP(Cohort[[#This Row],[Code]],Codes[],COLUMN(Codes[[#Headers],[Obstetric Histpry]]),FALSE)</f>
        <v>Yes</v>
      </c>
      <c r="Y184" s="1" t="str">
        <f>VLOOKUP(Cohort[[#This Row],[Code]],Codes[],COLUMN(Codes[[#Headers],[18 Month Follow on Data]]),FALSE)</f>
        <v>No</v>
      </c>
    </row>
    <row r="185" spans="1:25" x14ac:dyDescent="0.2">
      <c r="A185" t="s">
        <v>197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 t="str" cm="1">
        <f t="array" ref="I185">TEXT(SUM(10^Code_Mask*(Cohort[[#This Row],[Fetal Pilot Scans, validated or not]:[Has child had an 18 month assessment.  NB this includes limited data, courtesy assessments etc]]&gt;0)),"0000000")</f>
        <v>0100100</v>
      </c>
      <c r="L185" s="1" t="b">
        <f>VLOOKUP(Cohort[[#This Row],[Participant ID]],BIBS[],COLUMN(BIBS[[#Headers],[BIBS?]]),FALSE)</f>
        <v>1</v>
      </c>
      <c r="N185" s="1" t="str">
        <f>VLOOKUP(Cohort[[#This Row],[Code]],Codes[],COLUMN(Codes[[#Headers],[Meaning]]),FALSE)</f>
        <v>Term scan, Assessed at 18 months</v>
      </c>
      <c r="O185" s="1" t="str">
        <f>VLOOKUP(Cohort[[#This Row],[Code]],Codes[],COLUMN(Codes[[#Headers],[Parents Demographic]]),FALSE)</f>
        <v>Yes</v>
      </c>
      <c r="P185" s="1" t="str">
        <f>VLOOKUP(Cohort[[#This Row],[Code]],Codes[],COLUMN(Codes[[#Headers],[Mother''s Past Medical History]]),FALSE)</f>
        <v>Yes</v>
      </c>
      <c r="Q185" s="1" t="str">
        <f>VLOOKUP(Cohort[[#This Row],[Code]],Codes[],COLUMN(Codes[[#Headers],[EDD + Mode of Conception]]),FALSE)</f>
        <v>Yes</v>
      </c>
      <c r="R185" s="1" t="str">
        <f>VLOOKUP(Cohort[[#This Row],[Code]],Codes[],COLUMN(Codes[[#Headers],[Late Pregnancy History]]),FALSE)</f>
        <v>Yes</v>
      </c>
      <c r="S185" s="1" t="str">
        <f>VLOOKUP(Cohort[[#This Row],[Code]],Codes[],COLUMN(Codes[[#Headers],[Labour History]]),FALSE)</f>
        <v>Yes</v>
      </c>
      <c r="T185" s="1" t="str">
        <f>VLOOKUP(Cohort[[#This Row],[Code]],Codes[],COLUMN(Codes[[#Headers],[Baby Background Information]]),FALSE)</f>
        <v>Yes</v>
      </c>
      <c r="U185" s="1" t="str">
        <f>VLOOKUP(Cohort[[#This Row],[Code]],Codes[],COLUMN(Codes[[#Headers],[EPDS]]),FALSE)</f>
        <v>Yes</v>
      </c>
      <c r="V185" s="1" t="str">
        <f>VLOOKUP(Cohort[[#This Row],[Code]],Codes[],COLUMN(Codes[[#Headers],[Mother''s Medications]]),FALSE)</f>
        <v>Yes</v>
      </c>
      <c r="W185" s="1" t="str">
        <f>VLOOKUP(Cohort[[#This Row],[Code]],Codes[],COLUMN(Codes[[#Headers],[Baby Medications]]),FALSE)</f>
        <v>Yes</v>
      </c>
      <c r="X185" s="1" t="str">
        <f>VLOOKUP(Cohort[[#This Row],[Code]],Codes[],COLUMN(Codes[[#Headers],[Obstetric Histpry]]),FALSE)</f>
        <v>Yes</v>
      </c>
      <c r="Y185" s="1" t="str">
        <f>VLOOKUP(Cohort[[#This Row],[Code]],Codes[],COLUMN(Codes[[#Headers],[18 Month Follow on Data]]),FALSE)</f>
        <v>Yes</v>
      </c>
    </row>
    <row r="186" spans="1:25" ht="51" x14ac:dyDescent="0.2">
      <c r="A186" t="s">
        <v>198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 t="str" cm="1">
        <f t="array" ref="I186">TEXT(SUM(10^Code_Mask*(Cohort[[#This Row],[Fetal Pilot Scans, validated or not]:[Has child had an 18 month assessment.  NB this includes limited data, courtesy assessments etc]]&gt;0)),"0000000")</f>
        <v>0100000</v>
      </c>
      <c r="K186" s="1" t="s">
        <v>16</v>
      </c>
      <c r="L186" s="1" t="b">
        <f>VLOOKUP(Cohort[[#This Row],[Participant ID]],BIBS[],COLUMN(BIBS[[#Headers],[BIBS?]]),FALSE)</f>
        <v>1</v>
      </c>
      <c r="N186" s="1" t="str">
        <f>VLOOKUP(Cohort[[#This Row],[Code]],Codes[],COLUMN(Codes[[#Headers],[Meaning]]),FALSE)</f>
        <v>Term scan, not assessed</v>
      </c>
      <c r="O186" s="1" t="str">
        <f>VLOOKUP(Cohort[[#This Row],[Code]],Codes[],COLUMN(Codes[[#Headers],[Parents Demographic]]),FALSE)</f>
        <v>Yes</v>
      </c>
      <c r="P186" s="1" t="str">
        <f>VLOOKUP(Cohort[[#This Row],[Code]],Codes[],COLUMN(Codes[[#Headers],[Mother''s Past Medical History]]),FALSE)</f>
        <v>Yes</v>
      </c>
      <c r="Q186" s="1" t="str">
        <f>VLOOKUP(Cohort[[#This Row],[Code]],Codes[],COLUMN(Codes[[#Headers],[EDD + Mode of Conception]]),FALSE)</f>
        <v>Yes</v>
      </c>
      <c r="R186" s="1" t="str">
        <f>VLOOKUP(Cohort[[#This Row],[Code]],Codes[],COLUMN(Codes[[#Headers],[Late Pregnancy History]]),FALSE)</f>
        <v>Yes</v>
      </c>
      <c r="S186" s="1" t="str">
        <f>VLOOKUP(Cohort[[#This Row],[Code]],Codes[],COLUMN(Codes[[#Headers],[Labour History]]),FALSE)</f>
        <v>Yes</v>
      </c>
      <c r="T186" s="1" t="str">
        <f>VLOOKUP(Cohort[[#This Row],[Code]],Codes[],COLUMN(Codes[[#Headers],[Baby Background Information]]),FALSE)</f>
        <v>Yes</v>
      </c>
      <c r="U186" s="1" t="str">
        <f>VLOOKUP(Cohort[[#This Row],[Code]],Codes[],COLUMN(Codes[[#Headers],[EPDS]]),FALSE)</f>
        <v>Yes</v>
      </c>
      <c r="V186" s="1" t="str">
        <f>VLOOKUP(Cohort[[#This Row],[Code]],Codes[],COLUMN(Codes[[#Headers],[Mother''s Medications]]),FALSE)</f>
        <v>Yes</v>
      </c>
      <c r="W186" s="1" t="str">
        <f>VLOOKUP(Cohort[[#This Row],[Code]],Codes[],COLUMN(Codes[[#Headers],[Baby Medications]]),FALSE)</f>
        <v>Yes</v>
      </c>
      <c r="X186" s="1" t="str">
        <f>VLOOKUP(Cohort[[#This Row],[Code]],Codes[],COLUMN(Codes[[#Headers],[Obstetric Histpry]]),FALSE)</f>
        <v>Yes</v>
      </c>
      <c r="Y186" s="1" t="str">
        <f>VLOOKUP(Cohort[[#This Row],[Code]],Codes[],COLUMN(Codes[[#Headers],[18 Month Follow on Data]]),FALSE)</f>
        <v>No</v>
      </c>
    </row>
    <row r="187" spans="1:25" hidden="1" x14ac:dyDescent="0.2">
      <c r="A187" t="s">
        <v>199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 t="str" cm="1">
        <f t="array" ref="I187">TEXT(SUM(10^Code_Mask*(Cohort[[#This Row],[Fetal Pilot Scans, validated or not]:[Has child had an 18 month assessment.  NB this includes limited data, courtesy assessments etc]]&gt;0)),"0000000")</f>
        <v>0100100</v>
      </c>
      <c r="L187" s="1" t="b">
        <f>VLOOKUP(Cohort[[#This Row],[Participant ID]],BIBS[],COLUMN(BIBS[[#Headers],[BIBS?]]),FALSE)</f>
        <v>0</v>
      </c>
      <c r="N187" s="1" t="str">
        <f>VLOOKUP(Cohort[[#This Row],[Code]],Codes[],COLUMN(Codes[[#Headers],[Meaning]]),FALSE)</f>
        <v>Term scan, Assessed at 18 months</v>
      </c>
      <c r="O187" s="1" t="str">
        <f>VLOOKUP(Cohort[[#This Row],[Code]],Codes[],COLUMN(Codes[[#Headers],[Parents Demographic]]),FALSE)</f>
        <v>Yes</v>
      </c>
      <c r="P187" s="1" t="str">
        <f>VLOOKUP(Cohort[[#This Row],[Code]],Codes[],COLUMN(Codes[[#Headers],[Mother''s Past Medical History]]),FALSE)</f>
        <v>Yes</v>
      </c>
      <c r="Q187" s="1" t="str">
        <f>VLOOKUP(Cohort[[#This Row],[Code]],Codes[],COLUMN(Codes[[#Headers],[EDD + Mode of Conception]]),FALSE)</f>
        <v>Yes</v>
      </c>
      <c r="R187" s="1" t="str">
        <f>VLOOKUP(Cohort[[#This Row],[Code]],Codes[],COLUMN(Codes[[#Headers],[Late Pregnancy History]]),FALSE)</f>
        <v>Yes</v>
      </c>
      <c r="S187" s="1" t="str">
        <f>VLOOKUP(Cohort[[#This Row],[Code]],Codes[],COLUMN(Codes[[#Headers],[Labour History]]),FALSE)</f>
        <v>Yes</v>
      </c>
      <c r="T187" s="1" t="str">
        <f>VLOOKUP(Cohort[[#This Row],[Code]],Codes[],COLUMN(Codes[[#Headers],[Baby Background Information]]),FALSE)</f>
        <v>Yes</v>
      </c>
      <c r="U187" s="1" t="str">
        <f>VLOOKUP(Cohort[[#This Row],[Code]],Codes[],COLUMN(Codes[[#Headers],[EPDS]]),FALSE)</f>
        <v>Yes</v>
      </c>
      <c r="V187" s="1" t="str">
        <f>VLOOKUP(Cohort[[#This Row],[Code]],Codes[],COLUMN(Codes[[#Headers],[Mother''s Medications]]),FALSE)</f>
        <v>Yes</v>
      </c>
      <c r="W187" s="1" t="str">
        <f>VLOOKUP(Cohort[[#This Row],[Code]],Codes[],COLUMN(Codes[[#Headers],[Baby Medications]]),FALSE)</f>
        <v>Yes</v>
      </c>
      <c r="X187" s="1" t="str">
        <f>VLOOKUP(Cohort[[#This Row],[Code]],Codes[],COLUMN(Codes[[#Headers],[Obstetric Histpry]]),FALSE)</f>
        <v>Yes</v>
      </c>
      <c r="Y187" s="1" t="str">
        <f>VLOOKUP(Cohort[[#This Row],[Code]],Codes[],COLUMN(Codes[[#Headers],[18 Month Follow on Data]]),FALSE)</f>
        <v>Yes</v>
      </c>
    </row>
    <row r="188" spans="1:25" hidden="1" x14ac:dyDescent="0.2">
      <c r="A188" t="s">
        <v>200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 t="str" cm="1">
        <f t="array" ref="I188">TEXT(SUM(10^Code_Mask*(Cohort[[#This Row],[Fetal Pilot Scans, validated or not]:[Has child had an 18 month assessment.  NB this includes limited data, courtesy assessments etc]]&gt;0)),"0000000")</f>
        <v>0100100</v>
      </c>
      <c r="L188" s="1" t="b">
        <f>VLOOKUP(Cohort[[#This Row],[Participant ID]],BIBS[],COLUMN(BIBS[[#Headers],[BIBS?]]),FALSE)</f>
        <v>0</v>
      </c>
      <c r="N188" s="1" t="str">
        <f>VLOOKUP(Cohort[[#This Row],[Code]],Codes[],COLUMN(Codes[[#Headers],[Meaning]]),FALSE)</f>
        <v>Term scan, Assessed at 18 months</v>
      </c>
      <c r="O188" s="1" t="str">
        <f>VLOOKUP(Cohort[[#This Row],[Code]],Codes[],COLUMN(Codes[[#Headers],[Parents Demographic]]),FALSE)</f>
        <v>Yes</v>
      </c>
      <c r="P188" s="1" t="str">
        <f>VLOOKUP(Cohort[[#This Row],[Code]],Codes[],COLUMN(Codes[[#Headers],[Mother''s Past Medical History]]),FALSE)</f>
        <v>Yes</v>
      </c>
      <c r="Q188" s="1" t="str">
        <f>VLOOKUP(Cohort[[#This Row],[Code]],Codes[],COLUMN(Codes[[#Headers],[EDD + Mode of Conception]]),FALSE)</f>
        <v>Yes</v>
      </c>
      <c r="R188" s="1" t="str">
        <f>VLOOKUP(Cohort[[#This Row],[Code]],Codes[],COLUMN(Codes[[#Headers],[Late Pregnancy History]]),FALSE)</f>
        <v>Yes</v>
      </c>
      <c r="S188" s="1" t="str">
        <f>VLOOKUP(Cohort[[#This Row],[Code]],Codes[],COLUMN(Codes[[#Headers],[Labour History]]),FALSE)</f>
        <v>Yes</v>
      </c>
      <c r="T188" s="1" t="str">
        <f>VLOOKUP(Cohort[[#This Row],[Code]],Codes[],COLUMN(Codes[[#Headers],[Baby Background Information]]),FALSE)</f>
        <v>Yes</v>
      </c>
      <c r="U188" s="1" t="str">
        <f>VLOOKUP(Cohort[[#This Row],[Code]],Codes[],COLUMN(Codes[[#Headers],[EPDS]]),FALSE)</f>
        <v>Yes</v>
      </c>
      <c r="V188" s="1" t="str">
        <f>VLOOKUP(Cohort[[#This Row],[Code]],Codes[],COLUMN(Codes[[#Headers],[Mother''s Medications]]),FALSE)</f>
        <v>Yes</v>
      </c>
      <c r="W188" s="1" t="str">
        <f>VLOOKUP(Cohort[[#This Row],[Code]],Codes[],COLUMN(Codes[[#Headers],[Baby Medications]]),FALSE)</f>
        <v>Yes</v>
      </c>
      <c r="X188" s="1" t="str">
        <f>VLOOKUP(Cohort[[#This Row],[Code]],Codes[],COLUMN(Codes[[#Headers],[Obstetric Histpry]]),FALSE)</f>
        <v>Yes</v>
      </c>
      <c r="Y188" s="1" t="str">
        <f>VLOOKUP(Cohort[[#This Row],[Code]],Codes[],COLUMN(Codes[[#Headers],[18 Month Follow on Data]]),FALSE)</f>
        <v>Yes</v>
      </c>
    </row>
    <row r="189" spans="1:25" hidden="1" x14ac:dyDescent="0.2">
      <c r="A189" t="s">
        <v>201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 t="str" cm="1">
        <f t="array" ref="I189">TEXT(SUM(10^Code_Mask*(Cohort[[#This Row],[Fetal Pilot Scans, validated or not]:[Has child had an 18 month assessment.  NB this includes limited data, courtesy assessments etc]]&gt;0)),"0000000")</f>
        <v>0100100</v>
      </c>
      <c r="L189" s="1" t="b">
        <f>VLOOKUP(Cohort[[#This Row],[Participant ID]],BIBS[],COLUMN(BIBS[[#Headers],[BIBS?]]),FALSE)</f>
        <v>0</v>
      </c>
      <c r="N189" s="1" t="str">
        <f>VLOOKUP(Cohort[[#This Row],[Code]],Codes[],COLUMN(Codes[[#Headers],[Meaning]]),FALSE)</f>
        <v>Term scan, Assessed at 18 months</v>
      </c>
      <c r="O189" s="1" t="str">
        <f>VLOOKUP(Cohort[[#This Row],[Code]],Codes[],COLUMN(Codes[[#Headers],[Parents Demographic]]),FALSE)</f>
        <v>Yes</v>
      </c>
      <c r="P189" s="1" t="str">
        <f>VLOOKUP(Cohort[[#This Row],[Code]],Codes[],COLUMN(Codes[[#Headers],[Mother''s Past Medical History]]),FALSE)</f>
        <v>Yes</v>
      </c>
      <c r="Q189" s="1" t="str">
        <f>VLOOKUP(Cohort[[#This Row],[Code]],Codes[],COLUMN(Codes[[#Headers],[EDD + Mode of Conception]]),FALSE)</f>
        <v>Yes</v>
      </c>
      <c r="R189" s="1" t="str">
        <f>VLOOKUP(Cohort[[#This Row],[Code]],Codes[],COLUMN(Codes[[#Headers],[Late Pregnancy History]]),FALSE)</f>
        <v>Yes</v>
      </c>
      <c r="S189" s="1" t="str">
        <f>VLOOKUP(Cohort[[#This Row],[Code]],Codes[],COLUMN(Codes[[#Headers],[Labour History]]),FALSE)</f>
        <v>Yes</v>
      </c>
      <c r="T189" s="1" t="str">
        <f>VLOOKUP(Cohort[[#This Row],[Code]],Codes[],COLUMN(Codes[[#Headers],[Baby Background Information]]),FALSE)</f>
        <v>Yes</v>
      </c>
      <c r="U189" s="1" t="str">
        <f>VLOOKUP(Cohort[[#This Row],[Code]],Codes[],COLUMN(Codes[[#Headers],[EPDS]]),FALSE)</f>
        <v>Yes</v>
      </c>
      <c r="V189" s="1" t="str">
        <f>VLOOKUP(Cohort[[#This Row],[Code]],Codes[],COLUMN(Codes[[#Headers],[Mother''s Medications]]),FALSE)</f>
        <v>Yes</v>
      </c>
      <c r="W189" s="1" t="str">
        <f>VLOOKUP(Cohort[[#This Row],[Code]],Codes[],COLUMN(Codes[[#Headers],[Baby Medications]]),FALSE)</f>
        <v>Yes</v>
      </c>
      <c r="X189" s="1" t="str">
        <f>VLOOKUP(Cohort[[#This Row],[Code]],Codes[],COLUMN(Codes[[#Headers],[Obstetric Histpry]]),FALSE)</f>
        <v>Yes</v>
      </c>
      <c r="Y189" s="1" t="str">
        <f>VLOOKUP(Cohort[[#This Row],[Code]],Codes[],COLUMN(Codes[[#Headers],[18 Month Follow on Data]]),FALSE)</f>
        <v>Yes</v>
      </c>
    </row>
    <row r="190" spans="1:25" x14ac:dyDescent="0.2">
      <c r="A190" t="s">
        <v>202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 t="str" cm="1">
        <f t="array" ref="I190">TEXT(SUM(10^Code_Mask*(Cohort[[#This Row],[Fetal Pilot Scans, validated or not]:[Has child had an 18 month assessment.  NB this includes limited data, courtesy assessments etc]]&gt;0)),"0000000")</f>
        <v>0100100</v>
      </c>
      <c r="L190" s="1" t="b">
        <f>VLOOKUP(Cohort[[#This Row],[Participant ID]],BIBS[],COLUMN(BIBS[[#Headers],[BIBS?]]),FALSE)</f>
        <v>1</v>
      </c>
      <c r="N190" s="1" t="str">
        <f>VLOOKUP(Cohort[[#This Row],[Code]],Codes[],COLUMN(Codes[[#Headers],[Meaning]]),FALSE)</f>
        <v>Term scan, Assessed at 18 months</v>
      </c>
      <c r="O190" s="1" t="str">
        <f>VLOOKUP(Cohort[[#This Row],[Code]],Codes[],COLUMN(Codes[[#Headers],[Parents Demographic]]),FALSE)</f>
        <v>Yes</v>
      </c>
      <c r="P190" s="1" t="str">
        <f>VLOOKUP(Cohort[[#This Row],[Code]],Codes[],COLUMN(Codes[[#Headers],[Mother''s Past Medical History]]),FALSE)</f>
        <v>Yes</v>
      </c>
      <c r="Q190" s="1" t="str">
        <f>VLOOKUP(Cohort[[#This Row],[Code]],Codes[],COLUMN(Codes[[#Headers],[EDD + Mode of Conception]]),FALSE)</f>
        <v>Yes</v>
      </c>
      <c r="R190" s="1" t="str">
        <f>VLOOKUP(Cohort[[#This Row],[Code]],Codes[],COLUMN(Codes[[#Headers],[Late Pregnancy History]]),FALSE)</f>
        <v>Yes</v>
      </c>
      <c r="S190" s="1" t="str">
        <f>VLOOKUP(Cohort[[#This Row],[Code]],Codes[],COLUMN(Codes[[#Headers],[Labour History]]),FALSE)</f>
        <v>Yes</v>
      </c>
      <c r="T190" s="1" t="str">
        <f>VLOOKUP(Cohort[[#This Row],[Code]],Codes[],COLUMN(Codes[[#Headers],[Baby Background Information]]),FALSE)</f>
        <v>Yes</v>
      </c>
      <c r="U190" s="1" t="str">
        <f>VLOOKUP(Cohort[[#This Row],[Code]],Codes[],COLUMN(Codes[[#Headers],[EPDS]]),FALSE)</f>
        <v>Yes</v>
      </c>
      <c r="V190" s="1" t="str">
        <f>VLOOKUP(Cohort[[#This Row],[Code]],Codes[],COLUMN(Codes[[#Headers],[Mother''s Medications]]),FALSE)</f>
        <v>Yes</v>
      </c>
      <c r="W190" s="1" t="str">
        <f>VLOOKUP(Cohort[[#This Row],[Code]],Codes[],COLUMN(Codes[[#Headers],[Baby Medications]]),FALSE)</f>
        <v>Yes</v>
      </c>
      <c r="X190" s="1" t="str">
        <f>VLOOKUP(Cohort[[#This Row],[Code]],Codes[],COLUMN(Codes[[#Headers],[Obstetric Histpry]]),FALSE)</f>
        <v>Yes</v>
      </c>
      <c r="Y190" s="1" t="str">
        <f>VLOOKUP(Cohort[[#This Row],[Code]],Codes[],COLUMN(Codes[[#Headers],[18 Month Follow on Data]]),FALSE)</f>
        <v>Yes</v>
      </c>
    </row>
    <row r="191" spans="1:25" hidden="1" x14ac:dyDescent="0.2">
      <c r="A191" t="s">
        <v>203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 t="str" cm="1">
        <f t="array" ref="I191">TEXT(SUM(10^Code_Mask*(Cohort[[#This Row],[Fetal Pilot Scans, validated or not]:[Has child had an 18 month assessment.  NB this includes limited data, courtesy assessments etc]]&gt;0)),"0000000")</f>
        <v>0100100</v>
      </c>
      <c r="L191" s="1" t="b">
        <f>VLOOKUP(Cohort[[#This Row],[Participant ID]],BIBS[],COLUMN(BIBS[[#Headers],[BIBS?]]),FALSE)</f>
        <v>0</v>
      </c>
      <c r="N191" s="1" t="str">
        <f>VLOOKUP(Cohort[[#This Row],[Code]],Codes[],COLUMN(Codes[[#Headers],[Meaning]]),FALSE)</f>
        <v>Term scan, Assessed at 18 months</v>
      </c>
      <c r="O191" s="1" t="str">
        <f>VLOOKUP(Cohort[[#This Row],[Code]],Codes[],COLUMN(Codes[[#Headers],[Parents Demographic]]),FALSE)</f>
        <v>Yes</v>
      </c>
      <c r="P191" s="1" t="str">
        <f>VLOOKUP(Cohort[[#This Row],[Code]],Codes[],COLUMN(Codes[[#Headers],[Mother''s Past Medical History]]),FALSE)</f>
        <v>Yes</v>
      </c>
      <c r="Q191" s="1" t="str">
        <f>VLOOKUP(Cohort[[#This Row],[Code]],Codes[],COLUMN(Codes[[#Headers],[EDD + Mode of Conception]]),FALSE)</f>
        <v>Yes</v>
      </c>
      <c r="R191" s="1" t="str">
        <f>VLOOKUP(Cohort[[#This Row],[Code]],Codes[],COLUMN(Codes[[#Headers],[Late Pregnancy History]]),FALSE)</f>
        <v>Yes</v>
      </c>
      <c r="S191" s="1" t="str">
        <f>VLOOKUP(Cohort[[#This Row],[Code]],Codes[],COLUMN(Codes[[#Headers],[Labour History]]),FALSE)</f>
        <v>Yes</v>
      </c>
      <c r="T191" s="1" t="str">
        <f>VLOOKUP(Cohort[[#This Row],[Code]],Codes[],COLUMN(Codes[[#Headers],[Baby Background Information]]),FALSE)</f>
        <v>Yes</v>
      </c>
      <c r="U191" s="1" t="str">
        <f>VLOOKUP(Cohort[[#This Row],[Code]],Codes[],COLUMN(Codes[[#Headers],[EPDS]]),FALSE)</f>
        <v>Yes</v>
      </c>
      <c r="V191" s="1" t="str">
        <f>VLOOKUP(Cohort[[#This Row],[Code]],Codes[],COLUMN(Codes[[#Headers],[Mother''s Medications]]),FALSE)</f>
        <v>Yes</v>
      </c>
      <c r="W191" s="1" t="str">
        <f>VLOOKUP(Cohort[[#This Row],[Code]],Codes[],COLUMN(Codes[[#Headers],[Baby Medications]]),FALSE)</f>
        <v>Yes</v>
      </c>
      <c r="X191" s="1" t="str">
        <f>VLOOKUP(Cohort[[#This Row],[Code]],Codes[],COLUMN(Codes[[#Headers],[Obstetric Histpry]]),FALSE)</f>
        <v>Yes</v>
      </c>
      <c r="Y191" s="1" t="str">
        <f>VLOOKUP(Cohort[[#This Row],[Code]],Codes[],COLUMN(Codes[[#Headers],[18 Month Follow on Data]]),FALSE)</f>
        <v>Yes</v>
      </c>
    </row>
    <row r="192" spans="1:25" hidden="1" x14ac:dyDescent="0.2">
      <c r="A192" t="s">
        <v>204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 t="str" cm="1">
        <f t="array" ref="I192">TEXT(SUM(10^Code_Mask*(Cohort[[#This Row],[Fetal Pilot Scans, validated or not]:[Has child had an 18 month assessment.  NB this includes limited data, courtesy assessments etc]]&gt;0)),"0000000")</f>
        <v>0100100</v>
      </c>
      <c r="L192" s="1" t="b">
        <f>VLOOKUP(Cohort[[#This Row],[Participant ID]],BIBS[],COLUMN(BIBS[[#Headers],[BIBS?]]),FALSE)</f>
        <v>0</v>
      </c>
      <c r="N192" s="1" t="str">
        <f>VLOOKUP(Cohort[[#This Row],[Code]],Codes[],COLUMN(Codes[[#Headers],[Meaning]]),FALSE)</f>
        <v>Term scan, Assessed at 18 months</v>
      </c>
      <c r="O192" s="1" t="str">
        <f>VLOOKUP(Cohort[[#This Row],[Code]],Codes[],COLUMN(Codes[[#Headers],[Parents Demographic]]),FALSE)</f>
        <v>Yes</v>
      </c>
      <c r="P192" s="1" t="str">
        <f>VLOOKUP(Cohort[[#This Row],[Code]],Codes[],COLUMN(Codes[[#Headers],[Mother''s Past Medical History]]),FALSE)</f>
        <v>Yes</v>
      </c>
      <c r="Q192" s="1" t="str">
        <f>VLOOKUP(Cohort[[#This Row],[Code]],Codes[],COLUMN(Codes[[#Headers],[EDD + Mode of Conception]]),FALSE)</f>
        <v>Yes</v>
      </c>
      <c r="R192" s="1" t="str">
        <f>VLOOKUP(Cohort[[#This Row],[Code]],Codes[],COLUMN(Codes[[#Headers],[Late Pregnancy History]]),FALSE)</f>
        <v>Yes</v>
      </c>
      <c r="S192" s="1" t="str">
        <f>VLOOKUP(Cohort[[#This Row],[Code]],Codes[],COLUMN(Codes[[#Headers],[Labour History]]),FALSE)</f>
        <v>Yes</v>
      </c>
      <c r="T192" s="1" t="str">
        <f>VLOOKUP(Cohort[[#This Row],[Code]],Codes[],COLUMN(Codes[[#Headers],[Baby Background Information]]),FALSE)</f>
        <v>Yes</v>
      </c>
      <c r="U192" s="1" t="str">
        <f>VLOOKUP(Cohort[[#This Row],[Code]],Codes[],COLUMN(Codes[[#Headers],[EPDS]]),FALSE)</f>
        <v>Yes</v>
      </c>
      <c r="V192" s="1" t="str">
        <f>VLOOKUP(Cohort[[#This Row],[Code]],Codes[],COLUMN(Codes[[#Headers],[Mother''s Medications]]),FALSE)</f>
        <v>Yes</v>
      </c>
      <c r="W192" s="1" t="str">
        <f>VLOOKUP(Cohort[[#This Row],[Code]],Codes[],COLUMN(Codes[[#Headers],[Baby Medications]]),FALSE)</f>
        <v>Yes</v>
      </c>
      <c r="X192" s="1" t="str">
        <f>VLOOKUP(Cohort[[#This Row],[Code]],Codes[],COLUMN(Codes[[#Headers],[Obstetric Histpry]]),FALSE)</f>
        <v>Yes</v>
      </c>
      <c r="Y192" s="1" t="str">
        <f>VLOOKUP(Cohort[[#This Row],[Code]],Codes[],COLUMN(Codes[[#Headers],[18 Month Follow on Data]]),FALSE)</f>
        <v>Yes</v>
      </c>
    </row>
    <row r="193" spans="1:25" hidden="1" x14ac:dyDescent="0.2">
      <c r="A193" t="s">
        <v>205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 t="str" cm="1">
        <f t="array" ref="I193">TEXT(SUM(10^Code_Mask*(Cohort[[#This Row],[Fetal Pilot Scans, validated or not]:[Has child had an 18 month assessment.  NB this includes limited data, courtesy assessments etc]]&gt;0)),"0000000")</f>
        <v>0100100</v>
      </c>
      <c r="L193" s="1" t="b">
        <f>VLOOKUP(Cohort[[#This Row],[Participant ID]],BIBS[],COLUMN(BIBS[[#Headers],[BIBS?]]),FALSE)</f>
        <v>0</v>
      </c>
      <c r="N193" s="1" t="str">
        <f>VLOOKUP(Cohort[[#This Row],[Code]],Codes[],COLUMN(Codes[[#Headers],[Meaning]]),FALSE)</f>
        <v>Term scan, Assessed at 18 months</v>
      </c>
      <c r="O193" s="1" t="str">
        <f>VLOOKUP(Cohort[[#This Row],[Code]],Codes[],COLUMN(Codes[[#Headers],[Parents Demographic]]),FALSE)</f>
        <v>Yes</v>
      </c>
      <c r="P193" s="1" t="str">
        <f>VLOOKUP(Cohort[[#This Row],[Code]],Codes[],COLUMN(Codes[[#Headers],[Mother''s Past Medical History]]),FALSE)</f>
        <v>Yes</v>
      </c>
      <c r="Q193" s="1" t="str">
        <f>VLOOKUP(Cohort[[#This Row],[Code]],Codes[],COLUMN(Codes[[#Headers],[EDD + Mode of Conception]]),FALSE)</f>
        <v>Yes</v>
      </c>
      <c r="R193" s="1" t="str">
        <f>VLOOKUP(Cohort[[#This Row],[Code]],Codes[],COLUMN(Codes[[#Headers],[Late Pregnancy History]]),FALSE)</f>
        <v>Yes</v>
      </c>
      <c r="S193" s="1" t="str">
        <f>VLOOKUP(Cohort[[#This Row],[Code]],Codes[],COLUMN(Codes[[#Headers],[Labour History]]),FALSE)</f>
        <v>Yes</v>
      </c>
      <c r="T193" s="1" t="str">
        <f>VLOOKUP(Cohort[[#This Row],[Code]],Codes[],COLUMN(Codes[[#Headers],[Baby Background Information]]),FALSE)</f>
        <v>Yes</v>
      </c>
      <c r="U193" s="1" t="str">
        <f>VLOOKUP(Cohort[[#This Row],[Code]],Codes[],COLUMN(Codes[[#Headers],[EPDS]]),FALSE)</f>
        <v>Yes</v>
      </c>
      <c r="V193" s="1" t="str">
        <f>VLOOKUP(Cohort[[#This Row],[Code]],Codes[],COLUMN(Codes[[#Headers],[Mother''s Medications]]),FALSE)</f>
        <v>Yes</v>
      </c>
      <c r="W193" s="1" t="str">
        <f>VLOOKUP(Cohort[[#This Row],[Code]],Codes[],COLUMN(Codes[[#Headers],[Baby Medications]]),FALSE)</f>
        <v>Yes</v>
      </c>
      <c r="X193" s="1" t="str">
        <f>VLOOKUP(Cohort[[#This Row],[Code]],Codes[],COLUMN(Codes[[#Headers],[Obstetric Histpry]]),FALSE)</f>
        <v>Yes</v>
      </c>
      <c r="Y193" s="1" t="str">
        <f>VLOOKUP(Cohort[[#This Row],[Code]],Codes[],COLUMN(Codes[[#Headers],[18 Month Follow on Data]]),FALSE)</f>
        <v>Yes</v>
      </c>
    </row>
    <row r="194" spans="1:25" hidden="1" x14ac:dyDescent="0.2">
      <c r="A194" t="s">
        <v>206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 t="str" cm="1">
        <f t="array" ref="I194">TEXT(SUM(10^Code_Mask*(Cohort[[#This Row],[Fetal Pilot Scans, validated or not]:[Has child had an 18 month assessment.  NB this includes limited data, courtesy assessments etc]]&gt;0)),"0000000")</f>
        <v>0100100</v>
      </c>
      <c r="L194" s="1" t="b">
        <f>VLOOKUP(Cohort[[#This Row],[Participant ID]],BIBS[],COLUMN(BIBS[[#Headers],[BIBS?]]),FALSE)</f>
        <v>0</v>
      </c>
      <c r="N194" s="1" t="str">
        <f>VLOOKUP(Cohort[[#This Row],[Code]],Codes[],COLUMN(Codes[[#Headers],[Meaning]]),FALSE)</f>
        <v>Term scan, Assessed at 18 months</v>
      </c>
      <c r="O194" s="1" t="str">
        <f>VLOOKUP(Cohort[[#This Row],[Code]],Codes[],COLUMN(Codes[[#Headers],[Parents Demographic]]),FALSE)</f>
        <v>Yes</v>
      </c>
      <c r="P194" s="1" t="str">
        <f>VLOOKUP(Cohort[[#This Row],[Code]],Codes[],COLUMN(Codes[[#Headers],[Mother''s Past Medical History]]),FALSE)</f>
        <v>Yes</v>
      </c>
      <c r="Q194" s="1" t="str">
        <f>VLOOKUP(Cohort[[#This Row],[Code]],Codes[],COLUMN(Codes[[#Headers],[EDD + Mode of Conception]]),FALSE)</f>
        <v>Yes</v>
      </c>
      <c r="R194" s="1" t="str">
        <f>VLOOKUP(Cohort[[#This Row],[Code]],Codes[],COLUMN(Codes[[#Headers],[Late Pregnancy History]]),FALSE)</f>
        <v>Yes</v>
      </c>
      <c r="S194" s="1" t="str">
        <f>VLOOKUP(Cohort[[#This Row],[Code]],Codes[],COLUMN(Codes[[#Headers],[Labour History]]),FALSE)</f>
        <v>Yes</v>
      </c>
      <c r="T194" s="1" t="str">
        <f>VLOOKUP(Cohort[[#This Row],[Code]],Codes[],COLUMN(Codes[[#Headers],[Baby Background Information]]),FALSE)</f>
        <v>Yes</v>
      </c>
      <c r="U194" s="1" t="str">
        <f>VLOOKUP(Cohort[[#This Row],[Code]],Codes[],COLUMN(Codes[[#Headers],[EPDS]]),FALSE)</f>
        <v>Yes</v>
      </c>
      <c r="V194" s="1" t="str">
        <f>VLOOKUP(Cohort[[#This Row],[Code]],Codes[],COLUMN(Codes[[#Headers],[Mother''s Medications]]),FALSE)</f>
        <v>Yes</v>
      </c>
      <c r="W194" s="1" t="str">
        <f>VLOOKUP(Cohort[[#This Row],[Code]],Codes[],COLUMN(Codes[[#Headers],[Baby Medications]]),FALSE)</f>
        <v>Yes</v>
      </c>
      <c r="X194" s="1" t="str">
        <f>VLOOKUP(Cohort[[#This Row],[Code]],Codes[],COLUMN(Codes[[#Headers],[Obstetric Histpry]]),FALSE)</f>
        <v>Yes</v>
      </c>
      <c r="Y194" s="1" t="str">
        <f>VLOOKUP(Cohort[[#This Row],[Code]],Codes[],COLUMN(Codes[[#Headers],[18 Month Follow on Data]]),FALSE)</f>
        <v>Yes</v>
      </c>
    </row>
    <row r="195" spans="1:25" hidden="1" x14ac:dyDescent="0.2">
      <c r="A195" t="s">
        <v>207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 t="str" cm="1">
        <f t="array" ref="I195">TEXT(SUM(10^Code_Mask*(Cohort[[#This Row],[Fetal Pilot Scans, validated or not]:[Has child had an 18 month assessment.  NB this includes limited data, courtesy assessments etc]]&gt;0)),"0000000")</f>
        <v>0100100</v>
      </c>
      <c r="L195" s="1" t="b">
        <f>VLOOKUP(Cohort[[#This Row],[Participant ID]],BIBS[],COLUMN(BIBS[[#Headers],[BIBS?]]),FALSE)</f>
        <v>0</v>
      </c>
      <c r="N195" s="1" t="str">
        <f>VLOOKUP(Cohort[[#This Row],[Code]],Codes[],COLUMN(Codes[[#Headers],[Meaning]]),FALSE)</f>
        <v>Term scan, Assessed at 18 months</v>
      </c>
      <c r="O195" s="1" t="str">
        <f>VLOOKUP(Cohort[[#This Row],[Code]],Codes[],COLUMN(Codes[[#Headers],[Parents Demographic]]),FALSE)</f>
        <v>Yes</v>
      </c>
      <c r="P195" s="1" t="str">
        <f>VLOOKUP(Cohort[[#This Row],[Code]],Codes[],COLUMN(Codes[[#Headers],[Mother''s Past Medical History]]),FALSE)</f>
        <v>Yes</v>
      </c>
      <c r="Q195" s="1" t="str">
        <f>VLOOKUP(Cohort[[#This Row],[Code]],Codes[],COLUMN(Codes[[#Headers],[EDD + Mode of Conception]]),FALSE)</f>
        <v>Yes</v>
      </c>
      <c r="R195" s="1" t="str">
        <f>VLOOKUP(Cohort[[#This Row],[Code]],Codes[],COLUMN(Codes[[#Headers],[Late Pregnancy History]]),FALSE)</f>
        <v>Yes</v>
      </c>
      <c r="S195" s="1" t="str">
        <f>VLOOKUP(Cohort[[#This Row],[Code]],Codes[],COLUMN(Codes[[#Headers],[Labour History]]),FALSE)</f>
        <v>Yes</v>
      </c>
      <c r="T195" s="1" t="str">
        <f>VLOOKUP(Cohort[[#This Row],[Code]],Codes[],COLUMN(Codes[[#Headers],[Baby Background Information]]),FALSE)</f>
        <v>Yes</v>
      </c>
      <c r="U195" s="1" t="str">
        <f>VLOOKUP(Cohort[[#This Row],[Code]],Codes[],COLUMN(Codes[[#Headers],[EPDS]]),FALSE)</f>
        <v>Yes</v>
      </c>
      <c r="V195" s="1" t="str">
        <f>VLOOKUP(Cohort[[#This Row],[Code]],Codes[],COLUMN(Codes[[#Headers],[Mother''s Medications]]),FALSE)</f>
        <v>Yes</v>
      </c>
      <c r="W195" s="1" t="str">
        <f>VLOOKUP(Cohort[[#This Row],[Code]],Codes[],COLUMN(Codes[[#Headers],[Baby Medications]]),FALSE)</f>
        <v>Yes</v>
      </c>
      <c r="X195" s="1" t="str">
        <f>VLOOKUP(Cohort[[#This Row],[Code]],Codes[],COLUMN(Codes[[#Headers],[Obstetric Histpry]]),FALSE)</f>
        <v>Yes</v>
      </c>
      <c r="Y195" s="1" t="str">
        <f>VLOOKUP(Cohort[[#This Row],[Code]],Codes[],COLUMN(Codes[[#Headers],[18 Month Follow on Data]]),FALSE)</f>
        <v>Yes</v>
      </c>
    </row>
    <row r="196" spans="1:25" hidden="1" x14ac:dyDescent="0.2">
      <c r="A196" t="s">
        <v>208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 t="str" cm="1">
        <f t="array" ref="I196">TEXT(SUM(10^Code_Mask*(Cohort[[#This Row],[Fetal Pilot Scans, validated or not]:[Has child had an 18 month assessment.  NB this includes limited data, courtesy assessments etc]]&gt;0)),"0000000")</f>
        <v>0100110</v>
      </c>
      <c r="L196" s="1" t="b">
        <f>VLOOKUP(Cohort[[#This Row],[Participant ID]],BIBS[],COLUMN(BIBS[[#Headers],[BIBS?]]),FALSE)</f>
        <v>0</v>
      </c>
      <c r="N196" s="1" t="str">
        <f>VLOOKUP(Cohort[[#This Row],[Code]],Codes[],COLUMN(Codes[[#Headers],[Meaning]]),FALSE)</f>
        <v>Term scan + fetal pilot assessed at 18 months</v>
      </c>
      <c r="O196" s="1" t="str">
        <f>VLOOKUP(Cohort[[#This Row],[Code]],Codes[],COLUMN(Codes[[#Headers],[Parents Demographic]]),FALSE)</f>
        <v>Yes</v>
      </c>
      <c r="P196" s="1" t="str">
        <f>VLOOKUP(Cohort[[#This Row],[Code]],Codes[],COLUMN(Codes[[#Headers],[Mother''s Past Medical History]]),FALSE)</f>
        <v>Yes</v>
      </c>
      <c r="Q196" s="1" t="str">
        <f>VLOOKUP(Cohort[[#This Row],[Code]],Codes[],COLUMN(Codes[[#Headers],[EDD + Mode of Conception]]),FALSE)</f>
        <v>Yes</v>
      </c>
      <c r="R196" s="1" t="str">
        <f>VLOOKUP(Cohort[[#This Row],[Code]],Codes[],COLUMN(Codes[[#Headers],[Late Pregnancy History]]),FALSE)</f>
        <v>Yes</v>
      </c>
      <c r="S196" s="1" t="str">
        <f>VLOOKUP(Cohort[[#This Row],[Code]],Codes[],COLUMN(Codes[[#Headers],[Labour History]]),FALSE)</f>
        <v>Yes</v>
      </c>
      <c r="T196" s="1" t="str">
        <f>VLOOKUP(Cohort[[#This Row],[Code]],Codes[],COLUMN(Codes[[#Headers],[Baby Background Information]]),FALSE)</f>
        <v>Yes</v>
      </c>
      <c r="U196" s="1" t="str">
        <f>VLOOKUP(Cohort[[#This Row],[Code]],Codes[],COLUMN(Codes[[#Headers],[EPDS]]),FALSE)</f>
        <v>Yes</v>
      </c>
      <c r="V196" s="1" t="str">
        <f>VLOOKUP(Cohort[[#This Row],[Code]],Codes[],COLUMN(Codes[[#Headers],[Mother''s Medications]]),FALSE)</f>
        <v>Yes</v>
      </c>
      <c r="W196" s="1" t="str">
        <f>VLOOKUP(Cohort[[#This Row],[Code]],Codes[],COLUMN(Codes[[#Headers],[Baby Medications]]),FALSE)</f>
        <v>Yes</v>
      </c>
      <c r="X196" s="1" t="str">
        <f>VLOOKUP(Cohort[[#This Row],[Code]],Codes[],COLUMN(Codes[[#Headers],[Obstetric Histpry]]),FALSE)</f>
        <v>Yes</v>
      </c>
      <c r="Y196" s="1" t="str">
        <f>VLOOKUP(Cohort[[#This Row],[Code]],Codes[],COLUMN(Codes[[#Headers],[18 Month Follow on Data]]),FALSE)</f>
        <v>Yes</v>
      </c>
    </row>
    <row r="197" spans="1:25" x14ac:dyDescent="0.2">
      <c r="A197" t="s">
        <v>209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 t="str" cm="1">
        <f t="array" ref="I197">TEXT(SUM(10^Code_Mask*(Cohort[[#This Row],[Fetal Pilot Scans, validated or not]:[Has child had an 18 month assessment.  NB this includes limited data, courtesy assessments etc]]&gt;0)),"0000000")</f>
        <v>0100100</v>
      </c>
      <c r="L197" s="1" t="b">
        <f>VLOOKUP(Cohort[[#This Row],[Participant ID]],BIBS[],COLUMN(BIBS[[#Headers],[BIBS?]]),FALSE)</f>
        <v>1</v>
      </c>
      <c r="N197" s="1" t="str">
        <f>VLOOKUP(Cohort[[#This Row],[Code]],Codes[],COLUMN(Codes[[#Headers],[Meaning]]),FALSE)</f>
        <v>Term scan, Assessed at 18 months</v>
      </c>
      <c r="O197" s="1" t="str">
        <f>VLOOKUP(Cohort[[#This Row],[Code]],Codes[],COLUMN(Codes[[#Headers],[Parents Demographic]]),FALSE)</f>
        <v>Yes</v>
      </c>
      <c r="P197" s="1" t="str">
        <f>VLOOKUP(Cohort[[#This Row],[Code]],Codes[],COLUMN(Codes[[#Headers],[Mother''s Past Medical History]]),FALSE)</f>
        <v>Yes</v>
      </c>
      <c r="Q197" s="1" t="str">
        <f>VLOOKUP(Cohort[[#This Row],[Code]],Codes[],COLUMN(Codes[[#Headers],[EDD + Mode of Conception]]),FALSE)</f>
        <v>Yes</v>
      </c>
      <c r="R197" s="1" t="str">
        <f>VLOOKUP(Cohort[[#This Row],[Code]],Codes[],COLUMN(Codes[[#Headers],[Late Pregnancy History]]),FALSE)</f>
        <v>Yes</v>
      </c>
      <c r="S197" s="1" t="str">
        <f>VLOOKUP(Cohort[[#This Row],[Code]],Codes[],COLUMN(Codes[[#Headers],[Labour History]]),FALSE)</f>
        <v>Yes</v>
      </c>
      <c r="T197" s="1" t="str">
        <f>VLOOKUP(Cohort[[#This Row],[Code]],Codes[],COLUMN(Codes[[#Headers],[Baby Background Information]]),FALSE)</f>
        <v>Yes</v>
      </c>
      <c r="U197" s="1" t="str">
        <f>VLOOKUP(Cohort[[#This Row],[Code]],Codes[],COLUMN(Codes[[#Headers],[EPDS]]),FALSE)</f>
        <v>Yes</v>
      </c>
      <c r="V197" s="1" t="str">
        <f>VLOOKUP(Cohort[[#This Row],[Code]],Codes[],COLUMN(Codes[[#Headers],[Mother''s Medications]]),FALSE)</f>
        <v>Yes</v>
      </c>
      <c r="W197" s="1" t="str">
        <f>VLOOKUP(Cohort[[#This Row],[Code]],Codes[],COLUMN(Codes[[#Headers],[Baby Medications]]),FALSE)</f>
        <v>Yes</v>
      </c>
      <c r="X197" s="1" t="str">
        <f>VLOOKUP(Cohort[[#This Row],[Code]],Codes[],COLUMN(Codes[[#Headers],[Obstetric Histpry]]),FALSE)</f>
        <v>Yes</v>
      </c>
      <c r="Y197" s="1" t="str">
        <f>VLOOKUP(Cohort[[#This Row],[Code]],Codes[],COLUMN(Codes[[#Headers],[18 Month Follow on Data]]),FALSE)</f>
        <v>Yes</v>
      </c>
    </row>
    <row r="198" spans="1:25" hidden="1" x14ac:dyDescent="0.2">
      <c r="A198" t="s">
        <v>210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 cm="1">
        <f t="array" ref="I198">TEXT(SUM(10^Code_Mask*(Cohort[[#This Row],[Fetal Pilot Scans, validated or not]:[Has child had an 18 month assessment.  NB this includes limited data, courtesy assessments etc]]&gt;0)),"0000000")</f>
        <v>0000010</v>
      </c>
      <c r="L198" s="1" t="b">
        <f>VLOOKUP(Cohort[[#This Row],[Participant ID]],BIBS[],COLUMN(BIBS[[#Headers],[BIBS?]]),FALSE)</f>
        <v>0</v>
      </c>
      <c r="N198" s="1" t="str">
        <f>VLOOKUP(Cohort[[#This Row],[Code]],Codes[],COLUMN(Codes[[#Headers],[Meaning]]),FALSE)</f>
        <v>Fetal pilot.  Not assessed.  Enrolment, EPDS, not cleaned</v>
      </c>
      <c r="O198" s="1" t="str">
        <f>VLOOKUP(Cohort[[#This Row],[Code]],Codes[],COLUMN(Codes[[#Headers],[Parents Demographic]]),FALSE)</f>
        <v>Yes - uncleaned</v>
      </c>
      <c r="P198" s="1" t="str">
        <f>VLOOKUP(Cohort[[#This Row],[Code]],Codes[],COLUMN(Codes[[#Headers],[Mother''s Past Medical History]]),FALSE)</f>
        <v>Yes - uncleaned</v>
      </c>
      <c r="Q198" s="1" t="str">
        <f>VLOOKUP(Cohort[[#This Row],[Code]],Codes[],COLUMN(Codes[[#Headers],[EDD + Mode of Conception]]),FALSE)</f>
        <v>Yes - uncleaned</v>
      </c>
      <c r="R198" s="1" t="str">
        <f>VLOOKUP(Cohort[[#This Row],[Code]],Codes[],COLUMN(Codes[[#Headers],[Late Pregnancy History]]),FALSE)</f>
        <v>No</v>
      </c>
      <c r="S198" s="1" t="str">
        <f>VLOOKUP(Cohort[[#This Row],[Code]],Codes[],COLUMN(Codes[[#Headers],[Labour History]]),FALSE)</f>
        <v>No</v>
      </c>
      <c r="T198" s="1" t="str">
        <f>VLOOKUP(Cohort[[#This Row],[Code]],Codes[],COLUMN(Codes[[#Headers],[Baby Background Information]]),FALSE)</f>
        <v>No</v>
      </c>
      <c r="U198" s="1" t="str">
        <f>VLOOKUP(Cohort[[#This Row],[Code]],Codes[],COLUMN(Codes[[#Headers],[EPDS]]),FALSE)</f>
        <v>Yes</v>
      </c>
      <c r="V198" s="1" t="str">
        <f>VLOOKUP(Cohort[[#This Row],[Code]],Codes[],COLUMN(Codes[[#Headers],[Mother''s Medications]]),FALSE)</f>
        <v>Yes - uncleaned</v>
      </c>
      <c r="W198" s="1" t="str">
        <f>VLOOKUP(Cohort[[#This Row],[Code]],Codes[],COLUMN(Codes[[#Headers],[Baby Medications]]),FALSE)</f>
        <v>No</v>
      </c>
      <c r="X198" s="1" t="str">
        <f>VLOOKUP(Cohort[[#This Row],[Code]],Codes[],COLUMN(Codes[[#Headers],[Obstetric Histpry]]),FALSE)</f>
        <v>Yes - uncleaned</v>
      </c>
      <c r="Y198" s="1" t="str">
        <f>VLOOKUP(Cohort[[#This Row],[Code]],Codes[],COLUMN(Codes[[#Headers],[18 Month Follow on Data]]),FALSE)</f>
        <v>No</v>
      </c>
    </row>
    <row r="199" spans="1:25" hidden="1" x14ac:dyDescent="0.2">
      <c r="A199" t="s">
        <v>211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tr" cm="1">
        <f t="array" ref="I199">TEXT(SUM(10^Code_Mask*(Cohort[[#This Row],[Fetal Pilot Scans, validated or not]:[Has child had an 18 month assessment.  NB this includes limited data, courtesy assessments etc]]&gt;0)),"0000000")</f>
        <v>0000010</v>
      </c>
      <c r="L199" s="1" t="b">
        <f>VLOOKUP(Cohort[[#This Row],[Participant ID]],BIBS[],COLUMN(BIBS[[#Headers],[BIBS?]]),FALSE)</f>
        <v>0</v>
      </c>
      <c r="N199" s="1" t="str">
        <f>VLOOKUP(Cohort[[#This Row],[Code]],Codes[],COLUMN(Codes[[#Headers],[Meaning]]),FALSE)</f>
        <v>Fetal pilot.  Not assessed.  Enrolment, EPDS, not cleaned</v>
      </c>
      <c r="O199" s="1" t="str">
        <f>VLOOKUP(Cohort[[#This Row],[Code]],Codes[],COLUMN(Codes[[#Headers],[Parents Demographic]]),FALSE)</f>
        <v>Yes - uncleaned</v>
      </c>
      <c r="P199" s="1" t="str">
        <f>VLOOKUP(Cohort[[#This Row],[Code]],Codes[],COLUMN(Codes[[#Headers],[Mother''s Past Medical History]]),FALSE)</f>
        <v>Yes - uncleaned</v>
      </c>
      <c r="Q199" s="1" t="str">
        <f>VLOOKUP(Cohort[[#This Row],[Code]],Codes[],COLUMN(Codes[[#Headers],[EDD + Mode of Conception]]),FALSE)</f>
        <v>Yes - uncleaned</v>
      </c>
      <c r="R199" s="1" t="str">
        <f>VLOOKUP(Cohort[[#This Row],[Code]],Codes[],COLUMN(Codes[[#Headers],[Late Pregnancy History]]),FALSE)</f>
        <v>No</v>
      </c>
      <c r="S199" s="1" t="str">
        <f>VLOOKUP(Cohort[[#This Row],[Code]],Codes[],COLUMN(Codes[[#Headers],[Labour History]]),FALSE)</f>
        <v>No</v>
      </c>
      <c r="T199" s="1" t="str">
        <f>VLOOKUP(Cohort[[#This Row],[Code]],Codes[],COLUMN(Codes[[#Headers],[Baby Background Information]]),FALSE)</f>
        <v>No</v>
      </c>
      <c r="U199" s="1" t="str">
        <f>VLOOKUP(Cohort[[#This Row],[Code]],Codes[],COLUMN(Codes[[#Headers],[EPDS]]),FALSE)</f>
        <v>Yes</v>
      </c>
      <c r="V199" s="1" t="str">
        <f>VLOOKUP(Cohort[[#This Row],[Code]],Codes[],COLUMN(Codes[[#Headers],[Mother''s Medications]]),FALSE)</f>
        <v>Yes - uncleaned</v>
      </c>
      <c r="W199" s="1" t="str">
        <f>VLOOKUP(Cohort[[#This Row],[Code]],Codes[],COLUMN(Codes[[#Headers],[Baby Medications]]),FALSE)</f>
        <v>No</v>
      </c>
      <c r="X199" s="1" t="str">
        <f>VLOOKUP(Cohort[[#This Row],[Code]],Codes[],COLUMN(Codes[[#Headers],[Obstetric Histpry]]),FALSE)</f>
        <v>Yes - uncleaned</v>
      </c>
      <c r="Y199" s="1" t="str">
        <f>VLOOKUP(Cohort[[#This Row],[Code]],Codes[],COLUMN(Codes[[#Headers],[18 Month Follow on Data]]),FALSE)</f>
        <v>No</v>
      </c>
    </row>
    <row r="200" spans="1:25" hidden="1" x14ac:dyDescent="0.2">
      <c r="A200" t="s">
        <v>212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 t="str" cm="1">
        <f t="array" ref="I200">TEXT(SUM(10^Code_Mask*(Cohort[[#This Row],[Fetal Pilot Scans, validated or not]:[Has child had an 18 month assessment.  NB this includes limited data, courtesy assessments etc]]&gt;0)),"0000000")</f>
        <v>0010100</v>
      </c>
      <c r="L200" s="1" t="b">
        <f>VLOOKUP(Cohort[[#This Row],[Participant ID]],BIBS[],COLUMN(BIBS[[#Headers],[BIBS?]]),FALSE)</f>
        <v>0</v>
      </c>
      <c r="N200" s="1" t="str">
        <f>VLOOKUP(Cohort[[#This Row],[Code]],Codes[],COLUMN(Codes[[#Headers],[Meaning]]),FALSE)</f>
        <v>Pre-term scan, no other scans, assessed at 18 months</v>
      </c>
      <c r="O200" s="1" t="str">
        <f>VLOOKUP(Cohort[[#This Row],[Code]],Codes[],COLUMN(Codes[[#Headers],[Parents Demographic]]),FALSE)</f>
        <v>Yes</v>
      </c>
      <c r="P200" s="1" t="str">
        <f>VLOOKUP(Cohort[[#This Row],[Code]],Codes[],COLUMN(Codes[[#Headers],[Mother''s Past Medical History]]),FALSE)</f>
        <v>Yes</v>
      </c>
      <c r="Q200" s="1" t="str">
        <f>VLOOKUP(Cohort[[#This Row],[Code]],Codes[],COLUMN(Codes[[#Headers],[EDD + Mode of Conception]]),FALSE)</f>
        <v>Yes</v>
      </c>
      <c r="R200" s="1" t="str">
        <f>VLOOKUP(Cohort[[#This Row],[Code]],Codes[],COLUMN(Codes[[#Headers],[Late Pregnancy History]]),FALSE)</f>
        <v>Yes</v>
      </c>
      <c r="S200" s="1" t="str">
        <f>VLOOKUP(Cohort[[#This Row],[Code]],Codes[],COLUMN(Codes[[#Headers],[Labour History]]),FALSE)</f>
        <v>Yes</v>
      </c>
      <c r="T200" s="1" t="str">
        <f>VLOOKUP(Cohort[[#This Row],[Code]],Codes[],COLUMN(Codes[[#Headers],[Baby Background Information]]),FALSE)</f>
        <v>Yes</v>
      </c>
      <c r="U200" s="1" t="str">
        <f>VLOOKUP(Cohort[[#This Row],[Code]],Codes[],COLUMN(Codes[[#Headers],[EPDS]]),FALSE)</f>
        <v>Yes</v>
      </c>
      <c r="V200" s="1" t="str">
        <f>VLOOKUP(Cohort[[#This Row],[Code]],Codes[],COLUMN(Codes[[#Headers],[Mother''s Medications]]),FALSE)</f>
        <v>Yes</v>
      </c>
      <c r="W200" s="1" t="str">
        <f>VLOOKUP(Cohort[[#This Row],[Code]],Codes[],COLUMN(Codes[[#Headers],[Baby Medications]]),FALSE)</f>
        <v>Yes</v>
      </c>
      <c r="X200" s="1" t="str">
        <f>VLOOKUP(Cohort[[#This Row],[Code]],Codes[],COLUMN(Codes[[#Headers],[Obstetric Histpry]]),FALSE)</f>
        <v>Yes</v>
      </c>
      <c r="Y200" s="1" t="str">
        <f>VLOOKUP(Cohort[[#This Row],[Code]],Codes[],COLUMN(Codes[[#Headers],[18 Month Follow on Data]]),FALSE)</f>
        <v>Yes</v>
      </c>
    </row>
    <row r="201" spans="1:25" hidden="1" x14ac:dyDescent="0.2">
      <c r="A201" t="s">
        <v>213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 t="str" cm="1">
        <f t="array" ref="I201">TEXT(SUM(10^Code_Mask*(Cohort[[#This Row],[Fetal Pilot Scans, validated or not]:[Has child had an 18 month assessment.  NB this includes limited data, courtesy assessments etc]]&gt;0)),"0000000")</f>
        <v>0010100</v>
      </c>
      <c r="L201" s="1" t="b">
        <f>VLOOKUP(Cohort[[#This Row],[Participant ID]],BIBS[],COLUMN(BIBS[[#Headers],[BIBS?]]),FALSE)</f>
        <v>0</v>
      </c>
      <c r="N201" s="1" t="str">
        <f>VLOOKUP(Cohort[[#This Row],[Code]],Codes[],COLUMN(Codes[[#Headers],[Meaning]]),FALSE)</f>
        <v>Pre-term scan, no other scans, assessed at 18 months</v>
      </c>
      <c r="O201" s="1" t="str">
        <f>VLOOKUP(Cohort[[#This Row],[Code]],Codes[],COLUMN(Codes[[#Headers],[Parents Demographic]]),FALSE)</f>
        <v>Yes</v>
      </c>
      <c r="P201" s="1" t="str">
        <f>VLOOKUP(Cohort[[#This Row],[Code]],Codes[],COLUMN(Codes[[#Headers],[Mother''s Past Medical History]]),FALSE)</f>
        <v>Yes</v>
      </c>
      <c r="Q201" s="1" t="str">
        <f>VLOOKUP(Cohort[[#This Row],[Code]],Codes[],COLUMN(Codes[[#Headers],[EDD + Mode of Conception]]),FALSE)</f>
        <v>Yes</v>
      </c>
      <c r="R201" s="1" t="str">
        <f>VLOOKUP(Cohort[[#This Row],[Code]],Codes[],COLUMN(Codes[[#Headers],[Late Pregnancy History]]),FALSE)</f>
        <v>Yes</v>
      </c>
      <c r="S201" s="1" t="str">
        <f>VLOOKUP(Cohort[[#This Row],[Code]],Codes[],COLUMN(Codes[[#Headers],[Labour History]]),FALSE)</f>
        <v>Yes</v>
      </c>
      <c r="T201" s="1" t="str">
        <f>VLOOKUP(Cohort[[#This Row],[Code]],Codes[],COLUMN(Codes[[#Headers],[Baby Background Information]]),FALSE)</f>
        <v>Yes</v>
      </c>
      <c r="U201" s="1" t="str">
        <f>VLOOKUP(Cohort[[#This Row],[Code]],Codes[],COLUMN(Codes[[#Headers],[EPDS]]),FALSE)</f>
        <v>Yes</v>
      </c>
      <c r="V201" s="1" t="str">
        <f>VLOOKUP(Cohort[[#This Row],[Code]],Codes[],COLUMN(Codes[[#Headers],[Mother''s Medications]]),FALSE)</f>
        <v>Yes</v>
      </c>
      <c r="W201" s="1" t="str">
        <f>VLOOKUP(Cohort[[#This Row],[Code]],Codes[],COLUMN(Codes[[#Headers],[Baby Medications]]),FALSE)</f>
        <v>Yes</v>
      </c>
      <c r="X201" s="1" t="str">
        <f>VLOOKUP(Cohort[[#This Row],[Code]],Codes[],COLUMN(Codes[[#Headers],[Obstetric Histpry]]),FALSE)</f>
        <v>Yes</v>
      </c>
      <c r="Y201" s="1" t="str">
        <f>VLOOKUP(Cohort[[#This Row],[Code]],Codes[],COLUMN(Codes[[#Headers],[18 Month Follow on Data]]),FALSE)</f>
        <v>Yes</v>
      </c>
    </row>
    <row r="202" spans="1:25" ht="51" hidden="1" x14ac:dyDescent="0.2">
      <c r="A202" t="s">
        <v>214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 t="str" cm="1">
        <f t="array" ref="I202">TEXT(SUM(10^Code_Mask*(Cohort[[#This Row],[Fetal Pilot Scans, validated or not]:[Has child had an 18 month assessment.  NB this includes limited data, courtesy assessments etc]]&gt;0)),"0000000")</f>
        <v>0100000</v>
      </c>
      <c r="K202" s="1" t="s">
        <v>16</v>
      </c>
      <c r="L202" s="1" t="b">
        <f>VLOOKUP(Cohort[[#This Row],[Participant ID]],BIBS[],COLUMN(BIBS[[#Headers],[BIBS?]]),FALSE)</f>
        <v>0</v>
      </c>
      <c r="N202" s="1" t="str">
        <f>VLOOKUP(Cohort[[#This Row],[Code]],Codes[],COLUMN(Codes[[#Headers],[Meaning]]),FALSE)</f>
        <v>Term scan, not assessed</v>
      </c>
      <c r="O202" s="1" t="str">
        <f>VLOOKUP(Cohort[[#This Row],[Code]],Codes[],COLUMN(Codes[[#Headers],[Parents Demographic]]),FALSE)</f>
        <v>Yes</v>
      </c>
      <c r="P202" s="1" t="str">
        <f>VLOOKUP(Cohort[[#This Row],[Code]],Codes[],COLUMN(Codes[[#Headers],[Mother''s Past Medical History]]),FALSE)</f>
        <v>Yes</v>
      </c>
      <c r="Q202" s="1" t="str">
        <f>VLOOKUP(Cohort[[#This Row],[Code]],Codes[],COLUMN(Codes[[#Headers],[EDD + Mode of Conception]]),FALSE)</f>
        <v>Yes</v>
      </c>
      <c r="R202" s="1" t="str">
        <f>VLOOKUP(Cohort[[#This Row],[Code]],Codes[],COLUMN(Codes[[#Headers],[Late Pregnancy History]]),FALSE)</f>
        <v>Yes</v>
      </c>
      <c r="S202" s="1" t="str">
        <f>VLOOKUP(Cohort[[#This Row],[Code]],Codes[],COLUMN(Codes[[#Headers],[Labour History]]),FALSE)</f>
        <v>Yes</v>
      </c>
      <c r="T202" s="1" t="str">
        <f>VLOOKUP(Cohort[[#This Row],[Code]],Codes[],COLUMN(Codes[[#Headers],[Baby Background Information]]),FALSE)</f>
        <v>Yes</v>
      </c>
      <c r="U202" s="1" t="str">
        <f>VLOOKUP(Cohort[[#This Row],[Code]],Codes[],COLUMN(Codes[[#Headers],[EPDS]]),FALSE)</f>
        <v>Yes</v>
      </c>
      <c r="V202" s="1" t="str">
        <f>VLOOKUP(Cohort[[#This Row],[Code]],Codes[],COLUMN(Codes[[#Headers],[Mother''s Medications]]),FALSE)</f>
        <v>Yes</v>
      </c>
      <c r="W202" s="1" t="str">
        <f>VLOOKUP(Cohort[[#This Row],[Code]],Codes[],COLUMN(Codes[[#Headers],[Baby Medications]]),FALSE)</f>
        <v>Yes</v>
      </c>
      <c r="X202" s="1" t="str">
        <f>VLOOKUP(Cohort[[#This Row],[Code]],Codes[],COLUMN(Codes[[#Headers],[Obstetric Histpry]]),FALSE)</f>
        <v>Yes</v>
      </c>
      <c r="Y202" s="1" t="str">
        <f>VLOOKUP(Cohort[[#This Row],[Code]],Codes[],COLUMN(Codes[[#Headers],[18 Month Follow on Data]]),FALSE)</f>
        <v>No</v>
      </c>
    </row>
    <row r="203" spans="1:25" hidden="1" x14ac:dyDescent="0.2">
      <c r="A203" t="s">
        <v>215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 t="str" cm="1">
        <f t="array" ref="I203">TEXT(SUM(10^Code_Mask*(Cohort[[#This Row],[Fetal Pilot Scans, validated or not]:[Has child had an 18 month assessment.  NB this includes limited data, courtesy assessments etc]]&gt;0)),"0000000")</f>
        <v>0011100</v>
      </c>
      <c r="L203" s="1" t="b">
        <f>VLOOKUP(Cohort[[#This Row],[Participant ID]],BIBS[],COLUMN(BIBS[[#Headers],[BIBS?]]),FALSE)</f>
        <v>0</v>
      </c>
      <c r="N203" s="1" t="str">
        <f>VLOOKUP(Cohort[[#This Row],[Code]],Codes[],COLUMN(Codes[[#Headers],[Meaning]]),FALSE)</f>
        <v>Pre-term and pre-term at term scans, assessed at 18 months</v>
      </c>
      <c r="O203" s="1" t="str">
        <f>VLOOKUP(Cohort[[#This Row],[Code]],Codes[],COLUMN(Codes[[#Headers],[Parents Demographic]]),FALSE)</f>
        <v>Yes</v>
      </c>
      <c r="P203" s="1" t="str">
        <f>VLOOKUP(Cohort[[#This Row],[Code]],Codes[],COLUMN(Codes[[#Headers],[Mother''s Past Medical History]]),FALSE)</f>
        <v>Yes</v>
      </c>
      <c r="Q203" s="1" t="str">
        <f>VLOOKUP(Cohort[[#This Row],[Code]],Codes[],COLUMN(Codes[[#Headers],[EDD + Mode of Conception]]),FALSE)</f>
        <v>Yes</v>
      </c>
      <c r="R203" s="1" t="str">
        <f>VLOOKUP(Cohort[[#This Row],[Code]],Codes[],COLUMN(Codes[[#Headers],[Late Pregnancy History]]),FALSE)</f>
        <v>Yes</v>
      </c>
      <c r="S203" s="1" t="str">
        <f>VLOOKUP(Cohort[[#This Row],[Code]],Codes[],COLUMN(Codes[[#Headers],[Labour History]]),FALSE)</f>
        <v>Yes</v>
      </c>
      <c r="T203" s="1" t="str">
        <f>VLOOKUP(Cohort[[#This Row],[Code]],Codes[],COLUMN(Codes[[#Headers],[Baby Background Information]]),FALSE)</f>
        <v>Yes</v>
      </c>
      <c r="U203" s="1" t="str">
        <f>VLOOKUP(Cohort[[#This Row],[Code]],Codes[],COLUMN(Codes[[#Headers],[EPDS]]),FALSE)</f>
        <v>Yes</v>
      </c>
      <c r="V203" s="1" t="str">
        <f>VLOOKUP(Cohort[[#This Row],[Code]],Codes[],COLUMN(Codes[[#Headers],[Mother''s Medications]]),FALSE)</f>
        <v>Yes</v>
      </c>
      <c r="W203" s="1" t="str">
        <f>VLOOKUP(Cohort[[#This Row],[Code]],Codes[],COLUMN(Codes[[#Headers],[Baby Medications]]),FALSE)</f>
        <v>Yes</v>
      </c>
      <c r="X203" s="1" t="str">
        <f>VLOOKUP(Cohort[[#This Row],[Code]],Codes[],COLUMN(Codes[[#Headers],[Obstetric Histpry]]),FALSE)</f>
        <v>Yes</v>
      </c>
      <c r="Y203" s="1" t="str">
        <f>VLOOKUP(Cohort[[#This Row],[Code]],Codes[],COLUMN(Codes[[#Headers],[18 Month Follow on Data]]),FALSE)</f>
        <v>Yes</v>
      </c>
    </row>
    <row r="204" spans="1:25" hidden="1" x14ac:dyDescent="0.2">
      <c r="A204" t="s">
        <v>216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 t="str" cm="1">
        <f t="array" ref="I204">TEXT(SUM(10^Code_Mask*(Cohort[[#This Row],[Fetal Pilot Scans, validated or not]:[Has child had an 18 month assessment.  NB this includes limited data, courtesy assessments etc]]&gt;0)),"0000000")</f>
        <v>0011100</v>
      </c>
      <c r="L204" s="1" t="b">
        <f>VLOOKUP(Cohort[[#This Row],[Participant ID]],BIBS[],COLUMN(BIBS[[#Headers],[BIBS?]]),FALSE)</f>
        <v>0</v>
      </c>
      <c r="N204" s="1" t="str">
        <f>VLOOKUP(Cohort[[#This Row],[Code]],Codes[],COLUMN(Codes[[#Headers],[Meaning]]),FALSE)</f>
        <v>Pre-term and pre-term at term scans, assessed at 18 months</v>
      </c>
      <c r="O204" s="1" t="str">
        <f>VLOOKUP(Cohort[[#This Row],[Code]],Codes[],COLUMN(Codes[[#Headers],[Parents Demographic]]),FALSE)</f>
        <v>Yes</v>
      </c>
      <c r="P204" s="1" t="str">
        <f>VLOOKUP(Cohort[[#This Row],[Code]],Codes[],COLUMN(Codes[[#Headers],[Mother''s Past Medical History]]),FALSE)</f>
        <v>Yes</v>
      </c>
      <c r="Q204" s="1" t="str">
        <f>VLOOKUP(Cohort[[#This Row],[Code]],Codes[],COLUMN(Codes[[#Headers],[EDD + Mode of Conception]]),FALSE)</f>
        <v>Yes</v>
      </c>
      <c r="R204" s="1" t="str">
        <f>VLOOKUP(Cohort[[#This Row],[Code]],Codes[],COLUMN(Codes[[#Headers],[Late Pregnancy History]]),FALSE)</f>
        <v>Yes</v>
      </c>
      <c r="S204" s="1" t="str">
        <f>VLOOKUP(Cohort[[#This Row],[Code]],Codes[],COLUMN(Codes[[#Headers],[Labour History]]),FALSE)</f>
        <v>Yes</v>
      </c>
      <c r="T204" s="1" t="str">
        <f>VLOOKUP(Cohort[[#This Row],[Code]],Codes[],COLUMN(Codes[[#Headers],[Baby Background Information]]),FALSE)</f>
        <v>Yes</v>
      </c>
      <c r="U204" s="1" t="str">
        <f>VLOOKUP(Cohort[[#This Row],[Code]],Codes[],COLUMN(Codes[[#Headers],[EPDS]]),FALSE)</f>
        <v>Yes</v>
      </c>
      <c r="V204" s="1" t="str">
        <f>VLOOKUP(Cohort[[#This Row],[Code]],Codes[],COLUMN(Codes[[#Headers],[Mother''s Medications]]),FALSE)</f>
        <v>Yes</v>
      </c>
      <c r="W204" s="1" t="str">
        <f>VLOOKUP(Cohort[[#This Row],[Code]],Codes[],COLUMN(Codes[[#Headers],[Baby Medications]]),FALSE)</f>
        <v>Yes</v>
      </c>
      <c r="X204" s="1" t="str">
        <f>VLOOKUP(Cohort[[#This Row],[Code]],Codes[],COLUMN(Codes[[#Headers],[Obstetric Histpry]]),FALSE)</f>
        <v>Yes</v>
      </c>
      <c r="Y204" s="1" t="str">
        <f>VLOOKUP(Cohort[[#This Row],[Code]],Codes[],COLUMN(Codes[[#Headers],[18 Month Follow on Data]]),FALSE)</f>
        <v>Yes</v>
      </c>
    </row>
    <row r="205" spans="1:25" hidden="1" x14ac:dyDescent="0.2">
      <c r="A205" t="s">
        <v>217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 t="str" cm="1">
        <f t="array" ref="I205">TEXT(SUM(10^Code_Mask*(Cohort[[#This Row],[Fetal Pilot Scans, validated or not]:[Has child had an 18 month assessment.  NB this includes limited data, courtesy assessments etc]]&gt;0)),"0000000")</f>
        <v>0100110</v>
      </c>
      <c r="L205" s="1" t="b">
        <f>VLOOKUP(Cohort[[#This Row],[Participant ID]],BIBS[],COLUMN(BIBS[[#Headers],[BIBS?]]),FALSE)</f>
        <v>0</v>
      </c>
      <c r="N205" s="1" t="str">
        <f>VLOOKUP(Cohort[[#This Row],[Code]],Codes[],COLUMN(Codes[[#Headers],[Meaning]]),FALSE)</f>
        <v>Term scan + fetal pilot assessed at 18 months</v>
      </c>
      <c r="O205" s="1" t="str">
        <f>VLOOKUP(Cohort[[#This Row],[Code]],Codes[],COLUMN(Codes[[#Headers],[Parents Demographic]]),FALSE)</f>
        <v>Yes</v>
      </c>
      <c r="P205" s="1" t="str">
        <f>VLOOKUP(Cohort[[#This Row],[Code]],Codes[],COLUMN(Codes[[#Headers],[Mother''s Past Medical History]]),FALSE)</f>
        <v>Yes</v>
      </c>
      <c r="Q205" s="1" t="str">
        <f>VLOOKUP(Cohort[[#This Row],[Code]],Codes[],COLUMN(Codes[[#Headers],[EDD + Mode of Conception]]),FALSE)</f>
        <v>Yes</v>
      </c>
      <c r="R205" s="1" t="str">
        <f>VLOOKUP(Cohort[[#This Row],[Code]],Codes[],COLUMN(Codes[[#Headers],[Late Pregnancy History]]),FALSE)</f>
        <v>Yes</v>
      </c>
      <c r="S205" s="1" t="str">
        <f>VLOOKUP(Cohort[[#This Row],[Code]],Codes[],COLUMN(Codes[[#Headers],[Labour History]]),FALSE)</f>
        <v>Yes</v>
      </c>
      <c r="T205" s="1" t="str">
        <f>VLOOKUP(Cohort[[#This Row],[Code]],Codes[],COLUMN(Codes[[#Headers],[Baby Background Information]]),FALSE)</f>
        <v>Yes</v>
      </c>
      <c r="U205" s="1" t="str">
        <f>VLOOKUP(Cohort[[#This Row],[Code]],Codes[],COLUMN(Codes[[#Headers],[EPDS]]),FALSE)</f>
        <v>Yes</v>
      </c>
      <c r="V205" s="1" t="str">
        <f>VLOOKUP(Cohort[[#This Row],[Code]],Codes[],COLUMN(Codes[[#Headers],[Mother''s Medications]]),FALSE)</f>
        <v>Yes</v>
      </c>
      <c r="W205" s="1" t="str">
        <f>VLOOKUP(Cohort[[#This Row],[Code]],Codes[],COLUMN(Codes[[#Headers],[Baby Medications]]),FALSE)</f>
        <v>Yes</v>
      </c>
      <c r="X205" s="1" t="str">
        <f>VLOOKUP(Cohort[[#This Row],[Code]],Codes[],COLUMN(Codes[[#Headers],[Obstetric Histpry]]),FALSE)</f>
        <v>Yes</v>
      </c>
      <c r="Y205" s="1" t="str">
        <f>VLOOKUP(Cohort[[#This Row],[Code]],Codes[],COLUMN(Codes[[#Headers],[18 Month Follow on Data]]),FALSE)</f>
        <v>Yes</v>
      </c>
    </row>
    <row r="206" spans="1:25" ht="51" hidden="1" x14ac:dyDescent="0.2">
      <c r="A206" t="s">
        <v>218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 cm="1">
        <f t="array" ref="I206">TEXT(SUM(10^Code_Mask*(Cohort[[#This Row],[Fetal Pilot Scans, validated or not]:[Has child had an 18 month assessment.  NB this includes limited data, courtesy assessments etc]]&gt;0)),"0000000")</f>
        <v>0000010</v>
      </c>
      <c r="K206" s="1" t="s">
        <v>16</v>
      </c>
      <c r="L206" s="1" t="b">
        <f>VLOOKUP(Cohort[[#This Row],[Participant ID]],BIBS[],COLUMN(BIBS[[#Headers],[BIBS?]]),FALSE)</f>
        <v>0</v>
      </c>
      <c r="N206" s="1" t="str">
        <f>VLOOKUP(Cohort[[#This Row],[Code]],Codes[],COLUMN(Codes[[#Headers],[Meaning]]),FALSE)</f>
        <v>Fetal pilot.  Not assessed.  Enrolment, EPDS, not cleaned</v>
      </c>
      <c r="O206" s="1" t="str">
        <f>VLOOKUP(Cohort[[#This Row],[Code]],Codes[],COLUMN(Codes[[#Headers],[Parents Demographic]]),FALSE)</f>
        <v>Yes - uncleaned</v>
      </c>
      <c r="P206" s="1" t="str">
        <f>VLOOKUP(Cohort[[#This Row],[Code]],Codes[],COLUMN(Codes[[#Headers],[Mother''s Past Medical History]]),FALSE)</f>
        <v>Yes - uncleaned</v>
      </c>
      <c r="Q206" s="1" t="str">
        <f>VLOOKUP(Cohort[[#This Row],[Code]],Codes[],COLUMN(Codes[[#Headers],[EDD + Mode of Conception]]),FALSE)</f>
        <v>Yes - uncleaned</v>
      </c>
      <c r="R206" s="1" t="str">
        <f>VLOOKUP(Cohort[[#This Row],[Code]],Codes[],COLUMN(Codes[[#Headers],[Late Pregnancy History]]),FALSE)</f>
        <v>No</v>
      </c>
      <c r="S206" s="1" t="str">
        <f>VLOOKUP(Cohort[[#This Row],[Code]],Codes[],COLUMN(Codes[[#Headers],[Labour History]]),FALSE)</f>
        <v>No</v>
      </c>
      <c r="T206" s="1" t="str">
        <f>VLOOKUP(Cohort[[#This Row],[Code]],Codes[],COLUMN(Codes[[#Headers],[Baby Background Information]]),FALSE)</f>
        <v>No</v>
      </c>
      <c r="U206" s="1" t="str">
        <f>VLOOKUP(Cohort[[#This Row],[Code]],Codes[],COLUMN(Codes[[#Headers],[EPDS]]),FALSE)</f>
        <v>Yes</v>
      </c>
      <c r="V206" s="1" t="str">
        <f>VLOOKUP(Cohort[[#This Row],[Code]],Codes[],COLUMN(Codes[[#Headers],[Mother''s Medications]]),FALSE)</f>
        <v>Yes - uncleaned</v>
      </c>
      <c r="W206" s="1" t="str">
        <f>VLOOKUP(Cohort[[#This Row],[Code]],Codes[],COLUMN(Codes[[#Headers],[Baby Medications]]),FALSE)</f>
        <v>No</v>
      </c>
      <c r="X206" s="1" t="str">
        <f>VLOOKUP(Cohort[[#This Row],[Code]],Codes[],COLUMN(Codes[[#Headers],[Obstetric Histpry]]),FALSE)</f>
        <v>Yes - uncleaned</v>
      </c>
      <c r="Y206" s="1" t="str">
        <f>VLOOKUP(Cohort[[#This Row],[Code]],Codes[],COLUMN(Codes[[#Headers],[18 Month Follow on Data]]),FALSE)</f>
        <v>No</v>
      </c>
    </row>
    <row r="207" spans="1:25" hidden="1" x14ac:dyDescent="0.2">
      <c r="A207" t="s">
        <v>219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 t="str" cm="1">
        <f t="array" ref="I207">TEXT(SUM(10^Code_Mask*(Cohort[[#This Row],[Fetal Pilot Scans, validated or not]:[Has child had an 18 month assessment.  NB this includes limited data, courtesy assessments etc]]&gt;0)),"0000000")</f>
        <v>0100100</v>
      </c>
      <c r="L207" s="1" t="b">
        <f>VLOOKUP(Cohort[[#This Row],[Participant ID]],BIBS[],COLUMN(BIBS[[#Headers],[BIBS?]]),FALSE)</f>
        <v>0</v>
      </c>
      <c r="N207" s="1" t="str">
        <f>VLOOKUP(Cohort[[#This Row],[Code]],Codes[],COLUMN(Codes[[#Headers],[Meaning]]),FALSE)</f>
        <v>Term scan, Assessed at 18 months</v>
      </c>
      <c r="O207" s="1" t="str">
        <f>VLOOKUP(Cohort[[#This Row],[Code]],Codes[],COLUMN(Codes[[#Headers],[Parents Demographic]]),FALSE)</f>
        <v>Yes</v>
      </c>
      <c r="P207" s="1" t="str">
        <f>VLOOKUP(Cohort[[#This Row],[Code]],Codes[],COLUMN(Codes[[#Headers],[Mother''s Past Medical History]]),FALSE)</f>
        <v>Yes</v>
      </c>
      <c r="Q207" s="1" t="str">
        <f>VLOOKUP(Cohort[[#This Row],[Code]],Codes[],COLUMN(Codes[[#Headers],[EDD + Mode of Conception]]),FALSE)</f>
        <v>Yes</v>
      </c>
      <c r="R207" s="1" t="str">
        <f>VLOOKUP(Cohort[[#This Row],[Code]],Codes[],COLUMN(Codes[[#Headers],[Late Pregnancy History]]),FALSE)</f>
        <v>Yes</v>
      </c>
      <c r="S207" s="1" t="str">
        <f>VLOOKUP(Cohort[[#This Row],[Code]],Codes[],COLUMN(Codes[[#Headers],[Labour History]]),FALSE)</f>
        <v>Yes</v>
      </c>
      <c r="T207" s="1" t="str">
        <f>VLOOKUP(Cohort[[#This Row],[Code]],Codes[],COLUMN(Codes[[#Headers],[Baby Background Information]]),FALSE)</f>
        <v>Yes</v>
      </c>
      <c r="U207" s="1" t="str">
        <f>VLOOKUP(Cohort[[#This Row],[Code]],Codes[],COLUMN(Codes[[#Headers],[EPDS]]),FALSE)</f>
        <v>Yes</v>
      </c>
      <c r="V207" s="1" t="str">
        <f>VLOOKUP(Cohort[[#This Row],[Code]],Codes[],COLUMN(Codes[[#Headers],[Mother''s Medications]]),FALSE)</f>
        <v>Yes</v>
      </c>
      <c r="W207" s="1" t="str">
        <f>VLOOKUP(Cohort[[#This Row],[Code]],Codes[],COLUMN(Codes[[#Headers],[Baby Medications]]),FALSE)</f>
        <v>Yes</v>
      </c>
      <c r="X207" s="1" t="str">
        <f>VLOOKUP(Cohort[[#This Row],[Code]],Codes[],COLUMN(Codes[[#Headers],[Obstetric Histpry]]),FALSE)</f>
        <v>Yes</v>
      </c>
      <c r="Y207" s="1" t="str">
        <f>VLOOKUP(Cohort[[#This Row],[Code]],Codes[],COLUMN(Codes[[#Headers],[18 Month Follow on Data]]),FALSE)</f>
        <v>Yes</v>
      </c>
    </row>
    <row r="208" spans="1:25" x14ac:dyDescent="0.2">
      <c r="A208" t="s">
        <v>220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 t="str" cm="1">
        <f t="array" ref="I208">TEXT(SUM(10^Code_Mask*(Cohort[[#This Row],[Fetal Pilot Scans, validated or not]:[Has child had an 18 month assessment.  NB this includes limited data, courtesy assessments etc]]&gt;0)),"0000000")</f>
        <v>0100100</v>
      </c>
      <c r="L208" s="1" t="b">
        <f>VLOOKUP(Cohort[[#This Row],[Participant ID]],BIBS[],COLUMN(BIBS[[#Headers],[BIBS?]]),FALSE)</f>
        <v>1</v>
      </c>
      <c r="N208" s="1" t="str">
        <f>VLOOKUP(Cohort[[#This Row],[Code]],Codes[],COLUMN(Codes[[#Headers],[Meaning]]),FALSE)</f>
        <v>Term scan, Assessed at 18 months</v>
      </c>
      <c r="O208" s="1" t="str">
        <f>VLOOKUP(Cohort[[#This Row],[Code]],Codes[],COLUMN(Codes[[#Headers],[Parents Demographic]]),FALSE)</f>
        <v>Yes</v>
      </c>
      <c r="P208" s="1" t="str">
        <f>VLOOKUP(Cohort[[#This Row],[Code]],Codes[],COLUMN(Codes[[#Headers],[Mother''s Past Medical History]]),FALSE)</f>
        <v>Yes</v>
      </c>
      <c r="Q208" s="1" t="str">
        <f>VLOOKUP(Cohort[[#This Row],[Code]],Codes[],COLUMN(Codes[[#Headers],[EDD + Mode of Conception]]),FALSE)</f>
        <v>Yes</v>
      </c>
      <c r="R208" s="1" t="str">
        <f>VLOOKUP(Cohort[[#This Row],[Code]],Codes[],COLUMN(Codes[[#Headers],[Late Pregnancy History]]),FALSE)</f>
        <v>Yes</v>
      </c>
      <c r="S208" s="1" t="str">
        <f>VLOOKUP(Cohort[[#This Row],[Code]],Codes[],COLUMN(Codes[[#Headers],[Labour History]]),FALSE)</f>
        <v>Yes</v>
      </c>
      <c r="T208" s="1" t="str">
        <f>VLOOKUP(Cohort[[#This Row],[Code]],Codes[],COLUMN(Codes[[#Headers],[Baby Background Information]]),FALSE)</f>
        <v>Yes</v>
      </c>
      <c r="U208" s="1" t="str">
        <f>VLOOKUP(Cohort[[#This Row],[Code]],Codes[],COLUMN(Codes[[#Headers],[EPDS]]),FALSE)</f>
        <v>Yes</v>
      </c>
      <c r="V208" s="1" t="str">
        <f>VLOOKUP(Cohort[[#This Row],[Code]],Codes[],COLUMN(Codes[[#Headers],[Mother''s Medications]]),FALSE)</f>
        <v>Yes</v>
      </c>
      <c r="W208" s="1" t="str">
        <f>VLOOKUP(Cohort[[#This Row],[Code]],Codes[],COLUMN(Codes[[#Headers],[Baby Medications]]),FALSE)</f>
        <v>Yes</v>
      </c>
      <c r="X208" s="1" t="str">
        <f>VLOOKUP(Cohort[[#This Row],[Code]],Codes[],COLUMN(Codes[[#Headers],[Obstetric Histpry]]),FALSE)</f>
        <v>Yes</v>
      </c>
      <c r="Y208" s="1" t="str">
        <f>VLOOKUP(Cohort[[#This Row],[Code]],Codes[],COLUMN(Codes[[#Headers],[18 Month Follow on Data]]),FALSE)</f>
        <v>Yes</v>
      </c>
    </row>
    <row r="209" spans="1:25" hidden="1" x14ac:dyDescent="0.2">
      <c r="A209" t="s">
        <v>221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 cm="1">
        <f t="array" ref="I209">TEXT(SUM(10^Code_Mask*(Cohort[[#This Row],[Fetal Pilot Scans, validated or not]:[Has child had an 18 month assessment.  NB this includes limited data, courtesy assessments etc]]&gt;0)),"0000000")</f>
        <v>0000010</v>
      </c>
      <c r="L209" s="1" t="b">
        <f>VLOOKUP(Cohort[[#This Row],[Participant ID]],BIBS[],COLUMN(BIBS[[#Headers],[BIBS?]]),FALSE)</f>
        <v>0</v>
      </c>
      <c r="N209" s="1" t="str">
        <f>VLOOKUP(Cohort[[#This Row],[Code]],Codes[],COLUMN(Codes[[#Headers],[Meaning]]),FALSE)</f>
        <v>Fetal pilot.  Not assessed.  Enrolment, EPDS, not cleaned</v>
      </c>
      <c r="O209" s="1" t="str">
        <f>VLOOKUP(Cohort[[#This Row],[Code]],Codes[],COLUMN(Codes[[#Headers],[Parents Demographic]]),FALSE)</f>
        <v>Yes - uncleaned</v>
      </c>
      <c r="P209" s="1" t="str">
        <f>VLOOKUP(Cohort[[#This Row],[Code]],Codes[],COLUMN(Codes[[#Headers],[Mother''s Past Medical History]]),FALSE)</f>
        <v>Yes - uncleaned</v>
      </c>
      <c r="Q209" s="1" t="str">
        <f>VLOOKUP(Cohort[[#This Row],[Code]],Codes[],COLUMN(Codes[[#Headers],[EDD + Mode of Conception]]),FALSE)</f>
        <v>Yes - uncleaned</v>
      </c>
      <c r="R209" s="1" t="str">
        <f>VLOOKUP(Cohort[[#This Row],[Code]],Codes[],COLUMN(Codes[[#Headers],[Late Pregnancy History]]),FALSE)</f>
        <v>No</v>
      </c>
      <c r="S209" s="1" t="str">
        <f>VLOOKUP(Cohort[[#This Row],[Code]],Codes[],COLUMN(Codes[[#Headers],[Labour History]]),FALSE)</f>
        <v>No</v>
      </c>
      <c r="T209" s="1" t="str">
        <f>VLOOKUP(Cohort[[#This Row],[Code]],Codes[],COLUMN(Codes[[#Headers],[Baby Background Information]]),FALSE)</f>
        <v>No</v>
      </c>
      <c r="U209" s="1" t="str">
        <f>VLOOKUP(Cohort[[#This Row],[Code]],Codes[],COLUMN(Codes[[#Headers],[EPDS]]),FALSE)</f>
        <v>Yes</v>
      </c>
      <c r="V209" s="1" t="str">
        <f>VLOOKUP(Cohort[[#This Row],[Code]],Codes[],COLUMN(Codes[[#Headers],[Mother''s Medications]]),FALSE)</f>
        <v>Yes - uncleaned</v>
      </c>
      <c r="W209" s="1" t="str">
        <f>VLOOKUP(Cohort[[#This Row],[Code]],Codes[],COLUMN(Codes[[#Headers],[Baby Medications]]),FALSE)</f>
        <v>No</v>
      </c>
      <c r="X209" s="1" t="str">
        <f>VLOOKUP(Cohort[[#This Row],[Code]],Codes[],COLUMN(Codes[[#Headers],[Obstetric Histpry]]),FALSE)</f>
        <v>Yes - uncleaned</v>
      </c>
      <c r="Y209" s="1" t="str">
        <f>VLOOKUP(Cohort[[#This Row],[Code]],Codes[],COLUMN(Codes[[#Headers],[18 Month Follow on Data]]),FALSE)</f>
        <v>No</v>
      </c>
    </row>
    <row r="210" spans="1:25" hidden="1" x14ac:dyDescent="0.2">
      <c r="A210" t="s">
        <v>222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 cm="1">
        <f t="array" ref="I210">TEXT(SUM(10^Code_Mask*(Cohort[[#This Row],[Fetal Pilot Scans, validated or not]:[Has child had an 18 month assessment.  NB this includes limited data, courtesy assessments etc]]&gt;0)),"0000000")</f>
        <v>0000010</v>
      </c>
      <c r="L210" s="1" t="b">
        <f>VLOOKUP(Cohort[[#This Row],[Participant ID]],BIBS[],COLUMN(BIBS[[#Headers],[BIBS?]]),FALSE)</f>
        <v>0</v>
      </c>
      <c r="N210" s="1" t="str">
        <f>VLOOKUP(Cohort[[#This Row],[Code]],Codes[],COLUMN(Codes[[#Headers],[Meaning]]),FALSE)</f>
        <v>Fetal pilot.  Not assessed.  Enrolment, EPDS, not cleaned</v>
      </c>
      <c r="O210" s="1" t="str">
        <f>VLOOKUP(Cohort[[#This Row],[Code]],Codes[],COLUMN(Codes[[#Headers],[Parents Demographic]]),FALSE)</f>
        <v>Yes - uncleaned</v>
      </c>
      <c r="P210" s="1" t="str">
        <f>VLOOKUP(Cohort[[#This Row],[Code]],Codes[],COLUMN(Codes[[#Headers],[Mother''s Past Medical History]]),FALSE)</f>
        <v>Yes - uncleaned</v>
      </c>
      <c r="Q210" s="1" t="str">
        <f>VLOOKUP(Cohort[[#This Row],[Code]],Codes[],COLUMN(Codes[[#Headers],[EDD + Mode of Conception]]),FALSE)</f>
        <v>Yes - uncleaned</v>
      </c>
      <c r="R210" s="1" t="str">
        <f>VLOOKUP(Cohort[[#This Row],[Code]],Codes[],COLUMN(Codes[[#Headers],[Late Pregnancy History]]),FALSE)</f>
        <v>No</v>
      </c>
      <c r="S210" s="1" t="str">
        <f>VLOOKUP(Cohort[[#This Row],[Code]],Codes[],COLUMN(Codes[[#Headers],[Labour History]]),FALSE)</f>
        <v>No</v>
      </c>
      <c r="T210" s="1" t="str">
        <f>VLOOKUP(Cohort[[#This Row],[Code]],Codes[],COLUMN(Codes[[#Headers],[Baby Background Information]]),FALSE)</f>
        <v>No</v>
      </c>
      <c r="U210" s="1" t="str">
        <f>VLOOKUP(Cohort[[#This Row],[Code]],Codes[],COLUMN(Codes[[#Headers],[EPDS]]),FALSE)</f>
        <v>Yes</v>
      </c>
      <c r="V210" s="1" t="str">
        <f>VLOOKUP(Cohort[[#This Row],[Code]],Codes[],COLUMN(Codes[[#Headers],[Mother''s Medications]]),FALSE)</f>
        <v>Yes - uncleaned</v>
      </c>
      <c r="W210" s="1" t="str">
        <f>VLOOKUP(Cohort[[#This Row],[Code]],Codes[],COLUMN(Codes[[#Headers],[Baby Medications]]),FALSE)</f>
        <v>No</v>
      </c>
      <c r="X210" s="1" t="str">
        <f>VLOOKUP(Cohort[[#This Row],[Code]],Codes[],COLUMN(Codes[[#Headers],[Obstetric Histpry]]),FALSE)</f>
        <v>Yes - uncleaned</v>
      </c>
      <c r="Y210" s="1" t="str">
        <f>VLOOKUP(Cohort[[#This Row],[Code]],Codes[],COLUMN(Codes[[#Headers],[18 Month Follow on Data]]),FALSE)</f>
        <v>No</v>
      </c>
    </row>
    <row r="211" spans="1:25" hidden="1" x14ac:dyDescent="0.2">
      <c r="A211" t="s">
        <v>223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 t="str" cm="1">
        <f t="array" ref="I211">TEXT(SUM(10^Code_Mask*(Cohort[[#This Row],[Fetal Pilot Scans, validated or not]:[Has child had an 18 month assessment.  NB this includes limited data, courtesy assessments etc]]&gt;0)),"0000000")</f>
        <v>0100100</v>
      </c>
      <c r="L211" s="1" t="b">
        <f>VLOOKUP(Cohort[[#This Row],[Participant ID]],BIBS[],COLUMN(BIBS[[#Headers],[BIBS?]]),FALSE)</f>
        <v>0</v>
      </c>
      <c r="N211" s="1" t="str">
        <f>VLOOKUP(Cohort[[#This Row],[Code]],Codes[],COLUMN(Codes[[#Headers],[Meaning]]),FALSE)</f>
        <v>Term scan, Assessed at 18 months</v>
      </c>
      <c r="O211" s="1" t="str">
        <f>VLOOKUP(Cohort[[#This Row],[Code]],Codes[],COLUMN(Codes[[#Headers],[Parents Demographic]]),FALSE)</f>
        <v>Yes</v>
      </c>
      <c r="P211" s="1" t="str">
        <f>VLOOKUP(Cohort[[#This Row],[Code]],Codes[],COLUMN(Codes[[#Headers],[Mother''s Past Medical History]]),FALSE)</f>
        <v>Yes</v>
      </c>
      <c r="Q211" s="1" t="str">
        <f>VLOOKUP(Cohort[[#This Row],[Code]],Codes[],COLUMN(Codes[[#Headers],[EDD + Mode of Conception]]),FALSE)</f>
        <v>Yes</v>
      </c>
      <c r="R211" s="1" t="str">
        <f>VLOOKUP(Cohort[[#This Row],[Code]],Codes[],COLUMN(Codes[[#Headers],[Late Pregnancy History]]),FALSE)</f>
        <v>Yes</v>
      </c>
      <c r="S211" s="1" t="str">
        <f>VLOOKUP(Cohort[[#This Row],[Code]],Codes[],COLUMN(Codes[[#Headers],[Labour History]]),FALSE)</f>
        <v>Yes</v>
      </c>
      <c r="T211" s="1" t="str">
        <f>VLOOKUP(Cohort[[#This Row],[Code]],Codes[],COLUMN(Codes[[#Headers],[Baby Background Information]]),FALSE)</f>
        <v>Yes</v>
      </c>
      <c r="U211" s="1" t="str">
        <f>VLOOKUP(Cohort[[#This Row],[Code]],Codes[],COLUMN(Codes[[#Headers],[EPDS]]),FALSE)</f>
        <v>Yes</v>
      </c>
      <c r="V211" s="1" t="str">
        <f>VLOOKUP(Cohort[[#This Row],[Code]],Codes[],COLUMN(Codes[[#Headers],[Mother''s Medications]]),FALSE)</f>
        <v>Yes</v>
      </c>
      <c r="W211" s="1" t="str">
        <f>VLOOKUP(Cohort[[#This Row],[Code]],Codes[],COLUMN(Codes[[#Headers],[Baby Medications]]),FALSE)</f>
        <v>Yes</v>
      </c>
      <c r="X211" s="1" t="str">
        <f>VLOOKUP(Cohort[[#This Row],[Code]],Codes[],COLUMN(Codes[[#Headers],[Obstetric Histpry]]),FALSE)</f>
        <v>Yes</v>
      </c>
      <c r="Y211" s="1" t="str">
        <f>VLOOKUP(Cohort[[#This Row],[Code]],Codes[],COLUMN(Codes[[#Headers],[18 Month Follow on Data]]),FALSE)</f>
        <v>Yes</v>
      </c>
    </row>
    <row r="212" spans="1:25" hidden="1" x14ac:dyDescent="0.2">
      <c r="A212" t="s">
        <v>224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 t="str" cm="1">
        <f t="array" ref="I212">TEXT(SUM(10^Code_Mask*(Cohort[[#This Row],[Fetal Pilot Scans, validated or not]:[Has child had an 18 month assessment.  NB this includes limited data, courtesy assessments etc]]&gt;0)),"0000000")</f>
        <v>0011100</v>
      </c>
      <c r="L212" s="1" t="b">
        <f>VLOOKUP(Cohort[[#This Row],[Participant ID]],BIBS[],COLUMN(BIBS[[#Headers],[BIBS?]]),FALSE)</f>
        <v>0</v>
      </c>
      <c r="N212" s="1" t="str">
        <f>VLOOKUP(Cohort[[#This Row],[Code]],Codes[],COLUMN(Codes[[#Headers],[Meaning]]),FALSE)</f>
        <v>Pre-term and pre-term at term scans, assessed at 18 months</v>
      </c>
      <c r="O212" s="1" t="str">
        <f>VLOOKUP(Cohort[[#This Row],[Code]],Codes[],COLUMN(Codes[[#Headers],[Parents Demographic]]),FALSE)</f>
        <v>Yes</v>
      </c>
      <c r="P212" s="1" t="str">
        <f>VLOOKUP(Cohort[[#This Row],[Code]],Codes[],COLUMN(Codes[[#Headers],[Mother''s Past Medical History]]),FALSE)</f>
        <v>Yes</v>
      </c>
      <c r="Q212" s="1" t="str">
        <f>VLOOKUP(Cohort[[#This Row],[Code]],Codes[],COLUMN(Codes[[#Headers],[EDD + Mode of Conception]]),FALSE)</f>
        <v>Yes</v>
      </c>
      <c r="R212" s="1" t="str">
        <f>VLOOKUP(Cohort[[#This Row],[Code]],Codes[],COLUMN(Codes[[#Headers],[Late Pregnancy History]]),FALSE)</f>
        <v>Yes</v>
      </c>
      <c r="S212" s="1" t="str">
        <f>VLOOKUP(Cohort[[#This Row],[Code]],Codes[],COLUMN(Codes[[#Headers],[Labour History]]),FALSE)</f>
        <v>Yes</v>
      </c>
      <c r="T212" s="1" t="str">
        <f>VLOOKUP(Cohort[[#This Row],[Code]],Codes[],COLUMN(Codes[[#Headers],[Baby Background Information]]),FALSE)</f>
        <v>Yes</v>
      </c>
      <c r="U212" s="1" t="str">
        <f>VLOOKUP(Cohort[[#This Row],[Code]],Codes[],COLUMN(Codes[[#Headers],[EPDS]]),FALSE)</f>
        <v>Yes</v>
      </c>
      <c r="V212" s="1" t="str">
        <f>VLOOKUP(Cohort[[#This Row],[Code]],Codes[],COLUMN(Codes[[#Headers],[Mother''s Medications]]),FALSE)</f>
        <v>Yes</v>
      </c>
      <c r="W212" s="1" t="str">
        <f>VLOOKUP(Cohort[[#This Row],[Code]],Codes[],COLUMN(Codes[[#Headers],[Baby Medications]]),FALSE)</f>
        <v>Yes</v>
      </c>
      <c r="X212" s="1" t="str">
        <f>VLOOKUP(Cohort[[#This Row],[Code]],Codes[],COLUMN(Codes[[#Headers],[Obstetric Histpry]]),FALSE)</f>
        <v>Yes</v>
      </c>
      <c r="Y212" s="1" t="str">
        <f>VLOOKUP(Cohort[[#This Row],[Code]],Codes[],COLUMN(Codes[[#Headers],[18 Month Follow on Data]]),FALSE)</f>
        <v>Yes</v>
      </c>
    </row>
    <row r="213" spans="1:25" hidden="1" x14ac:dyDescent="0.2">
      <c r="A213" t="s">
        <v>225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1</v>
      </c>
      <c r="I213" t="str" cm="1">
        <f t="array" ref="I213">TEXT(SUM(10^Code_Mask*(Cohort[[#This Row],[Fetal Pilot Scans, validated or not]:[Has child had an 18 month assessment.  NB this includes limited data, courtesy assessments etc]]&gt;0)),"0000000")</f>
        <v>0100100</v>
      </c>
      <c r="L213" s="1" t="b">
        <f>VLOOKUP(Cohort[[#This Row],[Participant ID]],BIBS[],COLUMN(BIBS[[#Headers],[BIBS?]]),FALSE)</f>
        <v>0</v>
      </c>
      <c r="N213" s="1" t="str">
        <f>VLOOKUP(Cohort[[#This Row],[Code]],Codes[],COLUMN(Codes[[#Headers],[Meaning]]),FALSE)</f>
        <v>Term scan, Assessed at 18 months</v>
      </c>
      <c r="O213" s="1" t="str">
        <f>VLOOKUP(Cohort[[#This Row],[Code]],Codes[],COLUMN(Codes[[#Headers],[Parents Demographic]]),FALSE)</f>
        <v>Yes</v>
      </c>
      <c r="P213" s="1" t="str">
        <f>VLOOKUP(Cohort[[#This Row],[Code]],Codes[],COLUMN(Codes[[#Headers],[Mother''s Past Medical History]]),FALSE)</f>
        <v>Yes</v>
      </c>
      <c r="Q213" s="1" t="str">
        <f>VLOOKUP(Cohort[[#This Row],[Code]],Codes[],COLUMN(Codes[[#Headers],[EDD + Mode of Conception]]),FALSE)</f>
        <v>Yes</v>
      </c>
      <c r="R213" s="1" t="str">
        <f>VLOOKUP(Cohort[[#This Row],[Code]],Codes[],COLUMN(Codes[[#Headers],[Late Pregnancy History]]),FALSE)</f>
        <v>Yes</v>
      </c>
      <c r="S213" s="1" t="str">
        <f>VLOOKUP(Cohort[[#This Row],[Code]],Codes[],COLUMN(Codes[[#Headers],[Labour History]]),FALSE)</f>
        <v>Yes</v>
      </c>
      <c r="T213" s="1" t="str">
        <f>VLOOKUP(Cohort[[#This Row],[Code]],Codes[],COLUMN(Codes[[#Headers],[Baby Background Information]]),FALSE)</f>
        <v>Yes</v>
      </c>
      <c r="U213" s="1" t="str">
        <f>VLOOKUP(Cohort[[#This Row],[Code]],Codes[],COLUMN(Codes[[#Headers],[EPDS]]),FALSE)</f>
        <v>Yes</v>
      </c>
      <c r="V213" s="1" t="str">
        <f>VLOOKUP(Cohort[[#This Row],[Code]],Codes[],COLUMN(Codes[[#Headers],[Mother''s Medications]]),FALSE)</f>
        <v>Yes</v>
      </c>
      <c r="W213" s="1" t="str">
        <f>VLOOKUP(Cohort[[#This Row],[Code]],Codes[],COLUMN(Codes[[#Headers],[Baby Medications]]),FALSE)</f>
        <v>Yes</v>
      </c>
      <c r="X213" s="1" t="str">
        <f>VLOOKUP(Cohort[[#This Row],[Code]],Codes[],COLUMN(Codes[[#Headers],[Obstetric Histpry]]),FALSE)</f>
        <v>Yes</v>
      </c>
      <c r="Y213" s="1" t="str">
        <f>VLOOKUP(Cohort[[#This Row],[Code]],Codes[],COLUMN(Codes[[#Headers],[18 Month Follow on Data]]),FALSE)</f>
        <v>Yes</v>
      </c>
    </row>
    <row r="214" spans="1:25" hidden="1" x14ac:dyDescent="0.2">
      <c r="A214" t="s">
        <v>226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tr" cm="1">
        <f t="array" ref="I214">TEXT(SUM(10^Code_Mask*(Cohort[[#This Row],[Fetal Pilot Scans, validated or not]:[Has child had an 18 month assessment.  NB this includes limited data, courtesy assessments etc]]&gt;0)),"0000000")</f>
        <v>0000010</v>
      </c>
      <c r="L214" s="1" t="b">
        <f>VLOOKUP(Cohort[[#This Row],[Participant ID]],BIBS[],COLUMN(BIBS[[#Headers],[BIBS?]]),FALSE)</f>
        <v>0</v>
      </c>
      <c r="N214" s="1" t="str">
        <f>VLOOKUP(Cohort[[#This Row],[Code]],Codes[],COLUMN(Codes[[#Headers],[Meaning]]),FALSE)</f>
        <v>Fetal pilot.  Not assessed.  Enrolment, EPDS, not cleaned</v>
      </c>
      <c r="O214" s="1" t="str">
        <f>VLOOKUP(Cohort[[#This Row],[Code]],Codes[],COLUMN(Codes[[#Headers],[Parents Demographic]]),FALSE)</f>
        <v>Yes - uncleaned</v>
      </c>
      <c r="P214" s="1" t="str">
        <f>VLOOKUP(Cohort[[#This Row],[Code]],Codes[],COLUMN(Codes[[#Headers],[Mother''s Past Medical History]]),FALSE)</f>
        <v>Yes - uncleaned</v>
      </c>
      <c r="Q214" s="1" t="str">
        <f>VLOOKUP(Cohort[[#This Row],[Code]],Codes[],COLUMN(Codes[[#Headers],[EDD + Mode of Conception]]),FALSE)</f>
        <v>Yes - uncleaned</v>
      </c>
      <c r="R214" s="1" t="str">
        <f>VLOOKUP(Cohort[[#This Row],[Code]],Codes[],COLUMN(Codes[[#Headers],[Late Pregnancy History]]),FALSE)</f>
        <v>No</v>
      </c>
      <c r="S214" s="1" t="str">
        <f>VLOOKUP(Cohort[[#This Row],[Code]],Codes[],COLUMN(Codes[[#Headers],[Labour History]]),FALSE)</f>
        <v>No</v>
      </c>
      <c r="T214" s="1" t="str">
        <f>VLOOKUP(Cohort[[#This Row],[Code]],Codes[],COLUMN(Codes[[#Headers],[Baby Background Information]]),FALSE)</f>
        <v>No</v>
      </c>
      <c r="U214" s="1" t="str">
        <f>VLOOKUP(Cohort[[#This Row],[Code]],Codes[],COLUMN(Codes[[#Headers],[EPDS]]),FALSE)</f>
        <v>Yes</v>
      </c>
      <c r="V214" s="1" t="str">
        <f>VLOOKUP(Cohort[[#This Row],[Code]],Codes[],COLUMN(Codes[[#Headers],[Mother''s Medications]]),FALSE)</f>
        <v>Yes - uncleaned</v>
      </c>
      <c r="W214" s="1" t="str">
        <f>VLOOKUP(Cohort[[#This Row],[Code]],Codes[],COLUMN(Codes[[#Headers],[Baby Medications]]),FALSE)</f>
        <v>No</v>
      </c>
      <c r="X214" s="1" t="str">
        <f>VLOOKUP(Cohort[[#This Row],[Code]],Codes[],COLUMN(Codes[[#Headers],[Obstetric Histpry]]),FALSE)</f>
        <v>Yes - uncleaned</v>
      </c>
      <c r="Y214" s="1" t="str">
        <f>VLOOKUP(Cohort[[#This Row],[Code]],Codes[],COLUMN(Codes[[#Headers],[18 Month Follow on Data]]),FALSE)</f>
        <v>No</v>
      </c>
    </row>
    <row r="215" spans="1:25" ht="51" hidden="1" x14ac:dyDescent="0.2">
      <c r="A215" t="s">
        <v>227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tr" cm="1">
        <f t="array" ref="I215">TEXT(SUM(10^Code_Mask*(Cohort[[#This Row],[Fetal Pilot Scans, validated or not]:[Has child had an 18 month assessment.  NB this includes limited data, courtesy assessments etc]]&gt;0)),"0000000")</f>
        <v>0000010</v>
      </c>
      <c r="K215" s="1" t="s">
        <v>16</v>
      </c>
      <c r="L215" s="1" t="b">
        <f>VLOOKUP(Cohort[[#This Row],[Participant ID]],BIBS[],COLUMN(BIBS[[#Headers],[BIBS?]]),FALSE)</f>
        <v>0</v>
      </c>
      <c r="N215" s="1" t="str">
        <f>VLOOKUP(Cohort[[#This Row],[Code]],Codes[],COLUMN(Codes[[#Headers],[Meaning]]),FALSE)</f>
        <v>Fetal pilot.  Not assessed.  Enrolment, EPDS, not cleaned</v>
      </c>
      <c r="O215" s="1" t="str">
        <f>VLOOKUP(Cohort[[#This Row],[Code]],Codes[],COLUMN(Codes[[#Headers],[Parents Demographic]]),FALSE)</f>
        <v>Yes - uncleaned</v>
      </c>
      <c r="P215" s="1" t="str">
        <f>VLOOKUP(Cohort[[#This Row],[Code]],Codes[],COLUMN(Codes[[#Headers],[Mother''s Past Medical History]]),FALSE)</f>
        <v>Yes - uncleaned</v>
      </c>
      <c r="Q215" s="1" t="str">
        <f>VLOOKUP(Cohort[[#This Row],[Code]],Codes[],COLUMN(Codes[[#Headers],[EDD + Mode of Conception]]),FALSE)</f>
        <v>Yes - uncleaned</v>
      </c>
      <c r="R215" s="1" t="str">
        <f>VLOOKUP(Cohort[[#This Row],[Code]],Codes[],COLUMN(Codes[[#Headers],[Late Pregnancy History]]),FALSE)</f>
        <v>No</v>
      </c>
      <c r="S215" s="1" t="str">
        <f>VLOOKUP(Cohort[[#This Row],[Code]],Codes[],COLUMN(Codes[[#Headers],[Labour History]]),FALSE)</f>
        <v>No</v>
      </c>
      <c r="T215" s="1" t="str">
        <f>VLOOKUP(Cohort[[#This Row],[Code]],Codes[],COLUMN(Codes[[#Headers],[Baby Background Information]]),FALSE)</f>
        <v>No</v>
      </c>
      <c r="U215" s="1" t="str">
        <f>VLOOKUP(Cohort[[#This Row],[Code]],Codes[],COLUMN(Codes[[#Headers],[EPDS]]),FALSE)</f>
        <v>Yes</v>
      </c>
      <c r="V215" s="1" t="str">
        <f>VLOOKUP(Cohort[[#This Row],[Code]],Codes[],COLUMN(Codes[[#Headers],[Mother''s Medications]]),FALSE)</f>
        <v>Yes - uncleaned</v>
      </c>
      <c r="W215" s="1" t="str">
        <f>VLOOKUP(Cohort[[#This Row],[Code]],Codes[],COLUMN(Codes[[#Headers],[Baby Medications]]),FALSE)</f>
        <v>No</v>
      </c>
      <c r="X215" s="1" t="str">
        <f>VLOOKUP(Cohort[[#This Row],[Code]],Codes[],COLUMN(Codes[[#Headers],[Obstetric Histpry]]),FALSE)</f>
        <v>Yes - uncleaned</v>
      </c>
      <c r="Y215" s="1" t="str">
        <f>VLOOKUP(Cohort[[#This Row],[Code]],Codes[],COLUMN(Codes[[#Headers],[18 Month Follow on Data]]),FALSE)</f>
        <v>No</v>
      </c>
    </row>
    <row r="216" spans="1:25" hidden="1" x14ac:dyDescent="0.2">
      <c r="A216" t="s">
        <v>228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 t="str" cm="1">
        <f t="array" ref="I216">TEXT(SUM(10^Code_Mask*(Cohort[[#This Row],[Fetal Pilot Scans, validated or not]:[Has child had an 18 month assessment.  NB this includes limited data, courtesy assessments etc]]&gt;0)),"0000000")</f>
        <v>0001100</v>
      </c>
      <c r="L216" s="1" t="b">
        <f>VLOOKUP(Cohort[[#This Row],[Participant ID]],BIBS[],COLUMN(BIBS[[#Headers],[BIBS?]]),FALSE)</f>
        <v>0</v>
      </c>
      <c r="N216" s="1" t="str">
        <f>VLOOKUP(Cohort[[#This Row],[Code]],Codes[],COLUMN(Codes[[#Headers],[Meaning]]),FALSE)</f>
        <v>Pre-term_at term only, no other scans, assessed at 18 months</v>
      </c>
      <c r="O216" s="1" t="str">
        <f>VLOOKUP(Cohort[[#This Row],[Code]],Codes[],COLUMN(Codes[[#Headers],[Parents Demographic]]),FALSE)</f>
        <v>Yes</v>
      </c>
      <c r="P216" s="1" t="str">
        <f>VLOOKUP(Cohort[[#This Row],[Code]],Codes[],COLUMN(Codes[[#Headers],[Mother''s Past Medical History]]),FALSE)</f>
        <v>Yes</v>
      </c>
      <c r="Q216" s="1" t="str">
        <f>VLOOKUP(Cohort[[#This Row],[Code]],Codes[],COLUMN(Codes[[#Headers],[EDD + Mode of Conception]]),FALSE)</f>
        <v>Yes</v>
      </c>
      <c r="R216" s="1" t="str">
        <f>VLOOKUP(Cohort[[#This Row],[Code]],Codes[],COLUMN(Codes[[#Headers],[Late Pregnancy History]]),FALSE)</f>
        <v>Yes</v>
      </c>
      <c r="S216" s="1" t="str">
        <f>VLOOKUP(Cohort[[#This Row],[Code]],Codes[],COLUMN(Codes[[#Headers],[Labour History]]),FALSE)</f>
        <v>Yes</v>
      </c>
      <c r="T216" s="1" t="str">
        <f>VLOOKUP(Cohort[[#This Row],[Code]],Codes[],COLUMN(Codes[[#Headers],[Baby Background Information]]),FALSE)</f>
        <v>Yes</v>
      </c>
      <c r="U216" s="1" t="str">
        <f>VLOOKUP(Cohort[[#This Row],[Code]],Codes[],COLUMN(Codes[[#Headers],[EPDS]]),FALSE)</f>
        <v>Yes</v>
      </c>
      <c r="V216" s="1" t="str">
        <f>VLOOKUP(Cohort[[#This Row],[Code]],Codes[],COLUMN(Codes[[#Headers],[Mother''s Medications]]),FALSE)</f>
        <v>Yes</v>
      </c>
      <c r="W216" s="1" t="str">
        <f>VLOOKUP(Cohort[[#This Row],[Code]],Codes[],COLUMN(Codes[[#Headers],[Baby Medications]]),FALSE)</f>
        <v>Yes</v>
      </c>
      <c r="X216" s="1" t="str">
        <f>VLOOKUP(Cohort[[#This Row],[Code]],Codes[],COLUMN(Codes[[#Headers],[Obstetric Histpry]]),FALSE)</f>
        <v>Yes</v>
      </c>
      <c r="Y216" s="1" t="str">
        <f>VLOOKUP(Cohort[[#This Row],[Code]],Codes[],COLUMN(Codes[[#Headers],[18 Month Follow on Data]]),FALSE)</f>
        <v>Yes</v>
      </c>
    </row>
    <row r="217" spans="1:25" hidden="1" x14ac:dyDescent="0.2">
      <c r="A217" t="s">
        <v>229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 t="str" cm="1">
        <f t="array" ref="I217">TEXT(SUM(10^Code_Mask*(Cohort[[#This Row],[Fetal Pilot Scans, validated or not]:[Has child had an 18 month assessment.  NB this includes limited data, courtesy assessments etc]]&gt;0)),"0000000")</f>
        <v>0100100</v>
      </c>
      <c r="L217" s="1" t="b">
        <f>VLOOKUP(Cohort[[#This Row],[Participant ID]],BIBS[],COLUMN(BIBS[[#Headers],[BIBS?]]),FALSE)</f>
        <v>0</v>
      </c>
      <c r="N217" s="1" t="str">
        <f>VLOOKUP(Cohort[[#This Row],[Code]],Codes[],COLUMN(Codes[[#Headers],[Meaning]]),FALSE)</f>
        <v>Term scan, Assessed at 18 months</v>
      </c>
      <c r="O217" s="1" t="str">
        <f>VLOOKUP(Cohort[[#This Row],[Code]],Codes[],COLUMN(Codes[[#Headers],[Parents Demographic]]),FALSE)</f>
        <v>Yes</v>
      </c>
      <c r="P217" s="1" t="str">
        <f>VLOOKUP(Cohort[[#This Row],[Code]],Codes[],COLUMN(Codes[[#Headers],[Mother''s Past Medical History]]),FALSE)</f>
        <v>Yes</v>
      </c>
      <c r="Q217" s="1" t="str">
        <f>VLOOKUP(Cohort[[#This Row],[Code]],Codes[],COLUMN(Codes[[#Headers],[EDD + Mode of Conception]]),FALSE)</f>
        <v>Yes</v>
      </c>
      <c r="R217" s="1" t="str">
        <f>VLOOKUP(Cohort[[#This Row],[Code]],Codes[],COLUMN(Codes[[#Headers],[Late Pregnancy History]]),FALSE)</f>
        <v>Yes</v>
      </c>
      <c r="S217" s="1" t="str">
        <f>VLOOKUP(Cohort[[#This Row],[Code]],Codes[],COLUMN(Codes[[#Headers],[Labour History]]),FALSE)</f>
        <v>Yes</v>
      </c>
      <c r="T217" s="1" t="str">
        <f>VLOOKUP(Cohort[[#This Row],[Code]],Codes[],COLUMN(Codes[[#Headers],[Baby Background Information]]),FALSE)</f>
        <v>Yes</v>
      </c>
      <c r="U217" s="1" t="str">
        <f>VLOOKUP(Cohort[[#This Row],[Code]],Codes[],COLUMN(Codes[[#Headers],[EPDS]]),FALSE)</f>
        <v>Yes</v>
      </c>
      <c r="V217" s="1" t="str">
        <f>VLOOKUP(Cohort[[#This Row],[Code]],Codes[],COLUMN(Codes[[#Headers],[Mother''s Medications]]),FALSE)</f>
        <v>Yes</v>
      </c>
      <c r="W217" s="1" t="str">
        <f>VLOOKUP(Cohort[[#This Row],[Code]],Codes[],COLUMN(Codes[[#Headers],[Baby Medications]]),FALSE)</f>
        <v>Yes</v>
      </c>
      <c r="X217" s="1" t="str">
        <f>VLOOKUP(Cohort[[#This Row],[Code]],Codes[],COLUMN(Codes[[#Headers],[Obstetric Histpry]]),FALSE)</f>
        <v>Yes</v>
      </c>
      <c r="Y217" s="1" t="str">
        <f>VLOOKUP(Cohort[[#This Row],[Code]],Codes[],COLUMN(Codes[[#Headers],[18 Month Follow on Data]]),FALSE)</f>
        <v>Yes</v>
      </c>
    </row>
    <row r="218" spans="1:25" x14ac:dyDescent="0.2">
      <c r="A218" t="s">
        <v>230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 t="str" cm="1">
        <f t="array" ref="I218">TEXT(SUM(10^Code_Mask*(Cohort[[#This Row],[Fetal Pilot Scans, validated or not]:[Has child had an 18 month assessment.  NB this includes limited data, courtesy assessments etc]]&gt;0)),"0000000")</f>
        <v>0100100</v>
      </c>
      <c r="L218" s="1" t="b">
        <f>VLOOKUP(Cohort[[#This Row],[Participant ID]],BIBS[],COLUMN(BIBS[[#Headers],[BIBS?]]),FALSE)</f>
        <v>1</v>
      </c>
      <c r="N218" s="1" t="str">
        <f>VLOOKUP(Cohort[[#This Row],[Code]],Codes[],COLUMN(Codes[[#Headers],[Meaning]]),FALSE)</f>
        <v>Term scan, Assessed at 18 months</v>
      </c>
      <c r="O218" s="1" t="str">
        <f>VLOOKUP(Cohort[[#This Row],[Code]],Codes[],COLUMN(Codes[[#Headers],[Parents Demographic]]),FALSE)</f>
        <v>Yes</v>
      </c>
      <c r="P218" s="1" t="str">
        <f>VLOOKUP(Cohort[[#This Row],[Code]],Codes[],COLUMN(Codes[[#Headers],[Mother''s Past Medical History]]),FALSE)</f>
        <v>Yes</v>
      </c>
      <c r="Q218" s="1" t="str">
        <f>VLOOKUP(Cohort[[#This Row],[Code]],Codes[],COLUMN(Codes[[#Headers],[EDD + Mode of Conception]]),FALSE)</f>
        <v>Yes</v>
      </c>
      <c r="R218" s="1" t="str">
        <f>VLOOKUP(Cohort[[#This Row],[Code]],Codes[],COLUMN(Codes[[#Headers],[Late Pregnancy History]]),FALSE)</f>
        <v>Yes</v>
      </c>
      <c r="S218" s="1" t="str">
        <f>VLOOKUP(Cohort[[#This Row],[Code]],Codes[],COLUMN(Codes[[#Headers],[Labour History]]),FALSE)</f>
        <v>Yes</v>
      </c>
      <c r="T218" s="1" t="str">
        <f>VLOOKUP(Cohort[[#This Row],[Code]],Codes[],COLUMN(Codes[[#Headers],[Baby Background Information]]),FALSE)</f>
        <v>Yes</v>
      </c>
      <c r="U218" s="1" t="str">
        <f>VLOOKUP(Cohort[[#This Row],[Code]],Codes[],COLUMN(Codes[[#Headers],[EPDS]]),FALSE)</f>
        <v>Yes</v>
      </c>
      <c r="V218" s="1" t="str">
        <f>VLOOKUP(Cohort[[#This Row],[Code]],Codes[],COLUMN(Codes[[#Headers],[Mother''s Medications]]),FALSE)</f>
        <v>Yes</v>
      </c>
      <c r="W218" s="1" t="str">
        <f>VLOOKUP(Cohort[[#This Row],[Code]],Codes[],COLUMN(Codes[[#Headers],[Baby Medications]]),FALSE)</f>
        <v>Yes</v>
      </c>
      <c r="X218" s="1" t="str">
        <f>VLOOKUP(Cohort[[#This Row],[Code]],Codes[],COLUMN(Codes[[#Headers],[Obstetric Histpry]]),FALSE)</f>
        <v>Yes</v>
      </c>
      <c r="Y218" s="1" t="str">
        <f>VLOOKUP(Cohort[[#This Row],[Code]],Codes[],COLUMN(Codes[[#Headers],[18 Month Follow on Data]]),FALSE)</f>
        <v>Yes</v>
      </c>
    </row>
    <row r="219" spans="1:25" hidden="1" x14ac:dyDescent="0.2">
      <c r="A219" t="s">
        <v>231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 cm="1">
        <f t="array" ref="I219">TEXT(SUM(10^Code_Mask*(Cohort[[#This Row],[Fetal Pilot Scans, validated or not]:[Has child had an 18 month assessment.  NB this includes limited data, courtesy assessments etc]]&gt;0)),"0000000")</f>
        <v>0000010</v>
      </c>
      <c r="L219" s="1" t="b">
        <f>VLOOKUP(Cohort[[#This Row],[Participant ID]],BIBS[],COLUMN(BIBS[[#Headers],[BIBS?]]),FALSE)</f>
        <v>0</v>
      </c>
      <c r="N219" s="1" t="str">
        <f>VLOOKUP(Cohort[[#This Row],[Code]],Codes[],COLUMN(Codes[[#Headers],[Meaning]]),FALSE)</f>
        <v>Fetal pilot.  Not assessed.  Enrolment, EPDS, not cleaned</v>
      </c>
      <c r="O219" s="1" t="str">
        <f>VLOOKUP(Cohort[[#This Row],[Code]],Codes[],COLUMN(Codes[[#Headers],[Parents Demographic]]),FALSE)</f>
        <v>Yes - uncleaned</v>
      </c>
      <c r="P219" s="1" t="str">
        <f>VLOOKUP(Cohort[[#This Row],[Code]],Codes[],COLUMN(Codes[[#Headers],[Mother''s Past Medical History]]),FALSE)</f>
        <v>Yes - uncleaned</v>
      </c>
      <c r="Q219" s="1" t="str">
        <f>VLOOKUP(Cohort[[#This Row],[Code]],Codes[],COLUMN(Codes[[#Headers],[EDD + Mode of Conception]]),FALSE)</f>
        <v>Yes - uncleaned</v>
      </c>
      <c r="R219" s="1" t="str">
        <f>VLOOKUP(Cohort[[#This Row],[Code]],Codes[],COLUMN(Codes[[#Headers],[Late Pregnancy History]]),FALSE)</f>
        <v>No</v>
      </c>
      <c r="S219" s="1" t="str">
        <f>VLOOKUP(Cohort[[#This Row],[Code]],Codes[],COLUMN(Codes[[#Headers],[Labour History]]),FALSE)</f>
        <v>No</v>
      </c>
      <c r="T219" s="1" t="str">
        <f>VLOOKUP(Cohort[[#This Row],[Code]],Codes[],COLUMN(Codes[[#Headers],[Baby Background Information]]),FALSE)</f>
        <v>No</v>
      </c>
      <c r="U219" s="1" t="str">
        <f>VLOOKUP(Cohort[[#This Row],[Code]],Codes[],COLUMN(Codes[[#Headers],[EPDS]]),FALSE)</f>
        <v>Yes</v>
      </c>
      <c r="V219" s="1" t="str">
        <f>VLOOKUP(Cohort[[#This Row],[Code]],Codes[],COLUMN(Codes[[#Headers],[Mother''s Medications]]),FALSE)</f>
        <v>Yes - uncleaned</v>
      </c>
      <c r="W219" s="1" t="str">
        <f>VLOOKUP(Cohort[[#This Row],[Code]],Codes[],COLUMN(Codes[[#Headers],[Baby Medications]]),FALSE)</f>
        <v>No</v>
      </c>
      <c r="X219" s="1" t="str">
        <f>VLOOKUP(Cohort[[#This Row],[Code]],Codes[],COLUMN(Codes[[#Headers],[Obstetric Histpry]]),FALSE)</f>
        <v>Yes - uncleaned</v>
      </c>
      <c r="Y219" s="1" t="str">
        <f>VLOOKUP(Cohort[[#This Row],[Code]],Codes[],COLUMN(Codes[[#Headers],[18 Month Follow on Data]]),FALSE)</f>
        <v>No</v>
      </c>
    </row>
    <row r="220" spans="1:25" hidden="1" x14ac:dyDescent="0.2">
      <c r="A220" t="s">
        <v>232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tr" cm="1">
        <f t="array" ref="I220">TEXT(SUM(10^Code_Mask*(Cohort[[#This Row],[Fetal Pilot Scans, validated or not]:[Has child had an 18 month assessment.  NB this includes limited data, courtesy assessments etc]]&gt;0)),"0000000")</f>
        <v>0000010</v>
      </c>
      <c r="L220" s="1" t="b">
        <f>VLOOKUP(Cohort[[#This Row],[Participant ID]],BIBS[],COLUMN(BIBS[[#Headers],[BIBS?]]),FALSE)</f>
        <v>0</v>
      </c>
      <c r="N220" s="1" t="str">
        <f>VLOOKUP(Cohort[[#This Row],[Code]],Codes[],COLUMN(Codes[[#Headers],[Meaning]]),FALSE)</f>
        <v>Fetal pilot.  Not assessed.  Enrolment, EPDS, not cleaned</v>
      </c>
      <c r="O220" s="1" t="str">
        <f>VLOOKUP(Cohort[[#This Row],[Code]],Codes[],COLUMN(Codes[[#Headers],[Parents Demographic]]),FALSE)</f>
        <v>Yes - uncleaned</v>
      </c>
      <c r="P220" s="1" t="str">
        <f>VLOOKUP(Cohort[[#This Row],[Code]],Codes[],COLUMN(Codes[[#Headers],[Mother''s Past Medical History]]),FALSE)</f>
        <v>Yes - uncleaned</v>
      </c>
      <c r="Q220" s="1" t="str">
        <f>VLOOKUP(Cohort[[#This Row],[Code]],Codes[],COLUMN(Codes[[#Headers],[EDD + Mode of Conception]]),FALSE)</f>
        <v>Yes - uncleaned</v>
      </c>
      <c r="R220" s="1" t="str">
        <f>VLOOKUP(Cohort[[#This Row],[Code]],Codes[],COLUMN(Codes[[#Headers],[Late Pregnancy History]]),FALSE)</f>
        <v>No</v>
      </c>
      <c r="S220" s="1" t="str">
        <f>VLOOKUP(Cohort[[#This Row],[Code]],Codes[],COLUMN(Codes[[#Headers],[Labour History]]),FALSE)</f>
        <v>No</v>
      </c>
      <c r="T220" s="1" t="str">
        <f>VLOOKUP(Cohort[[#This Row],[Code]],Codes[],COLUMN(Codes[[#Headers],[Baby Background Information]]),FALSE)</f>
        <v>No</v>
      </c>
      <c r="U220" s="1" t="str">
        <f>VLOOKUP(Cohort[[#This Row],[Code]],Codes[],COLUMN(Codes[[#Headers],[EPDS]]),FALSE)</f>
        <v>Yes</v>
      </c>
      <c r="V220" s="1" t="str">
        <f>VLOOKUP(Cohort[[#This Row],[Code]],Codes[],COLUMN(Codes[[#Headers],[Mother''s Medications]]),FALSE)</f>
        <v>Yes - uncleaned</v>
      </c>
      <c r="W220" s="1" t="str">
        <f>VLOOKUP(Cohort[[#This Row],[Code]],Codes[],COLUMN(Codes[[#Headers],[Baby Medications]]),FALSE)</f>
        <v>No</v>
      </c>
      <c r="X220" s="1" t="str">
        <f>VLOOKUP(Cohort[[#This Row],[Code]],Codes[],COLUMN(Codes[[#Headers],[Obstetric Histpry]]),FALSE)</f>
        <v>Yes - uncleaned</v>
      </c>
      <c r="Y220" s="1" t="str">
        <f>VLOOKUP(Cohort[[#This Row],[Code]],Codes[],COLUMN(Codes[[#Headers],[18 Month Follow on Data]]),FALSE)</f>
        <v>No</v>
      </c>
    </row>
    <row r="221" spans="1:25" ht="51" hidden="1" x14ac:dyDescent="0.2">
      <c r="A221" t="s">
        <v>233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 t="str" cm="1">
        <f t="array" ref="I221">TEXT(SUM(10^Code_Mask*(Cohort[[#This Row],[Fetal Pilot Scans, validated or not]:[Has child had an 18 month assessment.  NB this includes limited data, courtesy assessments etc]]&gt;0)),"0000000")</f>
        <v>0100000</v>
      </c>
      <c r="K221" s="1" t="s">
        <v>16</v>
      </c>
      <c r="L221" s="1" t="b">
        <f>VLOOKUP(Cohort[[#This Row],[Participant ID]],BIBS[],COLUMN(BIBS[[#Headers],[BIBS?]]),FALSE)</f>
        <v>0</v>
      </c>
      <c r="N221" s="1" t="str">
        <f>VLOOKUP(Cohort[[#This Row],[Code]],Codes[],COLUMN(Codes[[#Headers],[Meaning]]),FALSE)</f>
        <v>Term scan, not assessed</v>
      </c>
      <c r="O221" s="1" t="str">
        <f>VLOOKUP(Cohort[[#This Row],[Code]],Codes[],COLUMN(Codes[[#Headers],[Parents Demographic]]),FALSE)</f>
        <v>Yes</v>
      </c>
      <c r="P221" s="1" t="str">
        <f>VLOOKUP(Cohort[[#This Row],[Code]],Codes[],COLUMN(Codes[[#Headers],[Mother''s Past Medical History]]),FALSE)</f>
        <v>Yes</v>
      </c>
      <c r="Q221" s="1" t="str">
        <f>VLOOKUP(Cohort[[#This Row],[Code]],Codes[],COLUMN(Codes[[#Headers],[EDD + Mode of Conception]]),FALSE)</f>
        <v>Yes</v>
      </c>
      <c r="R221" s="1" t="str">
        <f>VLOOKUP(Cohort[[#This Row],[Code]],Codes[],COLUMN(Codes[[#Headers],[Late Pregnancy History]]),FALSE)</f>
        <v>Yes</v>
      </c>
      <c r="S221" s="1" t="str">
        <f>VLOOKUP(Cohort[[#This Row],[Code]],Codes[],COLUMN(Codes[[#Headers],[Labour History]]),FALSE)</f>
        <v>Yes</v>
      </c>
      <c r="T221" s="1" t="str">
        <f>VLOOKUP(Cohort[[#This Row],[Code]],Codes[],COLUMN(Codes[[#Headers],[Baby Background Information]]),FALSE)</f>
        <v>Yes</v>
      </c>
      <c r="U221" s="1" t="str">
        <f>VLOOKUP(Cohort[[#This Row],[Code]],Codes[],COLUMN(Codes[[#Headers],[EPDS]]),FALSE)</f>
        <v>Yes</v>
      </c>
      <c r="V221" s="1" t="str">
        <f>VLOOKUP(Cohort[[#This Row],[Code]],Codes[],COLUMN(Codes[[#Headers],[Mother''s Medications]]),FALSE)</f>
        <v>Yes</v>
      </c>
      <c r="W221" s="1" t="str">
        <f>VLOOKUP(Cohort[[#This Row],[Code]],Codes[],COLUMN(Codes[[#Headers],[Baby Medications]]),FALSE)</f>
        <v>Yes</v>
      </c>
      <c r="X221" s="1" t="str">
        <f>VLOOKUP(Cohort[[#This Row],[Code]],Codes[],COLUMN(Codes[[#Headers],[Obstetric Histpry]]),FALSE)</f>
        <v>Yes</v>
      </c>
      <c r="Y221" s="1" t="str">
        <f>VLOOKUP(Cohort[[#This Row],[Code]],Codes[],COLUMN(Codes[[#Headers],[18 Month Follow on Data]]),FALSE)</f>
        <v>No</v>
      </c>
    </row>
    <row r="222" spans="1:25" hidden="1" x14ac:dyDescent="0.2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 t="str" cm="1">
        <f t="array" ref="I222">TEXT(SUM(10^Code_Mask*(Cohort[[#This Row],[Fetal Pilot Scans, validated or not]:[Has child had an 18 month assessment.  NB this includes limited data, courtesy assessments etc]]&gt;0)),"0000000")</f>
        <v>0001100</v>
      </c>
      <c r="L222" s="1" t="b">
        <f>VLOOKUP(Cohort[[#This Row],[Participant ID]],BIBS[],COLUMN(BIBS[[#Headers],[BIBS?]]),FALSE)</f>
        <v>0</v>
      </c>
      <c r="N222" s="1" t="str">
        <f>VLOOKUP(Cohort[[#This Row],[Code]],Codes[],COLUMN(Codes[[#Headers],[Meaning]]),FALSE)</f>
        <v>Pre-term_at term only, no other scans, assessed at 18 months</v>
      </c>
      <c r="O222" s="1" t="str">
        <f>VLOOKUP(Cohort[[#This Row],[Code]],Codes[],COLUMN(Codes[[#Headers],[Parents Demographic]]),FALSE)</f>
        <v>Yes</v>
      </c>
      <c r="P222" s="1" t="str">
        <f>VLOOKUP(Cohort[[#This Row],[Code]],Codes[],COLUMN(Codes[[#Headers],[Mother''s Past Medical History]]),FALSE)</f>
        <v>Yes</v>
      </c>
      <c r="Q222" s="1" t="str">
        <f>VLOOKUP(Cohort[[#This Row],[Code]],Codes[],COLUMN(Codes[[#Headers],[EDD + Mode of Conception]]),FALSE)</f>
        <v>Yes</v>
      </c>
      <c r="R222" s="1" t="str">
        <f>VLOOKUP(Cohort[[#This Row],[Code]],Codes[],COLUMN(Codes[[#Headers],[Late Pregnancy History]]),FALSE)</f>
        <v>Yes</v>
      </c>
      <c r="S222" s="1" t="str">
        <f>VLOOKUP(Cohort[[#This Row],[Code]],Codes[],COLUMN(Codes[[#Headers],[Labour History]]),FALSE)</f>
        <v>Yes</v>
      </c>
      <c r="T222" s="1" t="str">
        <f>VLOOKUP(Cohort[[#This Row],[Code]],Codes[],COLUMN(Codes[[#Headers],[Baby Background Information]]),FALSE)</f>
        <v>Yes</v>
      </c>
      <c r="U222" s="1" t="str">
        <f>VLOOKUP(Cohort[[#This Row],[Code]],Codes[],COLUMN(Codes[[#Headers],[EPDS]]),FALSE)</f>
        <v>Yes</v>
      </c>
      <c r="V222" s="1" t="str">
        <f>VLOOKUP(Cohort[[#This Row],[Code]],Codes[],COLUMN(Codes[[#Headers],[Mother''s Medications]]),FALSE)</f>
        <v>Yes</v>
      </c>
      <c r="W222" s="1" t="str">
        <f>VLOOKUP(Cohort[[#This Row],[Code]],Codes[],COLUMN(Codes[[#Headers],[Baby Medications]]),FALSE)</f>
        <v>Yes</v>
      </c>
      <c r="X222" s="1" t="str">
        <f>VLOOKUP(Cohort[[#This Row],[Code]],Codes[],COLUMN(Codes[[#Headers],[Obstetric Histpry]]),FALSE)</f>
        <v>Yes</v>
      </c>
      <c r="Y222" s="1" t="str">
        <f>VLOOKUP(Cohort[[#This Row],[Code]],Codes[],COLUMN(Codes[[#Headers],[18 Month Follow on Data]]),FALSE)</f>
        <v>Yes</v>
      </c>
    </row>
    <row r="223" spans="1:25" hidden="1" x14ac:dyDescent="0.2">
      <c r="A223" t="s">
        <v>235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 t="str" cm="1">
        <f t="array" ref="I223">TEXT(SUM(10^Code_Mask*(Cohort[[#This Row],[Fetal Pilot Scans, validated or not]:[Has child had an 18 month assessment.  NB this includes limited data, courtesy assessments etc]]&gt;0)),"0000000")</f>
        <v>0010000</v>
      </c>
      <c r="L223" s="1" t="b">
        <f>VLOOKUP(Cohort[[#This Row],[Participant ID]],BIBS[],COLUMN(BIBS[[#Headers],[BIBS?]]),FALSE)</f>
        <v>0</v>
      </c>
      <c r="N223" s="1" t="str">
        <f>VLOOKUP(Cohort[[#This Row],[Code]],Codes[],COLUMN(Codes[[#Headers],[Meaning]]),FALSE)</f>
        <v>Pre-term scan, no other scans, not assessed</v>
      </c>
      <c r="O223" s="1" t="str">
        <f>VLOOKUP(Cohort[[#This Row],[Code]],Codes[],COLUMN(Codes[[#Headers],[Parents Demographic]]),FALSE)</f>
        <v>Yes</v>
      </c>
      <c r="P223" s="1" t="str">
        <f>VLOOKUP(Cohort[[#This Row],[Code]],Codes[],COLUMN(Codes[[#Headers],[Mother''s Past Medical History]]),FALSE)</f>
        <v>Yes</v>
      </c>
      <c r="Q223" s="1" t="str">
        <f>VLOOKUP(Cohort[[#This Row],[Code]],Codes[],COLUMN(Codes[[#Headers],[EDD + Mode of Conception]]),FALSE)</f>
        <v>Yes</v>
      </c>
      <c r="R223" s="1" t="str">
        <f>VLOOKUP(Cohort[[#This Row],[Code]],Codes[],COLUMN(Codes[[#Headers],[Late Pregnancy History]]),FALSE)</f>
        <v>Yes</v>
      </c>
      <c r="S223" s="1" t="str">
        <f>VLOOKUP(Cohort[[#This Row],[Code]],Codes[],COLUMN(Codes[[#Headers],[Labour History]]),FALSE)</f>
        <v>Yes</v>
      </c>
      <c r="T223" s="1" t="str">
        <f>VLOOKUP(Cohort[[#This Row],[Code]],Codes[],COLUMN(Codes[[#Headers],[Baby Background Information]]),FALSE)</f>
        <v>Yes</v>
      </c>
      <c r="U223" s="1" t="str">
        <f>VLOOKUP(Cohort[[#This Row],[Code]],Codes[],COLUMN(Codes[[#Headers],[EPDS]]),FALSE)</f>
        <v>Yes</v>
      </c>
      <c r="V223" s="1" t="str">
        <f>VLOOKUP(Cohort[[#This Row],[Code]],Codes[],COLUMN(Codes[[#Headers],[Mother''s Medications]]),FALSE)</f>
        <v>Yes</v>
      </c>
      <c r="W223" s="1" t="str">
        <f>VLOOKUP(Cohort[[#This Row],[Code]],Codes[],COLUMN(Codes[[#Headers],[Baby Medications]]),FALSE)</f>
        <v>Yes</v>
      </c>
      <c r="X223" s="1" t="str">
        <f>VLOOKUP(Cohort[[#This Row],[Code]],Codes[],COLUMN(Codes[[#Headers],[Obstetric Histpry]]),FALSE)</f>
        <v>Yes</v>
      </c>
      <c r="Y223" s="1" t="str">
        <f>VLOOKUP(Cohort[[#This Row],[Code]],Codes[],COLUMN(Codes[[#Headers],[18 Month Follow on Data]]),FALSE)</f>
        <v>No</v>
      </c>
    </row>
    <row r="224" spans="1:25" hidden="1" x14ac:dyDescent="0.2">
      <c r="A224" t="s">
        <v>236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 t="str" cm="1">
        <f t="array" ref="I224">TEXT(SUM(10^Code_Mask*(Cohort[[#This Row],[Fetal Pilot Scans, validated or not]:[Has child had an 18 month assessment.  NB this includes limited data, courtesy assessments etc]]&gt;0)),"0000000")</f>
        <v>0010000</v>
      </c>
      <c r="L224" s="1" t="b">
        <f>VLOOKUP(Cohort[[#This Row],[Participant ID]],BIBS[],COLUMN(BIBS[[#Headers],[BIBS?]]),FALSE)</f>
        <v>0</v>
      </c>
      <c r="N224" s="1" t="str">
        <f>VLOOKUP(Cohort[[#This Row],[Code]],Codes[],COLUMN(Codes[[#Headers],[Meaning]]),FALSE)</f>
        <v>Pre-term scan, no other scans, not assessed</v>
      </c>
      <c r="O224" s="1" t="str">
        <f>VLOOKUP(Cohort[[#This Row],[Code]],Codes[],COLUMN(Codes[[#Headers],[Parents Demographic]]),FALSE)</f>
        <v>Yes</v>
      </c>
      <c r="P224" s="1" t="str">
        <f>VLOOKUP(Cohort[[#This Row],[Code]],Codes[],COLUMN(Codes[[#Headers],[Mother''s Past Medical History]]),FALSE)</f>
        <v>Yes</v>
      </c>
      <c r="Q224" s="1" t="str">
        <f>VLOOKUP(Cohort[[#This Row],[Code]],Codes[],COLUMN(Codes[[#Headers],[EDD + Mode of Conception]]),FALSE)</f>
        <v>Yes</v>
      </c>
      <c r="R224" s="1" t="str">
        <f>VLOOKUP(Cohort[[#This Row],[Code]],Codes[],COLUMN(Codes[[#Headers],[Late Pregnancy History]]),FALSE)</f>
        <v>Yes</v>
      </c>
      <c r="S224" s="1" t="str">
        <f>VLOOKUP(Cohort[[#This Row],[Code]],Codes[],COLUMN(Codes[[#Headers],[Labour History]]),FALSE)</f>
        <v>Yes</v>
      </c>
      <c r="T224" s="1" t="str">
        <f>VLOOKUP(Cohort[[#This Row],[Code]],Codes[],COLUMN(Codes[[#Headers],[Baby Background Information]]),FALSE)</f>
        <v>Yes</v>
      </c>
      <c r="U224" s="1" t="str">
        <f>VLOOKUP(Cohort[[#This Row],[Code]],Codes[],COLUMN(Codes[[#Headers],[EPDS]]),FALSE)</f>
        <v>Yes</v>
      </c>
      <c r="V224" s="1" t="str">
        <f>VLOOKUP(Cohort[[#This Row],[Code]],Codes[],COLUMN(Codes[[#Headers],[Mother''s Medications]]),FALSE)</f>
        <v>Yes</v>
      </c>
      <c r="W224" s="1" t="str">
        <f>VLOOKUP(Cohort[[#This Row],[Code]],Codes[],COLUMN(Codes[[#Headers],[Baby Medications]]),FALSE)</f>
        <v>Yes</v>
      </c>
      <c r="X224" s="1" t="str">
        <f>VLOOKUP(Cohort[[#This Row],[Code]],Codes[],COLUMN(Codes[[#Headers],[Obstetric Histpry]]),FALSE)</f>
        <v>Yes</v>
      </c>
      <c r="Y224" s="1" t="str">
        <f>VLOOKUP(Cohort[[#This Row],[Code]],Codes[],COLUMN(Codes[[#Headers],[18 Month Follow on Data]]),FALSE)</f>
        <v>No</v>
      </c>
    </row>
    <row r="225" spans="1:25" hidden="1" x14ac:dyDescent="0.2">
      <c r="A225" t="s">
        <v>237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 t="str" cm="1">
        <f t="array" ref="I225">TEXT(SUM(10^Code_Mask*(Cohort[[#This Row],[Fetal Pilot Scans, validated or not]:[Has child had an 18 month assessment.  NB this includes limited data, courtesy assessments etc]]&gt;0)),"0000000")</f>
        <v>0100000</v>
      </c>
      <c r="L225" s="1" t="b">
        <f>VLOOKUP(Cohort[[#This Row],[Participant ID]],BIBS[],COLUMN(BIBS[[#Headers],[BIBS?]]),FALSE)</f>
        <v>0</v>
      </c>
      <c r="N225" s="1" t="str">
        <f>VLOOKUP(Cohort[[#This Row],[Code]],Codes[],COLUMN(Codes[[#Headers],[Meaning]]),FALSE)</f>
        <v>Term scan, not assessed</v>
      </c>
      <c r="O225" s="1" t="str">
        <f>VLOOKUP(Cohort[[#This Row],[Code]],Codes[],COLUMN(Codes[[#Headers],[Parents Demographic]]),FALSE)</f>
        <v>Yes</v>
      </c>
      <c r="P225" s="1" t="str">
        <f>VLOOKUP(Cohort[[#This Row],[Code]],Codes[],COLUMN(Codes[[#Headers],[Mother''s Past Medical History]]),FALSE)</f>
        <v>Yes</v>
      </c>
      <c r="Q225" s="1" t="str">
        <f>VLOOKUP(Cohort[[#This Row],[Code]],Codes[],COLUMN(Codes[[#Headers],[EDD + Mode of Conception]]),FALSE)</f>
        <v>Yes</v>
      </c>
      <c r="R225" s="1" t="str">
        <f>VLOOKUP(Cohort[[#This Row],[Code]],Codes[],COLUMN(Codes[[#Headers],[Late Pregnancy History]]),FALSE)</f>
        <v>Yes</v>
      </c>
      <c r="S225" s="1" t="str">
        <f>VLOOKUP(Cohort[[#This Row],[Code]],Codes[],COLUMN(Codes[[#Headers],[Labour History]]),FALSE)</f>
        <v>Yes</v>
      </c>
      <c r="T225" s="1" t="str">
        <f>VLOOKUP(Cohort[[#This Row],[Code]],Codes[],COLUMN(Codes[[#Headers],[Baby Background Information]]),FALSE)</f>
        <v>Yes</v>
      </c>
      <c r="U225" s="1" t="str">
        <f>VLOOKUP(Cohort[[#This Row],[Code]],Codes[],COLUMN(Codes[[#Headers],[EPDS]]),FALSE)</f>
        <v>Yes</v>
      </c>
      <c r="V225" s="1" t="str">
        <f>VLOOKUP(Cohort[[#This Row],[Code]],Codes[],COLUMN(Codes[[#Headers],[Mother''s Medications]]),FALSE)</f>
        <v>Yes</v>
      </c>
      <c r="W225" s="1" t="str">
        <f>VLOOKUP(Cohort[[#This Row],[Code]],Codes[],COLUMN(Codes[[#Headers],[Baby Medications]]),FALSE)</f>
        <v>Yes</v>
      </c>
      <c r="X225" s="1" t="str">
        <f>VLOOKUP(Cohort[[#This Row],[Code]],Codes[],COLUMN(Codes[[#Headers],[Obstetric Histpry]]),FALSE)</f>
        <v>Yes</v>
      </c>
      <c r="Y225" s="1" t="str">
        <f>VLOOKUP(Cohort[[#This Row],[Code]],Codes[],COLUMN(Codes[[#Headers],[18 Month Follow on Data]]),FALSE)</f>
        <v>No</v>
      </c>
    </row>
    <row r="226" spans="1:25" hidden="1" x14ac:dyDescent="0.2">
      <c r="A226" t="s">
        <v>238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tr" cm="1">
        <f t="array" ref="I226">TEXT(SUM(10^Code_Mask*(Cohort[[#This Row],[Fetal Pilot Scans, validated or not]:[Has child had an 18 month assessment.  NB this includes limited data, courtesy assessments etc]]&gt;0)),"0000000")</f>
        <v>0000010</v>
      </c>
      <c r="L226" s="1" t="b">
        <f>VLOOKUP(Cohort[[#This Row],[Participant ID]],BIBS[],COLUMN(BIBS[[#Headers],[BIBS?]]),FALSE)</f>
        <v>0</v>
      </c>
      <c r="N226" s="1" t="str">
        <f>VLOOKUP(Cohort[[#This Row],[Code]],Codes[],COLUMN(Codes[[#Headers],[Meaning]]),FALSE)</f>
        <v>Fetal pilot.  Not assessed.  Enrolment, EPDS, not cleaned</v>
      </c>
      <c r="O226" s="1" t="str">
        <f>VLOOKUP(Cohort[[#This Row],[Code]],Codes[],COLUMN(Codes[[#Headers],[Parents Demographic]]),FALSE)</f>
        <v>Yes - uncleaned</v>
      </c>
      <c r="P226" s="1" t="str">
        <f>VLOOKUP(Cohort[[#This Row],[Code]],Codes[],COLUMN(Codes[[#Headers],[Mother''s Past Medical History]]),FALSE)</f>
        <v>Yes - uncleaned</v>
      </c>
      <c r="Q226" s="1" t="str">
        <f>VLOOKUP(Cohort[[#This Row],[Code]],Codes[],COLUMN(Codes[[#Headers],[EDD + Mode of Conception]]),FALSE)</f>
        <v>Yes - uncleaned</v>
      </c>
      <c r="R226" s="1" t="str">
        <f>VLOOKUP(Cohort[[#This Row],[Code]],Codes[],COLUMN(Codes[[#Headers],[Late Pregnancy History]]),FALSE)</f>
        <v>No</v>
      </c>
      <c r="S226" s="1" t="str">
        <f>VLOOKUP(Cohort[[#This Row],[Code]],Codes[],COLUMN(Codes[[#Headers],[Labour History]]),FALSE)</f>
        <v>No</v>
      </c>
      <c r="T226" s="1" t="str">
        <f>VLOOKUP(Cohort[[#This Row],[Code]],Codes[],COLUMN(Codes[[#Headers],[Baby Background Information]]),FALSE)</f>
        <v>No</v>
      </c>
      <c r="U226" s="1" t="str">
        <f>VLOOKUP(Cohort[[#This Row],[Code]],Codes[],COLUMN(Codes[[#Headers],[EPDS]]),FALSE)</f>
        <v>Yes</v>
      </c>
      <c r="V226" s="1" t="str">
        <f>VLOOKUP(Cohort[[#This Row],[Code]],Codes[],COLUMN(Codes[[#Headers],[Mother''s Medications]]),FALSE)</f>
        <v>Yes - uncleaned</v>
      </c>
      <c r="W226" s="1" t="str">
        <f>VLOOKUP(Cohort[[#This Row],[Code]],Codes[],COLUMN(Codes[[#Headers],[Baby Medications]]),FALSE)</f>
        <v>No</v>
      </c>
      <c r="X226" s="1" t="str">
        <f>VLOOKUP(Cohort[[#This Row],[Code]],Codes[],COLUMN(Codes[[#Headers],[Obstetric Histpry]]),FALSE)</f>
        <v>Yes - uncleaned</v>
      </c>
      <c r="Y226" s="1" t="str">
        <f>VLOOKUP(Cohort[[#This Row],[Code]],Codes[],COLUMN(Codes[[#Headers],[18 Month Follow on Data]]),FALSE)</f>
        <v>No</v>
      </c>
    </row>
    <row r="227" spans="1:25" hidden="1" x14ac:dyDescent="0.2">
      <c r="A227" t="s">
        <v>239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tr" cm="1">
        <f t="array" ref="I227">TEXT(SUM(10^Code_Mask*(Cohort[[#This Row],[Fetal Pilot Scans, validated or not]:[Has child had an 18 month assessment.  NB this includes limited data, courtesy assessments etc]]&gt;0)),"0000000")</f>
        <v>0000010</v>
      </c>
      <c r="L227" s="1" t="b">
        <f>VLOOKUP(Cohort[[#This Row],[Participant ID]],BIBS[],COLUMN(BIBS[[#Headers],[BIBS?]]),FALSE)</f>
        <v>0</v>
      </c>
      <c r="N227" s="1" t="str">
        <f>VLOOKUP(Cohort[[#This Row],[Code]],Codes[],COLUMN(Codes[[#Headers],[Meaning]]),FALSE)</f>
        <v>Fetal pilot.  Not assessed.  Enrolment, EPDS, not cleaned</v>
      </c>
      <c r="O227" s="1" t="str">
        <f>VLOOKUP(Cohort[[#This Row],[Code]],Codes[],COLUMN(Codes[[#Headers],[Parents Demographic]]),FALSE)</f>
        <v>Yes - uncleaned</v>
      </c>
      <c r="P227" s="1" t="str">
        <f>VLOOKUP(Cohort[[#This Row],[Code]],Codes[],COLUMN(Codes[[#Headers],[Mother''s Past Medical History]]),FALSE)</f>
        <v>Yes - uncleaned</v>
      </c>
      <c r="Q227" s="1" t="str">
        <f>VLOOKUP(Cohort[[#This Row],[Code]],Codes[],COLUMN(Codes[[#Headers],[EDD + Mode of Conception]]),FALSE)</f>
        <v>Yes - uncleaned</v>
      </c>
      <c r="R227" s="1" t="str">
        <f>VLOOKUP(Cohort[[#This Row],[Code]],Codes[],COLUMN(Codes[[#Headers],[Late Pregnancy History]]),FALSE)</f>
        <v>No</v>
      </c>
      <c r="S227" s="1" t="str">
        <f>VLOOKUP(Cohort[[#This Row],[Code]],Codes[],COLUMN(Codes[[#Headers],[Labour History]]),FALSE)</f>
        <v>No</v>
      </c>
      <c r="T227" s="1" t="str">
        <f>VLOOKUP(Cohort[[#This Row],[Code]],Codes[],COLUMN(Codes[[#Headers],[Baby Background Information]]),FALSE)</f>
        <v>No</v>
      </c>
      <c r="U227" s="1" t="str">
        <f>VLOOKUP(Cohort[[#This Row],[Code]],Codes[],COLUMN(Codes[[#Headers],[EPDS]]),FALSE)</f>
        <v>Yes</v>
      </c>
      <c r="V227" s="1" t="str">
        <f>VLOOKUP(Cohort[[#This Row],[Code]],Codes[],COLUMN(Codes[[#Headers],[Mother''s Medications]]),FALSE)</f>
        <v>Yes - uncleaned</v>
      </c>
      <c r="W227" s="1" t="str">
        <f>VLOOKUP(Cohort[[#This Row],[Code]],Codes[],COLUMN(Codes[[#Headers],[Baby Medications]]),FALSE)</f>
        <v>No</v>
      </c>
      <c r="X227" s="1" t="str">
        <f>VLOOKUP(Cohort[[#This Row],[Code]],Codes[],COLUMN(Codes[[#Headers],[Obstetric Histpry]]),FALSE)</f>
        <v>Yes - uncleaned</v>
      </c>
      <c r="Y227" s="1" t="str">
        <f>VLOOKUP(Cohort[[#This Row],[Code]],Codes[],COLUMN(Codes[[#Headers],[18 Month Follow on Data]]),FALSE)</f>
        <v>No</v>
      </c>
    </row>
    <row r="228" spans="1:25" hidden="1" x14ac:dyDescent="0.2">
      <c r="A228" t="s">
        <v>240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 t="str" cm="1">
        <f t="array" ref="I228">TEXT(SUM(10^Code_Mask*(Cohort[[#This Row],[Fetal Pilot Scans, validated or not]:[Has child had an 18 month assessment.  NB this includes limited data, courtesy assessments etc]]&gt;0)),"0000000")</f>
        <v>0100100</v>
      </c>
      <c r="L228" s="1" t="b">
        <f>VLOOKUP(Cohort[[#This Row],[Participant ID]],BIBS[],COLUMN(BIBS[[#Headers],[BIBS?]]),FALSE)</f>
        <v>0</v>
      </c>
      <c r="N228" s="1" t="str">
        <f>VLOOKUP(Cohort[[#This Row],[Code]],Codes[],COLUMN(Codes[[#Headers],[Meaning]]),FALSE)</f>
        <v>Term scan, Assessed at 18 months</v>
      </c>
      <c r="O228" s="1" t="str">
        <f>VLOOKUP(Cohort[[#This Row],[Code]],Codes[],COLUMN(Codes[[#Headers],[Parents Demographic]]),FALSE)</f>
        <v>Yes</v>
      </c>
      <c r="P228" s="1" t="str">
        <f>VLOOKUP(Cohort[[#This Row],[Code]],Codes[],COLUMN(Codes[[#Headers],[Mother''s Past Medical History]]),FALSE)</f>
        <v>Yes</v>
      </c>
      <c r="Q228" s="1" t="str">
        <f>VLOOKUP(Cohort[[#This Row],[Code]],Codes[],COLUMN(Codes[[#Headers],[EDD + Mode of Conception]]),FALSE)</f>
        <v>Yes</v>
      </c>
      <c r="R228" s="1" t="str">
        <f>VLOOKUP(Cohort[[#This Row],[Code]],Codes[],COLUMN(Codes[[#Headers],[Late Pregnancy History]]),FALSE)</f>
        <v>Yes</v>
      </c>
      <c r="S228" s="1" t="str">
        <f>VLOOKUP(Cohort[[#This Row],[Code]],Codes[],COLUMN(Codes[[#Headers],[Labour History]]),FALSE)</f>
        <v>Yes</v>
      </c>
      <c r="T228" s="1" t="str">
        <f>VLOOKUP(Cohort[[#This Row],[Code]],Codes[],COLUMN(Codes[[#Headers],[Baby Background Information]]),FALSE)</f>
        <v>Yes</v>
      </c>
      <c r="U228" s="1" t="str">
        <f>VLOOKUP(Cohort[[#This Row],[Code]],Codes[],COLUMN(Codes[[#Headers],[EPDS]]),FALSE)</f>
        <v>Yes</v>
      </c>
      <c r="V228" s="1" t="str">
        <f>VLOOKUP(Cohort[[#This Row],[Code]],Codes[],COLUMN(Codes[[#Headers],[Mother''s Medications]]),FALSE)</f>
        <v>Yes</v>
      </c>
      <c r="W228" s="1" t="str">
        <f>VLOOKUP(Cohort[[#This Row],[Code]],Codes[],COLUMN(Codes[[#Headers],[Baby Medications]]),FALSE)</f>
        <v>Yes</v>
      </c>
      <c r="X228" s="1" t="str">
        <f>VLOOKUP(Cohort[[#This Row],[Code]],Codes[],COLUMN(Codes[[#Headers],[Obstetric Histpry]]),FALSE)</f>
        <v>Yes</v>
      </c>
      <c r="Y228" s="1" t="str">
        <f>VLOOKUP(Cohort[[#This Row],[Code]],Codes[],COLUMN(Codes[[#Headers],[18 Month Follow on Data]]),FALSE)</f>
        <v>Yes</v>
      </c>
    </row>
    <row r="229" spans="1:25" hidden="1" x14ac:dyDescent="0.2">
      <c r="A229" t="s">
        <v>241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 t="str" cm="1">
        <f t="array" ref="I229">TEXT(SUM(10^Code_Mask*(Cohort[[#This Row],[Fetal Pilot Scans, validated or not]:[Has child had an 18 month assessment.  NB this includes limited data, courtesy assessments etc]]&gt;0)),"0000000")</f>
        <v>0100100</v>
      </c>
      <c r="L229" s="1" t="b">
        <f>VLOOKUP(Cohort[[#This Row],[Participant ID]],BIBS[],COLUMN(BIBS[[#Headers],[BIBS?]]),FALSE)</f>
        <v>0</v>
      </c>
      <c r="N229" s="1" t="str">
        <f>VLOOKUP(Cohort[[#This Row],[Code]],Codes[],COLUMN(Codes[[#Headers],[Meaning]]),FALSE)</f>
        <v>Term scan, Assessed at 18 months</v>
      </c>
      <c r="O229" s="1" t="str">
        <f>VLOOKUP(Cohort[[#This Row],[Code]],Codes[],COLUMN(Codes[[#Headers],[Parents Demographic]]),FALSE)</f>
        <v>Yes</v>
      </c>
      <c r="P229" s="1" t="str">
        <f>VLOOKUP(Cohort[[#This Row],[Code]],Codes[],COLUMN(Codes[[#Headers],[Mother''s Past Medical History]]),FALSE)</f>
        <v>Yes</v>
      </c>
      <c r="Q229" s="1" t="str">
        <f>VLOOKUP(Cohort[[#This Row],[Code]],Codes[],COLUMN(Codes[[#Headers],[EDD + Mode of Conception]]),FALSE)</f>
        <v>Yes</v>
      </c>
      <c r="R229" s="1" t="str">
        <f>VLOOKUP(Cohort[[#This Row],[Code]],Codes[],COLUMN(Codes[[#Headers],[Late Pregnancy History]]),FALSE)</f>
        <v>Yes</v>
      </c>
      <c r="S229" s="1" t="str">
        <f>VLOOKUP(Cohort[[#This Row],[Code]],Codes[],COLUMN(Codes[[#Headers],[Labour History]]),FALSE)</f>
        <v>Yes</v>
      </c>
      <c r="T229" s="1" t="str">
        <f>VLOOKUP(Cohort[[#This Row],[Code]],Codes[],COLUMN(Codes[[#Headers],[Baby Background Information]]),FALSE)</f>
        <v>Yes</v>
      </c>
      <c r="U229" s="1" t="str">
        <f>VLOOKUP(Cohort[[#This Row],[Code]],Codes[],COLUMN(Codes[[#Headers],[EPDS]]),FALSE)</f>
        <v>Yes</v>
      </c>
      <c r="V229" s="1" t="str">
        <f>VLOOKUP(Cohort[[#This Row],[Code]],Codes[],COLUMN(Codes[[#Headers],[Mother''s Medications]]),FALSE)</f>
        <v>Yes</v>
      </c>
      <c r="W229" s="1" t="str">
        <f>VLOOKUP(Cohort[[#This Row],[Code]],Codes[],COLUMN(Codes[[#Headers],[Baby Medications]]),FALSE)</f>
        <v>Yes</v>
      </c>
      <c r="X229" s="1" t="str">
        <f>VLOOKUP(Cohort[[#This Row],[Code]],Codes[],COLUMN(Codes[[#Headers],[Obstetric Histpry]]),FALSE)</f>
        <v>Yes</v>
      </c>
      <c r="Y229" s="1" t="str">
        <f>VLOOKUP(Cohort[[#This Row],[Code]],Codes[],COLUMN(Codes[[#Headers],[18 Month Follow on Data]]),FALSE)</f>
        <v>Yes</v>
      </c>
    </row>
    <row r="230" spans="1:25" hidden="1" x14ac:dyDescent="0.2">
      <c r="A230" t="s">
        <v>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 t="str" cm="1">
        <f t="array" ref="I230">TEXT(SUM(10^Code_Mask*(Cohort[[#This Row],[Fetal Pilot Scans, validated or not]:[Has child had an 18 month assessment.  NB this includes limited data, courtesy assessments etc]]&gt;0)),"0000000")</f>
        <v>0001100</v>
      </c>
      <c r="L230" s="1" t="b">
        <f>VLOOKUP(Cohort[[#This Row],[Participant ID]],BIBS[],COLUMN(BIBS[[#Headers],[BIBS?]]),FALSE)</f>
        <v>0</v>
      </c>
      <c r="N230" s="1" t="str">
        <f>VLOOKUP(Cohort[[#This Row],[Code]],Codes[],COLUMN(Codes[[#Headers],[Meaning]]),FALSE)</f>
        <v>Pre-term_at term only, no other scans, assessed at 18 months</v>
      </c>
      <c r="O230" s="1" t="str">
        <f>VLOOKUP(Cohort[[#This Row],[Code]],Codes[],COLUMN(Codes[[#Headers],[Parents Demographic]]),FALSE)</f>
        <v>Yes</v>
      </c>
      <c r="P230" s="1" t="str">
        <f>VLOOKUP(Cohort[[#This Row],[Code]],Codes[],COLUMN(Codes[[#Headers],[Mother''s Past Medical History]]),FALSE)</f>
        <v>Yes</v>
      </c>
      <c r="Q230" s="1" t="str">
        <f>VLOOKUP(Cohort[[#This Row],[Code]],Codes[],COLUMN(Codes[[#Headers],[EDD + Mode of Conception]]),FALSE)</f>
        <v>Yes</v>
      </c>
      <c r="R230" s="1" t="str">
        <f>VLOOKUP(Cohort[[#This Row],[Code]],Codes[],COLUMN(Codes[[#Headers],[Late Pregnancy History]]),FALSE)</f>
        <v>Yes</v>
      </c>
      <c r="S230" s="1" t="str">
        <f>VLOOKUP(Cohort[[#This Row],[Code]],Codes[],COLUMN(Codes[[#Headers],[Labour History]]),FALSE)</f>
        <v>Yes</v>
      </c>
      <c r="T230" s="1" t="str">
        <f>VLOOKUP(Cohort[[#This Row],[Code]],Codes[],COLUMN(Codes[[#Headers],[Baby Background Information]]),FALSE)</f>
        <v>Yes</v>
      </c>
      <c r="U230" s="1" t="str">
        <f>VLOOKUP(Cohort[[#This Row],[Code]],Codes[],COLUMN(Codes[[#Headers],[EPDS]]),FALSE)</f>
        <v>Yes</v>
      </c>
      <c r="V230" s="1" t="str">
        <f>VLOOKUP(Cohort[[#This Row],[Code]],Codes[],COLUMN(Codes[[#Headers],[Mother''s Medications]]),FALSE)</f>
        <v>Yes</v>
      </c>
      <c r="W230" s="1" t="str">
        <f>VLOOKUP(Cohort[[#This Row],[Code]],Codes[],COLUMN(Codes[[#Headers],[Baby Medications]]),FALSE)</f>
        <v>Yes</v>
      </c>
      <c r="X230" s="1" t="str">
        <f>VLOOKUP(Cohort[[#This Row],[Code]],Codes[],COLUMN(Codes[[#Headers],[Obstetric Histpry]]),FALSE)</f>
        <v>Yes</v>
      </c>
      <c r="Y230" s="1" t="str">
        <f>VLOOKUP(Cohort[[#This Row],[Code]],Codes[],COLUMN(Codes[[#Headers],[18 Month Follow on Data]]),FALSE)</f>
        <v>Yes</v>
      </c>
    </row>
    <row r="231" spans="1:25" hidden="1" x14ac:dyDescent="0.2">
      <c r="A231" t="s">
        <v>243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 t="str" cm="1">
        <f t="array" ref="I231">TEXT(SUM(10^Code_Mask*(Cohort[[#This Row],[Fetal Pilot Scans, validated or not]:[Has child had an 18 month assessment.  NB this includes limited data, courtesy assessments etc]]&gt;0)),"0000000")</f>
        <v>0011100</v>
      </c>
      <c r="L231" s="1" t="b">
        <f>VLOOKUP(Cohort[[#This Row],[Participant ID]],BIBS[],COLUMN(BIBS[[#Headers],[BIBS?]]),FALSE)</f>
        <v>0</v>
      </c>
      <c r="N231" s="1" t="str">
        <f>VLOOKUP(Cohort[[#This Row],[Code]],Codes[],COLUMN(Codes[[#Headers],[Meaning]]),FALSE)</f>
        <v>Pre-term and pre-term at term scans, assessed at 18 months</v>
      </c>
      <c r="O231" s="1" t="str">
        <f>VLOOKUP(Cohort[[#This Row],[Code]],Codes[],COLUMN(Codes[[#Headers],[Parents Demographic]]),FALSE)</f>
        <v>Yes</v>
      </c>
      <c r="P231" s="1" t="str">
        <f>VLOOKUP(Cohort[[#This Row],[Code]],Codes[],COLUMN(Codes[[#Headers],[Mother''s Past Medical History]]),FALSE)</f>
        <v>Yes</v>
      </c>
      <c r="Q231" s="1" t="str">
        <f>VLOOKUP(Cohort[[#This Row],[Code]],Codes[],COLUMN(Codes[[#Headers],[EDD + Mode of Conception]]),FALSE)</f>
        <v>Yes</v>
      </c>
      <c r="R231" s="1" t="str">
        <f>VLOOKUP(Cohort[[#This Row],[Code]],Codes[],COLUMN(Codes[[#Headers],[Late Pregnancy History]]),FALSE)</f>
        <v>Yes</v>
      </c>
      <c r="S231" s="1" t="str">
        <f>VLOOKUP(Cohort[[#This Row],[Code]],Codes[],COLUMN(Codes[[#Headers],[Labour History]]),FALSE)</f>
        <v>Yes</v>
      </c>
      <c r="T231" s="1" t="str">
        <f>VLOOKUP(Cohort[[#This Row],[Code]],Codes[],COLUMN(Codes[[#Headers],[Baby Background Information]]),FALSE)</f>
        <v>Yes</v>
      </c>
      <c r="U231" s="1" t="str">
        <f>VLOOKUP(Cohort[[#This Row],[Code]],Codes[],COLUMN(Codes[[#Headers],[EPDS]]),FALSE)</f>
        <v>Yes</v>
      </c>
      <c r="V231" s="1" t="str">
        <f>VLOOKUP(Cohort[[#This Row],[Code]],Codes[],COLUMN(Codes[[#Headers],[Mother''s Medications]]),FALSE)</f>
        <v>Yes</v>
      </c>
      <c r="W231" s="1" t="str">
        <f>VLOOKUP(Cohort[[#This Row],[Code]],Codes[],COLUMN(Codes[[#Headers],[Baby Medications]]),FALSE)</f>
        <v>Yes</v>
      </c>
      <c r="X231" s="1" t="str">
        <f>VLOOKUP(Cohort[[#This Row],[Code]],Codes[],COLUMN(Codes[[#Headers],[Obstetric Histpry]]),FALSE)</f>
        <v>Yes</v>
      </c>
      <c r="Y231" s="1" t="str">
        <f>VLOOKUP(Cohort[[#This Row],[Code]],Codes[],COLUMN(Codes[[#Headers],[18 Month Follow on Data]]),FALSE)</f>
        <v>Yes</v>
      </c>
    </row>
    <row r="232" spans="1:25" hidden="1" x14ac:dyDescent="0.2">
      <c r="A232" t="s">
        <v>244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 t="str" cm="1">
        <f t="array" ref="I232">TEXT(SUM(10^Code_Mask*(Cohort[[#This Row],[Fetal Pilot Scans, validated or not]:[Has child had an 18 month assessment.  NB this includes limited data, courtesy assessments etc]]&gt;0)),"0000000")</f>
        <v>0011100</v>
      </c>
      <c r="L232" s="1" t="b">
        <f>VLOOKUP(Cohort[[#This Row],[Participant ID]],BIBS[],COLUMN(BIBS[[#Headers],[BIBS?]]),FALSE)</f>
        <v>0</v>
      </c>
      <c r="N232" s="1" t="str">
        <f>VLOOKUP(Cohort[[#This Row],[Code]],Codes[],COLUMN(Codes[[#Headers],[Meaning]]),FALSE)</f>
        <v>Pre-term and pre-term at term scans, assessed at 18 months</v>
      </c>
      <c r="O232" s="1" t="str">
        <f>VLOOKUP(Cohort[[#This Row],[Code]],Codes[],COLUMN(Codes[[#Headers],[Parents Demographic]]),FALSE)</f>
        <v>Yes</v>
      </c>
      <c r="P232" s="1" t="str">
        <f>VLOOKUP(Cohort[[#This Row],[Code]],Codes[],COLUMN(Codes[[#Headers],[Mother''s Past Medical History]]),FALSE)</f>
        <v>Yes</v>
      </c>
      <c r="Q232" s="1" t="str">
        <f>VLOOKUP(Cohort[[#This Row],[Code]],Codes[],COLUMN(Codes[[#Headers],[EDD + Mode of Conception]]),FALSE)</f>
        <v>Yes</v>
      </c>
      <c r="R232" s="1" t="str">
        <f>VLOOKUP(Cohort[[#This Row],[Code]],Codes[],COLUMN(Codes[[#Headers],[Late Pregnancy History]]),FALSE)</f>
        <v>Yes</v>
      </c>
      <c r="S232" s="1" t="str">
        <f>VLOOKUP(Cohort[[#This Row],[Code]],Codes[],COLUMN(Codes[[#Headers],[Labour History]]),FALSE)</f>
        <v>Yes</v>
      </c>
      <c r="T232" s="1" t="str">
        <f>VLOOKUP(Cohort[[#This Row],[Code]],Codes[],COLUMN(Codes[[#Headers],[Baby Background Information]]),FALSE)</f>
        <v>Yes</v>
      </c>
      <c r="U232" s="1" t="str">
        <f>VLOOKUP(Cohort[[#This Row],[Code]],Codes[],COLUMN(Codes[[#Headers],[EPDS]]),FALSE)</f>
        <v>Yes</v>
      </c>
      <c r="V232" s="1" t="str">
        <f>VLOOKUP(Cohort[[#This Row],[Code]],Codes[],COLUMN(Codes[[#Headers],[Mother''s Medications]]),FALSE)</f>
        <v>Yes</v>
      </c>
      <c r="W232" s="1" t="str">
        <f>VLOOKUP(Cohort[[#This Row],[Code]],Codes[],COLUMN(Codes[[#Headers],[Baby Medications]]),FALSE)</f>
        <v>Yes</v>
      </c>
      <c r="X232" s="1" t="str">
        <f>VLOOKUP(Cohort[[#This Row],[Code]],Codes[],COLUMN(Codes[[#Headers],[Obstetric Histpry]]),FALSE)</f>
        <v>Yes</v>
      </c>
      <c r="Y232" s="1" t="str">
        <f>VLOOKUP(Cohort[[#This Row],[Code]],Codes[],COLUMN(Codes[[#Headers],[18 Month Follow on Data]]),FALSE)</f>
        <v>Yes</v>
      </c>
    </row>
    <row r="233" spans="1:25" hidden="1" x14ac:dyDescent="0.2">
      <c r="A233" t="s">
        <v>245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 t="str" cm="1">
        <f t="array" ref="I233">TEXT(SUM(10^Code_Mask*(Cohort[[#This Row],[Fetal Pilot Scans, validated or not]:[Has child had an 18 month assessment.  NB this includes limited data, courtesy assessments etc]]&gt;0)),"0000000")</f>
        <v>0100100</v>
      </c>
      <c r="L233" s="1" t="b">
        <f>VLOOKUP(Cohort[[#This Row],[Participant ID]],BIBS[],COLUMN(BIBS[[#Headers],[BIBS?]]),FALSE)</f>
        <v>0</v>
      </c>
      <c r="N233" s="1" t="str">
        <f>VLOOKUP(Cohort[[#This Row],[Code]],Codes[],COLUMN(Codes[[#Headers],[Meaning]]),FALSE)</f>
        <v>Term scan, Assessed at 18 months</v>
      </c>
      <c r="O233" s="1" t="str">
        <f>VLOOKUP(Cohort[[#This Row],[Code]],Codes[],COLUMN(Codes[[#Headers],[Parents Demographic]]),FALSE)</f>
        <v>Yes</v>
      </c>
      <c r="P233" s="1" t="str">
        <f>VLOOKUP(Cohort[[#This Row],[Code]],Codes[],COLUMN(Codes[[#Headers],[Mother''s Past Medical History]]),FALSE)</f>
        <v>Yes</v>
      </c>
      <c r="Q233" s="1" t="str">
        <f>VLOOKUP(Cohort[[#This Row],[Code]],Codes[],COLUMN(Codes[[#Headers],[EDD + Mode of Conception]]),FALSE)</f>
        <v>Yes</v>
      </c>
      <c r="R233" s="1" t="str">
        <f>VLOOKUP(Cohort[[#This Row],[Code]],Codes[],COLUMN(Codes[[#Headers],[Late Pregnancy History]]),FALSE)</f>
        <v>Yes</v>
      </c>
      <c r="S233" s="1" t="str">
        <f>VLOOKUP(Cohort[[#This Row],[Code]],Codes[],COLUMN(Codes[[#Headers],[Labour History]]),FALSE)</f>
        <v>Yes</v>
      </c>
      <c r="T233" s="1" t="str">
        <f>VLOOKUP(Cohort[[#This Row],[Code]],Codes[],COLUMN(Codes[[#Headers],[Baby Background Information]]),FALSE)</f>
        <v>Yes</v>
      </c>
      <c r="U233" s="1" t="str">
        <f>VLOOKUP(Cohort[[#This Row],[Code]],Codes[],COLUMN(Codes[[#Headers],[EPDS]]),FALSE)</f>
        <v>Yes</v>
      </c>
      <c r="V233" s="1" t="str">
        <f>VLOOKUP(Cohort[[#This Row],[Code]],Codes[],COLUMN(Codes[[#Headers],[Mother''s Medications]]),FALSE)</f>
        <v>Yes</v>
      </c>
      <c r="W233" s="1" t="str">
        <f>VLOOKUP(Cohort[[#This Row],[Code]],Codes[],COLUMN(Codes[[#Headers],[Baby Medications]]),FALSE)</f>
        <v>Yes</v>
      </c>
      <c r="X233" s="1" t="str">
        <f>VLOOKUP(Cohort[[#This Row],[Code]],Codes[],COLUMN(Codes[[#Headers],[Obstetric Histpry]]),FALSE)</f>
        <v>Yes</v>
      </c>
      <c r="Y233" s="1" t="str">
        <f>VLOOKUP(Cohort[[#This Row],[Code]],Codes[],COLUMN(Codes[[#Headers],[18 Month Follow on Data]]),FALSE)</f>
        <v>Yes</v>
      </c>
    </row>
    <row r="234" spans="1:25" hidden="1" x14ac:dyDescent="0.2">
      <c r="A234" t="s">
        <v>246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 t="str" cm="1">
        <f t="array" ref="I234">TEXT(SUM(10^Code_Mask*(Cohort[[#This Row],[Fetal Pilot Scans, validated or not]:[Has child had an 18 month assessment.  NB this includes limited data, courtesy assessments etc]]&gt;0)),"0000000")</f>
        <v>0011100</v>
      </c>
      <c r="L234" s="1" t="b">
        <f>VLOOKUP(Cohort[[#This Row],[Participant ID]],BIBS[],COLUMN(BIBS[[#Headers],[BIBS?]]),FALSE)</f>
        <v>0</v>
      </c>
      <c r="N234" s="1" t="str">
        <f>VLOOKUP(Cohort[[#This Row],[Code]],Codes[],COLUMN(Codes[[#Headers],[Meaning]]),FALSE)</f>
        <v>Pre-term and pre-term at term scans, assessed at 18 months</v>
      </c>
      <c r="O234" s="1" t="str">
        <f>VLOOKUP(Cohort[[#This Row],[Code]],Codes[],COLUMN(Codes[[#Headers],[Parents Demographic]]),FALSE)</f>
        <v>Yes</v>
      </c>
      <c r="P234" s="1" t="str">
        <f>VLOOKUP(Cohort[[#This Row],[Code]],Codes[],COLUMN(Codes[[#Headers],[Mother''s Past Medical History]]),FALSE)</f>
        <v>Yes</v>
      </c>
      <c r="Q234" s="1" t="str">
        <f>VLOOKUP(Cohort[[#This Row],[Code]],Codes[],COLUMN(Codes[[#Headers],[EDD + Mode of Conception]]),FALSE)</f>
        <v>Yes</v>
      </c>
      <c r="R234" s="1" t="str">
        <f>VLOOKUP(Cohort[[#This Row],[Code]],Codes[],COLUMN(Codes[[#Headers],[Late Pregnancy History]]),FALSE)</f>
        <v>Yes</v>
      </c>
      <c r="S234" s="1" t="str">
        <f>VLOOKUP(Cohort[[#This Row],[Code]],Codes[],COLUMN(Codes[[#Headers],[Labour History]]),FALSE)</f>
        <v>Yes</v>
      </c>
      <c r="T234" s="1" t="str">
        <f>VLOOKUP(Cohort[[#This Row],[Code]],Codes[],COLUMN(Codes[[#Headers],[Baby Background Information]]),FALSE)</f>
        <v>Yes</v>
      </c>
      <c r="U234" s="1" t="str">
        <f>VLOOKUP(Cohort[[#This Row],[Code]],Codes[],COLUMN(Codes[[#Headers],[EPDS]]),FALSE)</f>
        <v>Yes</v>
      </c>
      <c r="V234" s="1" t="str">
        <f>VLOOKUP(Cohort[[#This Row],[Code]],Codes[],COLUMN(Codes[[#Headers],[Mother''s Medications]]),FALSE)</f>
        <v>Yes</v>
      </c>
      <c r="W234" s="1" t="str">
        <f>VLOOKUP(Cohort[[#This Row],[Code]],Codes[],COLUMN(Codes[[#Headers],[Baby Medications]]),FALSE)</f>
        <v>Yes</v>
      </c>
      <c r="X234" s="1" t="str">
        <f>VLOOKUP(Cohort[[#This Row],[Code]],Codes[],COLUMN(Codes[[#Headers],[Obstetric Histpry]]),FALSE)</f>
        <v>Yes</v>
      </c>
      <c r="Y234" s="1" t="str">
        <f>VLOOKUP(Cohort[[#This Row],[Code]],Codes[],COLUMN(Codes[[#Headers],[18 Month Follow on Data]]),FALSE)</f>
        <v>Yes</v>
      </c>
    </row>
    <row r="235" spans="1:25" hidden="1" x14ac:dyDescent="0.2">
      <c r="A235" t="s">
        <v>247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 t="str" cm="1">
        <f t="array" ref="I235">TEXT(SUM(10^Code_Mask*(Cohort[[#This Row],[Fetal Pilot Scans, validated or not]:[Has child had an 18 month assessment.  NB this includes limited data, courtesy assessments etc]]&gt;0)),"0000000")</f>
        <v>0100100</v>
      </c>
      <c r="L235" s="1" t="b">
        <f>VLOOKUP(Cohort[[#This Row],[Participant ID]],BIBS[],COLUMN(BIBS[[#Headers],[BIBS?]]),FALSE)</f>
        <v>0</v>
      </c>
      <c r="N235" s="1" t="str">
        <f>VLOOKUP(Cohort[[#This Row],[Code]],Codes[],COLUMN(Codes[[#Headers],[Meaning]]),FALSE)</f>
        <v>Term scan, Assessed at 18 months</v>
      </c>
      <c r="O235" s="1" t="str">
        <f>VLOOKUP(Cohort[[#This Row],[Code]],Codes[],COLUMN(Codes[[#Headers],[Parents Demographic]]),FALSE)</f>
        <v>Yes</v>
      </c>
      <c r="P235" s="1" t="str">
        <f>VLOOKUP(Cohort[[#This Row],[Code]],Codes[],COLUMN(Codes[[#Headers],[Mother''s Past Medical History]]),FALSE)</f>
        <v>Yes</v>
      </c>
      <c r="Q235" s="1" t="str">
        <f>VLOOKUP(Cohort[[#This Row],[Code]],Codes[],COLUMN(Codes[[#Headers],[EDD + Mode of Conception]]),FALSE)</f>
        <v>Yes</v>
      </c>
      <c r="R235" s="1" t="str">
        <f>VLOOKUP(Cohort[[#This Row],[Code]],Codes[],COLUMN(Codes[[#Headers],[Late Pregnancy History]]),FALSE)</f>
        <v>Yes</v>
      </c>
      <c r="S235" s="1" t="str">
        <f>VLOOKUP(Cohort[[#This Row],[Code]],Codes[],COLUMN(Codes[[#Headers],[Labour History]]),FALSE)</f>
        <v>Yes</v>
      </c>
      <c r="T235" s="1" t="str">
        <f>VLOOKUP(Cohort[[#This Row],[Code]],Codes[],COLUMN(Codes[[#Headers],[Baby Background Information]]),FALSE)</f>
        <v>Yes</v>
      </c>
      <c r="U235" s="1" t="str">
        <f>VLOOKUP(Cohort[[#This Row],[Code]],Codes[],COLUMN(Codes[[#Headers],[EPDS]]),FALSE)</f>
        <v>Yes</v>
      </c>
      <c r="V235" s="1" t="str">
        <f>VLOOKUP(Cohort[[#This Row],[Code]],Codes[],COLUMN(Codes[[#Headers],[Mother''s Medications]]),FALSE)</f>
        <v>Yes</v>
      </c>
      <c r="W235" s="1" t="str">
        <f>VLOOKUP(Cohort[[#This Row],[Code]],Codes[],COLUMN(Codes[[#Headers],[Baby Medications]]),FALSE)</f>
        <v>Yes</v>
      </c>
      <c r="X235" s="1" t="str">
        <f>VLOOKUP(Cohort[[#This Row],[Code]],Codes[],COLUMN(Codes[[#Headers],[Obstetric Histpry]]),FALSE)</f>
        <v>Yes</v>
      </c>
      <c r="Y235" s="1" t="str">
        <f>VLOOKUP(Cohort[[#This Row],[Code]],Codes[],COLUMN(Codes[[#Headers],[18 Month Follow on Data]]),FALSE)</f>
        <v>Yes</v>
      </c>
    </row>
    <row r="236" spans="1:25" hidden="1" x14ac:dyDescent="0.2">
      <c r="A236" t="s">
        <v>248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 t="str" cm="1">
        <f t="array" ref="I236">TEXT(SUM(10^Code_Mask*(Cohort[[#This Row],[Fetal Pilot Scans, validated or not]:[Has child had an 18 month assessment.  NB this includes limited data, courtesy assessments etc]]&gt;0)),"0000000")</f>
        <v>0100100</v>
      </c>
      <c r="L236" s="1" t="b">
        <f>VLOOKUP(Cohort[[#This Row],[Participant ID]],BIBS[],COLUMN(BIBS[[#Headers],[BIBS?]]),FALSE)</f>
        <v>0</v>
      </c>
      <c r="N236" s="1" t="str">
        <f>VLOOKUP(Cohort[[#This Row],[Code]],Codes[],COLUMN(Codes[[#Headers],[Meaning]]),FALSE)</f>
        <v>Term scan, Assessed at 18 months</v>
      </c>
      <c r="O236" s="1" t="str">
        <f>VLOOKUP(Cohort[[#This Row],[Code]],Codes[],COLUMN(Codes[[#Headers],[Parents Demographic]]),FALSE)</f>
        <v>Yes</v>
      </c>
      <c r="P236" s="1" t="str">
        <f>VLOOKUP(Cohort[[#This Row],[Code]],Codes[],COLUMN(Codes[[#Headers],[Mother''s Past Medical History]]),FALSE)</f>
        <v>Yes</v>
      </c>
      <c r="Q236" s="1" t="str">
        <f>VLOOKUP(Cohort[[#This Row],[Code]],Codes[],COLUMN(Codes[[#Headers],[EDD + Mode of Conception]]),FALSE)</f>
        <v>Yes</v>
      </c>
      <c r="R236" s="1" t="str">
        <f>VLOOKUP(Cohort[[#This Row],[Code]],Codes[],COLUMN(Codes[[#Headers],[Late Pregnancy History]]),FALSE)</f>
        <v>Yes</v>
      </c>
      <c r="S236" s="1" t="str">
        <f>VLOOKUP(Cohort[[#This Row],[Code]],Codes[],COLUMN(Codes[[#Headers],[Labour History]]),FALSE)</f>
        <v>Yes</v>
      </c>
      <c r="T236" s="1" t="str">
        <f>VLOOKUP(Cohort[[#This Row],[Code]],Codes[],COLUMN(Codes[[#Headers],[Baby Background Information]]),FALSE)</f>
        <v>Yes</v>
      </c>
      <c r="U236" s="1" t="str">
        <f>VLOOKUP(Cohort[[#This Row],[Code]],Codes[],COLUMN(Codes[[#Headers],[EPDS]]),FALSE)</f>
        <v>Yes</v>
      </c>
      <c r="V236" s="1" t="str">
        <f>VLOOKUP(Cohort[[#This Row],[Code]],Codes[],COLUMN(Codes[[#Headers],[Mother''s Medications]]),FALSE)</f>
        <v>Yes</v>
      </c>
      <c r="W236" s="1" t="str">
        <f>VLOOKUP(Cohort[[#This Row],[Code]],Codes[],COLUMN(Codes[[#Headers],[Baby Medications]]),FALSE)</f>
        <v>Yes</v>
      </c>
      <c r="X236" s="1" t="str">
        <f>VLOOKUP(Cohort[[#This Row],[Code]],Codes[],COLUMN(Codes[[#Headers],[Obstetric Histpry]]),FALSE)</f>
        <v>Yes</v>
      </c>
      <c r="Y236" s="1" t="str">
        <f>VLOOKUP(Cohort[[#This Row],[Code]],Codes[],COLUMN(Codes[[#Headers],[18 Month Follow on Data]]),FALSE)</f>
        <v>Yes</v>
      </c>
    </row>
    <row r="237" spans="1:25" hidden="1" x14ac:dyDescent="0.2">
      <c r="A237" t="s">
        <v>249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 t="str" cm="1">
        <f t="array" ref="I237">TEXT(SUM(10^Code_Mask*(Cohort[[#This Row],[Fetal Pilot Scans, validated or not]:[Has child had an 18 month assessment.  NB this includes limited data, courtesy assessments etc]]&gt;0)),"0000000")</f>
        <v>0100100</v>
      </c>
      <c r="L237" s="1" t="b">
        <f>VLOOKUP(Cohort[[#This Row],[Participant ID]],BIBS[],COLUMN(BIBS[[#Headers],[BIBS?]]),FALSE)</f>
        <v>0</v>
      </c>
      <c r="N237" s="1" t="str">
        <f>VLOOKUP(Cohort[[#This Row],[Code]],Codes[],COLUMN(Codes[[#Headers],[Meaning]]),FALSE)</f>
        <v>Term scan, Assessed at 18 months</v>
      </c>
      <c r="O237" s="1" t="str">
        <f>VLOOKUP(Cohort[[#This Row],[Code]],Codes[],COLUMN(Codes[[#Headers],[Parents Demographic]]),FALSE)</f>
        <v>Yes</v>
      </c>
      <c r="P237" s="1" t="str">
        <f>VLOOKUP(Cohort[[#This Row],[Code]],Codes[],COLUMN(Codes[[#Headers],[Mother''s Past Medical History]]),FALSE)</f>
        <v>Yes</v>
      </c>
      <c r="Q237" s="1" t="str">
        <f>VLOOKUP(Cohort[[#This Row],[Code]],Codes[],COLUMN(Codes[[#Headers],[EDD + Mode of Conception]]),FALSE)</f>
        <v>Yes</v>
      </c>
      <c r="R237" s="1" t="str">
        <f>VLOOKUP(Cohort[[#This Row],[Code]],Codes[],COLUMN(Codes[[#Headers],[Late Pregnancy History]]),FALSE)</f>
        <v>Yes</v>
      </c>
      <c r="S237" s="1" t="str">
        <f>VLOOKUP(Cohort[[#This Row],[Code]],Codes[],COLUMN(Codes[[#Headers],[Labour History]]),FALSE)</f>
        <v>Yes</v>
      </c>
      <c r="T237" s="1" t="str">
        <f>VLOOKUP(Cohort[[#This Row],[Code]],Codes[],COLUMN(Codes[[#Headers],[Baby Background Information]]),FALSE)</f>
        <v>Yes</v>
      </c>
      <c r="U237" s="1" t="str">
        <f>VLOOKUP(Cohort[[#This Row],[Code]],Codes[],COLUMN(Codes[[#Headers],[EPDS]]),FALSE)</f>
        <v>Yes</v>
      </c>
      <c r="V237" s="1" t="str">
        <f>VLOOKUP(Cohort[[#This Row],[Code]],Codes[],COLUMN(Codes[[#Headers],[Mother''s Medications]]),FALSE)</f>
        <v>Yes</v>
      </c>
      <c r="W237" s="1" t="str">
        <f>VLOOKUP(Cohort[[#This Row],[Code]],Codes[],COLUMN(Codes[[#Headers],[Baby Medications]]),FALSE)</f>
        <v>Yes</v>
      </c>
      <c r="X237" s="1" t="str">
        <f>VLOOKUP(Cohort[[#This Row],[Code]],Codes[],COLUMN(Codes[[#Headers],[Obstetric Histpry]]),FALSE)</f>
        <v>Yes</v>
      </c>
      <c r="Y237" s="1" t="str">
        <f>VLOOKUP(Cohort[[#This Row],[Code]],Codes[],COLUMN(Codes[[#Headers],[18 Month Follow on Data]]),FALSE)</f>
        <v>Yes</v>
      </c>
    </row>
    <row r="238" spans="1:25" x14ac:dyDescent="0.2">
      <c r="A238" t="s">
        <v>250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 t="str" cm="1">
        <f t="array" ref="I238">TEXT(SUM(10^Code_Mask*(Cohort[[#This Row],[Fetal Pilot Scans, validated or not]:[Has child had an 18 month assessment.  NB this includes limited data, courtesy assessments etc]]&gt;0)),"0000000")</f>
        <v>0100000</v>
      </c>
      <c r="L238" s="1" t="b">
        <f>VLOOKUP(Cohort[[#This Row],[Participant ID]],BIBS[],COLUMN(BIBS[[#Headers],[BIBS?]]),FALSE)</f>
        <v>1</v>
      </c>
      <c r="N238" s="1" t="str">
        <f>VLOOKUP(Cohort[[#This Row],[Code]],Codes[],COLUMN(Codes[[#Headers],[Meaning]]),FALSE)</f>
        <v>Term scan, not assessed</v>
      </c>
      <c r="O238" s="1" t="str">
        <f>VLOOKUP(Cohort[[#This Row],[Code]],Codes[],COLUMN(Codes[[#Headers],[Parents Demographic]]),FALSE)</f>
        <v>Yes</v>
      </c>
      <c r="P238" s="1" t="str">
        <f>VLOOKUP(Cohort[[#This Row],[Code]],Codes[],COLUMN(Codes[[#Headers],[Mother''s Past Medical History]]),FALSE)</f>
        <v>Yes</v>
      </c>
      <c r="Q238" s="1" t="str">
        <f>VLOOKUP(Cohort[[#This Row],[Code]],Codes[],COLUMN(Codes[[#Headers],[EDD + Mode of Conception]]),FALSE)</f>
        <v>Yes</v>
      </c>
      <c r="R238" s="1" t="str">
        <f>VLOOKUP(Cohort[[#This Row],[Code]],Codes[],COLUMN(Codes[[#Headers],[Late Pregnancy History]]),FALSE)</f>
        <v>Yes</v>
      </c>
      <c r="S238" s="1" t="str">
        <f>VLOOKUP(Cohort[[#This Row],[Code]],Codes[],COLUMN(Codes[[#Headers],[Labour History]]),FALSE)</f>
        <v>Yes</v>
      </c>
      <c r="T238" s="1" t="str">
        <f>VLOOKUP(Cohort[[#This Row],[Code]],Codes[],COLUMN(Codes[[#Headers],[Baby Background Information]]),FALSE)</f>
        <v>Yes</v>
      </c>
      <c r="U238" s="1" t="str">
        <f>VLOOKUP(Cohort[[#This Row],[Code]],Codes[],COLUMN(Codes[[#Headers],[EPDS]]),FALSE)</f>
        <v>Yes</v>
      </c>
      <c r="V238" s="1" t="str">
        <f>VLOOKUP(Cohort[[#This Row],[Code]],Codes[],COLUMN(Codes[[#Headers],[Mother''s Medications]]),FALSE)</f>
        <v>Yes</v>
      </c>
      <c r="W238" s="1" t="str">
        <f>VLOOKUP(Cohort[[#This Row],[Code]],Codes[],COLUMN(Codes[[#Headers],[Baby Medications]]),FALSE)</f>
        <v>Yes</v>
      </c>
      <c r="X238" s="1" t="str">
        <f>VLOOKUP(Cohort[[#This Row],[Code]],Codes[],COLUMN(Codes[[#Headers],[Obstetric Histpry]]),FALSE)</f>
        <v>Yes</v>
      </c>
      <c r="Y238" s="1" t="str">
        <f>VLOOKUP(Cohort[[#This Row],[Code]],Codes[],COLUMN(Codes[[#Headers],[18 Month Follow on Data]]),FALSE)</f>
        <v>No</v>
      </c>
    </row>
    <row r="239" spans="1:25" hidden="1" x14ac:dyDescent="0.2">
      <c r="A239" t="s">
        <v>251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tr" cm="1">
        <f t="array" ref="I239">TEXT(SUM(10^Code_Mask*(Cohort[[#This Row],[Fetal Pilot Scans, validated or not]:[Has child had an 18 month assessment.  NB this includes limited data, courtesy assessments etc]]&gt;0)),"0000000")</f>
        <v>0000010</v>
      </c>
      <c r="L239" s="1" t="b">
        <f>VLOOKUP(Cohort[[#This Row],[Participant ID]],BIBS[],COLUMN(BIBS[[#Headers],[BIBS?]]),FALSE)</f>
        <v>0</v>
      </c>
      <c r="N239" s="1" t="str">
        <f>VLOOKUP(Cohort[[#This Row],[Code]],Codes[],COLUMN(Codes[[#Headers],[Meaning]]),FALSE)</f>
        <v>Fetal pilot.  Not assessed.  Enrolment, EPDS, not cleaned</v>
      </c>
      <c r="O239" s="1" t="str">
        <f>VLOOKUP(Cohort[[#This Row],[Code]],Codes[],COLUMN(Codes[[#Headers],[Parents Demographic]]),FALSE)</f>
        <v>Yes - uncleaned</v>
      </c>
      <c r="P239" s="1" t="str">
        <f>VLOOKUP(Cohort[[#This Row],[Code]],Codes[],COLUMN(Codes[[#Headers],[Mother''s Past Medical History]]),FALSE)</f>
        <v>Yes - uncleaned</v>
      </c>
      <c r="Q239" s="1" t="str">
        <f>VLOOKUP(Cohort[[#This Row],[Code]],Codes[],COLUMN(Codes[[#Headers],[EDD + Mode of Conception]]),FALSE)</f>
        <v>Yes - uncleaned</v>
      </c>
      <c r="R239" s="1" t="str">
        <f>VLOOKUP(Cohort[[#This Row],[Code]],Codes[],COLUMN(Codes[[#Headers],[Late Pregnancy History]]),FALSE)</f>
        <v>No</v>
      </c>
      <c r="S239" s="1" t="str">
        <f>VLOOKUP(Cohort[[#This Row],[Code]],Codes[],COLUMN(Codes[[#Headers],[Labour History]]),FALSE)</f>
        <v>No</v>
      </c>
      <c r="T239" s="1" t="str">
        <f>VLOOKUP(Cohort[[#This Row],[Code]],Codes[],COLUMN(Codes[[#Headers],[Baby Background Information]]),FALSE)</f>
        <v>No</v>
      </c>
      <c r="U239" s="1" t="str">
        <f>VLOOKUP(Cohort[[#This Row],[Code]],Codes[],COLUMN(Codes[[#Headers],[EPDS]]),FALSE)</f>
        <v>Yes</v>
      </c>
      <c r="V239" s="1" t="str">
        <f>VLOOKUP(Cohort[[#This Row],[Code]],Codes[],COLUMN(Codes[[#Headers],[Mother''s Medications]]),FALSE)</f>
        <v>Yes - uncleaned</v>
      </c>
      <c r="W239" s="1" t="str">
        <f>VLOOKUP(Cohort[[#This Row],[Code]],Codes[],COLUMN(Codes[[#Headers],[Baby Medications]]),FALSE)</f>
        <v>No</v>
      </c>
      <c r="X239" s="1" t="str">
        <f>VLOOKUP(Cohort[[#This Row],[Code]],Codes[],COLUMN(Codes[[#Headers],[Obstetric Histpry]]),FALSE)</f>
        <v>Yes - uncleaned</v>
      </c>
      <c r="Y239" s="1" t="str">
        <f>VLOOKUP(Cohort[[#This Row],[Code]],Codes[],COLUMN(Codes[[#Headers],[18 Month Follow on Data]]),FALSE)</f>
        <v>No</v>
      </c>
    </row>
    <row r="240" spans="1:25" hidden="1" x14ac:dyDescent="0.2">
      <c r="A240" t="s">
        <v>252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 t="str" cm="1">
        <f t="array" ref="I240">TEXT(SUM(10^Code_Mask*(Cohort[[#This Row],[Fetal Pilot Scans, validated or not]:[Has child had an 18 month assessment.  NB this includes limited data, courtesy assessments etc]]&gt;0)),"0000000")</f>
        <v>0100100</v>
      </c>
      <c r="L240" s="1" t="b">
        <f>VLOOKUP(Cohort[[#This Row],[Participant ID]],BIBS[],COLUMN(BIBS[[#Headers],[BIBS?]]),FALSE)</f>
        <v>0</v>
      </c>
      <c r="N240" s="1" t="str">
        <f>VLOOKUP(Cohort[[#This Row],[Code]],Codes[],COLUMN(Codes[[#Headers],[Meaning]]),FALSE)</f>
        <v>Term scan, Assessed at 18 months</v>
      </c>
      <c r="O240" s="1" t="str">
        <f>VLOOKUP(Cohort[[#This Row],[Code]],Codes[],COLUMN(Codes[[#Headers],[Parents Demographic]]),FALSE)</f>
        <v>Yes</v>
      </c>
      <c r="P240" s="1" t="str">
        <f>VLOOKUP(Cohort[[#This Row],[Code]],Codes[],COLUMN(Codes[[#Headers],[Mother''s Past Medical History]]),FALSE)</f>
        <v>Yes</v>
      </c>
      <c r="Q240" s="1" t="str">
        <f>VLOOKUP(Cohort[[#This Row],[Code]],Codes[],COLUMN(Codes[[#Headers],[EDD + Mode of Conception]]),FALSE)</f>
        <v>Yes</v>
      </c>
      <c r="R240" s="1" t="str">
        <f>VLOOKUP(Cohort[[#This Row],[Code]],Codes[],COLUMN(Codes[[#Headers],[Late Pregnancy History]]),FALSE)</f>
        <v>Yes</v>
      </c>
      <c r="S240" s="1" t="str">
        <f>VLOOKUP(Cohort[[#This Row],[Code]],Codes[],COLUMN(Codes[[#Headers],[Labour History]]),FALSE)</f>
        <v>Yes</v>
      </c>
      <c r="T240" s="1" t="str">
        <f>VLOOKUP(Cohort[[#This Row],[Code]],Codes[],COLUMN(Codes[[#Headers],[Baby Background Information]]),FALSE)</f>
        <v>Yes</v>
      </c>
      <c r="U240" s="1" t="str">
        <f>VLOOKUP(Cohort[[#This Row],[Code]],Codes[],COLUMN(Codes[[#Headers],[EPDS]]),FALSE)</f>
        <v>Yes</v>
      </c>
      <c r="V240" s="1" t="str">
        <f>VLOOKUP(Cohort[[#This Row],[Code]],Codes[],COLUMN(Codes[[#Headers],[Mother''s Medications]]),FALSE)</f>
        <v>Yes</v>
      </c>
      <c r="W240" s="1" t="str">
        <f>VLOOKUP(Cohort[[#This Row],[Code]],Codes[],COLUMN(Codes[[#Headers],[Baby Medications]]),FALSE)</f>
        <v>Yes</v>
      </c>
      <c r="X240" s="1" t="str">
        <f>VLOOKUP(Cohort[[#This Row],[Code]],Codes[],COLUMN(Codes[[#Headers],[Obstetric Histpry]]),FALSE)</f>
        <v>Yes</v>
      </c>
      <c r="Y240" s="1" t="str">
        <f>VLOOKUP(Cohort[[#This Row],[Code]],Codes[],COLUMN(Codes[[#Headers],[18 Month Follow on Data]]),FALSE)</f>
        <v>Yes</v>
      </c>
    </row>
    <row r="241" spans="1:25" hidden="1" x14ac:dyDescent="0.2">
      <c r="A241" t="s">
        <v>253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 t="str" cm="1">
        <f t="array" ref="I241">TEXT(SUM(10^Code_Mask*(Cohort[[#This Row],[Fetal Pilot Scans, validated or not]:[Has child had an 18 month assessment.  NB this includes limited data, courtesy assessments etc]]&gt;0)),"0000000")</f>
        <v>0100100</v>
      </c>
      <c r="L241" s="1" t="b">
        <f>VLOOKUP(Cohort[[#This Row],[Participant ID]],BIBS[],COLUMN(BIBS[[#Headers],[BIBS?]]),FALSE)</f>
        <v>0</v>
      </c>
      <c r="N241" s="1" t="str">
        <f>VLOOKUP(Cohort[[#This Row],[Code]],Codes[],COLUMN(Codes[[#Headers],[Meaning]]),FALSE)</f>
        <v>Term scan, Assessed at 18 months</v>
      </c>
      <c r="O241" s="1" t="str">
        <f>VLOOKUP(Cohort[[#This Row],[Code]],Codes[],COLUMN(Codes[[#Headers],[Parents Demographic]]),FALSE)</f>
        <v>Yes</v>
      </c>
      <c r="P241" s="1" t="str">
        <f>VLOOKUP(Cohort[[#This Row],[Code]],Codes[],COLUMN(Codes[[#Headers],[Mother''s Past Medical History]]),FALSE)</f>
        <v>Yes</v>
      </c>
      <c r="Q241" s="1" t="str">
        <f>VLOOKUP(Cohort[[#This Row],[Code]],Codes[],COLUMN(Codes[[#Headers],[EDD + Mode of Conception]]),FALSE)</f>
        <v>Yes</v>
      </c>
      <c r="R241" s="1" t="str">
        <f>VLOOKUP(Cohort[[#This Row],[Code]],Codes[],COLUMN(Codes[[#Headers],[Late Pregnancy History]]),FALSE)</f>
        <v>Yes</v>
      </c>
      <c r="S241" s="1" t="str">
        <f>VLOOKUP(Cohort[[#This Row],[Code]],Codes[],COLUMN(Codes[[#Headers],[Labour History]]),FALSE)</f>
        <v>Yes</v>
      </c>
      <c r="T241" s="1" t="str">
        <f>VLOOKUP(Cohort[[#This Row],[Code]],Codes[],COLUMN(Codes[[#Headers],[Baby Background Information]]),FALSE)</f>
        <v>Yes</v>
      </c>
      <c r="U241" s="1" t="str">
        <f>VLOOKUP(Cohort[[#This Row],[Code]],Codes[],COLUMN(Codes[[#Headers],[EPDS]]),FALSE)</f>
        <v>Yes</v>
      </c>
      <c r="V241" s="1" t="str">
        <f>VLOOKUP(Cohort[[#This Row],[Code]],Codes[],COLUMN(Codes[[#Headers],[Mother''s Medications]]),FALSE)</f>
        <v>Yes</v>
      </c>
      <c r="W241" s="1" t="str">
        <f>VLOOKUP(Cohort[[#This Row],[Code]],Codes[],COLUMN(Codes[[#Headers],[Baby Medications]]),FALSE)</f>
        <v>Yes</v>
      </c>
      <c r="X241" s="1" t="str">
        <f>VLOOKUP(Cohort[[#This Row],[Code]],Codes[],COLUMN(Codes[[#Headers],[Obstetric Histpry]]),FALSE)</f>
        <v>Yes</v>
      </c>
      <c r="Y241" s="1" t="str">
        <f>VLOOKUP(Cohort[[#This Row],[Code]],Codes[],COLUMN(Codes[[#Headers],[18 Month Follow on Data]]),FALSE)</f>
        <v>Yes</v>
      </c>
    </row>
    <row r="242" spans="1:25" hidden="1" x14ac:dyDescent="0.2">
      <c r="A242" t="s">
        <v>254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 t="str" cm="1">
        <f t="array" ref="I242">TEXT(SUM(10^Code_Mask*(Cohort[[#This Row],[Fetal Pilot Scans, validated or not]:[Has child had an 18 month assessment.  NB this includes limited data, courtesy assessments etc]]&gt;0)),"0000000")</f>
        <v>0100100</v>
      </c>
      <c r="L242" s="1" t="b">
        <f>VLOOKUP(Cohort[[#This Row],[Participant ID]],BIBS[],COLUMN(BIBS[[#Headers],[BIBS?]]),FALSE)</f>
        <v>0</v>
      </c>
      <c r="N242" s="1" t="str">
        <f>VLOOKUP(Cohort[[#This Row],[Code]],Codes[],COLUMN(Codes[[#Headers],[Meaning]]),FALSE)</f>
        <v>Term scan, Assessed at 18 months</v>
      </c>
      <c r="O242" s="1" t="str">
        <f>VLOOKUP(Cohort[[#This Row],[Code]],Codes[],COLUMN(Codes[[#Headers],[Parents Demographic]]),FALSE)</f>
        <v>Yes</v>
      </c>
      <c r="P242" s="1" t="str">
        <f>VLOOKUP(Cohort[[#This Row],[Code]],Codes[],COLUMN(Codes[[#Headers],[Mother''s Past Medical History]]),FALSE)</f>
        <v>Yes</v>
      </c>
      <c r="Q242" s="1" t="str">
        <f>VLOOKUP(Cohort[[#This Row],[Code]],Codes[],COLUMN(Codes[[#Headers],[EDD + Mode of Conception]]),FALSE)</f>
        <v>Yes</v>
      </c>
      <c r="R242" s="1" t="str">
        <f>VLOOKUP(Cohort[[#This Row],[Code]],Codes[],COLUMN(Codes[[#Headers],[Late Pregnancy History]]),FALSE)</f>
        <v>Yes</v>
      </c>
      <c r="S242" s="1" t="str">
        <f>VLOOKUP(Cohort[[#This Row],[Code]],Codes[],COLUMN(Codes[[#Headers],[Labour History]]),FALSE)</f>
        <v>Yes</v>
      </c>
      <c r="T242" s="1" t="str">
        <f>VLOOKUP(Cohort[[#This Row],[Code]],Codes[],COLUMN(Codes[[#Headers],[Baby Background Information]]),FALSE)</f>
        <v>Yes</v>
      </c>
      <c r="U242" s="1" t="str">
        <f>VLOOKUP(Cohort[[#This Row],[Code]],Codes[],COLUMN(Codes[[#Headers],[EPDS]]),FALSE)</f>
        <v>Yes</v>
      </c>
      <c r="V242" s="1" t="str">
        <f>VLOOKUP(Cohort[[#This Row],[Code]],Codes[],COLUMN(Codes[[#Headers],[Mother''s Medications]]),FALSE)</f>
        <v>Yes</v>
      </c>
      <c r="W242" s="1" t="str">
        <f>VLOOKUP(Cohort[[#This Row],[Code]],Codes[],COLUMN(Codes[[#Headers],[Baby Medications]]),FALSE)</f>
        <v>Yes</v>
      </c>
      <c r="X242" s="1" t="str">
        <f>VLOOKUP(Cohort[[#This Row],[Code]],Codes[],COLUMN(Codes[[#Headers],[Obstetric Histpry]]),FALSE)</f>
        <v>Yes</v>
      </c>
      <c r="Y242" s="1" t="str">
        <f>VLOOKUP(Cohort[[#This Row],[Code]],Codes[],COLUMN(Codes[[#Headers],[18 Month Follow on Data]]),FALSE)</f>
        <v>Yes</v>
      </c>
    </row>
    <row r="243" spans="1:25" hidden="1" x14ac:dyDescent="0.2">
      <c r="A243" t="s">
        <v>255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 t="str" cm="1">
        <f t="array" ref="I243">TEXT(SUM(10^Code_Mask*(Cohort[[#This Row],[Fetal Pilot Scans, validated or not]:[Has child had an 18 month assessment.  NB this includes limited data, courtesy assessments etc]]&gt;0)),"0000000")</f>
        <v>0100100</v>
      </c>
      <c r="L243" s="1" t="b">
        <f>VLOOKUP(Cohort[[#This Row],[Participant ID]],BIBS[],COLUMN(BIBS[[#Headers],[BIBS?]]),FALSE)</f>
        <v>0</v>
      </c>
      <c r="N243" s="1" t="str">
        <f>VLOOKUP(Cohort[[#This Row],[Code]],Codes[],COLUMN(Codes[[#Headers],[Meaning]]),FALSE)</f>
        <v>Term scan, Assessed at 18 months</v>
      </c>
      <c r="O243" s="1" t="str">
        <f>VLOOKUP(Cohort[[#This Row],[Code]],Codes[],COLUMN(Codes[[#Headers],[Parents Demographic]]),FALSE)</f>
        <v>Yes</v>
      </c>
      <c r="P243" s="1" t="str">
        <f>VLOOKUP(Cohort[[#This Row],[Code]],Codes[],COLUMN(Codes[[#Headers],[Mother''s Past Medical History]]),FALSE)</f>
        <v>Yes</v>
      </c>
      <c r="Q243" s="1" t="str">
        <f>VLOOKUP(Cohort[[#This Row],[Code]],Codes[],COLUMN(Codes[[#Headers],[EDD + Mode of Conception]]),FALSE)</f>
        <v>Yes</v>
      </c>
      <c r="R243" s="1" t="str">
        <f>VLOOKUP(Cohort[[#This Row],[Code]],Codes[],COLUMN(Codes[[#Headers],[Late Pregnancy History]]),FALSE)</f>
        <v>Yes</v>
      </c>
      <c r="S243" s="1" t="str">
        <f>VLOOKUP(Cohort[[#This Row],[Code]],Codes[],COLUMN(Codes[[#Headers],[Labour History]]),FALSE)</f>
        <v>Yes</v>
      </c>
      <c r="T243" s="1" t="str">
        <f>VLOOKUP(Cohort[[#This Row],[Code]],Codes[],COLUMN(Codes[[#Headers],[Baby Background Information]]),FALSE)</f>
        <v>Yes</v>
      </c>
      <c r="U243" s="1" t="str">
        <f>VLOOKUP(Cohort[[#This Row],[Code]],Codes[],COLUMN(Codes[[#Headers],[EPDS]]),FALSE)</f>
        <v>Yes</v>
      </c>
      <c r="V243" s="1" t="str">
        <f>VLOOKUP(Cohort[[#This Row],[Code]],Codes[],COLUMN(Codes[[#Headers],[Mother''s Medications]]),FALSE)</f>
        <v>Yes</v>
      </c>
      <c r="W243" s="1" t="str">
        <f>VLOOKUP(Cohort[[#This Row],[Code]],Codes[],COLUMN(Codes[[#Headers],[Baby Medications]]),FALSE)</f>
        <v>Yes</v>
      </c>
      <c r="X243" s="1" t="str">
        <f>VLOOKUP(Cohort[[#This Row],[Code]],Codes[],COLUMN(Codes[[#Headers],[Obstetric Histpry]]),FALSE)</f>
        <v>Yes</v>
      </c>
      <c r="Y243" s="1" t="str">
        <f>VLOOKUP(Cohort[[#This Row],[Code]],Codes[],COLUMN(Codes[[#Headers],[18 Month Follow on Data]]),FALSE)</f>
        <v>Yes</v>
      </c>
    </row>
    <row r="244" spans="1:25" ht="51" x14ac:dyDescent="0.2">
      <c r="A244" t="s">
        <v>256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 t="str" cm="1">
        <f t="array" ref="I244">TEXT(SUM(10^Code_Mask*(Cohort[[#This Row],[Fetal Pilot Scans, validated or not]:[Has child had an 18 month assessment.  NB this includes limited data, courtesy assessments etc]]&gt;0)),"0000000")</f>
        <v>0100000</v>
      </c>
      <c r="K244" s="1" t="s">
        <v>16</v>
      </c>
      <c r="L244" s="1" t="b">
        <f>VLOOKUP(Cohort[[#This Row],[Participant ID]],BIBS[],COLUMN(BIBS[[#Headers],[BIBS?]]),FALSE)</f>
        <v>1</v>
      </c>
      <c r="N244" s="1" t="str">
        <f>VLOOKUP(Cohort[[#This Row],[Code]],Codes[],COLUMN(Codes[[#Headers],[Meaning]]),FALSE)</f>
        <v>Term scan, not assessed</v>
      </c>
      <c r="O244" s="1" t="str">
        <f>VLOOKUP(Cohort[[#This Row],[Code]],Codes[],COLUMN(Codes[[#Headers],[Parents Demographic]]),FALSE)</f>
        <v>Yes</v>
      </c>
      <c r="P244" s="1" t="str">
        <f>VLOOKUP(Cohort[[#This Row],[Code]],Codes[],COLUMN(Codes[[#Headers],[Mother''s Past Medical History]]),FALSE)</f>
        <v>Yes</v>
      </c>
      <c r="Q244" s="1" t="str">
        <f>VLOOKUP(Cohort[[#This Row],[Code]],Codes[],COLUMN(Codes[[#Headers],[EDD + Mode of Conception]]),FALSE)</f>
        <v>Yes</v>
      </c>
      <c r="R244" s="1" t="str">
        <f>VLOOKUP(Cohort[[#This Row],[Code]],Codes[],COLUMN(Codes[[#Headers],[Late Pregnancy History]]),FALSE)</f>
        <v>Yes</v>
      </c>
      <c r="S244" s="1" t="str">
        <f>VLOOKUP(Cohort[[#This Row],[Code]],Codes[],COLUMN(Codes[[#Headers],[Labour History]]),FALSE)</f>
        <v>Yes</v>
      </c>
      <c r="T244" s="1" t="str">
        <f>VLOOKUP(Cohort[[#This Row],[Code]],Codes[],COLUMN(Codes[[#Headers],[Baby Background Information]]),FALSE)</f>
        <v>Yes</v>
      </c>
      <c r="U244" s="1" t="str">
        <f>VLOOKUP(Cohort[[#This Row],[Code]],Codes[],COLUMN(Codes[[#Headers],[EPDS]]),FALSE)</f>
        <v>Yes</v>
      </c>
      <c r="V244" s="1" t="str">
        <f>VLOOKUP(Cohort[[#This Row],[Code]],Codes[],COLUMN(Codes[[#Headers],[Mother''s Medications]]),FALSE)</f>
        <v>Yes</v>
      </c>
      <c r="W244" s="1" t="str">
        <f>VLOOKUP(Cohort[[#This Row],[Code]],Codes[],COLUMN(Codes[[#Headers],[Baby Medications]]),FALSE)</f>
        <v>Yes</v>
      </c>
      <c r="X244" s="1" t="str">
        <f>VLOOKUP(Cohort[[#This Row],[Code]],Codes[],COLUMN(Codes[[#Headers],[Obstetric Histpry]]),FALSE)</f>
        <v>Yes</v>
      </c>
      <c r="Y244" s="1" t="str">
        <f>VLOOKUP(Cohort[[#This Row],[Code]],Codes[],COLUMN(Codes[[#Headers],[18 Month Follow on Data]]),FALSE)</f>
        <v>No</v>
      </c>
    </row>
    <row r="245" spans="1:25" hidden="1" x14ac:dyDescent="0.2">
      <c r="A245" t="s">
        <v>257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 t="str" cm="1">
        <f t="array" ref="I245">TEXT(SUM(10^Code_Mask*(Cohort[[#This Row],[Fetal Pilot Scans, validated or not]:[Has child had an 18 month assessment.  NB this includes limited data, courtesy assessments etc]]&gt;0)),"0000000")</f>
        <v>0010000</v>
      </c>
      <c r="L245" s="1" t="b">
        <f>VLOOKUP(Cohort[[#This Row],[Participant ID]],BIBS[],COLUMN(BIBS[[#Headers],[BIBS?]]),FALSE)</f>
        <v>0</v>
      </c>
      <c r="N245" s="1" t="str">
        <f>VLOOKUP(Cohort[[#This Row],[Code]],Codes[],COLUMN(Codes[[#Headers],[Meaning]]),FALSE)</f>
        <v>Pre-term scan, no other scans, not assessed</v>
      </c>
      <c r="O245" s="1" t="str">
        <f>VLOOKUP(Cohort[[#This Row],[Code]],Codes[],COLUMN(Codes[[#Headers],[Parents Demographic]]),FALSE)</f>
        <v>Yes</v>
      </c>
      <c r="P245" s="1" t="str">
        <f>VLOOKUP(Cohort[[#This Row],[Code]],Codes[],COLUMN(Codes[[#Headers],[Mother''s Past Medical History]]),FALSE)</f>
        <v>Yes</v>
      </c>
      <c r="Q245" s="1" t="str">
        <f>VLOOKUP(Cohort[[#This Row],[Code]],Codes[],COLUMN(Codes[[#Headers],[EDD + Mode of Conception]]),FALSE)</f>
        <v>Yes</v>
      </c>
      <c r="R245" s="1" t="str">
        <f>VLOOKUP(Cohort[[#This Row],[Code]],Codes[],COLUMN(Codes[[#Headers],[Late Pregnancy History]]),FALSE)</f>
        <v>Yes</v>
      </c>
      <c r="S245" s="1" t="str">
        <f>VLOOKUP(Cohort[[#This Row],[Code]],Codes[],COLUMN(Codes[[#Headers],[Labour History]]),FALSE)</f>
        <v>Yes</v>
      </c>
      <c r="T245" s="1" t="str">
        <f>VLOOKUP(Cohort[[#This Row],[Code]],Codes[],COLUMN(Codes[[#Headers],[Baby Background Information]]),FALSE)</f>
        <v>Yes</v>
      </c>
      <c r="U245" s="1" t="str">
        <f>VLOOKUP(Cohort[[#This Row],[Code]],Codes[],COLUMN(Codes[[#Headers],[EPDS]]),FALSE)</f>
        <v>Yes</v>
      </c>
      <c r="V245" s="1" t="str">
        <f>VLOOKUP(Cohort[[#This Row],[Code]],Codes[],COLUMN(Codes[[#Headers],[Mother''s Medications]]),FALSE)</f>
        <v>Yes</v>
      </c>
      <c r="W245" s="1" t="str">
        <f>VLOOKUP(Cohort[[#This Row],[Code]],Codes[],COLUMN(Codes[[#Headers],[Baby Medications]]),FALSE)</f>
        <v>Yes</v>
      </c>
      <c r="X245" s="1" t="str">
        <f>VLOOKUP(Cohort[[#This Row],[Code]],Codes[],COLUMN(Codes[[#Headers],[Obstetric Histpry]]),FALSE)</f>
        <v>Yes</v>
      </c>
      <c r="Y245" s="1" t="str">
        <f>VLOOKUP(Cohort[[#This Row],[Code]],Codes[],COLUMN(Codes[[#Headers],[18 Month Follow on Data]]),FALSE)</f>
        <v>No</v>
      </c>
    </row>
    <row r="246" spans="1:25" hidden="1" x14ac:dyDescent="0.2">
      <c r="A246" t="s">
        <v>258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 t="str" cm="1">
        <f t="array" ref="I246">TEXT(SUM(10^Code_Mask*(Cohort[[#This Row],[Fetal Pilot Scans, validated or not]:[Has child had an 18 month assessment.  NB this includes limited data, courtesy assessments etc]]&gt;0)),"0000000")</f>
        <v>0100100</v>
      </c>
      <c r="L246" s="1" t="b">
        <f>VLOOKUP(Cohort[[#This Row],[Participant ID]],BIBS[],COLUMN(BIBS[[#Headers],[BIBS?]]),FALSE)</f>
        <v>0</v>
      </c>
      <c r="N246" s="1" t="str">
        <f>VLOOKUP(Cohort[[#This Row],[Code]],Codes[],COLUMN(Codes[[#Headers],[Meaning]]),FALSE)</f>
        <v>Term scan, Assessed at 18 months</v>
      </c>
      <c r="O246" s="1" t="str">
        <f>VLOOKUP(Cohort[[#This Row],[Code]],Codes[],COLUMN(Codes[[#Headers],[Parents Demographic]]),FALSE)</f>
        <v>Yes</v>
      </c>
      <c r="P246" s="1" t="str">
        <f>VLOOKUP(Cohort[[#This Row],[Code]],Codes[],COLUMN(Codes[[#Headers],[Mother''s Past Medical History]]),FALSE)</f>
        <v>Yes</v>
      </c>
      <c r="Q246" s="1" t="str">
        <f>VLOOKUP(Cohort[[#This Row],[Code]],Codes[],COLUMN(Codes[[#Headers],[EDD + Mode of Conception]]),FALSE)</f>
        <v>Yes</v>
      </c>
      <c r="R246" s="1" t="str">
        <f>VLOOKUP(Cohort[[#This Row],[Code]],Codes[],COLUMN(Codes[[#Headers],[Late Pregnancy History]]),FALSE)</f>
        <v>Yes</v>
      </c>
      <c r="S246" s="1" t="str">
        <f>VLOOKUP(Cohort[[#This Row],[Code]],Codes[],COLUMN(Codes[[#Headers],[Labour History]]),FALSE)</f>
        <v>Yes</v>
      </c>
      <c r="T246" s="1" t="str">
        <f>VLOOKUP(Cohort[[#This Row],[Code]],Codes[],COLUMN(Codes[[#Headers],[Baby Background Information]]),FALSE)</f>
        <v>Yes</v>
      </c>
      <c r="U246" s="1" t="str">
        <f>VLOOKUP(Cohort[[#This Row],[Code]],Codes[],COLUMN(Codes[[#Headers],[EPDS]]),FALSE)</f>
        <v>Yes</v>
      </c>
      <c r="V246" s="1" t="str">
        <f>VLOOKUP(Cohort[[#This Row],[Code]],Codes[],COLUMN(Codes[[#Headers],[Mother''s Medications]]),FALSE)</f>
        <v>Yes</v>
      </c>
      <c r="W246" s="1" t="str">
        <f>VLOOKUP(Cohort[[#This Row],[Code]],Codes[],COLUMN(Codes[[#Headers],[Baby Medications]]),FALSE)</f>
        <v>Yes</v>
      </c>
      <c r="X246" s="1" t="str">
        <f>VLOOKUP(Cohort[[#This Row],[Code]],Codes[],COLUMN(Codes[[#Headers],[Obstetric Histpry]]),FALSE)</f>
        <v>Yes</v>
      </c>
      <c r="Y246" s="1" t="str">
        <f>VLOOKUP(Cohort[[#This Row],[Code]],Codes[],COLUMN(Codes[[#Headers],[18 Month Follow on Data]]),FALSE)</f>
        <v>Yes</v>
      </c>
    </row>
    <row r="247" spans="1:25" hidden="1" x14ac:dyDescent="0.2">
      <c r="A247" t="s">
        <v>259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 t="str" cm="1">
        <f t="array" ref="I247">TEXT(SUM(10^Code_Mask*(Cohort[[#This Row],[Fetal Pilot Scans, validated or not]:[Has child had an 18 month assessment.  NB this includes limited data, courtesy assessments etc]]&gt;0)),"0000000")</f>
        <v>0100100</v>
      </c>
      <c r="L247" s="1" t="b">
        <f>VLOOKUP(Cohort[[#This Row],[Participant ID]],BIBS[],COLUMN(BIBS[[#Headers],[BIBS?]]),FALSE)</f>
        <v>0</v>
      </c>
      <c r="N247" s="1" t="str">
        <f>VLOOKUP(Cohort[[#This Row],[Code]],Codes[],COLUMN(Codes[[#Headers],[Meaning]]),FALSE)</f>
        <v>Term scan, Assessed at 18 months</v>
      </c>
      <c r="O247" s="1" t="str">
        <f>VLOOKUP(Cohort[[#This Row],[Code]],Codes[],COLUMN(Codes[[#Headers],[Parents Demographic]]),FALSE)</f>
        <v>Yes</v>
      </c>
      <c r="P247" s="1" t="str">
        <f>VLOOKUP(Cohort[[#This Row],[Code]],Codes[],COLUMN(Codes[[#Headers],[Mother''s Past Medical History]]),FALSE)</f>
        <v>Yes</v>
      </c>
      <c r="Q247" s="1" t="str">
        <f>VLOOKUP(Cohort[[#This Row],[Code]],Codes[],COLUMN(Codes[[#Headers],[EDD + Mode of Conception]]),FALSE)</f>
        <v>Yes</v>
      </c>
      <c r="R247" s="1" t="str">
        <f>VLOOKUP(Cohort[[#This Row],[Code]],Codes[],COLUMN(Codes[[#Headers],[Late Pregnancy History]]),FALSE)</f>
        <v>Yes</v>
      </c>
      <c r="S247" s="1" t="str">
        <f>VLOOKUP(Cohort[[#This Row],[Code]],Codes[],COLUMN(Codes[[#Headers],[Labour History]]),FALSE)</f>
        <v>Yes</v>
      </c>
      <c r="T247" s="1" t="str">
        <f>VLOOKUP(Cohort[[#This Row],[Code]],Codes[],COLUMN(Codes[[#Headers],[Baby Background Information]]),FALSE)</f>
        <v>Yes</v>
      </c>
      <c r="U247" s="1" t="str">
        <f>VLOOKUP(Cohort[[#This Row],[Code]],Codes[],COLUMN(Codes[[#Headers],[EPDS]]),FALSE)</f>
        <v>Yes</v>
      </c>
      <c r="V247" s="1" t="str">
        <f>VLOOKUP(Cohort[[#This Row],[Code]],Codes[],COLUMN(Codes[[#Headers],[Mother''s Medications]]),FALSE)</f>
        <v>Yes</v>
      </c>
      <c r="W247" s="1" t="str">
        <f>VLOOKUP(Cohort[[#This Row],[Code]],Codes[],COLUMN(Codes[[#Headers],[Baby Medications]]),FALSE)</f>
        <v>Yes</v>
      </c>
      <c r="X247" s="1" t="str">
        <f>VLOOKUP(Cohort[[#This Row],[Code]],Codes[],COLUMN(Codes[[#Headers],[Obstetric Histpry]]),FALSE)</f>
        <v>Yes</v>
      </c>
      <c r="Y247" s="1" t="str">
        <f>VLOOKUP(Cohort[[#This Row],[Code]],Codes[],COLUMN(Codes[[#Headers],[18 Month Follow on Data]]),FALSE)</f>
        <v>Yes</v>
      </c>
    </row>
    <row r="248" spans="1:25" hidden="1" x14ac:dyDescent="0.2">
      <c r="A248" t="s">
        <v>260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tr" cm="1">
        <f t="array" ref="I248">TEXT(SUM(10^Code_Mask*(Cohort[[#This Row],[Fetal Pilot Scans, validated or not]:[Has child had an 18 month assessment.  NB this includes limited data, courtesy assessments etc]]&gt;0)),"0000000")</f>
        <v>0000010</v>
      </c>
      <c r="L248" s="1" t="b">
        <f>VLOOKUP(Cohort[[#This Row],[Participant ID]],BIBS[],COLUMN(BIBS[[#Headers],[BIBS?]]),FALSE)</f>
        <v>0</v>
      </c>
      <c r="N248" s="1" t="str">
        <f>VLOOKUP(Cohort[[#This Row],[Code]],Codes[],COLUMN(Codes[[#Headers],[Meaning]]),FALSE)</f>
        <v>Fetal pilot.  Not assessed.  Enrolment, EPDS, not cleaned</v>
      </c>
      <c r="O248" s="1" t="str">
        <f>VLOOKUP(Cohort[[#This Row],[Code]],Codes[],COLUMN(Codes[[#Headers],[Parents Demographic]]),FALSE)</f>
        <v>Yes - uncleaned</v>
      </c>
      <c r="P248" s="1" t="str">
        <f>VLOOKUP(Cohort[[#This Row],[Code]],Codes[],COLUMN(Codes[[#Headers],[Mother''s Past Medical History]]),FALSE)</f>
        <v>Yes - uncleaned</v>
      </c>
      <c r="Q248" s="1" t="str">
        <f>VLOOKUP(Cohort[[#This Row],[Code]],Codes[],COLUMN(Codes[[#Headers],[EDD + Mode of Conception]]),FALSE)</f>
        <v>Yes - uncleaned</v>
      </c>
      <c r="R248" s="1" t="str">
        <f>VLOOKUP(Cohort[[#This Row],[Code]],Codes[],COLUMN(Codes[[#Headers],[Late Pregnancy History]]),FALSE)</f>
        <v>No</v>
      </c>
      <c r="S248" s="1" t="str">
        <f>VLOOKUP(Cohort[[#This Row],[Code]],Codes[],COLUMN(Codes[[#Headers],[Labour History]]),FALSE)</f>
        <v>No</v>
      </c>
      <c r="T248" s="1" t="str">
        <f>VLOOKUP(Cohort[[#This Row],[Code]],Codes[],COLUMN(Codes[[#Headers],[Baby Background Information]]),FALSE)</f>
        <v>No</v>
      </c>
      <c r="U248" s="1" t="str">
        <f>VLOOKUP(Cohort[[#This Row],[Code]],Codes[],COLUMN(Codes[[#Headers],[EPDS]]),FALSE)</f>
        <v>Yes</v>
      </c>
      <c r="V248" s="1" t="str">
        <f>VLOOKUP(Cohort[[#This Row],[Code]],Codes[],COLUMN(Codes[[#Headers],[Mother''s Medications]]),FALSE)</f>
        <v>Yes - uncleaned</v>
      </c>
      <c r="W248" s="1" t="str">
        <f>VLOOKUP(Cohort[[#This Row],[Code]],Codes[],COLUMN(Codes[[#Headers],[Baby Medications]]),FALSE)</f>
        <v>No</v>
      </c>
      <c r="X248" s="1" t="str">
        <f>VLOOKUP(Cohort[[#This Row],[Code]],Codes[],COLUMN(Codes[[#Headers],[Obstetric Histpry]]),FALSE)</f>
        <v>Yes - uncleaned</v>
      </c>
      <c r="Y248" s="1" t="str">
        <f>VLOOKUP(Cohort[[#This Row],[Code]],Codes[],COLUMN(Codes[[#Headers],[18 Month Follow on Data]]),FALSE)</f>
        <v>No</v>
      </c>
    </row>
    <row r="249" spans="1:25" hidden="1" x14ac:dyDescent="0.2">
      <c r="A249" t="s">
        <v>261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 t="str" cm="1">
        <f t="array" ref="I249">TEXT(SUM(10^Code_Mask*(Cohort[[#This Row],[Fetal Pilot Scans, validated or not]:[Has child had an 18 month assessment.  NB this includes limited data, courtesy assessments etc]]&gt;0)),"0000000")</f>
        <v>0100100</v>
      </c>
      <c r="L249" s="1" t="b">
        <f>VLOOKUP(Cohort[[#This Row],[Participant ID]],BIBS[],COLUMN(BIBS[[#Headers],[BIBS?]]),FALSE)</f>
        <v>0</v>
      </c>
      <c r="N249" s="1" t="str">
        <f>VLOOKUP(Cohort[[#This Row],[Code]],Codes[],COLUMN(Codes[[#Headers],[Meaning]]),FALSE)</f>
        <v>Term scan, Assessed at 18 months</v>
      </c>
      <c r="O249" s="1" t="str">
        <f>VLOOKUP(Cohort[[#This Row],[Code]],Codes[],COLUMN(Codes[[#Headers],[Parents Demographic]]),FALSE)</f>
        <v>Yes</v>
      </c>
      <c r="P249" s="1" t="str">
        <f>VLOOKUP(Cohort[[#This Row],[Code]],Codes[],COLUMN(Codes[[#Headers],[Mother''s Past Medical History]]),FALSE)</f>
        <v>Yes</v>
      </c>
      <c r="Q249" s="1" t="str">
        <f>VLOOKUP(Cohort[[#This Row],[Code]],Codes[],COLUMN(Codes[[#Headers],[EDD + Mode of Conception]]),FALSE)</f>
        <v>Yes</v>
      </c>
      <c r="R249" s="1" t="str">
        <f>VLOOKUP(Cohort[[#This Row],[Code]],Codes[],COLUMN(Codes[[#Headers],[Late Pregnancy History]]),FALSE)</f>
        <v>Yes</v>
      </c>
      <c r="S249" s="1" t="str">
        <f>VLOOKUP(Cohort[[#This Row],[Code]],Codes[],COLUMN(Codes[[#Headers],[Labour History]]),FALSE)</f>
        <v>Yes</v>
      </c>
      <c r="T249" s="1" t="str">
        <f>VLOOKUP(Cohort[[#This Row],[Code]],Codes[],COLUMN(Codes[[#Headers],[Baby Background Information]]),FALSE)</f>
        <v>Yes</v>
      </c>
      <c r="U249" s="1" t="str">
        <f>VLOOKUP(Cohort[[#This Row],[Code]],Codes[],COLUMN(Codes[[#Headers],[EPDS]]),FALSE)</f>
        <v>Yes</v>
      </c>
      <c r="V249" s="1" t="str">
        <f>VLOOKUP(Cohort[[#This Row],[Code]],Codes[],COLUMN(Codes[[#Headers],[Mother''s Medications]]),FALSE)</f>
        <v>Yes</v>
      </c>
      <c r="W249" s="1" t="str">
        <f>VLOOKUP(Cohort[[#This Row],[Code]],Codes[],COLUMN(Codes[[#Headers],[Baby Medications]]),FALSE)</f>
        <v>Yes</v>
      </c>
      <c r="X249" s="1" t="str">
        <f>VLOOKUP(Cohort[[#This Row],[Code]],Codes[],COLUMN(Codes[[#Headers],[Obstetric Histpry]]),FALSE)</f>
        <v>Yes</v>
      </c>
      <c r="Y249" s="1" t="str">
        <f>VLOOKUP(Cohort[[#This Row],[Code]],Codes[],COLUMN(Codes[[#Headers],[18 Month Follow on Data]]),FALSE)</f>
        <v>Yes</v>
      </c>
    </row>
    <row r="250" spans="1:25" hidden="1" x14ac:dyDescent="0.2">
      <c r="A250" t="s">
        <v>262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 t="str" cm="1">
        <f t="array" ref="I250">TEXT(SUM(10^Code_Mask*(Cohort[[#This Row],[Fetal Pilot Scans, validated or not]:[Has child had an 18 month assessment.  NB this includes limited data, courtesy assessments etc]]&gt;0)),"0000000")</f>
        <v>0100100</v>
      </c>
      <c r="L250" s="1" t="b">
        <f>VLOOKUP(Cohort[[#This Row],[Participant ID]],BIBS[],COLUMN(BIBS[[#Headers],[BIBS?]]),FALSE)</f>
        <v>0</v>
      </c>
      <c r="N250" s="1" t="str">
        <f>VLOOKUP(Cohort[[#This Row],[Code]],Codes[],COLUMN(Codes[[#Headers],[Meaning]]),FALSE)</f>
        <v>Term scan, Assessed at 18 months</v>
      </c>
      <c r="O250" s="1" t="str">
        <f>VLOOKUP(Cohort[[#This Row],[Code]],Codes[],COLUMN(Codes[[#Headers],[Parents Demographic]]),FALSE)</f>
        <v>Yes</v>
      </c>
      <c r="P250" s="1" t="str">
        <f>VLOOKUP(Cohort[[#This Row],[Code]],Codes[],COLUMN(Codes[[#Headers],[Mother''s Past Medical History]]),FALSE)</f>
        <v>Yes</v>
      </c>
      <c r="Q250" s="1" t="str">
        <f>VLOOKUP(Cohort[[#This Row],[Code]],Codes[],COLUMN(Codes[[#Headers],[EDD + Mode of Conception]]),FALSE)</f>
        <v>Yes</v>
      </c>
      <c r="R250" s="1" t="str">
        <f>VLOOKUP(Cohort[[#This Row],[Code]],Codes[],COLUMN(Codes[[#Headers],[Late Pregnancy History]]),FALSE)</f>
        <v>Yes</v>
      </c>
      <c r="S250" s="1" t="str">
        <f>VLOOKUP(Cohort[[#This Row],[Code]],Codes[],COLUMN(Codes[[#Headers],[Labour History]]),FALSE)</f>
        <v>Yes</v>
      </c>
      <c r="T250" s="1" t="str">
        <f>VLOOKUP(Cohort[[#This Row],[Code]],Codes[],COLUMN(Codes[[#Headers],[Baby Background Information]]),FALSE)</f>
        <v>Yes</v>
      </c>
      <c r="U250" s="1" t="str">
        <f>VLOOKUP(Cohort[[#This Row],[Code]],Codes[],COLUMN(Codes[[#Headers],[EPDS]]),FALSE)</f>
        <v>Yes</v>
      </c>
      <c r="V250" s="1" t="str">
        <f>VLOOKUP(Cohort[[#This Row],[Code]],Codes[],COLUMN(Codes[[#Headers],[Mother''s Medications]]),FALSE)</f>
        <v>Yes</v>
      </c>
      <c r="W250" s="1" t="str">
        <f>VLOOKUP(Cohort[[#This Row],[Code]],Codes[],COLUMN(Codes[[#Headers],[Baby Medications]]),FALSE)</f>
        <v>Yes</v>
      </c>
      <c r="X250" s="1" t="str">
        <f>VLOOKUP(Cohort[[#This Row],[Code]],Codes[],COLUMN(Codes[[#Headers],[Obstetric Histpry]]),FALSE)</f>
        <v>Yes</v>
      </c>
      <c r="Y250" s="1" t="str">
        <f>VLOOKUP(Cohort[[#This Row],[Code]],Codes[],COLUMN(Codes[[#Headers],[18 Month Follow on Data]]),FALSE)</f>
        <v>Yes</v>
      </c>
    </row>
    <row r="251" spans="1:25" hidden="1" x14ac:dyDescent="0.2">
      <c r="A251" t="s">
        <v>263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tr" cm="1">
        <f t="array" ref="I251">TEXT(SUM(10^Code_Mask*(Cohort[[#This Row],[Fetal Pilot Scans, validated or not]:[Has child had an 18 month assessment.  NB this includes limited data, courtesy assessments etc]]&gt;0)),"0000000")</f>
        <v>0000010</v>
      </c>
      <c r="L251" s="1" t="b">
        <f>VLOOKUP(Cohort[[#This Row],[Participant ID]],BIBS[],COLUMN(BIBS[[#Headers],[BIBS?]]),FALSE)</f>
        <v>0</v>
      </c>
      <c r="N251" s="1" t="str">
        <f>VLOOKUP(Cohort[[#This Row],[Code]],Codes[],COLUMN(Codes[[#Headers],[Meaning]]),FALSE)</f>
        <v>Fetal pilot.  Not assessed.  Enrolment, EPDS, not cleaned</v>
      </c>
      <c r="O251" s="1" t="str">
        <f>VLOOKUP(Cohort[[#This Row],[Code]],Codes[],COLUMN(Codes[[#Headers],[Parents Demographic]]),FALSE)</f>
        <v>Yes - uncleaned</v>
      </c>
      <c r="P251" s="1" t="str">
        <f>VLOOKUP(Cohort[[#This Row],[Code]],Codes[],COLUMN(Codes[[#Headers],[Mother''s Past Medical History]]),FALSE)</f>
        <v>Yes - uncleaned</v>
      </c>
      <c r="Q251" s="1" t="str">
        <f>VLOOKUP(Cohort[[#This Row],[Code]],Codes[],COLUMN(Codes[[#Headers],[EDD + Mode of Conception]]),FALSE)</f>
        <v>Yes - uncleaned</v>
      </c>
      <c r="R251" s="1" t="str">
        <f>VLOOKUP(Cohort[[#This Row],[Code]],Codes[],COLUMN(Codes[[#Headers],[Late Pregnancy History]]),FALSE)</f>
        <v>No</v>
      </c>
      <c r="S251" s="1" t="str">
        <f>VLOOKUP(Cohort[[#This Row],[Code]],Codes[],COLUMN(Codes[[#Headers],[Labour History]]),FALSE)</f>
        <v>No</v>
      </c>
      <c r="T251" s="1" t="str">
        <f>VLOOKUP(Cohort[[#This Row],[Code]],Codes[],COLUMN(Codes[[#Headers],[Baby Background Information]]),FALSE)</f>
        <v>No</v>
      </c>
      <c r="U251" s="1" t="str">
        <f>VLOOKUP(Cohort[[#This Row],[Code]],Codes[],COLUMN(Codes[[#Headers],[EPDS]]),FALSE)</f>
        <v>Yes</v>
      </c>
      <c r="V251" s="1" t="str">
        <f>VLOOKUP(Cohort[[#This Row],[Code]],Codes[],COLUMN(Codes[[#Headers],[Mother''s Medications]]),FALSE)</f>
        <v>Yes - uncleaned</v>
      </c>
      <c r="W251" s="1" t="str">
        <f>VLOOKUP(Cohort[[#This Row],[Code]],Codes[],COLUMN(Codes[[#Headers],[Baby Medications]]),FALSE)</f>
        <v>No</v>
      </c>
      <c r="X251" s="1" t="str">
        <f>VLOOKUP(Cohort[[#This Row],[Code]],Codes[],COLUMN(Codes[[#Headers],[Obstetric Histpry]]),FALSE)</f>
        <v>Yes - uncleaned</v>
      </c>
      <c r="Y251" s="1" t="str">
        <f>VLOOKUP(Cohort[[#This Row],[Code]],Codes[],COLUMN(Codes[[#Headers],[18 Month Follow on Data]]),FALSE)</f>
        <v>No</v>
      </c>
    </row>
    <row r="252" spans="1:25" x14ac:dyDescent="0.2">
      <c r="A252" t="s">
        <v>264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 t="str" cm="1">
        <f t="array" ref="I252">TEXT(SUM(10^Code_Mask*(Cohort[[#This Row],[Fetal Pilot Scans, validated or not]:[Has child had an 18 month assessment.  NB this includes limited data, courtesy assessments etc]]&gt;0)),"0000000")</f>
        <v>0100100</v>
      </c>
      <c r="L252" s="1" t="b">
        <f>VLOOKUP(Cohort[[#This Row],[Participant ID]],BIBS[],COLUMN(BIBS[[#Headers],[BIBS?]]),FALSE)</f>
        <v>1</v>
      </c>
      <c r="N252" s="1" t="str">
        <f>VLOOKUP(Cohort[[#This Row],[Code]],Codes[],COLUMN(Codes[[#Headers],[Meaning]]),FALSE)</f>
        <v>Term scan, Assessed at 18 months</v>
      </c>
      <c r="O252" s="1" t="str">
        <f>VLOOKUP(Cohort[[#This Row],[Code]],Codes[],COLUMN(Codes[[#Headers],[Parents Demographic]]),FALSE)</f>
        <v>Yes</v>
      </c>
      <c r="P252" s="1" t="str">
        <f>VLOOKUP(Cohort[[#This Row],[Code]],Codes[],COLUMN(Codes[[#Headers],[Mother''s Past Medical History]]),FALSE)</f>
        <v>Yes</v>
      </c>
      <c r="Q252" s="1" t="str">
        <f>VLOOKUP(Cohort[[#This Row],[Code]],Codes[],COLUMN(Codes[[#Headers],[EDD + Mode of Conception]]),FALSE)</f>
        <v>Yes</v>
      </c>
      <c r="R252" s="1" t="str">
        <f>VLOOKUP(Cohort[[#This Row],[Code]],Codes[],COLUMN(Codes[[#Headers],[Late Pregnancy History]]),FALSE)</f>
        <v>Yes</v>
      </c>
      <c r="S252" s="1" t="str">
        <f>VLOOKUP(Cohort[[#This Row],[Code]],Codes[],COLUMN(Codes[[#Headers],[Labour History]]),FALSE)</f>
        <v>Yes</v>
      </c>
      <c r="T252" s="1" t="str">
        <f>VLOOKUP(Cohort[[#This Row],[Code]],Codes[],COLUMN(Codes[[#Headers],[Baby Background Information]]),FALSE)</f>
        <v>Yes</v>
      </c>
      <c r="U252" s="1" t="str">
        <f>VLOOKUP(Cohort[[#This Row],[Code]],Codes[],COLUMN(Codes[[#Headers],[EPDS]]),FALSE)</f>
        <v>Yes</v>
      </c>
      <c r="V252" s="1" t="str">
        <f>VLOOKUP(Cohort[[#This Row],[Code]],Codes[],COLUMN(Codes[[#Headers],[Mother''s Medications]]),FALSE)</f>
        <v>Yes</v>
      </c>
      <c r="W252" s="1" t="str">
        <f>VLOOKUP(Cohort[[#This Row],[Code]],Codes[],COLUMN(Codes[[#Headers],[Baby Medications]]),FALSE)</f>
        <v>Yes</v>
      </c>
      <c r="X252" s="1" t="str">
        <f>VLOOKUP(Cohort[[#This Row],[Code]],Codes[],COLUMN(Codes[[#Headers],[Obstetric Histpry]]),FALSE)</f>
        <v>Yes</v>
      </c>
      <c r="Y252" s="1" t="str">
        <f>VLOOKUP(Cohort[[#This Row],[Code]],Codes[],COLUMN(Codes[[#Headers],[18 Month Follow on Data]]),FALSE)</f>
        <v>Yes</v>
      </c>
    </row>
    <row r="253" spans="1:25" hidden="1" x14ac:dyDescent="0.2">
      <c r="A253" t="s">
        <v>265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 t="str" cm="1">
        <f t="array" ref="I253">TEXT(SUM(10^Code_Mask*(Cohort[[#This Row],[Fetal Pilot Scans, validated or not]:[Has child had an 18 month assessment.  NB this includes limited data, courtesy assessments etc]]&gt;0)),"0000000")</f>
        <v>0100100</v>
      </c>
      <c r="L253" s="1" t="b">
        <f>VLOOKUP(Cohort[[#This Row],[Participant ID]],BIBS[],COLUMN(BIBS[[#Headers],[BIBS?]]),FALSE)</f>
        <v>0</v>
      </c>
      <c r="N253" s="1" t="str">
        <f>VLOOKUP(Cohort[[#This Row],[Code]],Codes[],COLUMN(Codes[[#Headers],[Meaning]]),FALSE)</f>
        <v>Term scan, Assessed at 18 months</v>
      </c>
      <c r="O253" s="1" t="str">
        <f>VLOOKUP(Cohort[[#This Row],[Code]],Codes[],COLUMN(Codes[[#Headers],[Parents Demographic]]),FALSE)</f>
        <v>Yes</v>
      </c>
      <c r="P253" s="1" t="str">
        <f>VLOOKUP(Cohort[[#This Row],[Code]],Codes[],COLUMN(Codes[[#Headers],[Mother''s Past Medical History]]),FALSE)</f>
        <v>Yes</v>
      </c>
      <c r="Q253" s="1" t="str">
        <f>VLOOKUP(Cohort[[#This Row],[Code]],Codes[],COLUMN(Codes[[#Headers],[EDD + Mode of Conception]]),FALSE)</f>
        <v>Yes</v>
      </c>
      <c r="R253" s="1" t="str">
        <f>VLOOKUP(Cohort[[#This Row],[Code]],Codes[],COLUMN(Codes[[#Headers],[Late Pregnancy History]]),FALSE)</f>
        <v>Yes</v>
      </c>
      <c r="S253" s="1" t="str">
        <f>VLOOKUP(Cohort[[#This Row],[Code]],Codes[],COLUMN(Codes[[#Headers],[Labour History]]),FALSE)</f>
        <v>Yes</v>
      </c>
      <c r="T253" s="1" t="str">
        <f>VLOOKUP(Cohort[[#This Row],[Code]],Codes[],COLUMN(Codes[[#Headers],[Baby Background Information]]),FALSE)</f>
        <v>Yes</v>
      </c>
      <c r="U253" s="1" t="str">
        <f>VLOOKUP(Cohort[[#This Row],[Code]],Codes[],COLUMN(Codes[[#Headers],[EPDS]]),FALSE)</f>
        <v>Yes</v>
      </c>
      <c r="V253" s="1" t="str">
        <f>VLOOKUP(Cohort[[#This Row],[Code]],Codes[],COLUMN(Codes[[#Headers],[Mother''s Medications]]),FALSE)</f>
        <v>Yes</v>
      </c>
      <c r="W253" s="1" t="str">
        <f>VLOOKUP(Cohort[[#This Row],[Code]],Codes[],COLUMN(Codes[[#Headers],[Baby Medications]]),FALSE)</f>
        <v>Yes</v>
      </c>
      <c r="X253" s="1" t="str">
        <f>VLOOKUP(Cohort[[#This Row],[Code]],Codes[],COLUMN(Codes[[#Headers],[Obstetric Histpry]]),FALSE)</f>
        <v>Yes</v>
      </c>
      <c r="Y253" s="1" t="str">
        <f>VLOOKUP(Cohort[[#This Row],[Code]],Codes[],COLUMN(Codes[[#Headers],[18 Month Follow on Data]]),FALSE)</f>
        <v>Yes</v>
      </c>
    </row>
    <row r="254" spans="1:25" hidden="1" x14ac:dyDescent="0.2">
      <c r="A254" t="s">
        <v>266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t="str" cm="1">
        <f t="array" ref="I254">TEXT(SUM(10^Code_Mask*(Cohort[[#This Row],[Fetal Pilot Scans, validated or not]:[Has child had an 18 month assessment.  NB this includes limited data, courtesy assessments etc]]&gt;0)),"0000000")</f>
        <v>0100100</v>
      </c>
      <c r="L254" s="1" t="b">
        <f>VLOOKUP(Cohort[[#This Row],[Participant ID]],BIBS[],COLUMN(BIBS[[#Headers],[BIBS?]]),FALSE)</f>
        <v>0</v>
      </c>
      <c r="N254" s="1" t="str">
        <f>VLOOKUP(Cohort[[#This Row],[Code]],Codes[],COLUMN(Codes[[#Headers],[Meaning]]),FALSE)</f>
        <v>Term scan, Assessed at 18 months</v>
      </c>
      <c r="O254" s="1" t="str">
        <f>VLOOKUP(Cohort[[#This Row],[Code]],Codes[],COLUMN(Codes[[#Headers],[Parents Demographic]]),FALSE)</f>
        <v>Yes</v>
      </c>
      <c r="P254" s="1" t="str">
        <f>VLOOKUP(Cohort[[#This Row],[Code]],Codes[],COLUMN(Codes[[#Headers],[Mother''s Past Medical History]]),FALSE)</f>
        <v>Yes</v>
      </c>
      <c r="Q254" s="1" t="str">
        <f>VLOOKUP(Cohort[[#This Row],[Code]],Codes[],COLUMN(Codes[[#Headers],[EDD + Mode of Conception]]),FALSE)</f>
        <v>Yes</v>
      </c>
      <c r="R254" s="1" t="str">
        <f>VLOOKUP(Cohort[[#This Row],[Code]],Codes[],COLUMN(Codes[[#Headers],[Late Pregnancy History]]),FALSE)</f>
        <v>Yes</v>
      </c>
      <c r="S254" s="1" t="str">
        <f>VLOOKUP(Cohort[[#This Row],[Code]],Codes[],COLUMN(Codes[[#Headers],[Labour History]]),FALSE)</f>
        <v>Yes</v>
      </c>
      <c r="T254" s="1" t="str">
        <f>VLOOKUP(Cohort[[#This Row],[Code]],Codes[],COLUMN(Codes[[#Headers],[Baby Background Information]]),FALSE)</f>
        <v>Yes</v>
      </c>
      <c r="U254" s="1" t="str">
        <f>VLOOKUP(Cohort[[#This Row],[Code]],Codes[],COLUMN(Codes[[#Headers],[EPDS]]),FALSE)</f>
        <v>Yes</v>
      </c>
      <c r="V254" s="1" t="str">
        <f>VLOOKUP(Cohort[[#This Row],[Code]],Codes[],COLUMN(Codes[[#Headers],[Mother''s Medications]]),FALSE)</f>
        <v>Yes</v>
      </c>
      <c r="W254" s="1" t="str">
        <f>VLOOKUP(Cohort[[#This Row],[Code]],Codes[],COLUMN(Codes[[#Headers],[Baby Medications]]),FALSE)</f>
        <v>Yes</v>
      </c>
      <c r="X254" s="1" t="str">
        <f>VLOOKUP(Cohort[[#This Row],[Code]],Codes[],COLUMN(Codes[[#Headers],[Obstetric Histpry]]),FALSE)</f>
        <v>Yes</v>
      </c>
      <c r="Y254" s="1" t="str">
        <f>VLOOKUP(Cohort[[#This Row],[Code]],Codes[],COLUMN(Codes[[#Headers],[18 Month Follow on Data]]),FALSE)</f>
        <v>Yes</v>
      </c>
    </row>
    <row r="255" spans="1:25" x14ac:dyDescent="0.2">
      <c r="A255" t="s">
        <v>267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 t="str" cm="1">
        <f t="array" ref="I255">TEXT(SUM(10^Code_Mask*(Cohort[[#This Row],[Fetal Pilot Scans, validated or not]:[Has child had an 18 month assessment.  NB this includes limited data, courtesy assessments etc]]&gt;0)),"0000000")</f>
        <v>0100100</v>
      </c>
      <c r="L255" s="1" t="b">
        <f>VLOOKUP(Cohort[[#This Row],[Participant ID]],BIBS[],COLUMN(BIBS[[#Headers],[BIBS?]]),FALSE)</f>
        <v>1</v>
      </c>
      <c r="N255" s="1" t="str">
        <f>VLOOKUP(Cohort[[#This Row],[Code]],Codes[],COLUMN(Codes[[#Headers],[Meaning]]),FALSE)</f>
        <v>Term scan, Assessed at 18 months</v>
      </c>
      <c r="O255" s="1" t="str">
        <f>VLOOKUP(Cohort[[#This Row],[Code]],Codes[],COLUMN(Codes[[#Headers],[Parents Demographic]]),FALSE)</f>
        <v>Yes</v>
      </c>
      <c r="P255" s="1" t="str">
        <f>VLOOKUP(Cohort[[#This Row],[Code]],Codes[],COLUMN(Codes[[#Headers],[Mother''s Past Medical History]]),FALSE)</f>
        <v>Yes</v>
      </c>
      <c r="Q255" s="1" t="str">
        <f>VLOOKUP(Cohort[[#This Row],[Code]],Codes[],COLUMN(Codes[[#Headers],[EDD + Mode of Conception]]),FALSE)</f>
        <v>Yes</v>
      </c>
      <c r="R255" s="1" t="str">
        <f>VLOOKUP(Cohort[[#This Row],[Code]],Codes[],COLUMN(Codes[[#Headers],[Late Pregnancy History]]),FALSE)</f>
        <v>Yes</v>
      </c>
      <c r="S255" s="1" t="str">
        <f>VLOOKUP(Cohort[[#This Row],[Code]],Codes[],COLUMN(Codes[[#Headers],[Labour History]]),FALSE)</f>
        <v>Yes</v>
      </c>
      <c r="T255" s="1" t="str">
        <f>VLOOKUP(Cohort[[#This Row],[Code]],Codes[],COLUMN(Codes[[#Headers],[Baby Background Information]]),FALSE)</f>
        <v>Yes</v>
      </c>
      <c r="U255" s="1" t="str">
        <f>VLOOKUP(Cohort[[#This Row],[Code]],Codes[],COLUMN(Codes[[#Headers],[EPDS]]),FALSE)</f>
        <v>Yes</v>
      </c>
      <c r="V255" s="1" t="str">
        <f>VLOOKUP(Cohort[[#This Row],[Code]],Codes[],COLUMN(Codes[[#Headers],[Mother''s Medications]]),FALSE)</f>
        <v>Yes</v>
      </c>
      <c r="W255" s="1" t="str">
        <f>VLOOKUP(Cohort[[#This Row],[Code]],Codes[],COLUMN(Codes[[#Headers],[Baby Medications]]),FALSE)</f>
        <v>Yes</v>
      </c>
      <c r="X255" s="1" t="str">
        <f>VLOOKUP(Cohort[[#This Row],[Code]],Codes[],COLUMN(Codes[[#Headers],[Obstetric Histpry]]),FALSE)</f>
        <v>Yes</v>
      </c>
      <c r="Y255" s="1" t="str">
        <f>VLOOKUP(Cohort[[#This Row],[Code]],Codes[],COLUMN(Codes[[#Headers],[18 Month Follow on Data]]),FALSE)</f>
        <v>Yes</v>
      </c>
    </row>
    <row r="256" spans="1:25" hidden="1" x14ac:dyDescent="0.2">
      <c r="A256" t="s">
        <v>268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 t="str" cm="1">
        <f t="array" ref="I256">TEXT(SUM(10^Code_Mask*(Cohort[[#This Row],[Fetal Pilot Scans, validated or not]:[Has child had an 18 month assessment.  NB this includes limited data, courtesy assessments etc]]&gt;0)),"0000000")</f>
        <v>0011100</v>
      </c>
      <c r="L256" s="1" t="b">
        <f>VLOOKUP(Cohort[[#This Row],[Participant ID]],BIBS[],COLUMN(BIBS[[#Headers],[BIBS?]]),FALSE)</f>
        <v>0</v>
      </c>
      <c r="N256" s="1" t="str">
        <f>VLOOKUP(Cohort[[#This Row],[Code]],Codes[],COLUMN(Codes[[#Headers],[Meaning]]),FALSE)</f>
        <v>Pre-term and pre-term at term scans, assessed at 18 months</v>
      </c>
      <c r="O256" s="1" t="str">
        <f>VLOOKUP(Cohort[[#This Row],[Code]],Codes[],COLUMN(Codes[[#Headers],[Parents Demographic]]),FALSE)</f>
        <v>Yes</v>
      </c>
      <c r="P256" s="1" t="str">
        <f>VLOOKUP(Cohort[[#This Row],[Code]],Codes[],COLUMN(Codes[[#Headers],[Mother''s Past Medical History]]),FALSE)</f>
        <v>Yes</v>
      </c>
      <c r="Q256" s="1" t="str">
        <f>VLOOKUP(Cohort[[#This Row],[Code]],Codes[],COLUMN(Codes[[#Headers],[EDD + Mode of Conception]]),FALSE)</f>
        <v>Yes</v>
      </c>
      <c r="R256" s="1" t="str">
        <f>VLOOKUP(Cohort[[#This Row],[Code]],Codes[],COLUMN(Codes[[#Headers],[Late Pregnancy History]]),FALSE)</f>
        <v>Yes</v>
      </c>
      <c r="S256" s="1" t="str">
        <f>VLOOKUP(Cohort[[#This Row],[Code]],Codes[],COLUMN(Codes[[#Headers],[Labour History]]),FALSE)</f>
        <v>Yes</v>
      </c>
      <c r="T256" s="1" t="str">
        <f>VLOOKUP(Cohort[[#This Row],[Code]],Codes[],COLUMN(Codes[[#Headers],[Baby Background Information]]),FALSE)</f>
        <v>Yes</v>
      </c>
      <c r="U256" s="1" t="str">
        <f>VLOOKUP(Cohort[[#This Row],[Code]],Codes[],COLUMN(Codes[[#Headers],[EPDS]]),FALSE)</f>
        <v>Yes</v>
      </c>
      <c r="V256" s="1" t="str">
        <f>VLOOKUP(Cohort[[#This Row],[Code]],Codes[],COLUMN(Codes[[#Headers],[Mother''s Medications]]),FALSE)</f>
        <v>Yes</v>
      </c>
      <c r="W256" s="1" t="str">
        <f>VLOOKUP(Cohort[[#This Row],[Code]],Codes[],COLUMN(Codes[[#Headers],[Baby Medications]]),FALSE)</f>
        <v>Yes</v>
      </c>
      <c r="X256" s="1" t="str">
        <f>VLOOKUP(Cohort[[#This Row],[Code]],Codes[],COLUMN(Codes[[#Headers],[Obstetric Histpry]]),FALSE)</f>
        <v>Yes</v>
      </c>
      <c r="Y256" s="1" t="str">
        <f>VLOOKUP(Cohort[[#This Row],[Code]],Codes[],COLUMN(Codes[[#Headers],[18 Month Follow on Data]]),FALSE)</f>
        <v>Yes</v>
      </c>
    </row>
    <row r="257" spans="1:25" hidden="1" x14ac:dyDescent="0.2">
      <c r="A257" t="s">
        <v>269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 t="str" cm="1">
        <f t="array" ref="I257">TEXT(SUM(10^Code_Mask*(Cohort[[#This Row],[Fetal Pilot Scans, validated or not]:[Has child had an 18 month assessment.  NB this includes limited data, courtesy assessments etc]]&gt;0)),"0000000")</f>
        <v>0100110</v>
      </c>
      <c r="L257" s="1" t="b">
        <f>VLOOKUP(Cohort[[#This Row],[Participant ID]],BIBS[],COLUMN(BIBS[[#Headers],[BIBS?]]),FALSE)</f>
        <v>0</v>
      </c>
      <c r="N257" s="1" t="str">
        <f>VLOOKUP(Cohort[[#This Row],[Code]],Codes[],COLUMN(Codes[[#Headers],[Meaning]]),FALSE)</f>
        <v>Term scan + fetal pilot assessed at 18 months</v>
      </c>
      <c r="O257" s="1" t="str">
        <f>VLOOKUP(Cohort[[#This Row],[Code]],Codes[],COLUMN(Codes[[#Headers],[Parents Demographic]]),FALSE)</f>
        <v>Yes</v>
      </c>
      <c r="P257" s="1" t="str">
        <f>VLOOKUP(Cohort[[#This Row],[Code]],Codes[],COLUMN(Codes[[#Headers],[Mother''s Past Medical History]]),FALSE)</f>
        <v>Yes</v>
      </c>
      <c r="Q257" s="1" t="str">
        <f>VLOOKUP(Cohort[[#This Row],[Code]],Codes[],COLUMN(Codes[[#Headers],[EDD + Mode of Conception]]),FALSE)</f>
        <v>Yes</v>
      </c>
      <c r="R257" s="1" t="str">
        <f>VLOOKUP(Cohort[[#This Row],[Code]],Codes[],COLUMN(Codes[[#Headers],[Late Pregnancy History]]),FALSE)</f>
        <v>Yes</v>
      </c>
      <c r="S257" s="1" t="str">
        <f>VLOOKUP(Cohort[[#This Row],[Code]],Codes[],COLUMN(Codes[[#Headers],[Labour History]]),FALSE)</f>
        <v>Yes</v>
      </c>
      <c r="T257" s="1" t="str">
        <f>VLOOKUP(Cohort[[#This Row],[Code]],Codes[],COLUMN(Codes[[#Headers],[Baby Background Information]]),FALSE)</f>
        <v>Yes</v>
      </c>
      <c r="U257" s="1" t="str">
        <f>VLOOKUP(Cohort[[#This Row],[Code]],Codes[],COLUMN(Codes[[#Headers],[EPDS]]),FALSE)</f>
        <v>Yes</v>
      </c>
      <c r="V257" s="1" t="str">
        <f>VLOOKUP(Cohort[[#This Row],[Code]],Codes[],COLUMN(Codes[[#Headers],[Mother''s Medications]]),FALSE)</f>
        <v>Yes</v>
      </c>
      <c r="W257" s="1" t="str">
        <f>VLOOKUP(Cohort[[#This Row],[Code]],Codes[],COLUMN(Codes[[#Headers],[Baby Medications]]),FALSE)</f>
        <v>Yes</v>
      </c>
      <c r="X257" s="1" t="str">
        <f>VLOOKUP(Cohort[[#This Row],[Code]],Codes[],COLUMN(Codes[[#Headers],[Obstetric Histpry]]),FALSE)</f>
        <v>Yes</v>
      </c>
      <c r="Y257" s="1" t="str">
        <f>VLOOKUP(Cohort[[#This Row],[Code]],Codes[],COLUMN(Codes[[#Headers],[18 Month Follow on Data]]),FALSE)</f>
        <v>Yes</v>
      </c>
    </row>
    <row r="258" spans="1:25" hidden="1" x14ac:dyDescent="0.2">
      <c r="A258" t="s">
        <v>270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tr" cm="1">
        <f t="array" ref="I258">TEXT(SUM(10^Code_Mask*(Cohort[[#This Row],[Fetal Pilot Scans, validated or not]:[Has child had an 18 month assessment.  NB this includes limited data, courtesy assessments etc]]&gt;0)),"0000000")</f>
        <v>0000010</v>
      </c>
      <c r="L258" s="1" t="b">
        <f>VLOOKUP(Cohort[[#This Row],[Participant ID]],BIBS[],COLUMN(BIBS[[#Headers],[BIBS?]]),FALSE)</f>
        <v>0</v>
      </c>
      <c r="N258" s="1" t="str">
        <f>VLOOKUP(Cohort[[#This Row],[Code]],Codes[],COLUMN(Codes[[#Headers],[Meaning]]),FALSE)</f>
        <v>Fetal pilot.  Not assessed.  Enrolment, EPDS, not cleaned</v>
      </c>
      <c r="O258" s="1" t="str">
        <f>VLOOKUP(Cohort[[#This Row],[Code]],Codes[],COLUMN(Codes[[#Headers],[Parents Demographic]]),FALSE)</f>
        <v>Yes - uncleaned</v>
      </c>
      <c r="P258" s="1" t="str">
        <f>VLOOKUP(Cohort[[#This Row],[Code]],Codes[],COLUMN(Codes[[#Headers],[Mother''s Past Medical History]]),FALSE)</f>
        <v>Yes - uncleaned</v>
      </c>
      <c r="Q258" s="1" t="str">
        <f>VLOOKUP(Cohort[[#This Row],[Code]],Codes[],COLUMN(Codes[[#Headers],[EDD + Mode of Conception]]),FALSE)</f>
        <v>Yes - uncleaned</v>
      </c>
      <c r="R258" s="1" t="str">
        <f>VLOOKUP(Cohort[[#This Row],[Code]],Codes[],COLUMN(Codes[[#Headers],[Late Pregnancy History]]),FALSE)</f>
        <v>No</v>
      </c>
      <c r="S258" s="1" t="str">
        <f>VLOOKUP(Cohort[[#This Row],[Code]],Codes[],COLUMN(Codes[[#Headers],[Labour History]]),FALSE)</f>
        <v>No</v>
      </c>
      <c r="T258" s="1" t="str">
        <f>VLOOKUP(Cohort[[#This Row],[Code]],Codes[],COLUMN(Codes[[#Headers],[Baby Background Information]]),FALSE)</f>
        <v>No</v>
      </c>
      <c r="U258" s="1" t="str">
        <f>VLOOKUP(Cohort[[#This Row],[Code]],Codes[],COLUMN(Codes[[#Headers],[EPDS]]),FALSE)</f>
        <v>Yes</v>
      </c>
      <c r="V258" s="1" t="str">
        <f>VLOOKUP(Cohort[[#This Row],[Code]],Codes[],COLUMN(Codes[[#Headers],[Mother''s Medications]]),FALSE)</f>
        <v>Yes - uncleaned</v>
      </c>
      <c r="W258" s="1" t="str">
        <f>VLOOKUP(Cohort[[#This Row],[Code]],Codes[],COLUMN(Codes[[#Headers],[Baby Medications]]),FALSE)</f>
        <v>No</v>
      </c>
      <c r="X258" s="1" t="str">
        <f>VLOOKUP(Cohort[[#This Row],[Code]],Codes[],COLUMN(Codes[[#Headers],[Obstetric Histpry]]),FALSE)</f>
        <v>Yes - uncleaned</v>
      </c>
      <c r="Y258" s="1" t="str">
        <f>VLOOKUP(Cohort[[#This Row],[Code]],Codes[],COLUMN(Codes[[#Headers],[18 Month Follow on Data]]),FALSE)</f>
        <v>No</v>
      </c>
    </row>
    <row r="259" spans="1:25" hidden="1" x14ac:dyDescent="0.2">
      <c r="A259" t="s">
        <v>271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 t="str" cm="1">
        <f t="array" ref="I259">TEXT(SUM(10^Code_Mask*(Cohort[[#This Row],[Fetal Pilot Scans, validated or not]:[Has child had an 18 month assessment.  NB this includes limited data, courtesy assessments etc]]&gt;0)),"0000000")</f>
        <v>0100100</v>
      </c>
      <c r="L259" s="1" t="b">
        <f>VLOOKUP(Cohort[[#This Row],[Participant ID]],BIBS[],COLUMN(BIBS[[#Headers],[BIBS?]]),FALSE)</f>
        <v>0</v>
      </c>
      <c r="N259" s="1" t="str">
        <f>VLOOKUP(Cohort[[#This Row],[Code]],Codes[],COLUMN(Codes[[#Headers],[Meaning]]),FALSE)</f>
        <v>Term scan, Assessed at 18 months</v>
      </c>
      <c r="O259" s="1" t="str">
        <f>VLOOKUP(Cohort[[#This Row],[Code]],Codes[],COLUMN(Codes[[#Headers],[Parents Demographic]]),FALSE)</f>
        <v>Yes</v>
      </c>
      <c r="P259" s="1" t="str">
        <f>VLOOKUP(Cohort[[#This Row],[Code]],Codes[],COLUMN(Codes[[#Headers],[Mother''s Past Medical History]]),FALSE)</f>
        <v>Yes</v>
      </c>
      <c r="Q259" s="1" t="str">
        <f>VLOOKUP(Cohort[[#This Row],[Code]],Codes[],COLUMN(Codes[[#Headers],[EDD + Mode of Conception]]),FALSE)</f>
        <v>Yes</v>
      </c>
      <c r="R259" s="1" t="str">
        <f>VLOOKUP(Cohort[[#This Row],[Code]],Codes[],COLUMN(Codes[[#Headers],[Late Pregnancy History]]),FALSE)</f>
        <v>Yes</v>
      </c>
      <c r="S259" s="1" t="str">
        <f>VLOOKUP(Cohort[[#This Row],[Code]],Codes[],COLUMN(Codes[[#Headers],[Labour History]]),FALSE)</f>
        <v>Yes</v>
      </c>
      <c r="T259" s="1" t="str">
        <f>VLOOKUP(Cohort[[#This Row],[Code]],Codes[],COLUMN(Codes[[#Headers],[Baby Background Information]]),FALSE)</f>
        <v>Yes</v>
      </c>
      <c r="U259" s="1" t="str">
        <f>VLOOKUP(Cohort[[#This Row],[Code]],Codes[],COLUMN(Codes[[#Headers],[EPDS]]),FALSE)</f>
        <v>Yes</v>
      </c>
      <c r="V259" s="1" t="str">
        <f>VLOOKUP(Cohort[[#This Row],[Code]],Codes[],COLUMN(Codes[[#Headers],[Mother''s Medications]]),FALSE)</f>
        <v>Yes</v>
      </c>
      <c r="W259" s="1" t="str">
        <f>VLOOKUP(Cohort[[#This Row],[Code]],Codes[],COLUMN(Codes[[#Headers],[Baby Medications]]),FALSE)</f>
        <v>Yes</v>
      </c>
      <c r="X259" s="1" t="str">
        <f>VLOOKUP(Cohort[[#This Row],[Code]],Codes[],COLUMN(Codes[[#Headers],[Obstetric Histpry]]),FALSE)</f>
        <v>Yes</v>
      </c>
      <c r="Y259" s="1" t="str">
        <f>VLOOKUP(Cohort[[#This Row],[Code]],Codes[],COLUMN(Codes[[#Headers],[18 Month Follow on Data]]),FALSE)</f>
        <v>Yes</v>
      </c>
    </row>
    <row r="260" spans="1:25" hidden="1" x14ac:dyDescent="0.2">
      <c r="A260" t="s">
        <v>272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tr" cm="1">
        <f t="array" ref="I260">TEXT(SUM(10^Code_Mask*(Cohort[[#This Row],[Fetal Pilot Scans, validated or not]:[Has child had an 18 month assessment.  NB this includes limited data, courtesy assessments etc]]&gt;0)),"0000000")</f>
        <v>0000010</v>
      </c>
      <c r="L260" s="1" t="b">
        <f>VLOOKUP(Cohort[[#This Row],[Participant ID]],BIBS[],COLUMN(BIBS[[#Headers],[BIBS?]]),FALSE)</f>
        <v>0</v>
      </c>
      <c r="N260" s="1" t="str">
        <f>VLOOKUP(Cohort[[#This Row],[Code]],Codes[],COLUMN(Codes[[#Headers],[Meaning]]),FALSE)</f>
        <v>Fetal pilot.  Not assessed.  Enrolment, EPDS, not cleaned</v>
      </c>
      <c r="O260" s="1" t="str">
        <f>VLOOKUP(Cohort[[#This Row],[Code]],Codes[],COLUMN(Codes[[#Headers],[Parents Demographic]]),FALSE)</f>
        <v>Yes - uncleaned</v>
      </c>
      <c r="P260" s="1" t="str">
        <f>VLOOKUP(Cohort[[#This Row],[Code]],Codes[],COLUMN(Codes[[#Headers],[Mother''s Past Medical History]]),FALSE)</f>
        <v>Yes - uncleaned</v>
      </c>
      <c r="Q260" s="1" t="str">
        <f>VLOOKUP(Cohort[[#This Row],[Code]],Codes[],COLUMN(Codes[[#Headers],[EDD + Mode of Conception]]),FALSE)</f>
        <v>Yes - uncleaned</v>
      </c>
      <c r="R260" s="1" t="str">
        <f>VLOOKUP(Cohort[[#This Row],[Code]],Codes[],COLUMN(Codes[[#Headers],[Late Pregnancy History]]),FALSE)</f>
        <v>No</v>
      </c>
      <c r="S260" s="1" t="str">
        <f>VLOOKUP(Cohort[[#This Row],[Code]],Codes[],COLUMN(Codes[[#Headers],[Labour History]]),FALSE)</f>
        <v>No</v>
      </c>
      <c r="T260" s="1" t="str">
        <f>VLOOKUP(Cohort[[#This Row],[Code]],Codes[],COLUMN(Codes[[#Headers],[Baby Background Information]]),FALSE)</f>
        <v>No</v>
      </c>
      <c r="U260" s="1" t="str">
        <f>VLOOKUP(Cohort[[#This Row],[Code]],Codes[],COLUMN(Codes[[#Headers],[EPDS]]),FALSE)</f>
        <v>Yes</v>
      </c>
      <c r="V260" s="1" t="str">
        <f>VLOOKUP(Cohort[[#This Row],[Code]],Codes[],COLUMN(Codes[[#Headers],[Mother''s Medications]]),FALSE)</f>
        <v>Yes - uncleaned</v>
      </c>
      <c r="W260" s="1" t="str">
        <f>VLOOKUP(Cohort[[#This Row],[Code]],Codes[],COLUMN(Codes[[#Headers],[Baby Medications]]),FALSE)</f>
        <v>No</v>
      </c>
      <c r="X260" s="1" t="str">
        <f>VLOOKUP(Cohort[[#This Row],[Code]],Codes[],COLUMN(Codes[[#Headers],[Obstetric Histpry]]),FALSE)</f>
        <v>Yes - uncleaned</v>
      </c>
      <c r="Y260" s="1" t="str">
        <f>VLOOKUP(Cohort[[#This Row],[Code]],Codes[],COLUMN(Codes[[#Headers],[18 Month Follow on Data]]),FALSE)</f>
        <v>No</v>
      </c>
    </row>
    <row r="261" spans="1:25" x14ac:dyDescent="0.2">
      <c r="A261" t="s">
        <v>273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 t="str" cm="1">
        <f t="array" ref="I261">TEXT(SUM(10^Code_Mask*(Cohort[[#This Row],[Fetal Pilot Scans, validated or not]:[Has child had an 18 month assessment.  NB this includes limited data, courtesy assessments etc]]&gt;0)),"0000000")</f>
        <v>0100100</v>
      </c>
      <c r="L261" s="1" t="b">
        <f>VLOOKUP(Cohort[[#This Row],[Participant ID]],BIBS[],COLUMN(BIBS[[#Headers],[BIBS?]]),FALSE)</f>
        <v>1</v>
      </c>
      <c r="N261" s="1" t="str">
        <f>VLOOKUP(Cohort[[#This Row],[Code]],Codes[],COLUMN(Codes[[#Headers],[Meaning]]),FALSE)</f>
        <v>Term scan, Assessed at 18 months</v>
      </c>
      <c r="O261" s="1" t="str">
        <f>VLOOKUP(Cohort[[#This Row],[Code]],Codes[],COLUMN(Codes[[#Headers],[Parents Demographic]]),FALSE)</f>
        <v>Yes</v>
      </c>
      <c r="P261" s="1" t="str">
        <f>VLOOKUP(Cohort[[#This Row],[Code]],Codes[],COLUMN(Codes[[#Headers],[Mother''s Past Medical History]]),FALSE)</f>
        <v>Yes</v>
      </c>
      <c r="Q261" s="1" t="str">
        <f>VLOOKUP(Cohort[[#This Row],[Code]],Codes[],COLUMN(Codes[[#Headers],[EDD + Mode of Conception]]),FALSE)</f>
        <v>Yes</v>
      </c>
      <c r="R261" s="1" t="str">
        <f>VLOOKUP(Cohort[[#This Row],[Code]],Codes[],COLUMN(Codes[[#Headers],[Late Pregnancy History]]),FALSE)</f>
        <v>Yes</v>
      </c>
      <c r="S261" s="1" t="str">
        <f>VLOOKUP(Cohort[[#This Row],[Code]],Codes[],COLUMN(Codes[[#Headers],[Labour History]]),FALSE)</f>
        <v>Yes</v>
      </c>
      <c r="T261" s="1" t="str">
        <f>VLOOKUP(Cohort[[#This Row],[Code]],Codes[],COLUMN(Codes[[#Headers],[Baby Background Information]]),FALSE)</f>
        <v>Yes</v>
      </c>
      <c r="U261" s="1" t="str">
        <f>VLOOKUP(Cohort[[#This Row],[Code]],Codes[],COLUMN(Codes[[#Headers],[EPDS]]),FALSE)</f>
        <v>Yes</v>
      </c>
      <c r="V261" s="1" t="str">
        <f>VLOOKUP(Cohort[[#This Row],[Code]],Codes[],COLUMN(Codes[[#Headers],[Mother''s Medications]]),FALSE)</f>
        <v>Yes</v>
      </c>
      <c r="W261" s="1" t="str">
        <f>VLOOKUP(Cohort[[#This Row],[Code]],Codes[],COLUMN(Codes[[#Headers],[Baby Medications]]),FALSE)</f>
        <v>Yes</v>
      </c>
      <c r="X261" s="1" t="str">
        <f>VLOOKUP(Cohort[[#This Row],[Code]],Codes[],COLUMN(Codes[[#Headers],[Obstetric Histpry]]),FALSE)</f>
        <v>Yes</v>
      </c>
      <c r="Y261" s="1" t="str">
        <f>VLOOKUP(Cohort[[#This Row],[Code]],Codes[],COLUMN(Codes[[#Headers],[18 Month Follow on Data]]),FALSE)</f>
        <v>Yes</v>
      </c>
    </row>
    <row r="262" spans="1:25" hidden="1" x14ac:dyDescent="0.2">
      <c r="A262" t="s">
        <v>274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 t="str" cm="1">
        <f t="array" ref="I262">TEXT(SUM(10^Code_Mask*(Cohort[[#This Row],[Fetal Pilot Scans, validated or not]:[Has child had an 18 month assessment.  NB this includes limited data, courtesy assessments etc]]&gt;0)),"0000000")</f>
        <v>0010100</v>
      </c>
      <c r="L262" s="1" t="b">
        <f>VLOOKUP(Cohort[[#This Row],[Participant ID]],BIBS[],COLUMN(BIBS[[#Headers],[BIBS?]]),FALSE)</f>
        <v>0</v>
      </c>
      <c r="N262" s="1" t="str">
        <f>VLOOKUP(Cohort[[#This Row],[Code]],Codes[],COLUMN(Codes[[#Headers],[Meaning]]),FALSE)</f>
        <v>Pre-term scan, no other scans, assessed at 18 months</v>
      </c>
      <c r="O262" s="1" t="str">
        <f>VLOOKUP(Cohort[[#This Row],[Code]],Codes[],COLUMN(Codes[[#Headers],[Parents Demographic]]),FALSE)</f>
        <v>Yes</v>
      </c>
      <c r="P262" s="1" t="str">
        <f>VLOOKUP(Cohort[[#This Row],[Code]],Codes[],COLUMN(Codes[[#Headers],[Mother''s Past Medical History]]),FALSE)</f>
        <v>Yes</v>
      </c>
      <c r="Q262" s="1" t="str">
        <f>VLOOKUP(Cohort[[#This Row],[Code]],Codes[],COLUMN(Codes[[#Headers],[EDD + Mode of Conception]]),FALSE)</f>
        <v>Yes</v>
      </c>
      <c r="R262" s="1" t="str">
        <f>VLOOKUP(Cohort[[#This Row],[Code]],Codes[],COLUMN(Codes[[#Headers],[Late Pregnancy History]]),FALSE)</f>
        <v>Yes</v>
      </c>
      <c r="S262" s="1" t="str">
        <f>VLOOKUP(Cohort[[#This Row],[Code]],Codes[],COLUMN(Codes[[#Headers],[Labour History]]),FALSE)</f>
        <v>Yes</v>
      </c>
      <c r="T262" s="1" t="str">
        <f>VLOOKUP(Cohort[[#This Row],[Code]],Codes[],COLUMN(Codes[[#Headers],[Baby Background Information]]),FALSE)</f>
        <v>Yes</v>
      </c>
      <c r="U262" s="1" t="str">
        <f>VLOOKUP(Cohort[[#This Row],[Code]],Codes[],COLUMN(Codes[[#Headers],[EPDS]]),FALSE)</f>
        <v>Yes</v>
      </c>
      <c r="V262" s="1" t="str">
        <f>VLOOKUP(Cohort[[#This Row],[Code]],Codes[],COLUMN(Codes[[#Headers],[Mother''s Medications]]),FALSE)</f>
        <v>Yes</v>
      </c>
      <c r="W262" s="1" t="str">
        <f>VLOOKUP(Cohort[[#This Row],[Code]],Codes[],COLUMN(Codes[[#Headers],[Baby Medications]]),FALSE)</f>
        <v>Yes</v>
      </c>
      <c r="X262" s="1" t="str">
        <f>VLOOKUP(Cohort[[#This Row],[Code]],Codes[],COLUMN(Codes[[#Headers],[Obstetric Histpry]]),FALSE)</f>
        <v>Yes</v>
      </c>
      <c r="Y262" s="1" t="str">
        <f>VLOOKUP(Cohort[[#This Row],[Code]],Codes[],COLUMN(Codes[[#Headers],[18 Month Follow on Data]]),FALSE)</f>
        <v>Yes</v>
      </c>
    </row>
    <row r="263" spans="1:25" hidden="1" x14ac:dyDescent="0.2">
      <c r="A263" t="s">
        <v>275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 t="str" cm="1">
        <f t="array" ref="I263">TEXT(SUM(10^Code_Mask*(Cohort[[#This Row],[Fetal Pilot Scans, validated or not]:[Has child had an 18 month assessment.  NB this includes limited data, courtesy assessments etc]]&gt;0)),"0000000")</f>
        <v>0010100</v>
      </c>
      <c r="L263" s="1" t="b">
        <f>VLOOKUP(Cohort[[#This Row],[Participant ID]],BIBS[],COLUMN(BIBS[[#Headers],[BIBS?]]),FALSE)</f>
        <v>0</v>
      </c>
      <c r="N263" s="1" t="str">
        <f>VLOOKUP(Cohort[[#This Row],[Code]],Codes[],COLUMN(Codes[[#Headers],[Meaning]]),FALSE)</f>
        <v>Pre-term scan, no other scans, assessed at 18 months</v>
      </c>
      <c r="O263" s="1" t="str">
        <f>VLOOKUP(Cohort[[#This Row],[Code]],Codes[],COLUMN(Codes[[#Headers],[Parents Demographic]]),FALSE)</f>
        <v>Yes</v>
      </c>
      <c r="P263" s="1" t="str">
        <f>VLOOKUP(Cohort[[#This Row],[Code]],Codes[],COLUMN(Codes[[#Headers],[Mother''s Past Medical History]]),FALSE)</f>
        <v>Yes</v>
      </c>
      <c r="Q263" s="1" t="str">
        <f>VLOOKUP(Cohort[[#This Row],[Code]],Codes[],COLUMN(Codes[[#Headers],[EDD + Mode of Conception]]),FALSE)</f>
        <v>Yes</v>
      </c>
      <c r="R263" s="1" t="str">
        <f>VLOOKUP(Cohort[[#This Row],[Code]],Codes[],COLUMN(Codes[[#Headers],[Late Pregnancy History]]),FALSE)</f>
        <v>Yes</v>
      </c>
      <c r="S263" s="1" t="str">
        <f>VLOOKUP(Cohort[[#This Row],[Code]],Codes[],COLUMN(Codes[[#Headers],[Labour History]]),FALSE)</f>
        <v>Yes</v>
      </c>
      <c r="T263" s="1" t="str">
        <f>VLOOKUP(Cohort[[#This Row],[Code]],Codes[],COLUMN(Codes[[#Headers],[Baby Background Information]]),FALSE)</f>
        <v>Yes</v>
      </c>
      <c r="U263" s="1" t="str">
        <f>VLOOKUP(Cohort[[#This Row],[Code]],Codes[],COLUMN(Codes[[#Headers],[EPDS]]),FALSE)</f>
        <v>Yes</v>
      </c>
      <c r="V263" s="1" t="str">
        <f>VLOOKUP(Cohort[[#This Row],[Code]],Codes[],COLUMN(Codes[[#Headers],[Mother''s Medications]]),FALSE)</f>
        <v>Yes</v>
      </c>
      <c r="W263" s="1" t="str">
        <f>VLOOKUP(Cohort[[#This Row],[Code]],Codes[],COLUMN(Codes[[#Headers],[Baby Medications]]),FALSE)</f>
        <v>Yes</v>
      </c>
      <c r="X263" s="1" t="str">
        <f>VLOOKUP(Cohort[[#This Row],[Code]],Codes[],COLUMN(Codes[[#Headers],[Obstetric Histpry]]),FALSE)</f>
        <v>Yes</v>
      </c>
      <c r="Y263" s="1" t="str">
        <f>VLOOKUP(Cohort[[#This Row],[Code]],Codes[],COLUMN(Codes[[#Headers],[18 Month Follow on Data]]),FALSE)</f>
        <v>Yes</v>
      </c>
    </row>
    <row r="264" spans="1:25" ht="51" hidden="1" x14ac:dyDescent="0.2">
      <c r="A264" t="s">
        <v>276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tr" cm="1">
        <f t="array" ref="I264">TEXT(SUM(10^Code_Mask*(Cohort[[#This Row],[Fetal Pilot Scans, validated or not]:[Has child had an 18 month assessment.  NB this includes limited data, courtesy assessments etc]]&gt;0)),"0000000")</f>
        <v>0000010</v>
      </c>
      <c r="K264" s="1" t="s">
        <v>16</v>
      </c>
      <c r="L264" s="1" t="b">
        <f>VLOOKUP(Cohort[[#This Row],[Participant ID]],BIBS[],COLUMN(BIBS[[#Headers],[BIBS?]]),FALSE)</f>
        <v>0</v>
      </c>
      <c r="N264" s="1" t="str">
        <f>VLOOKUP(Cohort[[#This Row],[Code]],Codes[],COLUMN(Codes[[#Headers],[Meaning]]),FALSE)</f>
        <v>Fetal pilot.  Not assessed.  Enrolment, EPDS, not cleaned</v>
      </c>
      <c r="O264" s="1" t="str">
        <f>VLOOKUP(Cohort[[#This Row],[Code]],Codes[],COLUMN(Codes[[#Headers],[Parents Demographic]]),FALSE)</f>
        <v>Yes - uncleaned</v>
      </c>
      <c r="P264" s="1" t="str">
        <f>VLOOKUP(Cohort[[#This Row],[Code]],Codes[],COLUMN(Codes[[#Headers],[Mother''s Past Medical History]]),FALSE)</f>
        <v>Yes - uncleaned</v>
      </c>
      <c r="Q264" s="1" t="str">
        <f>VLOOKUP(Cohort[[#This Row],[Code]],Codes[],COLUMN(Codes[[#Headers],[EDD + Mode of Conception]]),FALSE)</f>
        <v>Yes - uncleaned</v>
      </c>
      <c r="R264" s="1" t="str">
        <f>VLOOKUP(Cohort[[#This Row],[Code]],Codes[],COLUMN(Codes[[#Headers],[Late Pregnancy History]]),FALSE)</f>
        <v>No</v>
      </c>
      <c r="S264" s="1" t="str">
        <f>VLOOKUP(Cohort[[#This Row],[Code]],Codes[],COLUMN(Codes[[#Headers],[Labour History]]),FALSE)</f>
        <v>No</v>
      </c>
      <c r="T264" s="1" t="str">
        <f>VLOOKUP(Cohort[[#This Row],[Code]],Codes[],COLUMN(Codes[[#Headers],[Baby Background Information]]),FALSE)</f>
        <v>No</v>
      </c>
      <c r="U264" s="1" t="str">
        <f>VLOOKUP(Cohort[[#This Row],[Code]],Codes[],COLUMN(Codes[[#Headers],[EPDS]]),FALSE)</f>
        <v>Yes</v>
      </c>
      <c r="V264" s="1" t="str">
        <f>VLOOKUP(Cohort[[#This Row],[Code]],Codes[],COLUMN(Codes[[#Headers],[Mother''s Medications]]),FALSE)</f>
        <v>Yes - uncleaned</v>
      </c>
      <c r="W264" s="1" t="str">
        <f>VLOOKUP(Cohort[[#This Row],[Code]],Codes[],COLUMN(Codes[[#Headers],[Baby Medications]]),FALSE)</f>
        <v>No</v>
      </c>
      <c r="X264" s="1" t="str">
        <f>VLOOKUP(Cohort[[#This Row],[Code]],Codes[],COLUMN(Codes[[#Headers],[Obstetric Histpry]]),FALSE)</f>
        <v>Yes - uncleaned</v>
      </c>
      <c r="Y264" s="1" t="str">
        <f>VLOOKUP(Cohort[[#This Row],[Code]],Codes[],COLUMN(Codes[[#Headers],[18 Month Follow on Data]]),FALSE)</f>
        <v>No</v>
      </c>
    </row>
    <row r="265" spans="1:25" hidden="1" x14ac:dyDescent="0.2">
      <c r="A265" t="s">
        <v>277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 t="str" cm="1">
        <f t="array" ref="I265">TEXT(SUM(10^Code_Mask*(Cohort[[#This Row],[Fetal Pilot Scans, validated or not]:[Has child had an 18 month assessment.  NB this includes limited data, courtesy assessments etc]]&gt;0)),"0000000")</f>
        <v>0011100</v>
      </c>
      <c r="L265" s="1" t="b">
        <f>VLOOKUP(Cohort[[#This Row],[Participant ID]],BIBS[],COLUMN(BIBS[[#Headers],[BIBS?]]),FALSE)</f>
        <v>0</v>
      </c>
      <c r="N265" s="1" t="str">
        <f>VLOOKUP(Cohort[[#This Row],[Code]],Codes[],COLUMN(Codes[[#Headers],[Meaning]]),FALSE)</f>
        <v>Pre-term and pre-term at term scans, assessed at 18 months</v>
      </c>
      <c r="O265" s="1" t="str">
        <f>VLOOKUP(Cohort[[#This Row],[Code]],Codes[],COLUMN(Codes[[#Headers],[Parents Demographic]]),FALSE)</f>
        <v>Yes</v>
      </c>
      <c r="P265" s="1" t="str">
        <f>VLOOKUP(Cohort[[#This Row],[Code]],Codes[],COLUMN(Codes[[#Headers],[Mother''s Past Medical History]]),FALSE)</f>
        <v>Yes</v>
      </c>
      <c r="Q265" s="1" t="str">
        <f>VLOOKUP(Cohort[[#This Row],[Code]],Codes[],COLUMN(Codes[[#Headers],[EDD + Mode of Conception]]),FALSE)</f>
        <v>Yes</v>
      </c>
      <c r="R265" s="1" t="str">
        <f>VLOOKUP(Cohort[[#This Row],[Code]],Codes[],COLUMN(Codes[[#Headers],[Late Pregnancy History]]),FALSE)</f>
        <v>Yes</v>
      </c>
      <c r="S265" s="1" t="str">
        <f>VLOOKUP(Cohort[[#This Row],[Code]],Codes[],COLUMN(Codes[[#Headers],[Labour History]]),FALSE)</f>
        <v>Yes</v>
      </c>
      <c r="T265" s="1" t="str">
        <f>VLOOKUP(Cohort[[#This Row],[Code]],Codes[],COLUMN(Codes[[#Headers],[Baby Background Information]]),FALSE)</f>
        <v>Yes</v>
      </c>
      <c r="U265" s="1" t="str">
        <f>VLOOKUP(Cohort[[#This Row],[Code]],Codes[],COLUMN(Codes[[#Headers],[EPDS]]),FALSE)</f>
        <v>Yes</v>
      </c>
      <c r="V265" s="1" t="str">
        <f>VLOOKUP(Cohort[[#This Row],[Code]],Codes[],COLUMN(Codes[[#Headers],[Mother''s Medications]]),FALSE)</f>
        <v>Yes</v>
      </c>
      <c r="W265" s="1" t="str">
        <f>VLOOKUP(Cohort[[#This Row],[Code]],Codes[],COLUMN(Codes[[#Headers],[Baby Medications]]),FALSE)</f>
        <v>Yes</v>
      </c>
      <c r="X265" s="1" t="str">
        <f>VLOOKUP(Cohort[[#This Row],[Code]],Codes[],COLUMN(Codes[[#Headers],[Obstetric Histpry]]),FALSE)</f>
        <v>Yes</v>
      </c>
      <c r="Y265" s="1" t="str">
        <f>VLOOKUP(Cohort[[#This Row],[Code]],Codes[],COLUMN(Codes[[#Headers],[18 Month Follow on Data]]),FALSE)</f>
        <v>Yes</v>
      </c>
    </row>
    <row r="266" spans="1:25" hidden="1" x14ac:dyDescent="0.2">
      <c r="A266" t="s">
        <v>278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 t="str" cm="1">
        <f t="array" ref="I266">TEXT(SUM(10^Code_Mask*(Cohort[[#This Row],[Fetal Pilot Scans, validated or not]:[Has child had an 18 month assessment.  NB this includes limited data, courtesy assessments etc]]&gt;0)),"0000000")</f>
        <v>0011100</v>
      </c>
      <c r="L266" s="1" t="b">
        <f>VLOOKUP(Cohort[[#This Row],[Participant ID]],BIBS[],COLUMN(BIBS[[#Headers],[BIBS?]]),FALSE)</f>
        <v>0</v>
      </c>
      <c r="N266" s="1" t="str">
        <f>VLOOKUP(Cohort[[#This Row],[Code]],Codes[],COLUMN(Codes[[#Headers],[Meaning]]),FALSE)</f>
        <v>Pre-term and pre-term at term scans, assessed at 18 months</v>
      </c>
      <c r="O266" s="1" t="str">
        <f>VLOOKUP(Cohort[[#This Row],[Code]],Codes[],COLUMN(Codes[[#Headers],[Parents Demographic]]),FALSE)</f>
        <v>Yes</v>
      </c>
      <c r="P266" s="1" t="str">
        <f>VLOOKUP(Cohort[[#This Row],[Code]],Codes[],COLUMN(Codes[[#Headers],[Mother''s Past Medical History]]),FALSE)</f>
        <v>Yes</v>
      </c>
      <c r="Q266" s="1" t="str">
        <f>VLOOKUP(Cohort[[#This Row],[Code]],Codes[],COLUMN(Codes[[#Headers],[EDD + Mode of Conception]]),FALSE)</f>
        <v>Yes</v>
      </c>
      <c r="R266" s="1" t="str">
        <f>VLOOKUP(Cohort[[#This Row],[Code]],Codes[],COLUMN(Codes[[#Headers],[Late Pregnancy History]]),FALSE)</f>
        <v>Yes</v>
      </c>
      <c r="S266" s="1" t="str">
        <f>VLOOKUP(Cohort[[#This Row],[Code]],Codes[],COLUMN(Codes[[#Headers],[Labour History]]),FALSE)</f>
        <v>Yes</v>
      </c>
      <c r="T266" s="1" t="str">
        <f>VLOOKUP(Cohort[[#This Row],[Code]],Codes[],COLUMN(Codes[[#Headers],[Baby Background Information]]),FALSE)</f>
        <v>Yes</v>
      </c>
      <c r="U266" s="1" t="str">
        <f>VLOOKUP(Cohort[[#This Row],[Code]],Codes[],COLUMN(Codes[[#Headers],[EPDS]]),FALSE)</f>
        <v>Yes</v>
      </c>
      <c r="V266" s="1" t="str">
        <f>VLOOKUP(Cohort[[#This Row],[Code]],Codes[],COLUMN(Codes[[#Headers],[Mother''s Medications]]),FALSE)</f>
        <v>Yes</v>
      </c>
      <c r="W266" s="1" t="str">
        <f>VLOOKUP(Cohort[[#This Row],[Code]],Codes[],COLUMN(Codes[[#Headers],[Baby Medications]]),FALSE)</f>
        <v>Yes</v>
      </c>
      <c r="X266" s="1" t="str">
        <f>VLOOKUP(Cohort[[#This Row],[Code]],Codes[],COLUMN(Codes[[#Headers],[Obstetric Histpry]]),FALSE)</f>
        <v>Yes</v>
      </c>
      <c r="Y266" s="1" t="str">
        <f>VLOOKUP(Cohort[[#This Row],[Code]],Codes[],COLUMN(Codes[[#Headers],[18 Month Follow on Data]]),FALSE)</f>
        <v>Yes</v>
      </c>
    </row>
    <row r="267" spans="1:25" hidden="1" x14ac:dyDescent="0.2">
      <c r="A267" t="s">
        <v>279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 t="str" cm="1">
        <f t="array" ref="I267">TEXT(SUM(10^Code_Mask*(Cohort[[#This Row],[Fetal Pilot Scans, validated or not]:[Has child had an 18 month assessment.  NB this includes limited data, courtesy assessments etc]]&gt;0)),"0000000")</f>
        <v>0100100</v>
      </c>
      <c r="L267" s="1" t="b">
        <f>VLOOKUP(Cohort[[#This Row],[Participant ID]],BIBS[],COLUMN(BIBS[[#Headers],[BIBS?]]),FALSE)</f>
        <v>0</v>
      </c>
      <c r="N267" s="1" t="str">
        <f>VLOOKUP(Cohort[[#This Row],[Code]],Codes[],COLUMN(Codes[[#Headers],[Meaning]]),FALSE)</f>
        <v>Term scan, Assessed at 18 months</v>
      </c>
      <c r="O267" s="1" t="str">
        <f>VLOOKUP(Cohort[[#This Row],[Code]],Codes[],COLUMN(Codes[[#Headers],[Parents Demographic]]),FALSE)</f>
        <v>Yes</v>
      </c>
      <c r="P267" s="1" t="str">
        <f>VLOOKUP(Cohort[[#This Row],[Code]],Codes[],COLUMN(Codes[[#Headers],[Mother''s Past Medical History]]),FALSE)</f>
        <v>Yes</v>
      </c>
      <c r="Q267" s="1" t="str">
        <f>VLOOKUP(Cohort[[#This Row],[Code]],Codes[],COLUMN(Codes[[#Headers],[EDD + Mode of Conception]]),FALSE)</f>
        <v>Yes</v>
      </c>
      <c r="R267" s="1" t="str">
        <f>VLOOKUP(Cohort[[#This Row],[Code]],Codes[],COLUMN(Codes[[#Headers],[Late Pregnancy History]]),FALSE)</f>
        <v>Yes</v>
      </c>
      <c r="S267" s="1" t="str">
        <f>VLOOKUP(Cohort[[#This Row],[Code]],Codes[],COLUMN(Codes[[#Headers],[Labour History]]),FALSE)</f>
        <v>Yes</v>
      </c>
      <c r="T267" s="1" t="str">
        <f>VLOOKUP(Cohort[[#This Row],[Code]],Codes[],COLUMN(Codes[[#Headers],[Baby Background Information]]),FALSE)</f>
        <v>Yes</v>
      </c>
      <c r="U267" s="1" t="str">
        <f>VLOOKUP(Cohort[[#This Row],[Code]],Codes[],COLUMN(Codes[[#Headers],[EPDS]]),FALSE)</f>
        <v>Yes</v>
      </c>
      <c r="V267" s="1" t="str">
        <f>VLOOKUP(Cohort[[#This Row],[Code]],Codes[],COLUMN(Codes[[#Headers],[Mother''s Medications]]),FALSE)</f>
        <v>Yes</v>
      </c>
      <c r="W267" s="1" t="str">
        <f>VLOOKUP(Cohort[[#This Row],[Code]],Codes[],COLUMN(Codes[[#Headers],[Baby Medications]]),FALSE)</f>
        <v>Yes</v>
      </c>
      <c r="X267" s="1" t="str">
        <f>VLOOKUP(Cohort[[#This Row],[Code]],Codes[],COLUMN(Codes[[#Headers],[Obstetric Histpry]]),FALSE)</f>
        <v>Yes</v>
      </c>
      <c r="Y267" s="1" t="str">
        <f>VLOOKUP(Cohort[[#This Row],[Code]],Codes[],COLUMN(Codes[[#Headers],[18 Month Follow on Data]]),FALSE)</f>
        <v>Yes</v>
      </c>
    </row>
    <row r="268" spans="1:25" hidden="1" x14ac:dyDescent="0.2">
      <c r="A268" t="s">
        <v>280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 t="str" cm="1">
        <f t="array" ref="I268">TEXT(SUM(10^Code_Mask*(Cohort[[#This Row],[Fetal Pilot Scans, validated or not]:[Has child had an 18 month assessment.  NB this includes limited data, courtesy assessments etc]]&gt;0)),"0000000")</f>
        <v>0001100</v>
      </c>
      <c r="L268" s="1" t="b">
        <f>VLOOKUP(Cohort[[#This Row],[Participant ID]],BIBS[],COLUMN(BIBS[[#Headers],[BIBS?]]),FALSE)</f>
        <v>0</v>
      </c>
      <c r="N268" s="1" t="str">
        <f>VLOOKUP(Cohort[[#This Row],[Code]],Codes[],COLUMN(Codes[[#Headers],[Meaning]]),FALSE)</f>
        <v>Pre-term_at term only, no other scans, assessed at 18 months</v>
      </c>
      <c r="O268" s="1" t="str">
        <f>VLOOKUP(Cohort[[#This Row],[Code]],Codes[],COLUMN(Codes[[#Headers],[Parents Demographic]]),FALSE)</f>
        <v>Yes</v>
      </c>
      <c r="P268" s="1" t="str">
        <f>VLOOKUP(Cohort[[#This Row],[Code]],Codes[],COLUMN(Codes[[#Headers],[Mother''s Past Medical History]]),FALSE)</f>
        <v>Yes</v>
      </c>
      <c r="Q268" s="1" t="str">
        <f>VLOOKUP(Cohort[[#This Row],[Code]],Codes[],COLUMN(Codes[[#Headers],[EDD + Mode of Conception]]),FALSE)</f>
        <v>Yes</v>
      </c>
      <c r="R268" s="1" t="str">
        <f>VLOOKUP(Cohort[[#This Row],[Code]],Codes[],COLUMN(Codes[[#Headers],[Late Pregnancy History]]),FALSE)</f>
        <v>Yes</v>
      </c>
      <c r="S268" s="1" t="str">
        <f>VLOOKUP(Cohort[[#This Row],[Code]],Codes[],COLUMN(Codes[[#Headers],[Labour History]]),FALSE)</f>
        <v>Yes</v>
      </c>
      <c r="T268" s="1" t="str">
        <f>VLOOKUP(Cohort[[#This Row],[Code]],Codes[],COLUMN(Codes[[#Headers],[Baby Background Information]]),FALSE)</f>
        <v>Yes</v>
      </c>
      <c r="U268" s="1" t="str">
        <f>VLOOKUP(Cohort[[#This Row],[Code]],Codes[],COLUMN(Codes[[#Headers],[EPDS]]),FALSE)</f>
        <v>Yes</v>
      </c>
      <c r="V268" s="1" t="str">
        <f>VLOOKUP(Cohort[[#This Row],[Code]],Codes[],COLUMN(Codes[[#Headers],[Mother''s Medications]]),FALSE)</f>
        <v>Yes</v>
      </c>
      <c r="W268" s="1" t="str">
        <f>VLOOKUP(Cohort[[#This Row],[Code]],Codes[],COLUMN(Codes[[#Headers],[Baby Medications]]),FALSE)</f>
        <v>Yes</v>
      </c>
      <c r="X268" s="1" t="str">
        <f>VLOOKUP(Cohort[[#This Row],[Code]],Codes[],COLUMN(Codes[[#Headers],[Obstetric Histpry]]),FALSE)</f>
        <v>Yes</v>
      </c>
      <c r="Y268" s="1" t="str">
        <f>VLOOKUP(Cohort[[#This Row],[Code]],Codes[],COLUMN(Codes[[#Headers],[18 Month Follow on Data]]),FALSE)</f>
        <v>Yes</v>
      </c>
    </row>
    <row r="269" spans="1:25" hidden="1" x14ac:dyDescent="0.2">
      <c r="A269" t="s">
        <v>281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 t="str" cm="1">
        <f t="array" ref="I269">TEXT(SUM(10^Code_Mask*(Cohort[[#This Row],[Fetal Pilot Scans, validated or not]:[Has child had an 18 month assessment.  NB this includes limited data, courtesy assessments etc]]&gt;0)),"0000000")</f>
        <v>0001100</v>
      </c>
      <c r="L269" s="1" t="b">
        <f>VLOOKUP(Cohort[[#This Row],[Participant ID]],BIBS[],COLUMN(BIBS[[#Headers],[BIBS?]]),FALSE)</f>
        <v>0</v>
      </c>
      <c r="N269" s="1" t="str">
        <f>VLOOKUP(Cohort[[#This Row],[Code]],Codes[],COLUMN(Codes[[#Headers],[Meaning]]),FALSE)</f>
        <v>Pre-term_at term only, no other scans, assessed at 18 months</v>
      </c>
      <c r="O269" s="1" t="str">
        <f>VLOOKUP(Cohort[[#This Row],[Code]],Codes[],COLUMN(Codes[[#Headers],[Parents Demographic]]),FALSE)</f>
        <v>Yes</v>
      </c>
      <c r="P269" s="1" t="str">
        <f>VLOOKUP(Cohort[[#This Row],[Code]],Codes[],COLUMN(Codes[[#Headers],[Mother''s Past Medical History]]),FALSE)</f>
        <v>Yes</v>
      </c>
      <c r="Q269" s="1" t="str">
        <f>VLOOKUP(Cohort[[#This Row],[Code]],Codes[],COLUMN(Codes[[#Headers],[EDD + Mode of Conception]]),FALSE)</f>
        <v>Yes</v>
      </c>
      <c r="R269" s="1" t="str">
        <f>VLOOKUP(Cohort[[#This Row],[Code]],Codes[],COLUMN(Codes[[#Headers],[Late Pregnancy History]]),FALSE)</f>
        <v>Yes</v>
      </c>
      <c r="S269" s="1" t="str">
        <f>VLOOKUP(Cohort[[#This Row],[Code]],Codes[],COLUMN(Codes[[#Headers],[Labour History]]),FALSE)</f>
        <v>Yes</v>
      </c>
      <c r="T269" s="1" t="str">
        <f>VLOOKUP(Cohort[[#This Row],[Code]],Codes[],COLUMN(Codes[[#Headers],[Baby Background Information]]),FALSE)</f>
        <v>Yes</v>
      </c>
      <c r="U269" s="1" t="str">
        <f>VLOOKUP(Cohort[[#This Row],[Code]],Codes[],COLUMN(Codes[[#Headers],[EPDS]]),FALSE)</f>
        <v>Yes</v>
      </c>
      <c r="V269" s="1" t="str">
        <f>VLOOKUP(Cohort[[#This Row],[Code]],Codes[],COLUMN(Codes[[#Headers],[Mother''s Medications]]),FALSE)</f>
        <v>Yes</v>
      </c>
      <c r="W269" s="1" t="str">
        <f>VLOOKUP(Cohort[[#This Row],[Code]],Codes[],COLUMN(Codes[[#Headers],[Baby Medications]]),FALSE)</f>
        <v>Yes</v>
      </c>
      <c r="X269" s="1" t="str">
        <f>VLOOKUP(Cohort[[#This Row],[Code]],Codes[],COLUMN(Codes[[#Headers],[Obstetric Histpry]]),FALSE)</f>
        <v>Yes</v>
      </c>
      <c r="Y269" s="1" t="str">
        <f>VLOOKUP(Cohort[[#This Row],[Code]],Codes[],COLUMN(Codes[[#Headers],[18 Month Follow on Data]]),FALSE)</f>
        <v>Yes</v>
      </c>
    </row>
    <row r="270" spans="1:25" hidden="1" x14ac:dyDescent="0.2">
      <c r="A270" t="s">
        <v>282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tr" cm="1">
        <f t="array" ref="I270">TEXT(SUM(10^Code_Mask*(Cohort[[#This Row],[Fetal Pilot Scans, validated or not]:[Has child had an 18 month assessment.  NB this includes limited data, courtesy assessments etc]]&gt;0)),"0000000")</f>
        <v>0000010</v>
      </c>
      <c r="L270" s="1" t="b">
        <f>VLOOKUP(Cohort[[#This Row],[Participant ID]],BIBS[],COLUMN(BIBS[[#Headers],[BIBS?]]),FALSE)</f>
        <v>0</v>
      </c>
      <c r="N270" s="1" t="str">
        <f>VLOOKUP(Cohort[[#This Row],[Code]],Codes[],COLUMN(Codes[[#Headers],[Meaning]]),FALSE)</f>
        <v>Fetal pilot.  Not assessed.  Enrolment, EPDS, not cleaned</v>
      </c>
      <c r="O270" s="1" t="str">
        <f>VLOOKUP(Cohort[[#This Row],[Code]],Codes[],COLUMN(Codes[[#Headers],[Parents Demographic]]),FALSE)</f>
        <v>Yes - uncleaned</v>
      </c>
      <c r="P270" s="1" t="str">
        <f>VLOOKUP(Cohort[[#This Row],[Code]],Codes[],COLUMN(Codes[[#Headers],[Mother''s Past Medical History]]),FALSE)</f>
        <v>Yes - uncleaned</v>
      </c>
      <c r="Q270" s="1" t="str">
        <f>VLOOKUP(Cohort[[#This Row],[Code]],Codes[],COLUMN(Codes[[#Headers],[EDD + Mode of Conception]]),FALSE)</f>
        <v>Yes - uncleaned</v>
      </c>
      <c r="R270" s="1" t="str">
        <f>VLOOKUP(Cohort[[#This Row],[Code]],Codes[],COLUMN(Codes[[#Headers],[Late Pregnancy History]]),FALSE)</f>
        <v>No</v>
      </c>
      <c r="S270" s="1" t="str">
        <f>VLOOKUP(Cohort[[#This Row],[Code]],Codes[],COLUMN(Codes[[#Headers],[Labour History]]),FALSE)</f>
        <v>No</v>
      </c>
      <c r="T270" s="1" t="str">
        <f>VLOOKUP(Cohort[[#This Row],[Code]],Codes[],COLUMN(Codes[[#Headers],[Baby Background Information]]),FALSE)</f>
        <v>No</v>
      </c>
      <c r="U270" s="1" t="str">
        <f>VLOOKUP(Cohort[[#This Row],[Code]],Codes[],COLUMN(Codes[[#Headers],[EPDS]]),FALSE)</f>
        <v>Yes</v>
      </c>
      <c r="V270" s="1" t="str">
        <f>VLOOKUP(Cohort[[#This Row],[Code]],Codes[],COLUMN(Codes[[#Headers],[Mother''s Medications]]),FALSE)</f>
        <v>Yes - uncleaned</v>
      </c>
      <c r="W270" s="1" t="str">
        <f>VLOOKUP(Cohort[[#This Row],[Code]],Codes[],COLUMN(Codes[[#Headers],[Baby Medications]]),FALSE)</f>
        <v>No</v>
      </c>
      <c r="X270" s="1" t="str">
        <f>VLOOKUP(Cohort[[#This Row],[Code]],Codes[],COLUMN(Codes[[#Headers],[Obstetric Histpry]]),FALSE)</f>
        <v>Yes - uncleaned</v>
      </c>
      <c r="Y270" s="1" t="str">
        <f>VLOOKUP(Cohort[[#This Row],[Code]],Codes[],COLUMN(Codes[[#Headers],[18 Month Follow on Data]]),FALSE)</f>
        <v>No</v>
      </c>
    </row>
    <row r="271" spans="1:25" hidden="1" x14ac:dyDescent="0.2">
      <c r="A271" t="s">
        <v>283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 t="str" cm="1">
        <f t="array" ref="I271">TEXT(SUM(10^Code_Mask*(Cohort[[#This Row],[Fetal Pilot Scans, validated or not]:[Has child had an 18 month assessment.  NB this includes limited data, courtesy assessments etc]]&gt;0)),"0000000")</f>
        <v>0100110</v>
      </c>
      <c r="L271" s="1" t="b">
        <f>VLOOKUP(Cohort[[#This Row],[Participant ID]],BIBS[],COLUMN(BIBS[[#Headers],[BIBS?]]),FALSE)</f>
        <v>0</v>
      </c>
      <c r="N271" s="1" t="str">
        <f>VLOOKUP(Cohort[[#This Row],[Code]],Codes[],COLUMN(Codes[[#Headers],[Meaning]]),FALSE)</f>
        <v>Term scan + fetal pilot assessed at 18 months</v>
      </c>
      <c r="O271" s="1" t="str">
        <f>VLOOKUP(Cohort[[#This Row],[Code]],Codes[],COLUMN(Codes[[#Headers],[Parents Demographic]]),FALSE)</f>
        <v>Yes</v>
      </c>
      <c r="P271" s="1" t="str">
        <f>VLOOKUP(Cohort[[#This Row],[Code]],Codes[],COLUMN(Codes[[#Headers],[Mother''s Past Medical History]]),FALSE)</f>
        <v>Yes</v>
      </c>
      <c r="Q271" s="1" t="str">
        <f>VLOOKUP(Cohort[[#This Row],[Code]],Codes[],COLUMN(Codes[[#Headers],[EDD + Mode of Conception]]),FALSE)</f>
        <v>Yes</v>
      </c>
      <c r="R271" s="1" t="str">
        <f>VLOOKUP(Cohort[[#This Row],[Code]],Codes[],COLUMN(Codes[[#Headers],[Late Pregnancy History]]),FALSE)</f>
        <v>Yes</v>
      </c>
      <c r="S271" s="1" t="str">
        <f>VLOOKUP(Cohort[[#This Row],[Code]],Codes[],COLUMN(Codes[[#Headers],[Labour History]]),FALSE)</f>
        <v>Yes</v>
      </c>
      <c r="T271" s="1" t="str">
        <f>VLOOKUP(Cohort[[#This Row],[Code]],Codes[],COLUMN(Codes[[#Headers],[Baby Background Information]]),FALSE)</f>
        <v>Yes</v>
      </c>
      <c r="U271" s="1" t="str">
        <f>VLOOKUP(Cohort[[#This Row],[Code]],Codes[],COLUMN(Codes[[#Headers],[EPDS]]),FALSE)</f>
        <v>Yes</v>
      </c>
      <c r="V271" s="1" t="str">
        <f>VLOOKUP(Cohort[[#This Row],[Code]],Codes[],COLUMN(Codes[[#Headers],[Mother''s Medications]]),FALSE)</f>
        <v>Yes</v>
      </c>
      <c r="W271" s="1" t="str">
        <f>VLOOKUP(Cohort[[#This Row],[Code]],Codes[],COLUMN(Codes[[#Headers],[Baby Medications]]),FALSE)</f>
        <v>Yes</v>
      </c>
      <c r="X271" s="1" t="str">
        <f>VLOOKUP(Cohort[[#This Row],[Code]],Codes[],COLUMN(Codes[[#Headers],[Obstetric Histpry]]),FALSE)</f>
        <v>Yes</v>
      </c>
      <c r="Y271" s="1" t="str">
        <f>VLOOKUP(Cohort[[#This Row],[Code]],Codes[],COLUMN(Codes[[#Headers],[18 Month Follow on Data]]),FALSE)</f>
        <v>Yes</v>
      </c>
    </row>
    <row r="272" spans="1:25" ht="51" x14ac:dyDescent="0.2">
      <c r="A272" t="s">
        <v>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 t="str" cm="1">
        <f t="array" ref="I272">TEXT(SUM(10^Code_Mask*(Cohort[[#This Row],[Fetal Pilot Scans, validated or not]:[Has child had an 18 month assessment.  NB this includes limited data, courtesy assessments etc]]&gt;0)),"0000000")</f>
        <v>0001000</v>
      </c>
      <c r="K272" s="1" t="s">
        <v>16</v>
      </c>
      <c r="L272" s="1" t="b">
        <f>VLOOKUP(Cohort[[#This Row],[Participant ID]],BIBS[],COLUMN(BIBS[[#Headers],[BIBS?]]),FALSE)</f>
        <v>1</v>
      </c>
      <c r="N272" s="1" t="str">
        <f>VLOOKUP(Cohort[[#This Row],[Code]],Codes[],COLUMN(Codes[[#Headers],[Meaning]]),FALSE)</f>
        <v>Pre-term_at term only, no other scans not assessed</v>
      </c>
      <c r="O272" s="1" t="str">
        <f>VLOOKUP(Cohort[[#This Row],[Code]],Codes[],COLUMN(Codes[[#Headers],[Parents Demographic]]),FALSE)</f>
        <v>Yes</v>
      </c>
      <c r="P272" s="1" t="str">
        <f>VLOOKUP(Cohort[[#This Row],[Code]],Codes[],COLUMN(Codes[[#Headers],[Mother''s Past Medical History]]),FALSE)</f>
        <v>Yes</v>
      </c>
      <c r="Q272" s="1" t="str">
        <f>VLOOKUP(Cohort[[#This Row],[Code]],Codes[],COLUMN(Codes[[#Headers],[EDD + Mode of Conception]]),FALSE)</f>
        <v>Yes</v>
      </c>
      <c r="R272" s="1" t="str">
        <f>VLOOKUP(Cohort[[#This Row],[Code]],Codes[],COLUMN(Codes[[#Headers],[Late Pregnancy History]]),FALSE)</f>
        <v>Yes</v>
      </c>
      <c r="S272" s="1" t="str">
        <f>VLOOKUP(Cohort[[#This Row],[Code]],Codes[],COLUMN(Codes[[#Headers],[Labour History]]),FALSE)</f>
        <v>Yes</v>
      </c>
      <c r="T272" s="1" t="str">
        <f>VLOOKUP(Cohort[[#This Row],[Code]],Codes[],COLUMN(Codes[[#Headers],[Baby Background Information]]),FALSE)</f>
        <v>Yes</v>
      </c>
      <c r="U272" s="1" t="str">
        <f>VLOOKUP(Cohort[[#This Row],[Code]],Codes[],COLUMN(Codes[[#Headers],[EPDS]]),FALSE)</f>
        <v>Yes</v>
      </c>
      <c r="V272" s="1" t="str">
        <f>VLOOKUP(Cohort[[#This Row],[Code]],Codes[],COLUMN(Codes[[#Headers],[Mother''s Medications]]),FALSE)</f>
        <v>Yes</v>
      </c>
      <c r="W272" s="1" t="str">
        <f>VLOOKUP(Cohort[[#This Row],[Code]],Codes[],COLUMN(Codes[[#Headers],[Baby Medications]]),FALSE)</f>
        <v>Yes</v>
      </c>
      <c r="X272" s="1" t="str">
        <f>VLOOKUP(Cohort[[#This Row],[Code]],Codes[],COLUMN(Codes[[#Headers],[Obstetric Histpry]]),FALSE)</f>
        <v>Yes</v>
      </c>
      <c r="Y272" s="1" t="str">
        <f>VLOOKUP(Cohort[[#This Row],[Code]],Codes[],COLUMN(Codes[[#Headers],[18 Month Follow on Data]]),FALSE)</f>
        <v>No</v>
      </c>
    </row>
    <row r="273" spans="1:25" x14ac:dyDescent="0.2">
      <c r="A273" t="s">
        <v>285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 t="str" cm="1">
        <f t="array" ref="I273">TEXT(SUM(10^Code_Mask*(Cohort[[#This Row],[Fetal Pilot Scans, validated or not]:[Has child had an 18 month assessment.  NB this includes limited data, courtesy assessments etc]]&gt;0)),"0000000")</f>
        <v>0100100</v>
      </c>
      <c r="L273" s="1" t="b">
        <f>VLOOKUP(Cohort[[#This Row],[Participant ID]],BIBS[],COLUMN(BIBS[[#Headers],[BIBS?]]),FALSE)</f>
        <v>1</v>
      </c>
      <c r="N273" s="1" t="str">
        <f>VLOOKUP(Cohort[[#This Row],[Code]],Codes[],COLUMN(Codes[[#Headers],[Meaning]]),FALSE)</f>
        <v>Term scan, Assessed at 18 months</v>
      </c>
      <c r="O273" s="1" t="str">
        <f>VLOOKUP(Cohort[[#This Row],[Code]],Codes[],COLUMN(Codes[[#Headers],[Parents Demographic]]),FALSE)</f>
        <v>Yes</v>
      </c>
      <c r="P273" s="1" t="str">
        <f>VLOOKUP(Cohort[[#This Row],[Code]],Codes[],COLUMN(Codes[[#Headers],[Mother''s Past Medical History]]),FALSE)</f>
        <v>Yes</v>
      </c>
      <c r="Q273" s="1" t="str">
        <f>VLOOKUP(Cohort[[#This Row],[Code]],Codes[],COLUMN(Codes[[#Headers],[EDD + Mode of Conception]]),FALSE)</f>
        <v>Yes</v>
      </c>
      <c r="R273" s="1" t="str">
        <f>VLOOKUP(Cohort[[#This Row],[Code]],Codes[],COLUMN(Codes[[#Headers],[Late Pregnancy History]]),FALSE)</f>
        <v>Yes</v>
      </c>
      <c r="S273" s="1" t="str">
        <f>VLOOKUP(Cohort[[#This Row],[Code]],Codes[],COLUMN(Codes[[#Headers],[Labour History]]),FALSE)</f>
        <v>Yes</v>
      </c>
      <c r="T273" s="1" t="str">
        <f>VLOOKUP(Cohort[[#This Row],[Code]],Codes[],COLUMN(Codes[[#Headers],[Baby Background Information]]),FALSE)</f>
        <v>Yes</v>
      </c>
      <c r="U273" s="1" t="str">
        <f>VLOOKUP(Cohort[[#This Row],[Code]],Codes[],COLUMN(Codes[[#Headers],[EPDS]]),FALSE)</f>
        <v>Yes</v>
      </c>
      <c r="V273" s="1" t="str">
        <f>VLOOKUP(Cohort[[#This Row],[Code]],Codes[],COLUMN(Codes[[#Headers],[Mother''s Medications]]),FALSE)</f>
        <v>Yes</v>
      </c>
      <c r="W273" s="1" t="str">
        <f>VLOOKUP(Cohort[[#This Row],[Code]],Codes[],COLUMN(Codes[[#Headers],[Baby Medications]]),FALSE)</f>
        <v>Yes</v>
      </c>
      <c r="X273" s="1" t="str">
        <f>VLOOKUP(Cohort[[#This Row],[Code]],Codes[],COLUMN(Codes[[#Headers],[Obstetric Histpry]]),FALSE)</f>
        <v>Yes</v>
      </c>
      <c r="Y273" s="1" t="str">
        <f>VLOOKUP(Cohort[[#This Row],[Code]],Codes[],COLUMN(Codes[[#Headers],[18 Month Follow on Data]]),FALSE)</f>
        <v>Yes</v>
      </c>
    </row>
    <row r="274" spans="1:25" x14ac:dyDescent="0.2">
      <c r="A274" t="s">
        <v>286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 t="str" cm="1">
        <f t="array" ref="I274">TEXT(SUM(10^Code_Mask*(Cohort[[#This Row],[Fetal Pilot Scans, validated or not]:[Has child had an 18 month assessment.  NB this includes limited data, courtesy assessments etc]]&gt;0)),"0000000")</f>
        <v>0100100</v>
      </c>
      <c r="L274" s="1" t="b">
        <f>VLOOKUP(Cohort[[#This Row],[Participant ID]],BIBS[],COLUMN(BIBS[[#Headers],[BIBS?]]),FALSE)</f>
        <v>1</v>
      </c>
      <c r="N274" s="1" t="str">
        <f>VLOOKUP(Cohort[[#This Row],[Code]],Codes[],COLUMN(Codes[[#Headers],[Meaning]]),FALSE)</f>
        <v>Term scan, Assessed at 18 months</v>
      </c>
      <c r="O274" s="1" t="str">
        <f>VLOOKUP(Cohort[[#This Row],[Code]],Codes[],COLUMN(Codes[[#Headers],[Parents Demographic]]),FALSE)</f>
        <v>Yes</v>
      </c>
      <c r="P274" s="1" t="str">
        <f>VLOOKUP(Cohort[[#This Row],[Code]],Codes[],COLUMN(Codes[[#Headers],[Mother''s Past Medical History]]),FALSE)</f>
        <v>Yes</v>
      </c>
      <c r="Q274" s="1" t="str">
        <f>VLOOKUP(Cohort[[#This Row],[Code]],Codes[],COLUMN(Codes[[#Headers],[EDD + Mode of Conception]]),FALSE)</f>
        <v>Yes</v>
      </c>
      <c r="R274" s="1" t="str">
        <f>VLOOKUP(Cohort[[#This Row],[Code]],Codes[],COLUMN(Codes[[#Headers],[Late Pregnancy History]]),FALSE)</f>
        <v>Yes</v>
      </c>
      <c r="S274" s="1" t="str">
        <f>VLOOKUP(Cohort[[#This Row],[Code]],Codes[],COLUMN(Codes[[#Headers],[Labour History]]),FALSE)</f>
        <v>Yes</v>
      </c>
      <c r="T274" s="1" t="str">
        <f>VLOOKUP(Cohort[[#This Row],[Code]],Codes[],COLUMN(Codes[[#Headers],[Baby Background Information]]),FALSE)</f>
        <v>Yes</v>
      </c>
      <c r="U274" s="1" t="str">
        <f>VLOOKUP(Cohort[[#This Row],[Code]],Codes[],COLUMN(Codes[[#Headers],[EPDS]]),FALSE)</f>
        <v>Yes</v>
      </c>
      <c r="V274" s="1" t="str">
        <f>VLOOKUP(Cohort[[#This Row],[Code]],Codes[],COLUMN(Codes[[#Headers],[Mother''s Medications]]),FALSE)</f>
        <v>Yes</v>
      </c>
      <c r="W274" s="1" t="str">
        <f>VLOOKUP(Cohort[[#This Row],[Code]],Codes[],COLUMN(Codes[[#Headers],[Baby Medications]]),FALSE)</f>
        <v>Yes</v>
      </c>
      <c r="X274" s="1" t="str">
        <f>VLOOKUP(Cohort[[#This Row],[Code]],Codes[],COLUMN(Codes[[#Headers],[Obstetric Histpry]]),FALSE)</f>
        <v>Yes</v>
      </c>
      <c r="Y274" s="1" t="str">
        <f>VLOOKUP(Cohort[[#This Row],[Code]],Codes[],COLUMN(Codes[[#Headers],[18 Month Follow on Data]]),FALSE)</f>
        <v>Yes</v>
      </c>
    </row>
    <row r="275" spans="1:25" hidden="1" x14ac:dyDescent="0.2">
      <c r="A275" t="s">
        <v>287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 t="str" cm="1">
        <f t="array" ref="I275">TEXT(SUM(10^Code_Mask*(Cohort[[#This Row],[Fetal Pilot Scans, validated or not]:[Has child had an 18 month assessment.  NB this includes limited data, courtesy assessments etc]]&gt;0)),"0000000")</f>
        <v>0010100</v>
      </c>
      <c r="L275" s="1" t="b">
        <f>VLOOKUP(Cohort[[#This Row],[Participant ID]],BIBS[],COLUMN(BIBS[[#Headers],[BIBS?]]),FALSE)</f>
        <v>0</v>
      </c>
      <c r="N275" s="1" t="str">
        <f>VLOOKUP(Cohort[[#This Row],[Code]],Codes[],COLUMN(Codes[[#Headers],[Meaning]]),FALSE)</f>
        <v>Pre-term scan, no other scans, assessed at 18 months</v>
      </c>
      <c r="O275" s="1" t="str">
        <f>VLOOKUP(Cohort[[#This Row],[Code]],Codes[],COLUMN(Codes[[#Headers],[Parents Demographic]]),FALSE)</f>
        <v>Yes</v>
      </c>
      <c r="P275" s="1" t="str">
        <f>VLOOKUP(Cohort[[#This Row],[Code]],Codes[],COLUMN(Codes[[#Headers],[Mother''s Past Medical History]]),FALSE)</f>
        <v>Yes</v>
      </c>
      <c r="Q275" s="1" t="str">
        <f>VLOOKUP(Cohort[[#This Row],[Code]],Codes[],COLUMN(Codes[[#Headers],[EDD + Mode of Conception]]),FALSE)</f>
        <v>Yes</v>
      </c>
      <c r="R275" s="1" t="str">
        <f>VLOOKUP(Cohort[[#This Row],[Code]],Codes[],COLUMN(Codes[[#Headers],[Late Pregnancy History]]),FALSE)</f>
        <v>Yes</v>
      </c>
      <c r="S275" s="1" t="str">
        <f>VLOOKUP(Cohort[[#This Row],[Code]],Codes[],COLUMN(Codes[[#Headers],[Labour History]]),FALSE)</f>
        <v>Yes</v>
      </c>
      <c r="T275" s="1" t="str">
        <f>VLOOKUP(Cohort[[#This Row],[Code]],Codes[],COLUMN(Codes[[#Headers],[Baby Background Information]]),FALSE)</f>
        <v>Yes</v>
      </c>
      <c r="U275" s="1" t="str">
        <f>VLOOKUP(Cohort[[#This Row],[Code]],Codes[],COLUMN(Codes[[#Headers],[EPDS]]),FALSE)</f>
        <v>Yes</v>
      </c>
      <c r="V275" s="1" t="str">
        <f>VLOOKUP(Cohort[[#This Row],[Code]],Codes[],COLUMN(Codes[[#Headers],[Mother''s Medications]]),FALSE)</f>
        <v>Yes</v>
      </c>
      <c r="W275" s="1" t="str">
        <f>VLOOKUP(Cohort[[#This Row],[Code]],Codes[],COLUMN(Codes[[#Headers],[Baby Medications]]),FALSE)</f>
        <v>Yes</v>
      </c>
      <c r="X275" s="1" t="str">
        <f>VLOOKUP(Cohort[[#This Row],[Code]],Codes[],COLUMN(Codes[[#Headers],[Obstetric Histpry]]),FALSE)</f>
        <v>Yes</v>
      </c>
      <c r="Y275" s="1" t="str">
        <f>VLOOKUP(Cohort[[#This Row],[Code]],Codes[],COLUMN(Codes[[#Headers],[18 Month Follow on Data]]),FALSE)</f>
        <v>Yes</v>
      </c>
    </row>
    <row r="276" spans="1:25" hidden="1" x14ac:dyDescent="0.2">
      <c r="A276" t="s">
        <v>288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 t="str" cm="1">
        <f t="array" ref="I276">TEXT(SUM(10^Code_Mask*(Cohort[[#This Row],[Fetal Pilot Scans, validated or not]:[Has child had an 18 month assessment.  NB this includes limited data, courtesy assessments etc]]&gt;0)),"0000000")</f>
        <v>0010100</v>
      </c>
      <c r="L276" s="1" t="b">
        <f>VLOOKUP(Cohort[[#This Row],[Participant ID]],BIBS[],COLUMN(BIBS[[#Headers],[BIBS?]]),FALSE)</f>
        <v>0</v>
      </c>
      <c r="N276" s="1" t="str">
        <f>VLOOKUP(Cohort[[#This Row],[Code]],Codes[],COLUMN(Codes[[#Headers],[Meaning]]),FALSE)</f>
        <v>Pre-term scan, no other scans, assessed at 18 months</v>
      </c>
      <c r="O276" s="1" t="str">
        <f>VLOOKUP(Cohort[[#This Row],[Code]],Codes[],COLUMN(Codes[[#Headers],[Parents Demographic]]),FALSE)</f>
        <v>Yes</v>
      </c>
      <c r="P276" s="1" t="str">
        <f>VLOOKUP(Cohort[[#This Row],[Code]],Codes[],COLUMN(Codes[[#Headers],[Mother''s Past Medical History]]),FALSE)</f>
        <v>Yes</v>
      </c>
      <c r="Q276" s="1" t="str">
        <f>VLOOKUP(Cohort[[#This Row],[Code]],Codes[],COLUMN(Codes[[#Headers],[EDD + Mode of Conception]]),FALSE)</f>
        <v>Yes</v>
      </c>
      <c r="R276" s="1" t="str">
        <f>VLOOKUP(Cohort[[#This Row],[Code]],Codes[],COLUMN(Codes[[#Headers],[Late Pregnancy History]]),FALSE)</f>
        <v>Yes</v>
      </c>
      <c r="S276" s="1" t="str">
        <f>VLOOKUP(Cohort[[#This Row],[Code]],Codes[],COLUMN(Codes[[#Headers],[Labour History]]),FALSE)</f>
        <v>Yes</v>
      </c>
      <c r="T276" s="1" t="str">
        <f>VLOOKUP(Cohort[[#This Row],[Code]],Codes[],COLUMN(Codes[[#Headers],[Baby Background Information]]),FALSE)</f>
        <v>Yes</v>
      </c>
      <c r="U276" s="1" t="str">
        <f>VLOOKUP(Cohort[[#This Row],[Code]],Codes[],COLUMN(Codes[[#Headers],[EPDS]]),FALSE)</f>
        <v>Yes</v>
      </c>
      <c r="V276" s="1" t="str">
        <f>VLOOKUP(Cohort[[#This Row],[Code]],Codes[],COLUMN(Codes[[#Headers],[Mother''s Medications]]),FALSE)</f>
        <v>Yes</v>
      </c>
      <c r="W276" s="1" t="str">
        <f>VLOOKUP(Cohort[[#This Row],[Code]],Codes[],COLUMN(Codes[[#Headers],[Baby Medications]]),FALSE)</f>
        <v>Yes</v>
      </c>
      <c r="X276" s="1" t="str">
        <f>VLOOKUP(Cohort[[#This Row],[Code]],Codes[],COLUMN(Codes[[#Headers],[Obstetric Histpry]]),FALSE)</f>
        <v>Yes</v>
      </c>
      <c r="Y276" s="1" t="str">
        <f>VLOOKUP(Cohort[[#This Row],[Code]],Codes[],COLUMN(Codes[[#Headers],[18 Month Follow on Data]]),FALSE)</f>
        <v>Yes</v>
      </c>
    </row>
    <row r="277" spans="1:25" hidden="1" x14ac:dyDescent="0.2">
      <c r="A277" t="s">
        <v>289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 t="str" cm="1">
        <f t="array" ref="I277">TEXT(SUM(10^Code_Mask*(Cohort[[#This Row],[Fetal Pilot Scans, validated or not]:[Has child had an 18 month assessment.  NB this includes limited data, courtesy assessments etc]]&gt;0)),"0000000")</f>
        <v>0100110</v>
      </c>
      <c r="L277" s="1" t="b">
        <f>VLOOKUP(Cohort[[#This Row],[Participant ID]],BIBS[],COLUMN(BIBS[[#Headers],[BIBS?]]),FALSE)</f>
        <v>0</v>
      </c>
      <c r="N277" s="1" t="str">
        <f>VLOOKUP(Cohort[[#This Row],[Code]],Codes[],COLUMN(Codes[[#Headers],[Meaning]]),FALSE)</f>
        <v>Term scan + fetal pilot assessed at 18 months</v>
      </c>
      <c r="O277" s="1" t="str">
        <f>VLOOKUP(Cohort[[#This Row],[Code]],Codes[],COLUMN(Codes[[#Headers],[Parents Demographic]]),FALSE)</f>
        <v>Yes</v>
      </c>
      <c r="P277" s="1" t="str">
        <f>VLOOKUP(Cohort[[#This Row],[Code]],Codes[],COLUMN(Codes[[#Headers],[Mother''s Past Medical History]]),FALSE)</f>
        <v>Yes</v>
      </c>
      <c r="Q277" s="1" t="str">
        <f>VLOOKUP(Cohort[[#This Row],[Code]],Codes[],COLUMN(Codes[[#Headers],[EDD + Mode of Conception]]),FALSE)</f>
        <v>Yes</v>
      </c>
      <c r="R277" s="1" t="str">
        <f>VLOOKUP(Cohort[[#This Row],[Code]],Codes[],COLUMN(Codes[[#Headers],[Late Pregnancy History]]),FALSE)</f>
        <v>Yes</v>
      </c>
      <c r="S277" s="1" t="str">
        <f>VLOOKUP(Cohort[[#This Row],[Code]],Codes[],COLUMN(Codes[[#Headers],[Labour History]]),FALSE)</f>
        <v>Yes</v>
      </c>
      <c r="T277" s="1" t="str">
        <f>VLOOKUP(Cohort[[#This Row],[Code]],Codes[],COLUMN(Codes[[#Headers],[Baby Background Information]]),FALSE)</f>
        <v>Yes</v>
      </c>
      <c r="U277" s="1" t="str">
        <f>VLOOKUP(Cohort[[#This Row],[Code]],Codes[],COLUMN(Codes[[#Headers],[EPDS]]),FALSE)</f>
        <v>Yes</v>
      </c>
      <c r="V277" s="1" t="str">
        <f>VLOOKUP(Cohort[[#This Row],[Code]],Codes[],COLUMN(Codes[[#Headers],[Mother''s Medications]]),FALSE)</f>
        <v>Yes</v>
      </c>
      <c r="W277" s="1" t="str">
        <f>VLOOKUP(Cohort[[#This Row],[Code]],Codes[],COLUMN(Codes[[#Headers],[Baby Medications]]),FALSE)</f>
        <v>Yes</v>
      </c>
      <c r="X277" s="1" t="str">
        <f>VLOOKUP(Cohort[[#This Row],[Code]],Codes[],COLUMN(Codes[[#Headers],[Obstetric Histpry]]),FALSE)</f>
        <v>Yes</v>
      </c>
      <c r="Y277" s="1" t="str">
        <f>VLOOKUP(Cohort[[#This Row],[Code]],Codes[],COLUMN(Codes[[#Headers],[18 Month Follow on Data]]),FALSE)</f>
        <v>Yes</v>
      </c>
    </row>
    <row r="278" spans="1:25" hidden="1" x14ac:dyDescent="0.2">
      <c r="A278" t="s">
        <v>290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tr" cm="1">
        <f t="array" ref="I278">TEXT(SUM(10^Code_Mask*(Cohort[[#This Row],[Fetal Pilot Scans, validated or not]:[Has child had an 18 month assessment.  NB this includes limited data, courtesy assessments etc]]&gt;0)),"0000000")</f>
        <v>0000010</v>
      </c>
      <c r="L278" s="1" t="b">
        <f>VLOOKUP(Cohort[[#This Row],[Participant ID]],BIBS[],COLUMN(BIBS[[#Headers],[BIBS?]]),FALSE)</f>
        <v>0</v>
      </c>
      <c r="N278" s="1" t="str">
        <f>VLOOKUP(Cohort[[#This Row],[Code]],Codes[],COLUMN(Codes[[#Headers],[Meaning]]),FALSE)</f>
        <v>Fetal pilot.  Not assessed.  Enrolment, EPDS, not cleaned</v>
      </c>
      <c r="O278" s="1" t="str">
        <f>VLOOKUP(Cohort[[#This Row],[Code]],Codes[],COLUMN(Codes[[#Headers],[Parents Demographic]]),FALSE)</f>
        <v>Yes - uncleaned</v>
      </c>
      <c r="P278" s="1" t="str">
        <f>VLOOKUP(Cohort[[#This Row],[Code]],Codes[],COLUMN(Codes[[#Headers],[Mother''s Past Medical History]]),FALSE)</f>
        <v>Yes - uncleaned</v>
      </c>
      <c r="Q278" s="1" t="str">
        <f>VLOOKUP(Cohort[[#This Row],[Code]],Codes[],COLUMN(Codes[[#Headers],[EDD + Mode of Conception]]),FALSE)</f>
        <v>Yes - uncleaned</v>
      </c>
      <c r="R278" s="1" t="str">
        <f>VLOOKUP(Cohort[[#This Row],[Code]],Codes[],COLUMN(Codes[[#Headers],[Late Pregnancy History]]),FALSE)</f>
        <v>No</v>
      </c>
      <c r="S278" s="1" t="str">
        <f>VLOOKUP(Cohort[[#This Row],[Code]],Codes[],COLUMN(Codes[[#Headers],[Labour History]]),FALSE)</f>
        <v>No</v>
      </c>
      <c r="T278" s="1" t="str">
        <f>VLOOKUP(Cohort[[#This Row],[Code]],Codes[],COLUMN(Codes[[#Headers],[Baby Background Information]]),FALSE)</f>
        <v>No</v>
      </c>
      <c r="U278" s="1" t="str">
        <f>VLOOKUP(Cohort[[#This Row],[Code]],Codes[],COLUMN(Codes[[#Headers],[EPDS]]),FALSE)</f>
        <v>Yes</v>
      </c>
      <c r="V278" s="1" t="str">
        <f>VLOOKUP(Cohort[[#This Row],[Code]],Codes[],COLUMN(Codes[[#Headers],[Mother''s Medications]]),FALSE)</f>
        <v>Yes - uncleaned</v>
      </c>
      <c r="W278" s="1" t="str">
        <f>VLOOKUP(Cohort[[#This Row],[Code]],Codes[],COLUMN(Codes[[#Headers],[Baby Medications]]),FALSE)</f>
        <v>No</v>
      </c>
      <c r="X278" s="1" t="str">
        <f>VLOOKUP(Cohort[[#This Row],[Code]],Codes[],COLUMN(Codes[[#Headers],[Obstetric Histpry]]),FALSE)</f>
        <v>Yes - uncleaned</v>
      </c>
      <c r="Y278" s="1" t="str">
        <f>VLOOKUP(Cohort[[#This Row],[Code]],Codes[],COLUMN(Codes[[#Headers],[18 Month Follow on Data]]),FALSE)</f>
        <v>No</v>
      </c>
    </row>
    <row r="279" spans="1:25" hidden="1" x14ac:dyDescent="0.2">
      <c r="A279" t="s">
        <v>291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tr" cm="1">
        <f t="array" ref="I279">TEXT(SUM(10^Code_Mask*(Cohort[[#This Row],[Fetal Pilot Scans, validated or not]:[Has child had an 18 month assessment.  NB this includes limited data, courtesy assessments etc]]&gt;0)),"0000000")</f>
        <v>0000010</v>
      </c>
      <c r="L279" s="1" t="b">
        <f>VLOOKUP(Cohort[[#This Row],[Participant ID]],BIBS[],COLUMN(BIBS[[#Headers],[BIBS?]]),FALSE)</f>
        <v>0</v>
      </c>
      <c r="N279" s="1" t="str">
        <f>VLOOKUP(Cohort[[#This Row],[Code]],Codes[],COLUMN(Codes[[#Headers],[Meaning]]),FALSE)</f>
        <v>Fetal pilot.  Not assessed.  Enrolment, EPDS, not cleaned</v>
      </c>
      <c r="O279" s="1" t="str">
        <f>VLOOKUP(Cohort[[#This Row],[Code]],Codes[],COLUMN(Codes[[#Headers],[Parents Demographic]]),FALSE)</f>
        <v>Yes - uncleaned</v>
      </c>
      <c r="P279" s="1" t="str">
        <f>VLOOKUP(Cohort[[#This Row],[Code]],Codes[],COLUMN(Codes[[#Headers],[Mother''s Past Medical History]]),FALSE)</f>
        <v>Yes - uncleaned</v>
      </c>
      <c r="Q279" s="1" t="str">
        <f>VLOOKUP(Cohort[[#This Row],[Code]],Codes[],COLUMN(Codes[[#Headers],[EDD + Mode of Conception]]),FALSE)</f>
        <v>Yes - uncleaned</v>
      </c>
      <c r="R279" s="1" t="str">
        <f>VLOOKUP(Cohort[[#This Row],[Code]],Codes[],COLUMN(Codes[[#Headers],[Late Pregnancy History]]),FALSE)</f>
        <v>No</v>
      </c>
      <c r="S279" s="1" t="str">
        <f>VLOOKUP(Cohort[[#This Row],[Code]],Codes[],COLUMN(Codes[[#Headers],[Labour History]]),FALSE)</f>
        <v>No</v>
      </c>
      <c r="T279" s="1" t="str">
        <f>VLOOKUP(Cohort[[#This Row],[Code]],Codes[],COLUMN(Codes[[#Headers],[Baby Background Information]]),FALSE)</f>
        <v>No</v>
      </c>
      <c r="U279" s="1" t="str">
        <f>VLOOKUP(Cohort[[#This Row],[Code]],Codes[],COLUMN(Codes[[#Headers],[EPDS]]),FALSE)</f>
        <v>Yes</v>
      </c>
      <c r="V279" s="1" t="str">
        <f>VLOOKUP(Cohort[[#This Row],[Code]],Codes[],COLUMN(Codes[[#Headers],[Mother''s Medications]]),FALSE)</f>
        <v>Yes - uncleaned</v>
      </c>
      <c r="W279" s="1" t="str">
        <f>VLOOKUP(Cohort[[#This Row],[Code]],Codes[],COLUMN(Codes[[#Headers],[Baby Medications]]),FALSE)</f>
        <v>No</v>
      </c>
      <c r="X279" s="1" t="str">
        <f>VLOOKUP(Cohort[[#This Row],[Code]],Codes[],COLUMN(Codes[[#Headers],[Obstetric Histpry]]),FALSE)</f>
        <v>Yes - uncleaned</v>
      </c>
      <c r="Y279" s="1" t="str">
        <f>VLOOKUP(Cohort[[#This Row],[Code]],Codes[],COLUMN(Codes[[#Headers],[18 Month Follow on Data]]),FALSE)</f>
        <v>No</v>
      </c>
    </row>
    <row r="280" spans="1:25" hidden="1" x14ac:dyDescent="0.2">
      <c r="A280" t="s">
        <v>292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 t="str" cm="1">
        <f t="array" ref="I280">TEXT(SUM(10^Code_Mask*(Cohort[[#This Row],[Fetal Pilot Scans, validated or not]:[Has child had an 18 month assessment.  NB this includes limited data, courtesy assessments etc]]&gt;0)),"0000000")</f>
        <v>0100100</v>
      </c>
      <c r="L280" s="1" t="b">
        <f>VLOOKUP(Cohort[[#This Row],[Participant ID]],BIBS[],COLUMN(BIBS[[#Headers],[BIBS?]]),FALSE)</f>
        <v>0</v>
      </c>
      <c r="N280" s="1" t="str">
        <f>VLOOKUP(Cohort[[#This Row],[Code]],Codes[],COLUMN(Codes[[#Headers],[Meaning]]),FALSE)</f>
        <v>Term scan, Assessed at 18 months</v>
      </c>
      <c r="O280" s="1" t="str">
        <f>VLOOKUP(Cohort[[#This Row],[Code]],Codes[],COLUMN(Codes[[#Headers],[Parents Demographic]]),FALSE)</f>
        <v>Yes</v>
      </c>
      <c r="P280" s="1" t="str">
        <f>VLOOKUP(Cohort[[#This Row],[Code]],Codes[],COLUMN(Codes[[#Headers],[Mother''s Past Medical History]]),FALSE)</f>
        <v>Yes</v>
      </c>
      <c r="Q280" s="1" t="str">
        <f>VLOOKUP(Cohort[[#This Row],[Code]],Codes[],COLUMN(Codes[[#Headers],[EDD + Mode of Conception]]),FALSE)</f>
        <v>Yes</v>
      </c>
      <c r="R280" s="1" t="str">
        <f>VLOOKUP(Cohort[[#This Row],[Code]],Codes[],COLUMN(Codes[[#Headers],[Late Pregnancy History]]),FALSE)</f>
        <v>Yes</v>
      </c>
      <c r="S280" s="1" t="str">
        <f>VLOOKUP(Cohort[[#This Row],[Code]],Codes[],COLUMN(Codes[[#Headers],[Labour History]]),FALSE)</f>
        <v>Yes</v>
      </c>
      <c r="T280" s="1" t="str">
        <f>VLOOKUP(Cohort[[#This Row],[Code]],Codes[],COLUMN(Codes[[#Headers],[Baby Background Information]]),FALSE)</f>
        <v>Yes</v>
      </c>
      <c r="U280" s="1" t="str">
        <f>VLOOKUP(Cohort[[#This Row],[Code]],Codes[],COLUMN(Codes[[#Headers],[EPDS]]),FALSE)</f>
        <v>Yes</v>
      </c>
      <c r="V280" s="1" t="str">
        <f>VLOOKUP(Cohort[[#This Row],[Code]],Codes[],COLUMN(Codes[[#Headers],[Mother''s Medications]]),FALSE)</f>
        <v>Yes</v>
      </c>
      <c r="W280" s="1" t="str">
        <f>VLOOKUP(Cohort[[#This Row],[Code]],Codes[],COLUMN(Codes[[#Headers],[Baby Medications]]),FALSE)</f>
        <v>Yes</v>
      </c>
      <c r="X280" s="1" t="str">
        <f>VLOOKUP(Cohort[[#This Row],[Code]],Codes[],COLUMN(Codes[[#Headers],[Obstetric Histpry]]),FALSE)</f>
        <v>Yes</v>
      </c>
      <c r="Y280" s="1" t="str">
        <f>VLOOKUP(Cohort[[#This Row],[Code]],Codes[],COLUMN(Codes[[#Headers],[18 Month Follow on Data]]),FALSE)</f>
        <v>Yes</v>
      </c>
    </row>
    <row r="281" spans="1:25" hidden="1" x14ac:dyDescent="0.2">
      <c r="A281" t="s">
        <v>293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 t="str" cm="1">
        <f t="array" ref="I281">TEXT(SUM(10^Code_Mask*(Cohort[[#This Row],[Fetal Pilot Scans, validated or not]:[Has child had an 18 month assessment.  NB this includes limited data, courtesy assessments etc]]&gt;0)),"0000000")</f>
        <v>0100100</v>
      </c>
      <c r="L281" s="1" t="b">
        <f>VLOOKUP(Cohort[[#This Row],[Participant ID]],BIBS[],COLUMN(BIBS[[#Headers],[BIBS?]]),FALSE)</f>
        <v>0</v>
      </c>
      <c r="N281" s="1" t="str">
        <f>VLOOKUP(Cohort[[#This Row],[Code]],Codes[],COLUMN(Codes[[#Headers],[Meaning]]),FALSE)</f>
        <v>Term scan, Assessed at 18 months</v>
      </c>
      <c r="O281" s="1" t="str">
        <f>VLOOKUP(Cohort[[#This Row],[Code]],Codes[],COLUMN(Codes[[#Headers],[Parents Demographic]]),FALSE)</f>
        <v>Yes</v>
      </c>
      <c r="P281" s="1" t="str">
        <f>VLOOKUP(Cohort[[#This Row],[Code]],Codes[],COLUMN(Codes[[#Headers],[Mother''s Past Medical History]]),FALSE)</f>
        <v>Yes</v>
      </c>
      <c r="Q281" s="1" t="str">
        <f>VLOOKUP(Cohort[[#This Row],[Code]],Codes[],COLUMN(Codes[[#Headers],[EDD + Mode of Conception]]),FALSE)</f>
        <v>Yes</v>
      </c>
      <c r="R281" s="1" t="str">
        <f>VLOOKUP(Cohort[[#This Row],[Code]],Codes[],COLUMN(Codes[[#Headers],[Late Pregnancy History]]),FALSE)</f>
        <v>Yes</v>
      </c>
      <c r="S281" s="1" t="str">
        <f>VLOOKUP(Cohort[[#This Row],[Code]],Codes[],COLUMN(Codes[[#Headers],[Labour History]]),FALSE)</f>
        <v>Yes</v>
      </c>
      <c r="T281" s="1" t="str">
        <f>VLOOKUP(Cohort[[#This Row],[Code]],Codes[],COLUMN(Codes[[#Headers],[Baby Background Information]]),FALSE)</f>
        <v>Yes</v>
      </c>
      <c r="U281" s="1" t="str">
        <f>VLOOKUP(Cohort[[#This Row],[Code]],Codes[],COLUMN(Codes[[#Headers],[EPDS]]),FALSE)</f>
        <v>Yes</v>
      </c>
      <c r="V281" s="1" t="str">
        <f>VLOOKUP(Cohort[[#This Row],[Code]],Codes[],COLUMN(Codes[[#Headers],[Mother''s Medications]]),FALSE)</f>
        <v>Yes</v>
      </c>
      <c r="W281" s="1" t="str">
        <f>VLOOKUP(Cohort[[#This Row],[Code]],Codes[],COLUMN(Codes[[#Headers],[Baby Medications]]),FALSE)</f>
        <v>Yes</v>
      </c>
      <c r="X281" s="1" t="str">
        <f>VLOOKUP(Cohort[[#This Row],[Code]],Codes[],COLUMN(Codes[[#Headers],[Obstetric Histpry]]),FALSE)</f>
        <v>Yes</v>
      </c>
      <c r="Y281" s="1" t="str">
        <f>VLOOKUP(Cohort[[#This Row],[Code]],Codes[],COLUMN(Codes[[#Headers],[18 Month Follow on Data]]),FALSE)</f>
        <v>Yes</v>
      </c>
    </row>
    <row r="282" spans="1:25" hidden="1" x14ac:dyDescent="0.2">
      <c r="A282" t="s">
        <v>294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 t="str" cm="1">
        <f t="array" ref="I282">TEXT(SUM(10^Code_Mask*(Cohort[[#This Row],[Fetal Pilot Scans, validated or not]:[Has child had an 18 month assessment.  NB this includes limited data, courtesy assessments etc]]&gt;0)),"0000000")</f>
        <v>0100100</v>
      </c>
      <c r="L282" s="1" t="b">
        <f>VLOOKUP(Cohort[[#This Row],[Participant ID]],BIBS[],COLUMN(BIBS[[#Headers],[BIBS?]]),FALSE)</f>
        <v>0</v>
      </c>
      <c r="N282" s="1" t="str">
        <f>VLOOKUP(Cohort[[#This Row],[Code]],Codes[],COLUMN(Codes[[#Headers],[Meaning]]),FALSE)</f>
        <v>Term scan, Assessed at 18 months</v>
      </c>
      <c r="O282" s="1" t="str">
        <f>VLOOKUP(Cohort[[#This Row],[Code]],Codes[],COLUMN(Codes[[#Headers],[Parents Demographic]]),FALSE)</f>
        <v>Yes</v>
      </c>
      <c r="P282" s="1" t="str">
        <f>VLOOKUP(Cohort[[#This Row],[Code]],Codes[],COLUMN(Codes[[#Headers],[Mother''s Past Medical History]]),FALSE)</f>
        <v>Yes</v>
      </c>
      <c r="Q282" s="1" t="str">
        <f>VLOOKUP(Cohort[[#This Row],[Code]],Codes[],COLUMN(Codes[[#Headers],[EDD + Mode of Conception]]),FALSE)</f>
        <v>Yes</v>
      </c>
      <c r="R282" s="1" t="str">
        <f>VLOOKUP(Cohort[[#This Row],[Code]],Codes[],COLUMN(Codes[[#Headers],[Late Pregnancy History]]),FALSE)</f>
        <v>Yes</v>
      </c>
      <c r="S282" s="1" t="str">
        <f>VLOOKUP(Cohort[[#This Row],[Code]],Codes[],COLUMN(Codes[[#Headers],[Labour History]]),FALSE)</f>
        <v>Yes</v>
      </c>
      <c r="T282" s="1" t="str">
        <f>VLOOKUP(Cohort[[#This Row],[Code]],Codes[],COLUMN(Codes[[#Headers],[Baby Background Information]]),FALSE)</f>
        <v>Yes</v>
      </c>
      <c r="U282" s="1" t="str">
        <f>VLOOKUP(Cohort[[#This Row],[Code]],Codes[],COLUMN(Codes[[#Headers],[EPDS]]),FALSE)</f>
        <v>Yes</v>
      </c>
      <c r="V282" s="1" t="str">
        <f>VLOOKUP(Cohort[[#This Row],[Code]],Codes[],COLUMN(Codes[[#Headers],[Mother''s Medications]]),FALSE)</f>
        <v>Yes</v>
      </c>
      <c r="W282" s="1" t="str">
        <f>VLOOKUP(Cohort[[#This Row],[Code]],Codes[],COLUMN(Codes[[#Headers],[Baby Medications]]),FALSE)</f>
        <v>Yes</v>
      </c>
      <c r="X282" s="1" t="str">
        <f>VLOOKUP(Cohort[[#This Row],[Code]],Codes[],COLUMN(Codes[[#Headers],[Obstetric Histpry]]),FALSE)</f>
        <v>Yes</v>
      </c>
      <c r="Y282" s="1" t="str">
        <f>VLOOKUP(Cohort[[#This Row],[Code]],Codes[],COLUMN(Codes[[#Headers],[18 Month Follow on Data]]),FALSE)</f>
        <v>Yes</v>
      </c>
    </row>
    <row r="283" spans="1:25" hidden="1" x14ac:dyDescent="0.2">
      <c r="A283" t="s">
        <v>295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 t="str" cm="1">
        <f t="array" ref="I283">TEXT(SUM(10^Code_Mask*(Cohort[[#This Row],[Fetal Pilot Scans, validated or not]:[Has child had an 18 month assessment.  NB this includes limited data, courtesy assessments etc]]&gt;0)),"0000000")</f>
        <v>0011000</v>
      </c>
      <c r="L283" s="1" t="b">
        <f>VLOOKUP(Cohort[[#This Row],[Participant ID]],BIBS[],COLUMN(BIBS[[#Headers],[BIBS?]]),FALSE)</f>
        <v>0</v>
      </c>
      <c r="N283" s="1" t="str">
        <f>VLOOKUP(Cohort[[#This Row],[Code]],Codes[],COLUMN(Codes[[#Headers],[Meaning]]),FALSE)</f>
        <v>Pre-term and pre-term at term scans, not assessed</v>
      </c>
      <c r="O283" s="1" t="str">
        <f>VLOOKUP(Cohort[[#This Row],[Code]],Codes[],COLUMN(Codes[[#Headers],[Parents Demographic]]),FALSE)</f>
        <v>Yes</v>
      </c>
      <c r="P283" s="1" t="str">
        <f>VLOOKUP(Cohort[[#This Row],[Code]],Codes[],COLUMN(Codes[[#Headers],[Mother''s Past Medical History]]),FALSE)</f>
        <v>Yes</v>
      </c>
      <c r="Q283" s="1" t="str">
        <f>VLOOKUP(Cohort[[#This Row],[Code]],Codes[],COLUMN(Codes[[#Headers],[EDD + Mode of Conception]]),FALSE)</f>
        <v>Yes</v>
      </c>
      <c r="R283" s="1" t="str">
        <f>VLOOKUP(Cohort[[#This Row],[Code]],Codes[],COLUMN(Codes[[#Headers],[Late Pregnancy History]]),FALSE)</f>
        <v>Yes</v>
      </c>
      <c r="S283" s="1" t="str">
        <f>VLOOKUP(Cohort[[#This Row],[Code]],Codes[],COLUMN(Codes[[#Headers],[Labour History]]),FALSE)</f>
        <v>Yes</v>
      </c>
      <c r="T283" s="1" t="str">
        <f>VLOOKUP(Cohort[[#This Row],[Code]],Codes[],COLUMN(Codes[[#Headers],[Baby Background Information]]),FALSE)</f>
        <v>Yes</v>
      </c>
      <c r="U283" s="1" t="str">
        <f>VLOOKUP(Cohort[[#This Row],[Code]],Codes[],COLUMN(Codes[[#Headers],[EPDS]]),FALSE)</f>
        <v>Yes</v>
      </c>
      <c r="V283" s="1" t="str">
        <f>VLOOKUP(Cohort[[#This Row],[Code]],Codes[],COLUMN(Codes[[#Headers],[Mother''s Medications]]),FALSE)</f>
        <v>Yes</v>
      </c>
      <c r="W283" s="1" t="str">
        <f>VLOOKUP(Cohort[[#This Row],[Code]],Codes[],COLUMN(Codes[[#Headers],[Baby Medications]]),FALSE)</f>
        <v>Yes</v>
      </c>
      <c r="X283" s="1" t="str">
        <f>VLOOKUP(Cohort[[#This Row],[Code]],Codes[],COLUMN(Codes[[#Headers],[Obstetric Histpry]]),FALSE)</f>
        <v>Yes</v>
      </c>
      <c r="Y283" s="1" t="str">
        <f>VLOOKUP(Cohort[[#This Row],[Code]],Codes[],COLUMN(Codes[[#Headers],[18 Month Follow on Data]]),FALSE)</f>
        <v>No</v>
      </c>
    </row>
    <row r="284" spans="1:25" hidden="1" x14ac:dyDescent="0.2">
      <c r="A284" t="s">
        <v>296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 t="str" cm="1">
        <f t="array" ref="I284">TEXT(SUM(10^Code_Mask*(Cohort[[#This Row],[Fetal Pilot Scans, validated or not]:[Has child had an 18 month assessment.  NB this includes limited data, courtesy assessments etc]]&gt;0)),"0000000")</f>
        <v>0100010</v>
      </c>
      <c r="L284" s="1" t="b">
        <f>VLOOKUP(Cohort[[#This Row],[Participant ID]],BIBS[],COLUMN(BIBS[[#Headers],[BIBS?]]),FALSE)</f>
        <v>0</v>
      </c>
      <c r="N284" s="1" t="str">
        <f>VLOOKUP(Cohort[[#This Row],[Code]],Codes[],COLUMN(Codes[[#Headers],[Meaning]]),FALSE)</f>
        <v>Term scan + fetal pilot not assessed</v>
      </c>
      <c r="O284" s="1" t="str">
        <f>VLOOKUP(Cohort[[#This Row],[Code]],Codes[],COLUMN(Codes[[#Headers],[Parents Demographic]]),FALSE)</f>
        <v>Yes</v>
      </c>
      <c r="P284" s="1" t="str">
        <f>VLOOKUP(Cohort[[#This Row],[Code]],Codes[],COLUMN(Codes[[#Headers],[Mother''s Past Medical History]]),FALSE)</f>
        <v>Yes</v>
      </c>
      <c r="Q284" s="1" t="str">
        <f>VLOOKUP(Cohort[[#This Row],[Code]],Codes[],COLUMN(Codes[[#Headers],[EDD + Mode of Conception]]),FALSE)</f>
        <v>Yes</v>
      </c>
      <c r="R284" s="1" t="str">
        <f>VLOOKUP(Cohort[[#This Row],[Code]],Codes[],COLUMN(Codes[[#Headers],[Late Pregnancy History]]),FALSE)</f>
        <v>Yes</v>
      </c>
      <c r="S284" s="1" t="str">
        <f>VLOOKUP(Cohort[[#This Row],[Code]],Codes[],COLUMN(Codes[[#Headers],[Labour History]]),FALSE)</f>
        <v>Yes</v>
      </c>
      <c r="T284" s="1" t="str">
        <f>VLOOKUP(Cohort[[#This Row],[Code]],Codes[],COLUMN(Codes[[#Headers],[Baby Background Information]]),FALSE)</f>
        <v>Yes</v>
      </c>
      <c r="U284" s="1" t="str">
        <f>VLOOKUP(Cohort[[#This Row],[Code]],Codes[],COLUMN(Codes[[#Headers],[EPDS]]),FALSE)</f>
        <v>Yes</v>
      </c>
      <c r="V284" s="1" t="str">
        <f>VLOOKUP(Cohort[[#This Row],[Code]],Codes[],COLUMN(Codes[[#Headers],[Mother''s Medications]]),FALSE)</f>
        <v>Yes</v>
      </c>
      <c r="W284" s="1" t="str">
        <f>VLOOKUP(Cohort[[#This Row],[Code]],Codes[],COLUMN(Codes[[#Headers],[Baby Medications]]),FALSE)</f>
        <v>Yes</v>
      </c>
      <c r="X284" s="1" t="str">
        <f>VLOOKUP(Cohort[[#This Row],[Code]],Codes[],COLUMN(Codes[[#Headers],[Obstetric Histpry]]),FALSE)</f>
        <v>Yes</v>
      </c>
      <c r="Y284" s="1" t="str">
        <f>VLOOKUP(Cohort[[#This Row],[Code]],Codes[],COLUMN(Codes[[#Headers],[18 Month Follow on Data]]),FALSE)</f>
        <v>No</v>
      </c>
    </row>
    <row r="285" spans="1:25" hidden="1" x14ac:dyDescent="0.2">
      <c r="A285" t="s">
        <v>297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 t="str" cm="1">
        <f t="array" ref="I285">TEXT(SUM(10^Code_Mask*(Cohort[[#This Row],[Fetal Pilot Scans, validated or not]:[Has child had an 18 month assessment.  NB this includes limited data, courtesy assessments etc]]&gt;0)),"0000000")</f>
        <v>0100100</v>
      </c>
      <c r="L285" s="1" t="b">
        <f>VLOOKUP(Cohort[[#This Row],[Participant ID]],BIBS[],COLUMN(BIBS[[#Headers],[BIBS?]]),FALSE)</f>
        <v>0</v>
      </c>
      <c r="N285" s="1" t="str">
        <f>VLOOKUP(Cohort[[#This Row],[Code]],Codes[],COLUMN(Codes[[#Headers],[Meaning]]),FALSE)</f>
        <v>Term scan, Assessed at 18 months</v>
      </c>
      <c r="O285" s="1" t="str">
        <f>VLOOKUP(Cohort[[#This Row],[Code]],Codes[],COLUMN(Codes[[#Headers],[Parents Demographic]]),FALSE)</f>
        <v>Yes</v>
      </c>
      <c r="P285" s="1" t="str">
        <f>VLOOKUP(Cohort[[#This Row],[Code]],Codes[],COLUMN(Codes[[#Headers],[Mother''s Past Medical History]]),FALSE)</f>
        <v>Yes</v>
      </c>
      <c r="Q285" s="1" t="str">
        <f>VLOOKUP(Cohort[[#This Row],[Code]],Codes[],COLUMN(Codes[[#Headers],[EDD + Mode of Conception]]),FALSE)</f>
        <v>Yes</v>
      </c>
      <c r="R285" s="1" t="str">
        <f>VLOOKUP(Cohort[[#This Row],[Code]],Codes[],COLUMN(Codes[[#Headers],[Late Pregnancy History]]),FALSE)</f>
        <v>Yes</v>
      </c>
      <c r="S285" s="1" t="str">
        <f>VLOOKUP(Cohort[[#This Row],[Code]],Codes[],COLUMN(Codes[[#Headers],[Labour History]]),FALSE)</f>
        <v>Yes</v>
      </c>
      <c r="T285" s="1" t="str">
        <f>VLOOKUP(Cohort[[#This Row],[Code]],Codes[],COLUMN(Codes[[#Headers],[Baby Background Information]]),FALSE)</f>
        <v>Yes</v>
      </c>
      <c r="U285" s="1" t="str">
        <f>VLOOKUP(Cohort[[#This Row],[Code]],Codes[],COLUMN(Codes[[#Headers],[EPDS]]),FALSE)</f>
        <v>Yes</v>
      </c>
      <c r="V285" s="1" t="str">
        <f>VLOOKUP(Cohort[[#This Row],[Code]],Codes[],COLUMN(Codes[[#Headers],[Mother''s Medications]]),FALSE)</f>
        <v>Yes</v>
      </c>
      <c r="W285" s="1" t="str">
        <f>VLOOKUP(Cohort[[#This Row],[Code]],Codes[],COLUMN(Codes[[#Headers],[Baby Medications]]),FALSE)</f>
        <v>Yes</v>
      </c>
      <c r="X285" s="1" t="str">
        <f>VLOOKUP(Cohort[[#This Row],[Code]],Codes[],COLUMN(Codes[[#Headers],[Obstetric Histpry]]),FALSE)</f>
        <v>Yes</v>
      </c>
      <c r="Y285" s="1" t="str">
        <f>VLOOKUP(Cohort[[#This Row],[Code]],Codes[],COLUMN(Codes[[#Headers],[18 Month Follow on Data]]),FALSE)</f>
        <v>Yes</v>
      </c>
    </row>
    <row r="286" spans="1:25" hidden="1" x14ac:dyDescent="0.2">
      <c r="A286" t="s">
        <v>298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 t="str" cm="1">
        <f t="array" ref="I286">TEXT(SUM(10^Code_Mask*(Cohort[[#This Row],[Fetal Pilot Scans, validated or not]:[Has child had an 18 month assessment.  NB this includes limited data, courtesy assessments etc]]&gt;0)),"0000000")</f>
        <v>0100110</v>
      </c>
      <c r="L286" s="1" t="b">
        <f>VLOOKUP(Cohort[[#This Row],[Participant ID]],BIBS[],COLUMN(BIBS[[#Headers],[BIBS?]]),FALSE)</f>
        <v>0</v>
      </c>
      <c r="N286" s="1" t="str">
        <f>VLOOKUP(Cohort[[#This Row],[Code]],Codes[],COLUMN(Codes[[#Headers],[Meaning]]),FALSE)</f>
        <v>Term scan + fetal pilot assessed at 18 months</v>
      </c>
      <c r="O286" s="1" t="str">
        <f>VLOOKUP(Cohort[[#This Row],[Code]],Codes[],COLUMN(Codes[[#Headers],[Parents Demographic]]),FALSE)</f>
        <v>Yes</v>
      </c>
      <c r="P286" s="1" t="str">
        <f>VLOOKUP(Cohort[[#This Row],[Code]],Codes[],COLUMN(Codes[[#Headers],[Mother''s Past Medical History]]),FALSE)</f>
        <v>Yes</v>
      </c>
      <c r="Q286" s="1" t="str">
        <f>VLOOKUP(Cohort[[#This Row],[Code]],Codes[],COLUMN(Codes[[#Headers],[EDD + Mode of Conception]]),FALSE)</f>
        <v>Yes</v>
      </c>
      <c r="R286" s="1" t="str">
        <f>VLOOKUP(Cohort[[#This Row],[Code]],Codes[],COLUMN(Codes[[#Headers],[Late Pregnancy History]]),FALSE)</f>
        <v>Yes</v>
      </c>
      <c r="S286" s="1" t="str">
        <f>VLOOKUP(Cohort[[#This Row],[Code]],Codes[],COLUMN(Codes[[#Headers],[Labour History]]),FALSE)</f>
        <v>Yes</v>
      </c>
      <c r="T286" s="1" t="str">
        <f>VLOOKUP(Cohort[[#This Row],[Code]],Codes[],COLUMN(Codes[[#Headers],[Baby Background Information]]),FALSE)</f>
        <v>Yes</v>
      </c>
      <c r="U286" s="1" t="str">
        <f>VLOOKUP(Cohort[[#This Row],[Code]],Codes[],COLUMN(Codes[[#Headers],[EPDS]]),FALSE)</f>
        <v>Yes</v>
      </c>
      <c r="V286" s="1" t="str">
        <f>VLOOKUP(Cohort[[#This Row],[Code]],Codes[],COLUMN(Codes[[#Headers],[Mother''s Medications]]),FALSE)</f>
        <v>Yes</v>
      </c>
      <c r="W286" s="1" t="str">
        <f>VLOOKUP(Cohort[[#This Row],[Code]],Codes[],COLUMN(Codes[[#Headers],[Baby Medications]]),FALSE)</f>
        <v>Yes</v>
      </c>
      <c r="X286" s="1" t="str">
        <f>VLOOKUP(Cohort[[#This Row],[Code]],Codes[],COLUMN(Codes[[#Headers],[Obstetric Histpry]]),FALSE)</f>
        <v>Yes</v>
      </c>
      <c r="Y286" s="1" t="str">
        <f>VLOOKUP(Cohort[[#This Row],[Code]],Codes[],COLUMN(Codes[[#Headers],[18 Month Follow on Data]]),FALSE)</f>
        <v>Yes</v>
      </c>
    </row>
    <row r="287" spans="1:25" hidden="1" x14ac:dyDescent="0.2">
      <c r="A287" t="s">
        <v>299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 t="str" cm="1">
        <f t="array" ref="I287">TEXT(SUM(10^Code_Mask*(Cohort[[#This Row],[Fetal Pilot Scans, validated or not]:[Has child had an 18 month assessment.  NB this includes limited data, courtesy assessments etc]]&gt;0)),"0000000")</f>
        <v>0011100</v>
      </c>
      <c r="L287" s="1" t="b">
        <f>VLOOKUP(Cohort[[#This Row],[Participant ID]],BIBS[],COLUMN(BIBS[[#Headers],[BIBS?]]),FALSE)</f>
        <v>0</v>
      </c>
      <c r="N287" s="1" t="str">
        <f>VLOOKUP(Cohort[[#This Row],[Code]],Codes[],COLUMN(Codes[[#Headers],[Meaning]]),FALSE)</f>
        <v>Pre-term and pre-term at term scans, assessed at 18 months</v>
      </c>
      <c r="O287" s="1" t="str">
        <f>VLOOKUP(Cohort[[#This Row],[Code]],Codes[],COLUMN(Codes[[#Headers],[Parents Demographic]]),FALSE)</f>
        <v>Yes</v>
      </c>
      <c r="P287" s="1" t="str">
        <f>VLOOKUP(Cohort[[#This Row],[Code]],Codes[],COLUMN(Codes[[#Headers],[Mother''s Past Medical History]]),FALSE)</f>
        <v>Yes</v>
      </c>
      <c r="Q287" s="1" t="str">
        <f>VLOOKUP(Cohort[[#This Row],[Code]],Codes[],COLUMN(Codes[[#Headers],[EDD + Mode of Conception]]),FALSE)</f>
        <v>Yes</v>
      </c>
      <c r="R287" s="1" t="str">
        <f>VLOOKUP(Cohort[[#This Row],[Code]],Codes[],COLUMN(Codes[[#Headers],[Late Pregnancy History]]),FALSE)</f>
        <v>Yes</v>
      </c>
      <c r="S287" s="1" t="str">
        <f>VLOOKUP(Cohort[[#This Row],[Code]],Codes[],COLUMN(Codes[[#Headers],[Labour History]]),FALSE)</f>
        <v>Yes</v>
      </c>
      <c r="T287" s="1" t="str">
        <f>VLOOKUP(Cohort[[#This Row],[Code]],Codes[],COLUMN(Codes[[#Headers],[Baby Background Information]]),FALSE)</f>
        <v>Yes</v>
      </c>
      <c r="U287" s="1" t="str">
        <f>VLOOKUP(Cohort[[#This Row],[Code]],Codes[],COLUMN(Codes[[#Headers],[EPDS]]),FALSE)</f>
        <v>Yes</v>
      </c>
      <c r="V287" s="1" t="str">
        <f>VLOOKUP(Cohort[[#This Row],[Code]],Codes[],COLUMN(Codes[[#Headers],[Mother''s Medications]]),FALSE)</f>
        <v>Yes</v>
      </c>
      <c r="W287" s="1" t="str">
        <f>VLOOKUP(Cohort[[#This Row],[Code]],Codes[],COLUMN(Codes[[#Headers],[Baby Medications]]),FALSE)</f>
        <v>Yes</v>
      </c>
      <c r="X287" s="1" t="str">
        <f>VLOOKUP(Cohort[[#This Row],[Code]],Codes[],COLUMN(Codes[[#Headers],[Obstetric Histpry]]),FALSE)</f>
        <v>Yes</v>
      </c>
      <c r="Y287" s="1" t="str">
        <f>VLOOKUP(Cohort[[#This Row],[Code]],Codes[],COLUMN(Codes[[#Headers],[18 Month Follow on Data]]),FALSE)</f>
        <v>Yes</v>
      </c>
    </row>
    <row r="288" spans="1:25" ht="51" hidden="1" x14ac:dyDescent="0.2">
      <c r="A288" t="s">
        <v>300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 t="str" cm="1">
        <f t="array" ref="I288">TEXT(SUM(10^Code_Mask*(Cohort[[#This Row],[Fetal Pilot Scans, validated or not]:[Has child had an 18 month assessment.  NB this includes limited data, courtesy assessments etc]]&gt;0)),"0000000")</f>
        <v>0100000</v>
      </c>
      <c r="K288" s="1" t="s">
        <v>16</v>
      </c>
      <c r="L288" s="1" t="b">
        <f>VLOOKUP(Cohort[[#This Row],[Participant ID]],BIBS[],COLUMN(BIBS[[#Headers],[BIBS?]]),FALSE)</f>
        <v>0</v>
      </c>
      <c r="N288" s="1" t="str">
        <f>VLOOKUP(Cohort[[#This Row],[Code]],Codes[],COLUMN(Codes[[#Headers],[Meaning]]),FALSE)</f>
        <v>Term scan, not assessed</v>
      </c>
      <c r="O288" s="1" t="str">
        <f>VLOOKUP(Cohort[[#This Row],[Code]],Codes[],COLUMN(Codes[[#Headers],[Parents Demographic]]),FALSE)</f>
        <v>Yes</v>
      </c>
      <c r="P288" s="1" t="str">
        <f>VLOOKUP(Cohort[[#This Row],[Code]],Codes[],COLUMN(Codes[[#Headers],[Mother''s Past Medical History]]),FALSE)</f>
        <v>Yes</v>
      </c>
      <c r="Q288" s="1" t="str">
        <f>VLOOKUP(Cohort[[#This Row],[Code]],Codes[],COLUMN(Codes[[#Headers],[EDD + Mode of Conception]]),FALSE)</f>
        <v>Yes</v>
      </c>
      <c r="R288" s="1" t="str">
        <f>VLOOKUP(Cohort[[#This Row],[Code]],Codes[],COLUMN(Codes[[#Headers],[Late Pregnancy History]]),FALSE)</f>
        <v>Yes</v>
      </c>
      <c r="S288" s="1" t="str">
        <f>VLOOKUP(Cohort[[#This Row],[Code]],Codes[],COLUMN(Codes[[#Headers],[Labour History]]),FALSE)</f>
        <v>Yes</v>
      </c>
      <c r="T288" s="1" t="str">
        <f>VLOOKUP(Cohort[[#This Row],[Code]],Codes[],COLUMN(Codes[[#Headers],[Baby Background Information]]),FALSE)</f>
        <v>Yes</v>
      </c>
      <c r="U288" s="1" t="str">
        <f>VLOOKUP(Cohort[[#This Row],[Code]],Codes[],COLUMN(Codes[[#Headers],[EPDS]]),FALSE)</f>
        <v>Yes</v>
      </c>
      <c r="V288" s="1" t="str">
        <f>VLOOKUP(Cohort[[#This Row],[Code]],Codes[],COLUMN(Codes[[#Headers],[Mother''s Medications]]),FALSE)</f>
        <v>Yes</v>
      </c>
      <c r="W288" s="1" t="str">
        <f>VLOOKUP(Cohort[[#This Row],[Code]],Codes[],COLUMN(Codes[[#Headers],[Baby Medications]]),FALSE)</f>
        <v>Yes</v>
      </c>
      <c r="X288" s="1" t="str">
        <f>VLOOKUP(Cohort[[#This Row],[Code]],Codes[],COLUMN(Codes[[#Headers],[Obstetric Histpry]]),FALSE)</f>
        <v>Yes</v>
      </c>
      <c r="Y288" s="1" t="str">
        <f>VLOOKUP(Cohort[[#This Row],[Code]],Codes[],COLUMN(Codes[[#Headers],[18 Month Follow on Data]]),FALSE)</f>
        <v>No</v>
      </c>
    </row>
    <row r="289" spans="1:25" hidden="1" x14ac:dyDescent="0.2">
      <c r="A289" t="s">
        <v>301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 t="str" cm="1">
        <f t="array" ref="I289">TEXT(SUM(10^Code_Mask*(Cohort[[#This Row],[Fetal Pilot Scans, validated or not]:[Has child had an 18 month assessment.  NB this includes limited data, courtesy assessments etc]]&gt;0)),"0000000")</f>
        <v>0100100</v>
      </c>
      <c r="L289" s="1" t="b">
        <f>VLOOKUP(Cohort[[#This Row],[Participant ID]],BIBS[],COLUMN(BIBS[[#Headers],[BIBS?]]),FALSE)</f>
        <v>0</v>
      </c>
      <c r="N289" s="1" t="str">
        <f>VLOOKUP(Cohort[[#This Row],[Code]],Codes[],COLUMN(Codes[[#Headers],[Meaning]]),FALSE)</f>
        <v>Term scan, Assessed at 18 months</v>
      </c>
      <c r="O289" s="1" t="str">
        <f>VLOOKUP(Cohort[[#This Row],[Code]],Codes[],COLUMN(Codes[[#Headers],[Parents Demographic]]),FALSE)</f>
        <v>Yes</v>
      </c>
      <c r="P289" s="1" t="str">
        <f>VLOOKUP(Cohort[[#This Row],[Code]],Codes[],COLUMN(Codes[[#Headers],[Mother''s Past Medical History]]),FALSE)</f>
        <v>Yes</v>
      </c>
      <c r="Q289" s="1" t="str">
        <f>VLOOKUP(Cohort[[#This Row],[Code]],Codes[],COLUMN(Codes[[#Headers],[EDD + Mode of Conception]]),FALSE)</f>
        <v>Yes</v>
      </c>
      <c r="R289" s="1" t="str">
        <f>VLOOKUP(Cohort[[#This Row],[Code]],Codes[],COLUMN(Codes[[#Headers],[Late Pregnancy History]]),FALSE)</f>
        <v>Yes</v>
      </c>
      <c r="S289" s="1" t="str">
        <f>VLOOKUP(Cohort[[#This Row],[Code]],Codes[],COLUMN(Codes[[#Headers],[Labour History]]),FALSE)</f>
        <v>Yes</v>
      </c>
      <c r="T289" s="1" t="str">
        <f>VLOOKUP(Cohort[[#This Row],[Code]],Codes[],COLUMN(Codes[[#Headers],[Baby Background Information]]),FALSE)</f>
        <v>Yes</v>
      </c>
      <c r="U289" s="1" t="str">
        <f>VLOOKUP(Cohort[[#This Row],[Code]],Codes[],COLUMN(Codes[[#Headers],[EPDS]]),FALSE)</f>
        <v>Yes</v>
      </c>
      <c r="V289" s="1" t="str">
        <f>VLOOKUP(Cohort[[#This Row],[Code]],Codes[],COLUMN(Codes[[#Headers],[Mother''s Medications]]),FALSE)</f>
        <v>Yes</v>
      </c>
      <c r="W289" s="1" t="str">
        <f>VLOOKUP(Cohort[[#This Row],[Code]],Codes[],COLUMN(Codes[[#Headers],[Baby Medications]]),FALSE)</f>
        <v>Yes</v>
      </c>
      <c r="X289" s="1" t="str">
        <f>VLOOKUP(Cohort[[#This Row],[Code]],Codes[],COLUMN(Codes[[#Headers],[Obstetric Histpry]]),FALSE)</f>
        <v>Yes</v>
      </c>
      <c r="Y289" s="1" t="str">
        <f>VLOOKUP(Cohort[[#This Row],[Code]],Codes[],COLUMN(Codes[[#Headers],[18 Month Follow on Data]]),FALSE)</f>
        <v>Yes</v>
      </c>
    </row>
    <row r="290" spans="1:25" hidden="1" x14ac:dyDescent="0.2">
      <c r="A290" t="s">
        <v>302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 t="str" cm="1">
        <f t="array" ref="I290">TEXT(SUM(10^Code_Mask*(Cohort[[#This Row],[Fetal Pilot Scans, validated or not]:[Has child had an 18 month assessment.  NB this includes limited data, courtesy assessments etc]]&gt;0)),"0000000")</f>
        <v>0100100</v>
      </c>
      <c r="L290" s="1" t="b">
        <f>VLOOKUP(Cohort[[#This Row],[Participant ID]],BIBS[],COLUMN(BIBS[[#Headers],[BIBS?]]),FALSE)</f>
        <v>0</v>
      </c>
      <c r="N290" s="1" t="str">
        <f>VLOOKUP(Cohort[[#This Row],[Code]],Codes[],COLUMN(Codes[[#Headers],[Meaning]]),FALSE)</f>
        <v>Term scan, Assessed at 18 months</v>
      </c>
      <c r="O290" s="1" t="str">
        <f>VLOOKUP(Cohort[[#This Row],[Code]],Codes[],COLUMN(Codes[[#Headers],[Parents Demographic]]),FALSE)</f>
        <v>Yes</v>
      </c>
      <c r="P290" s="1" t="str">
        <f>VLOOKUP(Cohort[[#This Row],[Code]],Codes[],COLUMN(Codes[[#Headers],[Mother''s Past Medical History]]),FALSE)</f>
        <v>Yes</v>
      </c>
      <c r="Q290" s="1" t="str">
        <f>VLOOKUP(Cohort[[#This Row],[Code]],Codes[],COLUMN(Codes[[#Headers],[EDD + Mode of Conception]]),FALSE)</f>
        <v>Yes</v>
      </c>
      <c r="R290" s="1" t="str">
        <f>VLOOKUP(Cohort[[#This Row],[Code]],Codes[],COLUMN(Codes[[#Headers],[Late Pregnancy History]]),FALSE)</f>
        <v>Yes</v>
      </c>
      <c r="S290" s="1" t="str">
        <f>VLOOKUP(Cohort[[#This Row],[Code]],Codes[],COLUMN(Codes[[#Headers],[Labour History]]),FALSE)</f>
        <v>Yes</v>
      </c>
      <c r="T290" s="1" t="str">
        <f>VLOOKUP(Cohort[[#This Row],[Code]],Codes[],COLUMN(Codes[[#Headers],[Baby Background Information]]),FALSE)</f>
        <v>Yes</v>
      </c>
      <c r="U290" s="1" t="str">
        <f>VLOOKUP(Cohort[[#This Row],[Code]],Codes[],COLUMN(Codes[[#Headers],[EPDS]]),FALSE)</f>
        <v>Yes</v>
      </c>
      <c r="V290" s="1" t="str">
        <f>VLOOKUP(Cohort[[#This Row],[Code]],Codes[],COLUMN(Codes[[#Headers],[Mother''s Medications]]),FALSE)</f>
        <v>Yes</v>
      </c>
      <c r="W290" s="1" t="str">
        <f>VLOOKUP(Cohort[[#This Row],[Code]],Codes[],COLUMN(Codes[[#Headers],[Baby Medications]]),FALSE)</f>
        <v>Yes</v>
      </c>
      <c r="X290" s="1" t="str">
        <f>VLOOKUP(Cohort[[#This Row],[Code]],Codes[],COLUMN(Codes[[#Headers],[Obstetric Histpry]]),FALSE)</f>
        <v>Yes</v>
      </c>
      <c r="Y290" s="1" t="str">
        <f>VLOOKUP(Cohort[[#This Row],[Code]],Codes[],COLUMN(Codes[[#Headers],[18 Month Follow on Data]]),FALSE)</f>
        <v>Yes</v>
      </c>
    </row>
    <row r="291" spans="1:25" hidden="1" x14ac:dyDescent="0.2">
      <c r="A291" t="s">
        <v>303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 t="str" cm="1">
        <f t="array" ref="I291">TEXT(SUM(10^Code_Mask*(Cohort[[#This Row],[Fetal Pilot Scans, validated or not]:[Has child had an 18 month assessment.  NB this includes limited data, courtesy assessments etc]]&gt;0)),"0000000")</f>
        <v>0001100</v>
      </c>
      <c r="L291" s="1" t="b">
        <f>VLOOKUP(Cohort[[#This Row],[Participant ID]],BIBS[],COLUMN(BIBS[[#Headers],[BIBS?]]),FALSE)</f>
        <v>0</v>
      </c>
      <c r="N291" s="1" t="str">
        <f>VLOOKUP(Cohort[[#This Row],[Code]],Codes[],COLUMN(Codes[[#Headers],[Meaning]]),FALSE)</f>
        <v>Pre-term_at term only, no other scans, assessed at 18 months</v>
      </c>
      <c r="O291" s="1" t="str">
        <f>VLOOKUP(Cohort[[#This Row],[Code]],Codes[],COLUMN(Codes[[#Headers],[Parents Demographic]]),FALSE)</f>
        <v>Yes</v>
      </c>
      <c r="P291" s="1" t="str">
        <f>VLOOKUP(Cohort[[#This Row],[Code]],Codes[],COLUMN(Codes[[#Headers],[Mother''s Past Medical History]]),FALSE)</f>
        <v>Yes</v>
      </c>
      <c r="Q291" s="1" t="str">
        <f>VLOOKUP(Cohort[[#This Row],[Code]],Codes[],COLUMN(Codes[[#Headers],[EDD + Mode of Conception]]),FALSE)</f>
        <v>Yes</v>
      </c>
      <c r="R291" s="1" t="str">
        <f>VLOOKUP(Cohort[[#This Row],[Code]],Codes[],COLUMN(Codes[[#Headers],[Late Pregnancy History]]),FALSE)</f>
        <v>Yes</v>
      </c>
      <c r="S291" s="1" t="str">
        <f>VLOOKUP(Cohort[[#This Row],[Code]],Codes[],COLUMN(Codes[[#Headers],[Labour History]]),FALSE)</f>
        <v>Yes</v>
      </c>
      <c r="T291" s="1" t="str">
        <f>VLOOKUP(Cohort[[#This Row],[Code]],Codes[],COLUMN(Codes[[#Headers],[Baby Background Information]]),FALSE)</f>
        <v>Yes</v>
      </c>
      <c r="U291" s="1" t="str">
        <f>VLOOKUP(Cohort[[#This Row],[Code]],Codes[],COLUMN(Codes[[#Headers],[EPDS]]),FALSE)</f>
        <v>Yes</v>
      </c>
      <c r="V291" s="1" t="str">
        <f>VLOOKUP(Cohort[[#This Row],[Code]],Codes[],COLUMN(Codes[[#Headers],[Mother''s Medications]]),FALSE)</f>
        <v>Yes</v>
      </c>
      <c r="W291" s="1" t="str">
        <f>VLOOKUP(Cohort[[#This Row],[Code]],Codes[],COLUMN(Codes[[#Headers],[Baby Medications]]),FALSE)</f>
        <v>Yes</v>
      </c>
      <c r="X291" s="1" t="str">
        <f>VLOOKUP(Cohort[[#This Row],[Code]],Codes[],COLUMN(Codes[[#Headers],[Obstetric Histpry]]),FALSE)</f>
        <v>Yes</v>
      </c>
      <c r="Y291" s="1" t="str">
        <f>VLOOKUP(Cohort[[#This Row],[Code]],Codes[],COLUMN(Codes[[#Headers],[18 Month Follow on Data]]),FALSE)</f>
        <v>Yes</v>
      </c>
    </row>
    <row r="292" spans="1:25" hidden="1" x14ac:dyDescent="0.2">
      <c r="A292" t="s">
        <v>304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 t="str" cm="1">
        <f t="array" ref="I292">TEXT(SUM(10^Code_Mask*(Cohort[[#This Row],[Fetal Pilot Scans, validated or not]:[Has child had an 18 month assessment.  NB this includes limited data, courtesy assessments etc]]&gt;0)),"0000000")</f>
        <v>0010100</v>
      </c>
      <c r="L292" s="1" t="b">
        <f>VLOOKUP(Cohort[[#This Row],[Participant ID]],BIBS[],COLUMN(BIBS[[#Headers],[BIBS?]]),FALSE)</f>
        <v>0</v>
      </c>
      <c r="N292" s="1" t="str">
        <f>VLOOKUP(Cohort[[#This Row],[Code]],Codes[],COLUMN(Codes[[#Headers],[Meaning]]),FALSE)</f>
        <v>Pre-term scan, no other scans, assessed at 18 months</v>
      </c>
      <c r="O292" s="1" t="str">
        <f>VLOOKUP(Cohort[[#This Row],[Code]],Codes[],COLUMN(Codes[[#Headers],[Parents Demographic]]),FALSE)</f>
        <v>Yes</v>
      </c>
      <c r="P292" s="1" t="str">
        <f>VLOOKUP(Cohort[[#This Row],[Code]],Codes[],COLUMN(Codes[[#Headers],[Mother''s Past Medical History]]),FALSE)</f>
        <v>Yes</v>
      </c>
      <c r="Q292" s="1" t="str">
        <f>VLOOKUP(Cohort[[#This Row],[Code]],Codes[],COLUMN(Codes[[#Headers],[EDD + Mode of Conception]]),FALSE)</f>
        <v>Yes</v>
      </c>
      <c r="R292" s="1" t="str">
        <f>VLOOKUP(Cohort[[#This Row],[Code]],Codes[],COLUMN(Codes[[#Headers],[Late Pregnancy History]]),FALSE)</f>
        <v>Yes</v>
      </c>
      <c r="S292" s="1" t="str">
        <f>VLOOKUP(Cohort[[#This Row],[Code]],Codes[],COLUMN(Codes[[#Headers],[Labour History]]),FALSE)</f>
        <v>Yes</v>
      </c>
      <c r="T292" s="1" t="str">
        <f>VLOOKUP(Cohort[[#This Row],[Code]],Codes[],COLUMN(Codes[[#Headers],[Baby Background Information]]),FALSE)</f>
        <v>Yes</v>
      </c>
      <c r="U292" s="1" t="str">
        <f>VLOOKUP(Cohort[[#This Row],[Code]],Codes[],COLUMN(Codes[[#Headers],[EPDS]]),FALSE)</f>
        <v>Yes</v>
      </c>
      <c r="V292" s="1" t="str">
        <f>VLOOKUP(Cohort[[#This Row],[Code]],Codes[],COLUMN(Codes[[#Headers],[Mother''s Medications]]),FALSE)</f>
        <v>Yes</v>
      </c>
      <c r="W292" s="1" t="str">
        <f>VLOOKUP(Cohort[[#This Row],[Code]],Codes[],COLUMN(Codes[[#Headers],[Baby Medications]]),FALSE)</f>
        <v>Yes</v>
      </c>
      <c r="X292" s="1" t="str">
        <f>VLOOKUP(Cohort[[#This Row],[Code]],Codes[],COLUMN(Codes[[#Headers],[Obstetric Histpry]]),FALSE)</f>
        <v>Yes</v>
      </c>
      <c r="Y292" s="1" t="str">
        <f>VLOOKUP(Cohort[[#This Row],[Code]],Codes[],COLUMN(Codes[[#Headers],[18 Month Follow on Data]]),FALSE)</f>
        <v>Yes</v>
      </c>
    </row>
    <row r="293" spans="1:25" hidden="1" x14ac:dyDescent="0.2">
      <c r="A293" t="s">
        <v>305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tr" cm="1">
        <f t="array" ref="I293">TEXT(SUM(10^Code_Mask*(Cohort[[#This Row],[Fetal Pilot Scans, validated or not]:[Has child had an 18 month assessment.  NB this includes limited data, courtesy assessments etc]]&gt;0)),"0000000")</f>
        <v>0000010</v>
      </c>
      <c r="L293" s="1" t="b">
        <f>VLOOKUP(Cohort[[#This Row],[Participant ID]],BIBS[],COLUMN(BIBS[[#Headers],[BIBS?]]),FALSE)</f>
        <v>0</v>
      </c>
      <c r="N293" s="1" t="str">
        <f>VLOOKUP(Cohort[[#This Row],[Code]],Codes[],COLUMN(Codes[[#Headers],[Meaning]]),FALSE)</f>
        <v>Fetal pilot.  Not assessed.  Enrolment, EPDS, not cleaned</v>
      </c>
      <c r="O293" s="1" t="str">
        <f>VLOOKUP(Cohort[[#This Row],[Code]],Codes[],COLUMN(Codes[[#Headers],[Parents Demographic]]),FALSE)</f>
        <v>Yes - uncleaned</v>
      </c>
      <c r="P293" s="1" t="str">
        <f>VLOOKUP(Cohort[[#This Row],[Code]],Codes[],COLUMN(Codes[[#Headers],[Mother''s Past Medical History]]),FALSE)</f>
        <v>Yes - uncleaned</v>
      </c>
      <c r="Q293" s="1" t="str">
        <f>VLOOKUP(Cohort[[#This Row],[Code]],Codes[],COLUMN(Codes[[#Headers],[EDD + Mode of Conception]]),FALSE)</f>
        <v>Yes - uncleaned</v>
      </c>
      <c r="R293" s="1" t="str">
        <f>VLOOKUP(Cohort[[#This Row],[Code]],Codes[],COLUMN(Codes[[#Headers],[Late Pregnancy History]]),FALSE)</f>
        <v>No</v>
      </c>
      <c r="S293" s="1" t="str">
        <f>VLOOKUP(Cohort[[#This Row],[Code]],Codes[],COLUMN(Codes[[#Headers],[Labour History]]),FALSE)</f>
        <v>No</v>
      </c>
      <c r="T293" s="1" t="str">
        <f>VLOOKUP(Cohort[[#This Row],[Code]],Codes[],COLUMN(Codes[[#Headers],[Baby Background Information]]),FALSE)</f>
        <v>No</v>
      </c>
      <c r="U293" s="1" t="str">
        <f>VLOOKUP(Cohort[[#This Row],[Code]],Codes[],COLUMN(Codes[[#Headers],[EPDS]]),FALSE)</f>
        <v>Yes</v>
      </c>
      <c r="V293" s="1" t="str">
        <f>VLOOKUP(Cohort[[#This Row],[Code]],Codes[],COLUMN(Codes[[#Headers],[Mother''s Medications]]),FALSE)</f>
        <v>Yes - uncleaned</v>
      </c>
      <c r="W293" s="1" t="str">
        <f>VLOOKUP(Cohort[[#This Row],[Code]],Codes[],COLUMN(Codes[[#Headers],[Baby Medications]]),FALSE)</f>
        <v>No</v>
      </c>
      <c r="X293" s="1" t="str">
        <f>VLOOKUP(Cohort[[#This Row],[Code]],Codes[],COLUMN(Codes[[#Headers],[Obstetric Histpry]]),FALSE)</f>
        <v>Yes - uncleaned</v>
      </c>
      <c r="Y293" s="1" t="str">
        <f>VLOOKUP(Cohort[[#This Row],[Code]],Codes[],COLUMN(Codes[[#Headers],[18 Month Follow on Data]]),FALSE)</f>
        <v>No</v>
      </c>
    </row>
    <row r="294" spans="1:25" hidden="1" x14ac:dyDescent="0.2">
      <c r="A294" t="s">
        <v>306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 t="str" cm="1">
        <f t="array" ref="I294">TEXT(SUM(10^Code_Mask*(Cohort[[#This Row],[Fetal Pilot Scans, validated or not]:[Has child had an 18 month assessment.  NB this includes limited data, courtesy assessments etc]]&gt;0)),"0000000")</f>
        <v>0100100</v>
      </c>
      <c r="L294" s="1" t="b">
        <f>VLOOKUP(Cohort[[#This Row],[Participant ID]],BIBS[],COLUMN(BIBS[[#Headers],[BIBS?]]),FALSE)</f>
        <v>0</v>
      </c>
      <c r="N294" s="1" t="str">
        <f>VLOOKUP(Cohort[[#This Row],[Code]],Codes[],COLUMN(Codes[[#Headers],[Meaning]]),FALSE)</f>
        <v>Term scan, Assessed at 18 months</v>
      </c>
      <c r="O294" s="1" t="str">
        <f>VLOOKUP(Cohort[[#This Row],[Code]],Codes[],COLUMN(Codes[[#Headers],[Parents Demographic]]),FALSE)</f>
        <v>Yes</v>
      </c>
      <c r="P294" s="1" t="str">
        <f>VLOOKUP(Cohort[[#This Row],[Code]],Codes[],COLUMN(Codes[[#Headers],[Mother''s Past Medical History]]),FALSE)</f>
        <v>Yes</v>
      </c>
      <c r="Q294" s="1" t="str">
        <f>VLOOKUP(Cohort[[#This Row],[Code]],Codes[],COLUMN(Codes[[#Headers],[EDD + Mode of Conception]]),FALSE)</f>
        <v>Yes</v>
      </c>
      <c r="R294" s="1" t="str">
        <f>VLOOKUP(Cohort[[#This Row],[Code]],Codes[],COLUMN(Codes[[#Headers],[Late Pregnancy History]]),FALSE)</f>
        <v>Yes</v>
      </c>
      <c r="S294" s="1" t="str">
        <f>VLOOKUP(Cohort[[#This Row],[Code]],Codes[],COLUMN(Codes[[#Headers],[Labour History]]),FALSE)</f>
        <v>Yes</v>
      </c>
      <c r="T294" s="1" t="str">
        <f>VLOOKUP(Cohort[[#This Row],[Code]],Codes[],COLUMN(Codes[[#Headers],[Baby Background Information]]),FALSE)</f>
        <v>Yes</v>
      </c>
      <c r="U294" s="1" t="str">
        <f>VLOOKUP(Cohort[[#This Row],[Code]],Codes[],COLUMN(Codes[[#Headers],[EPDS]]),FALSE)</f>
        <v>Yes</v>
      </c>
      <c r="V294" s="1" t="str">
        <f>VLOOKUP(Cohort[[#This Row],[Code]],Codes[],COLUMN(Codes[[#Headers],[Mother''s Medications]]),FALSE)</f>
        <v>Yes</v>
      </c>
      <c r="W294" s="1" t="str">
        <f>VLOOKUP(Cohort[[#This Row],[Code]],Codes[],COLUMN(Codes[[#Headers],[Baby Medications]]),FALSE)</f>
        <v>Yes</v>
      </c>
      <c r="X294" s="1" t="str">
        <f>VLOOKUP(Cohort[[#This Row],[Code]],Codes[],COLUMN(Codes[[#Headers],[Obstetric Histpry]]),FALSE)</f>
        <v>Yes</v>
      </c>
      <c r="Y294" s="1" t="str">
        <f>VLOOKUP(Cohort[[#This Row],[Code]],Codes[],COLUMN(Codes[[#Headers],[18 Month Follow on Data]]),FALSE)</f>
        <v>Yes</v>
      </c>
    </row>
    <row r="295" spans="1:25" hidden="1" x14ac:dyDescent="0.2">
      <c r="A295" t="s">
        <v>307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 t="str" cm="1">
        <f t="array" ref="I295">TEXT(SUM(10^Code_Mask*(Cohort[[#This Row],[Fetal Pilot Scans, validated or not]:[Has child had an 18 month assessment.  NB this includes limited data, courtesy assessments etc]]&gt;0)),"0000000")</f>
        <v>0100100</v>
      </c>
      <c r="L295" s="1" t="b">
        <f>VLOOKUP(Cohort[[#This Row],[Participant ID]],BIBS[],COLUMN(BIBS[[#Headers],[BIBS?]]),FALSE)</f>
        <v>0</v>
      </c>
      <c r="N295" s="1" t="str">
        <f>VLOOKUP(Cohort[[#This Row],[Code]],Codes[],COLUMN(Codes[[#Headers],[Meaning]]),FALSE)</f>
        <v>Term scan, Assessed at 18 months</v>
      </c>
      <c r="O295" s="1" t="str">
        <f>VLOOKUP(Cohort[[#This Row],[Code]],Codes[],COLUMN(Codes[[#Headers],[Parents Demographic]]),FALSE)</f>
        <v>Yes</v>
      </c>
      <c r="P295" s="1" t="str">
        <f>VLOOKUP(Cohort[[#This Row],[Code]],Codes[],COLUMN(Codes[[#Headers],[Mother''s Past Medical History]]),FALSE)</f>
        <v>Yes</v>
      </c>
      <c r="Q295" s="1" t="str">
        <f>VLOOKUP(Cohort[[#This Row],[Code]],Codes[],COLUMN(Codes[[#Headers],[EDD + Mode of Conception]]),FALSE)</f>
        <v>Yes</v>
      </c>
      <c r="R295" s="1" t="str">
        <f>VLOOKUP(Cohort[[#This Row],[Code]],Codes[],COLUMN(Codes[[#Headers],[Late Pregnancy History]]),FALSE)</f>
        <v>Yes</v>
      </c>
      <c r="S295" s="1" t="str">
        <f>VLOOKUP(Cohort[[#This Row],[Code]],Codes[],COLUMN(Codes[[#Headers],[Labour History]]),FALSE)</f>
        <v>Yes</v>
      </c>
      <c r="T295" s="1" t="str">
        <f>VLOOKUP(Cohort[[#This Row],[Code]],Codes[],COLUMN(Codes[[#Headers],[Baby Background Information]]),FALSE)</f>
        <v>Yes</v>
      </c>
      <c r="U295" s="1" t="str">
        <f>VLOOKUP(Cohort[[#This Row],[Code]],Codes[],COLUMN(Codes[[#Headers],[EPDS]]),FALSE)</f>
        <v>Yes</v>
      </c>
      <c r="V295" s="1" t="str">
        <f>VLOOKUP(Cohort[[#This Row],[Code]],Codes[],COLUMN(Codes[[#Headers],[Mother''s Medications]]),FALSE)</f>
        <v>Yes</v>
      </c>
      <c r="W295" s="1" t="str">
        <f>VLOOKUP(Cohort[[#This Row],[Code]],Codes[],COLUMN(Codes[[#Headers],[Baby Medications]]),FALSE)</f>
        <v>Yes</v>
      </c>
      <c r="X295" s="1" t="str">
        <f>VLOOKUP(Cohort[[#This Row],[Code]],Codes[],COLUMN(Codes[[#Headers],[Obstetric Histpry]]),FALSE)</f>
        <v>Yes</v>
      </c>
      <c r="Y295" s="1" t="str">
        <f>VLOOKUP(Cohort[[#This Row],[Code]],Codes[],COLUMN(Codes[[#Headers],[18 Month Follow on Data]]),FALSE)</f>
        <v>Yes</v>
      </c>
    </row>
    <row r="296" spans="1:25" hidden="1" x14ac:dyDescent="0.2">
      <c r="A296" t="s">
        <v>308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tr" cm="1">
        <f t="array" ref="I296">TEXT(SUM(10^Code_Mask*(Cohort[[#This Row],[Fetal Pilot Scans, validated or not]:[Has child had an 18 month assessment.  NB this includes limited data, courtesy assessments etc]]&gt;0)),"0000000")</f>
        <v>0000010</v>
      </c>
      <c r="L296" s="1" t="b">
        <f>VLOOKUP(Cohort[[#This Row],[Participant ID]],BIBS[],COLUMN(BIBS[[#Headers],[BIBS?]]),FALSE)</f>
        <v>0</v>
      </c>
      <c r="N296" s="1" t="str">
        <f>VLOOKUP(Cohort[[#This Row],[Code]],Codes[],COLUMN(Codes[[#Headers],[Meaning]]),FALSE)</f>
        <v>Fetal pilot.  Not assessed.  Enrolment, EPDS, not cleaned</v>
      </c>
      <c r="O296" s="1" t="str">
        <f>VLOOKUP(Cohort[[#This Row],[Code]],Codes[],COLUMN(Codes[[#Headers],[Parents Demographic]]),FALSE)</f>
        <v>Yes - uncleaned</v>
      </c>
      <c r="P296" s="1" t="str">
        <f>VLOOKUP(Cohort[[#This Row],[Code]],Codes[],COLUMN(Codes[[#Headers],[Mother''s Past Medical History]]),FALSE)</f>
        <v>Yes - uncleaned</v>
      </c>
      <c r="Q296" s="1" t="str">
        <f>VLOOKUP(Cohort[[#This Row],[Code]],Codes[],COLUMN(Codes[[#Headers],[EDD + Mode of Conception]]),FALSE)</f>
        <v>Yes - uncleaned</v>
      </c>
      <c r="R296" s="1" t="str">
        <f>VLOOKUP(Cohort[[#This Row],[Code]],Codes[],COLUMN(Codes[[#Headers],[Late Pregnancy History]]),FALSE)</f>
        <v>No</v>
      </c>
      <c r="S296" s="1" t="str">
        <f>VLOOKUP(Cohort[[#This Row],[Code]],Codes[],COLUMN(Codes[[#Headers],[Labour History]]),FALSE)</f>
        <v>No</v>
      </c>
      <c r="T296" s="1" t="str">
        <f>VLOOKUP(Cohort[[#This Row],[Code]],Codes[],COLUMN(Codes[[#Headers],[Baby Background Information]]),FALSE)</f>
        <v>No</v>
      </c>
      <c r="U296" s="1" t="str">
        <f>VLOOKUP(Cohort[[#This Row],[Code]],Codes[],COLUMN(Codes[[#Headers],[EPDS]]),FALSE)</f>
        <v>Yes</v>
      </c>
      <c r="V296" s="1" t="str">
        <f>VLOOKUP(Cohort[[#This Row],[Code]],Codes[],COLUMN(Codes[[#Headers],[Mother''s Medications]]),FALSE)</f>
        <v>Yes - uncleaned</v>
      </c>
      <c r="W296" s="1" t="str">
        <f>VLOOKUP(Cohort[[#This Row],[Code]],Codes[],COLUMN(Codes[[#Headers],[Baby Medications]]),FALSE)</f>
        <v>No</v>
      </c>
      <c r="X296" s="1" t="str">
        <f>VLOOKUP(Cohort[[#This Row],[Code]],Codes[],COLUMN(Codes[[#Headers],[Obstetric Histpry]]),FALSE)</f>
        <v>Yes - uncleaned</v>
      </c>
      <c r="Y296" s="1" t="str">
        <f>VLOOKUP(Cohort[[#This Row],[Code]],Codes[],COLUMN(Codes[[#Headers],[18 Month Follow on Data]]),FALSE)</f>
        <v>No</v>
      </c>
    </row>
    <row r="297" spans="1:25" ht="51" x14ac:dyDescent="0.2">
      <c r="A297" t="s">
        <v>309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 t="str" cm="1">
        <f t="array" ref="I297">TEXT(SUM(10^Code_Mask*(Cohort[[#This Row],[Fetal Pilot Scans, validated or not]:[Has child had an 18 month assessment.  NB this includes limited data, courtesy assessments etc]]&gt;0)),"0000000")</f>
        <v>0100000</v>
      </c>
      <c r="K297" s="1" t="s">
        <v>16</v>
      </c>
      <c r="L297" s="1" t="b">
        <f>VLOOKUP(Cohort[[#This Row],[Participant ID]],BIBS[],COLUMN(BIBS[[#Headers],[BIBS?]]),FALSE)</f>
        <v>1</v>
      </c>
      <c r="N297" s="1" t="str">
        <f>VLOOKUP(Cohort[[#This Row],[Code]],Codes[],COLUMN(Codes[[#Headers],[Meaning]]),FALSE)</f>
        <v>Term scan, not assessed</v>
      </c>
      <c r="O297" s="1" t="str">
        <f>VLOOKUP(Cohort[[#This Row],[Code]],Codes[],COLUMN(Codes[[#Headers],[Parents Demographic]]),FALSE)</f>
        <v>Yes</v>
      </c>
      <c r="P297" s="1" t="str">
        <f>VLOOKUP(Cohort[[#This Row],[Code]],Codes[],COLUMN(Codes[[#Headers],[Mother''s Past Medical History]]),FALSE)</f>
        <v>Yes</v>
      </c>
      <c r="Q297" s="1" t="str">
        <f>VLOOKUP(Cohort[[#This Row],[Code]],Codes[],COLUMN(Codes[[#Headers],[EDD + Mode of Conception]]),FALSE)</f>
        <v>Yes</v>
      </c>
      <c r="R297" s="1" t="str">
        <f>VLOOKUP(Cohort[[#This Row],[Code]],Codes[],COLUMN(Codes[[#Headers],[Late Pregnancy History]]),FALSE)</f>
        <v>Yes</v>
      </c>
      <c r="S297" s="1" t="str">
        <f>VLOOKUP(Cohort[[#This Row],[Code]],Codes[],COLUMN(Codes[[#Headers],[Labour History]]),FALSE)</f>
        <v>Yes</v>
      </c>
      <c r="T297" s="1" t="str">
        <f>VLOOKUP(Cohort[[#This Row],[Code]],Codes[],COLUMN(Codes[[#Headers],[Baby Background Information]]),FALSE)</f>
        <v>Yes</v>
      </c>
      <c r="U297" s="1" t="str">
        <f>VLOOKUP(Cohort[[#This Row],[Code]],Codes[],COLUMN(Codes[[#Headers],[EPDS]]),FALSE)</f>
        <v>Yes</v>
      </c>
      <c r="V297" s="1" t="str">
        <f>VLOOKUP(Cohort[[#This Row],[Code]],Codes[],COLUMN(Codes[[#Headers],[Mother''s Medications]]),FALSE)</f>
        <v>Yes</v>
      </c>
      <c r="W297" s="1" t="str">
        <f>VLOOKUP(Cohort[[#This Row],[Code]],Codes[],COLUMN(Codes[[#Headers],[Baby Medications]]),FALSE)</f>
        <v>Yes</v>
      </c>
      <c r="X297" s="1" t="str">
        <f>VLOOKUP(Cohort[[#This Row],[Code]],Codes[],COLUMN(Codes[[#Headers],[Obstetric Histpry]]),FALSE)</f>
        <v>Yes</v>
      </c>
      <c r="Y297" s="1" t="str">
        <f>VLOOKUP(Cohort[[#This Row],[Code]],Codes[],COLUMN(Codes[[#Headers],[18 Month Follow on Data]]),FALSE)</f>
        <v>No</v>
      </c>
    </row>
    <row r="298" spans="1:25" hidden="1" x14ac:dyDescent="0.2">
      <c r="A298" t="s">
        <v>310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tr" cm="1">
        <f t="array" ref="I298">TEXT(SUM(10^Code_Mask*(Cohort[[#This Row],[Fetal Pilot Scans, validated or not]:[Has child had an 18 month assessment.  NB this includes limited data, courtesy assessments etc]]&gt;0)),"0000000")</f>
        <v>0000010</v>
      </c>
      <c r="L298" s="1" t="b">
        <f>VLOOKUP(Cohort[[#This Row],[Participant ID]],BIBS[],COLUMN(BIBS[[#Headers],[BIBS?]]),FALSE)</f>
        <v>0</v>
      </c>
      <c r="N298" s="1" t="str">
        <f>VLOOKUP(Cohort[[#This Row],[Code]],Codes[],COLUMN(Codes[[#Headers],[Meaning]]),FALSE)</f>
        <v>Fetal pilot.  Not assessed.  Enrolment, EPDS, not cleaned</v>
      </c>
      <c r="O298" s="1" t="str">
        <f>VLOOKUP(Cohort[[#This Row],[Code]],Codes[],COLUMN(Codes[[#Headers],[Parents Demographic]]),FALSE)</f>
        <v>Yes - uncleaned</v>
      </c>
      <c r="P298" s="1" t="str">
        <f>VLOOKUP(Cohort[[#This Row],[Code]],Codes[],COLUMN(Codes[[#Headers],[Mother''s Past Medical History]]),FALSE)</f>
        <v>Yes - uncleaned</v>
      </c>
      <c r="Q298" s="1" t="str">
        <f>VLOOKUP(Cohort[[#This Row],[Code]],Codes[],COLUMN(Codes[[#Headers],[EDD + Mode of Conception]]),FALSE)</f>
        <v>Yes - uncleaned</v>
      </c>
      <c r="R298" s="1" t="str">
        <f>VLOOKUP(Cohort[[#This Row],[Code]],Codes[],COLUMN(Codes[[#Headers],[Late Pregnancy History]]),FALSE)</f>
        <v>No</v>
      </c>
      <c r="S298" s="1" t="str">
        <f>VLOOKUP(Cohort[[#This Row],[Code]],Codes[],COLUMN(Codes[[#Headers],[Labour History]]),FALSE)</f>
        <v>No</v>
      </c>
      <c r="T298" s="1" t="str">
        <f>VLOOKUP(Cohort[[#This Row],[Code]],Codes[],COLUMN(Codes[[#Headers],[Baby Background Information]]),FALSE)</f>
        <v>No</v>
      </c>
      <c r="U298" s="1" t="str">
        <f>VLOOKUP(Cohort[[#This Row],[Code]],Codes[],COLUMN(Codes[[#Headers],[EPDS]]),FALSE)</f>
        <v>Yes</v>
      </c>
      <c r="V298" s="1" t="str">
        <f>VLOOKUP(Cohort[[#This Row],[Code]],Codes[],COLUMN(Codes[[#Headers],[Mother''s Medications]]),FALSE)</f>
        <v>Yes - uncleaned</v>
      </c>
      <c r="W298" s="1" t="str">
        <f>VLOOKUP(Cohort[[#This Row],[Code]],Codes[],COLUMN(Codes[[#Headers],[Baby Medications]]),FALSE)</f>
        <v>No</v>
      </c>
      <c r="X298" s="1" t="str">
        <f>VLOOKUP(Cohort[[#This Row],[Code]],Codes[],COLUMN(Codes[[#Headers],[Obstetric Histpry]]),FALSE)</f>
        <v>Yes - uncleaned</v>
      </c>
      <c r="Y298" s="1" t="str">
        <f>VLOOKUP(Cohort[[#This Row],[Code]],Codes[],COLUMN(Codes[[#Headers],[18 Month Follow on Data]]),FALSE)</f>
        <v>No</v>
      </c>
    </row>
    <row r="299" spans="1:25" hidden="1" x14ac:dyDescent="0.2">
      <c r="A299" t="s">
        <v>311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 t="str" cm="1">
        <f t="array" ref="I299">TEXT(SUM(10^Code_Mask*(Cohort[[#This Row],[Fetal Pilot Scans, validated or not]:[Has child had an 18 month assessment.  NB this includes limited data, courtesy assessments etc]]&gt;0)),"0000000")</f>
        <v>0100110</v>
      </c>
      <c r="L299" s="1" t="b">
        <f>VLOOKUP(Cohort[[#This Row],[Participant ID]],BIBS[],COLUMN(BIBS[[#Headers],[BIBS?]]),FALSE)</f>
        <v>0</v>
      </c>
      <c r="N299" s="1" t="str">
        <f>VLOOKUP(Cohort[[#This Row],[Code]],Codes[],COLUMN(Codes[[#Headers],[Meaning]]),FALSE)</f>
        <v>Term scan + fetal pilot assessed at 18 months</v>
      </c>
      <c r="O299" s="1" t="str">
        <f>VLOOKUP(Cohort[[#This Row],[Code]],Codes[],COLUMN(Codes[[#Headers],[Parents Demographic]]),FALSE)</f>
        <v>Yes</v>
      </c>
      <c r="P299" s="1" t="str">
        <f>VLOOKUP(Cohort[[#This Row],[Code]],Codes[],COLUMN(Codes[[#Headers],[Mother''s Past Medical History]]),FALSE)</f>
        <v>Yes</v>
      </c>
      <c r="Q299" s="1" t="str">
        <f>VLOOKUP(Cohort[[#This Row],[Code]],Codes[],COLUMN(Codes[[#Headers],[EDD + Mode of Conception]]),FALSE)</f>
        <v>Yes</v>
      </c>
      <c r="R299" s="1" t="str">
        <f>VLOOKUP(Cohort[[#This Row],[Code]],Codes[],COLUMN(Codes[[#Headers],[Late Pregnancy History]]),FALSE)</f>
        <v>Yes</v>
      </c>
      <c r="S299" s="1" t="str">
        <f>VLOOKUP(Cohort[[#This Row],[Code]],Codes[],COLUMN(Codes[[#Headers],[Labour History]]),FALSE)</f>
        <v>Yes</v>
      </c>
      <c r="T299" s="1" t="str">
        <f>VLOOKUP(Cohort[[#This Row],[Code]],Codes[],COLUMN(Codes[[#Headers],[Baby Background Information]]),FALSE)</f>
        <v>Yes</v>
      </c>
      <c r="U299" s="1" t="str">
        <f>VLOOKUP(Cohort[[#This Row],[Code]],Codes[],COLUMN(Codes[[#Headers],[EPDS]]),FALSE)</f>
        <v>Yes</v>
      </c>
      <c r="V299" s="1" t="str">
        <f>VLOOKUP(Cohort[[#This Row],[Code]],Codes[],COLUMN(Codes[[#Headers],[Mother''s Medications]]),FALSE)</f>
        <v>Yes</v>
      </c>
      <c r="W299" s="1" t="str">
        <f>VLOOKUP(Cohort[[#This Row],[Code]],Codes[],COLUMN(Codes[[#Headers],[Baby Medications]]),FALSE)</f>
        <v>Yes</v>
      </c>
      <c r="X299" s="1" t="str">
        <f>VLOOKUP(Cohort[[#This Row],[Code]],Codes[],COLUMN(Codes[[#Headers],[Obstetric Histpry]]),FALSE)</f>
        <v>Yes</v>
      </c>
      <c r="Y299" s="1" t="str">
        <f>VLOOKUP(Cohort[[#This Row],[Code]],Codes[],COLUMN(Codes[[#Headers],[18 Month Follow on Data]]),FALSE)</f>
        <v>Yes</v>
      </c>
    </row>
    <row r="300" spans="1:25" ht="51" hidden="1" x14ac:dyDescent="0.2">
      <c r="A300" t="s">
        <v>312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 t="str" cm="1">
        <f t="array" ref="I300">TEXT(SUM(10^Code_Mask*(Cohort[[#This Row],[Fetal Pilot Scans, validated or not]:[Has child had an 18 month assessment.  NB this includes limited data, courtesy assessments etc]]&gt;0)),"0000000")</f>
        <v>0100000</v>
      </c>
      <c r="K300" s="1" t="s">
        <v>16</v>
      </c>
      <c r="L300" s="1" t="b">
        <f>VLOOKUP(Cohort[[#This Row],[Participant ID]],BIBS[],COLUMN(BIBS[[#Headers],[BIBS?]]),FALSE)</f>
        <v>0</v>
      </c>
      <c r="N300" s="1" t="str">
        <f>VLOOKUP(Cohort[[#This Row],[Code]],Codes[],COLUMN(Codes[[#Headers],[Meaning]]),FALSE)</f>
        <v>Term scan, not assessed</v>
      </c>
      <c r="O300" s="1" t="str">
        <f>VLOOKUP(Cohort[[#This Row],[Code]],Codes[],COLUMN(Codes[[#Headers],[Parents Demographic]]),FALSE)</f>
        <v>Yes</v>
      </c>
      <c r="P300" s="1" t="str">
        <f>VLOOKUP(Cohort[[#This Row],[Code]],Codes[],COLUMN(Codes[[#Headers],[Mother''s Past Medical History]]),FALSE)</f>
        <v>Yes</v>
      </c>
      <c r="Q300" s="1" t="str">
        <f>VLOOKUP(Cohort[[#This Row],[Code]],Codes[],COLUMN(Codes[[#Headers],[EDD + Mode of Conception]]),FALSE)</f>
        <v>Yes</v>
      </c>
      <c r="R300" s="1" t="str">
        <f>VLOOKUP(Cohort[[#This Row],[Code]],Codes[],COLUMN(Codes[[#Headers],[Late Pregnancy History]]),FALSE)</f>
        <v>Yes</v>
      </c>
      <c r="S300" s="1" t="str">
        <f>VLOOKUP(Cohort[[#This Row],[Code]],Codes[],COLUMN(Codes[[#Headers],[Labour History]]),FALSE)</f>
        <v>Yes</v>
      </c>
      <c r="T300" s="1" t="str">
        <f>VLOOKUP(Cohort[[#This Row],[Code]],Codes[],COLUMN(Codes[[#Headers],[Baby Background Information]]),FALSE)</f>
        <v>Yes</v>
      </c>
      <c r="U300" s="1" t="str">
        <f>VLOOKUP(Cohort[[#This Row],[Code]],Codes[],COLUMN(Codes[[#Headers],[EPDS]]),FALSE)</f>
        <v>Yes</v>
      </c>
      <c r="V300" s="1" t="str">
        <f>VLOOKUP(Cohort[[#This Row],[Code]],Codes[],COLUMN(Codes[[#Headers],[Mother''s Medications]]),FALSE)</f>
        <v>Yes</v>
      </c>
      <c r="W300" s="1" t="str">
        <f>VLOOKUP(Cohort[[#This Row],[Code]],Codes[],COLUMN(Codes[[#Headers],[Baby Medications]]),FALSE)</f>
        <v>Yes</v>
      </c>
      <c r="X300" s="1" t="str">
        <f>VLOOKUP(Cohort[[#This Row],[Code]],Codes[],COLUMN(Codes[[#Headers],[Obstetric Histpry]]),FALSE)</f>
        <v>Yes</v>
      </c>
      <c r="Y300" s="1" t="str">
        <f>VLOOKUP(Cohort[[#This Row],[Code]],Codes[],COLUMN(Codes[[#Headers],[18 Month Follow on Data]]),FALSE)</f>
        <v>No</v>
      </c>
    </row>
    <row r="301" spans="1:25" ht="51" hidden="1" x14ac:dyDescent="0.2">
      <c r="A301" t="s">
        <v>313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 t="str" cm="1">
        <f t="array" ref="I301">TEXT(SUM(10^Code_Mask*(Cohort[[#This Row],[Fetal Pilot Scans, validated or not]:[Has child had an 18 month assessment.  NB this includes limited data, courtesy assessments etc]]&gt;0)),"0000000")</f>
        <v>0100000</v>
      </c>
      <c r="K301" s="1" t="s">
        <v>16</v>
      </c>
      <c r="L301" s="1" t="b">
        <f>VLOOKUP(Cohort[[#This Row],[Participant ID]],BIBS[],COLUMN(BIBS[[#Headers],[BIBS?]]),FALSE)</f>
        <v>0</v>
      </c>
      <c r="N301" s="1" t="str">
        <f>VLOOKUP(Cohort[[#This Row],[Code]],Codes[],COLUMN(Codes[[#Headers],[Meaning]]),FALSE)</f>
        <v>Term scan, not assessed</v>
      </c>
      <c r="O301" s="1" t="str">
        <f>VLOOKUP(Cohort[[#This Row],[Code]],Codes[],COLUMN(Codes[[#Headers],[Parents Demographic]]),FALSE)</f>
        <v>Yes</v>
      </c>
      <c r="P301" s="1" t="str">
        <f>VLOOKUP(Cohort[[#This Row],[Code]],Codes[],COLUMN(Codes[[#Headers],[Mother''s Past Medical History]]),FALSE)</f>
        <v>Yes</v>
      </c>
      <c r="Q301" s="1" t="str">
        <f>VLOOKUP(Cohort[[#This Row],[Code]],Codes[],COLUMN(Codes[[#Headers],[EDD + Mode of Conception]]),FALSE)</f>
        <v>Yes</v>
      </c>
      <c r="R301" s="1" t="str">
        <f>VLOOKUP(Cohort[[#This Row],[Code]],Codes[],COLUMN(Codes[[#Headers],[Late Pregnancy History]]),FALSE)</f>
        <v>Yes</v>
      </c>
      <c r="S301" s="1" t="str">
        <f>VLOOKUP(Cohort[[#This Row],[Code]],Codes[],COLUMN(Codes[[#Headers],[Labour History]]),FALSE)</f>
        <v>Yes</v>
      </c>
      <c r="T301" s="1" t="str">
        <f>VLOOKUP(Cohort[[#This Row],[Code]],Codes[],COLUMN(Codes[[#Headers],[Baby Background Information]]),FALSE)</f>
        <v>Yes</v>
      </c>
      <c r="U301" s="1" t="str">
        <f>VLOOKUP(Cohort[[#This Row],[Code]],Codes[],COLUMN(Codes[[#Headers],[EPDS]]),FALSE)</f>
        <v>Yes</v>
      </c>
      <c r="V301" s="1" t="str">
        <f>VLOOKUP(Cohort[[#This Row],[Code]],Codes[],COLUMN(Codes[[#Headers],[Mother''s Medications]]),FALSE)</f>
        <v>Yes</v>
      </c>
      <c r="W301" s="1" t="str">
        <f>VLOOKUP(Cohort[[#This Row],[Code]],Codes[],COLUMN(Codes[[#Headers],[Baby Medications]]),FALSE)</f>
        <v>Yes</v>
      </c>
      <c r="X301" s="1" t="str">
        <f>VLOOKUP(Cohort[[#This Row],[Code]],Codes[],COLUMN(Codes[[#Headers],[Obstetric Histpry]]),FALSE)</f>
        <v>Yes</v>
      </c>
      <c r="Y301" s="1" t="str">
        <f>VLOOKUP(Cohort[[#This Row],[Code]],Codes[],COLUMN(Codes[[#Headers],[18 Month Follow on Data]]),FALSE)</f>
        <v>No</v>
      </c>
    </row>
    <row r="302" spans="1:25" hidden="1" x14ac:dyDescent="0.2">
      <c r="A302" t="s">
        <v>314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 t="str" cm="1">
        <f t="array" ref="I302">TEXT(SUM(10^Code_Mask*(Cohort[[#This Row],[Fetal Pilot Scans, validated or not]:[Has child had an 18 month assessment.  NB this includes limited data, courtesy assessments etc]]&gt;0)),"0000000")</f>
        <v>0100100</v>
      </c>
      <c r="L302" s="1" t="b">
        <f>VLOOKUP(Cohort[[#This Row],[Participant ID]],BIBS[],COLUMN(BIBS[[#Headers],[BIBS?]]),FALSE)</f>
        <v>0</v>
      </c>
      <c r="N302" s="1" t="str">
        <f>VLOOKUP(Cohort[[#This Row],[Code]],Codes[],COLUMN(Codes[[#Headers],[Meaning]]),FALSE)</f>
        <v>Term scan, Assessed at 18 months</v>
      </c>
      <c r="O302" s="1" t="str">
        <f>VLOOKUP(Cohort[[#This Row],[Code]],Codes[],COLUMN(Codes[[#Headers],[Parents Demographic]]),FALSE)</f>
        <v>Yes</v>
      </c>
      <c r="P302" s="1" t="str">
        <f>VLOOKUP(Cohort[[#This Row],[Code]],Codes[],COLUMN(Codes[[#Headers],[Mother''s Past Medical History]]),FALSE)</f>
        <v>Yes</v>
      </c>
      <c r="Q302" s="1" t="str">
        <f>VLOOKUP(Cohort[[#This Row],[Code]],Codes[],COLUMN(Codes[[#Headers],[EDD + Mode of Conception]]),FALSE)</f>
        <v>Yes</v>
      </c>
      <c r="R302" s="1" t="str">
        <f>VLOOKUP(Cohort[[#This Row],[Code]],Codes[],COLUMN(Codes[[#Headers],[Late Pregnancy History]]),FALSE)</f>
        <v>Yes</v>
      </c>
      <c r="S302" s="1" t="str">
        <f>VLOOKUP(Cohort[[#This Row],[Code]],Codes[],COLUMN(Codes[[#Headers],[Labour History]]),FALSE)</f>
        <v>Yes</v>
      </c>
      <c r="T302" s="1" t="str">
        <f>VLOOKUP(Cohort[[#This Row],[Code]],Codes[],COLUMN(Codes[[#Headers],[Baby Background Information]]),FALSE)</f>
        <v>Yes</v>
      </c>
      <c r="U302" s="1" t="str">
        <f>VLOOKUP(Cohort[[#This Row],[Code]],Codes[],COLUMN(Codes[[#Headers],[EPDS]]),FALSE)</f>
        <v>Yes</v>
      </c>
      <c r="V302" s="1" t="str">
        <f>VLOOKUP(Cohort[[#This Row],[Code]],Codes[],COLUMN(Codes[[#Headers],[Mother''s Medications]]),FALSE)</f>
        <v>Yes</v>
      </c>
      <c r="W302" s="1" t="str">
        <f>VLOOKUP(Cohort[[#This Row],[Code]],Codes[],COLUMN(Codes[[#Headers],[Baby Medications]]),FALSE)</f>
        <v>Yes</v>
      </c>
      <c r="X302" s="1" t="str">
        <f>VLOOKUP(Cohort[[#This Row],[Code]],Codes[],COLUMN(Codes[[#Headers],[Obstetric Histpry]]),FALSE)</f>
        <v>Yes</v>
      </c>
      <c r="Y302" s="1" t="str">
        <f>VLOOKUP(Cohort[[#This Row],[Code]],Codes[],COLUMN(Codes[[#Headers],[18 Month Follow on Data]]),FALSE)</f>
        <v>Yes</v>
      </c>
    </row>
    <row r="303" spans="1:25" hidden="1" x14ac:dyDescent="0.2">
      <c r="A303" t="s">
        <v>315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tr" cm="1">
        <f t="array" ref="I303">TEXT(SUM(10^Code_Mask*(Cohort[[#This Row],[Fetal Pilot Scans, validated or not]:[Has child had an 18 month assessment.  NB this includes limited data, courtesy assessments etc]]&gt;0)),"0000000")</f>
        <v>0000010</v>
      </c>
      <c r="L303" s="1" t="b">
        <f>VLOOKUP(Cohort[[#This Row],[Participant ID]],BIBS[],COLUMN(BIBS[[#Headers],[BIBS?]]),FALSE)</f>
        <v>0</v>
      </c>
      <c r="N303" s="1" t="str">
        <f>VLOOKUP(Cohort[[#This Row],[Code]],Codes[],COLUMN(Codes[[#Headers],[Meaning]]),FALSE)</f>
        <v>Fetal pilot.  Not assessed.  Enrolment, EPDS, not cleaned</v>
      </c>
      <c r="O303" s="1" t="str">
        <f>VLOOKUP(Cohort[[#This Row],[Code]],Codes[],COLUMN(Codes[[#Headers],[Parents Demographic]]),FALSE)</f>
        <v>Yes - uncleaned</v>
      </c>
      <c r="P303" s="1" t="str">
        <f>VLOOKUP(Cohort[[#This Row],[Code]],Codes[],COLUMN(Codes[[#Headers],[Mother''s Past Medical History]]),FALSE)</f>
        <v>Yes - uncleaned</v>
      </c>
      <c r="Q303" s="1" t="str">
        <f>VLOOKUP(Cohort[[#This Row],[Code]],Codes[],COLUMN(Codes[[#Headers],[EDD + Mode of Conception]]),FALSE)</f>
        <v>Yes - uncleaned</v>
      </c>
      <c r="R303" s="1" t="str">
        <f>VLOOKUP(Cohort[[#This Row],[Code]],Codes[],COLUMN(Codes[[#Headers],[Late Pregnancy History]]),FALSE)</f>
        <v>No</v>
      </c>
      <c r="S303" s="1" t="str">
        <f>VLOOKUP(Cohort[[#This Row],[Code]],Codes[],COLUMN(Codes[[#Headers],[Labour History]]),FALSE)</f>
        <v>No</v>
      </c>
      <c r="T303" s="1" t="str">
        <f>VLOOKUP(Cohort[[#This Row],[Code]],Codes[],COLUMN(Codes[[#Headers],[Baby Background Information]]),FALSE)</f>
        <v>No</v>
      </c>
      <c r="U303" s="1" t="str">
        <f>VLOOKUP(Cohort[[#This Row],[Code]],Codes[],COLUMN(Codes[[#Headers],[EPDS]]),FALSE)</f>
        <v>Yes</v>
      </c>
      <c r="V303" s="1" t="str">
        <f>VLOOKUP(Cohort[[#This Row],[Code]],Codes[],COLUMN(Codes[[#Headers],[Mother''s Medications]]),FALSE)</f>
        <v>Yes - uncleaned</v>
      </c>
      <c r="W303" s="1" t="str">
        <f>VLOOKUP(Cohort[[#This Row],[Code]],Codes[],COLUMN(Codes[[#Headers],[Baby Medications]]),FALSE)</f>
        <v>No</v>
      </c>
      <c r="X303" s="1" t="str">
        <f>VLOOKUP(Cohort[[#This Row],[Code]],Codes[],COLUMN(Codes[[#Headers],[Obstetric Histpry]]),FALSE)</f>
        <v>Yes - uncleaned</v>
      </c>
      <c r="Y303" s="1" t="str">
        <f>VLOOKUP(Cohort[[#This Row],[Code]],Codes[],COLUMN(Codes[[#Headers],[18 Month Follow on Data]]),FALSE)</f>
        <v>No</v>
      </c>
    </row>
    <row r="304" spans="1:25" ht="51" hidden="1" x14ac:dyDescent="0.2">
      <c r="A304" t="s">
        <v>316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 t="str" cm="1">
        <f t="array" ref="I304">TEXT(SUM(10^Code_Mask*(Cohort[[#This Row],[Fetal Pilot Scans, validated or not]:[Has child had an 18 month assessment.  NB this includes limited data, courtesy assessments etc]]&gt;0)),"0000000")</f>
        <v>0100010</v>
      </c>
      <c r="K304" s="1" t="s">
        <v>16</v>
      </c>
      <c r="L304" s="1" t="b">
        <f>VLOOKUP(Cohort[[#This Row],[Participant ID]],BIBS[],COLUMN(BIBS[[#Headers],[BIBS?]]),FALSE)</f>
        <v>0</v>
      </c>
      <c r="N304" s="1" t="str">
        <f>VLOOKUP(Cohort[[#This Row],[Code]],Codes[],COLUMN(Codes[[#Headers],[Meaning]]),FALSE)</f>
        <v>Term scan + fetal pilot not assessed</v>
      </c>
      <c r="O304" s="1" t="str">
        <f>VLOOKUP(Cohort[[#This Row],[Code]],Codes[],COLUMN(Codes[[#Headers],[Parents Demographic]]),FALSE)</f>
        <v>Yes</v>
      </c>
      <c r="P304" s="1" t="str">
        <f>VLOOKUP(Cohort[[#This Row],[Code]],Codes[],COLUMN(Codes[[#Headers],[Mother''s Past Medical History]]),FALSE)</f>
        <v>Yes</v>
      </c>
      <c r="Q304" s="1" t="str">
        <f>VLOOKUP(Cohort[[#This Row],[Code]],Codes[],COLUMN(Codes[[#Headers],[EDD + Mode of Conception]]),FALSE)</f>
        <v>Yes</v>
      </c>
      <c r="R304" s="1" t="str">
        <f>VLOOKUP(Cohort[[#This Row],[Code]],Codes[],COLUMN(Codes[[#Headers],[Late Pregnancy History]]),FALSE)</f>
        <v>Yes</v>
      </c>
      <c r="S304" s="1" t="str">
        <f>VLOOKUP(Cohort[[#This Row],[Code]],Codes[],COLUMN(Codes[[#Headers],[Labour History]]),FALSE)</f>
        <v>Yes</v>
      </c>
      <c r="T304" s="1" t="str">
        <f>VLOOKUP(Cohort[[#This Row],[Code]],Codes[],COLUMN(Codes[[#Headers],[Baby Background Information]]),FALSE)</f>
        <v>Yes</v>
      </c>
      <c r="U304" s="1" t="str">
        <f>VLOOKUP(Cohort[[#This Row],[Code]],Codes[],COLUMN(Codes[[#Headers],[EPDS]]),FALSE)</f>
        <v>Yes</v>
      </c>
      <c r="V304" s="1" t="str">
        <f>VLOOKUP(Cohort[[#This Row],[Code]],Codes[],COLUMN(Codes[[#Headers],[Mother''s Medications]]),FALSE)</f>
        <v>Yes</v>
      </c>
      <c r="W304" s="1" t="str">
        <f>VLOOKUP(Cohort[[#This Row],[Code]],Codes[],COLUMN(Codes[[#Headers],[Baby Medications]]),FALSE)</f>
        <v>Yes</v>
      </c>
      <c r="X304" s="1" t="str">
        <f>VLOOKUP(Cohort[[#This Row],[Code]],Codes[],COLUMN(Codes[[#Headers],[Obstetric Histpry]]),FALSE)</f>
        <v>Yes</v>
      </c>
      <c r="Y304" s="1" t="str">
        <f>VLOOKUP(Cohort[[#This Row],[Code]],Codes[],COLUMN(Codes[[#Headers],[18 Month Follow on Data]]),FALSE)</f>
        <v>No</v>
      </c>
    </row>
    <row r="305" spans="1:25" hidden="1" x14ac:dyDescent="0.2">
      <c r="A305" t="s">
        <v>317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 t="str" cm="1">
        <f t="array" ref="I305">TEXT(SUM(10^Code_Mask*(Cohort[[#This Row],[Fetal Pilot Scans, validated or not]:[Has child had an 18 month assessment.  NB this includes limited data, courtesy assessments etc]]&gt;0)),"0000000")</f>
        <v>0100100</v>
      </c>
      <c r="L305" s="1" t="b">
        <f>VLOOKUP(Cohort[[#This Row],[Participant ID]],BIBS[],COLUMN(BIBS[[#Headers],[BIBS?]]),FALSE)</f>
        <v>0</v>
      </c>
      <c r="N305" s="1" t="str">
        <f>VLOOKUP(Cohort[[#This Row],[Code]],Codes[],COLUMN(Codes[[#Headers],[Meaning]]),FALSE)</f>
        <v>Term scan, Assessed at 18 months</v>
      </c>
      <c r="O305" s="1" t="str">
        <f>VLOOKUP(Cohort[[#This Row],[Code]],Codes[],COLUMN(Codes[[#Headers],[Parents Demographic]]),FALSE)</f>
        <v>Yes</v>
      </c>
      <c r="P305" s="1" t="str">
        <f>VLOOKUP(Cohort[[#This Row],[Code]],Codes[],COLUMN(Codes[[#Headers],[Mother''s Past Medical History]]),FALSE)</f>
        <v>Yes</v>
      </c>
      <c r="Q305" s="1" t="str">
        <f>VLOOKUP(Cohort[[#This Row],[Code]],Codes[],COLUMN(Codes[[#Headers],[EDD + Mode of Conception]]),FALSE)</f>
        <v>Yes</v>
      </c>
      <c r="R305" s="1" t="str">
        <f>VLOOKUP(Cohort[[#This Row],[Code]],Codes[],COLUMN(Codes[[#Headers],[Late Pregnancy History]]),FALSE)</f>
        <v>Yes</v>
      </c>
      <c r="S305" s="1" t="str">
        <f>VLOOKUP(Cohort[[#This Row],[Code]],Codes[],COLUMN(Codes[[#Headers],[Labour History]]),FALSE)</f>
        <v>Yes</v>
      </c>
      <c r="T305" s="1" t="str">
        <f>VLOOKUP(Cohort[[#This Row],[Code]],Codes[],COLUMN(Codes[[#Headers],[Baby Background Information]]),FALSE)</f>
        <v>Yes</v>
      </c>
      <c r="U305" s="1" t="str">
        <f>VLOOKUP(Cohort[[#This Row],[Code]],Codes[],COLUMN(Codes[[#Headers],[EPDS]]),FALSE)</f>
        <v>Yes</v>
      </c>
      <c r="V305" s="1" t="str">
        <f>VLOOKUP(Cohort[[#This Row],[Code]],Codes[],COLUMN(Codes[[#Headers],[Mother''s Medications]]),FALSE)</f>
        <v>Yes</v>
      </c>
      <c r="W305" s="1" t="str">
        <f>VLOOKUP(Cohort[[#This Row],[Code]],Codes[],COLUMN(Codes[[#Headers],[Baby Medications]]),FALSE)</f>
        <v>Yes</v>
      </c>
      <c r="X305" s="1" t="str">
        <f>VLOOKUP(Cohort[[#This Row],[Code]],Codes[],COLUMN(Codes[[#Headers],[Obstetric Histpry]]),FALSE)</f>
        <v>Yes</v>
      </c>
      <c r="Y305" s="1" t="str">
        <f>VLOOKUP(Cohort[[#This Row],[Code]],Codes[],COLUMN(Codes[[#Headers],[18 Month Follow on Data]]),FALSE)</f>
        <v>Yes</v>
      </c>
    </row>
    <row r="306" spans="1:25" x14ac:dyDescent="0.2">
      <c r="A306" t="s">
        <v>318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 t="str" cm="1">
        <f t="array" ref="I306">TEXT(SUM(10^Code_Mask*(Cohort[[#This Row],[Fetal Pilot Scans, validated or not]:[Has child had an 18 month assessment.  NB this includes limited data, courtesy assessments etc]]&gt;0)),"0000000")</f>
        <v>0011000</v>
      </c>
      <c r="L306" s="1" t="b">
        <f>VLOOKUP(Cohort[[#This Row],[Participant ID]],BIBS[],COLUMN(BIBS[[#Headers],[BIBS?]]),FALSE)</f>
        <v>1</v>
      </c>
      <c r="N306" s="1" t="str">
        <f>VLOOKUP(Cohort[[#This Row],[Code]],Codes[],COLUMN(Codes[[#Headers],[Meaning]]),FALSE)</f>
        <v>Pre-term and pre-term at term scans, not assessed</v>
      </c>
      <c r="O306" s="1" t="str">
        <f>VLOOKUP(Cohort[[#This Row],[Code]],Codes[],COLUMN(Codes[[#Headers],[Parents Demographic]]),FALSE)</f>
        <v>Yes</v>
      </c>
      <c r="P306" s="1" t="str">
        <f>VLOOKUP(Cohort[[#This Row],[Code]],Codes[],COLUMN(Codes[[#Headers],[Mother''s Past Medical History]]),FALSE)</f>
        <v>Yes</v>
      </c>
      <c r="Q306" s="1" t="str">
        <f>VLOOKUP(Cohort[[#This Row],[Code]],Codes[],COLUMN(Codes[[#Headers],[EDD + Mode of Conception]]),FALSE)</f>
        <v>Yes</v>
      </c>
      <c r="R306" s="1" t="str">
        <f>VLOOKUP(Cohort[[#This Row],[Code]],Codes[],COLUMN(Codes[[#Headers],[Late Pregnancy History]]),FALSE)</f>
        <v>Yes</v>
      </c>
      <c r="S306" s="1" t="str">
        <f>VLOOKUP(Cohort[[#This Row],[Code]],Codes[],COLUMN(Codes[[#Headers],[Labour History]]),FALSE)</f>
        <v>Yes</v>
      </c>
      <c r="T306" s="1" t="str">
        <f>VLOOKUP(Cohort[[#This Row],[Code]],Codes[],COLUMN(Codes[[#Headers],[Baby Background Information]]),FALSE)</f>
        <v>Yes</v>
      </c>
      <c r="U306" s="1" t="str">
        <f>VLOOKUP(Cohort[[#This Row],[Code]],Codes[],COLUMN(Codes[[#Headers],[EPDS]]),FALSE)</f>
        <v>Yes</v>
      </c>
      <c r="V306" s="1" t="str">
        <f>VLOOKUP(Cohort[[#This Row],[Code]],Codes[],COLUMN(Codes[[#Headers],[Mother''s Medications]]),FALSE)</f>
        <v>Yes</v>
      </c>
      <c r="W306" s="1" t="str">
        <f>VLOOKUP(Cohort[[#This Row],[Code]],Codes[],COLUMN(Codes[[#Headers],[Baby Medications]]),FALSE)</f>
        <v>Yes</v>
      </c>
      <c r="X306" s="1" t="str">
        <f>VLOOKUP(Cohort[[#This Row],[Code]],Codes[],COLUMN(Codes[[#Headers],[Obstetric Histpry]]),FALSE)</f>
        <v>Yes</v>
      </c>
      <c r="Y306" s="1" t="str">
        <f>VLOOKUP(Cohort[[#This Row],[Code]],Codes[],COLUMN(Codes[[#Headers],[18 Month Follow on Data]]),FALSE)</f>
        <v>No</v>
      </c>
    </row>
    <row r="307" spans="1:25" hidden="1" x14ac:dyDescent="0.2">
      <c r="A307" t="s">
        <v>319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tr" cm="1">
        <f t="array" ref="I307">TEXT(SUM(10^Code_Mask*(Cohort[[#This Row],[Fetal Pilot Scans, validated or not]:[Has child had an 18 month assessment.  NB this includes limited data, courtesy assessments etc]]&gt;0)),"0000000")</f>
        <v>0000010</v>
      </c>
      <c r="L307" s="1" t="b">
        <f>VLOOKUP(Cohort[[#This Row],[Participant ID]],BIBS[],COLUMN(BIBS[[#Headers],[BIBS?]]),FALSE)</f>
        <v>0</v>
      </c>
      <c r="N307" s="1" t="str">
        <f>VLOOKUP(Cohort[[#This Row],[Code]],Codes[],COLUMN(Codes[[#Headers],[Meaning]]),FALSE)</f>
        <v>Fetal pilot.  Not assessed.  Enrolment, EPDS, not cleaned</v>
      </c>
      <c r="O307" s="1" t="str">
        <f>VLOOKUP(Cohort[[#This Row],[Code]],Codes[],COLUMN(Codes[[#Headers],[Parents Demographic]]),FALSE)</f>
        <v>Yes - uncleaned</v>
      </c>
      <c r="P307" s="1" t="str">
        <f>VLOOKUP(Cohort[[#This Row],[Code]],Codes[],COLUMN(Codes[[#Headers],[Mother''s Past Medical History]]),FALSE)</f>
        <v>Yes - uncleaned</v>
      </c>
      <c r="Q307" s="1" t="str">
        <f>VLOOKUP(Cohort[[#This Row],[Code]],Codes[],COLUMN(Codes[[#Headers],[EDD + Mode of Conception]]),FALSE)</f>
        <v>Yes - uncleaned</v>
      </c>
      <c r="R307" s="1" t="str">
        <f>VLOOKUP(Cohort[[#This Row],[Code]],Codes[],COLUMN(Codes[[#Headers],[Late Pregnancy History]]),FALSE)</f>
        <v>No</v>
      </c>
      <c r="S307" s="1" t="str">
        <f>VLOOKUP(Cohort[[#This Row],[Code]],Codes[],COLUMN(Codes[[#Headers],[Labour History]]),FALSE)</f>
        <v>No</v>
      </c>
      <c r="T307" s="1" t="str">
        <f>VLOOKUP(Cohort[[#This Row],[Code]],Codes[],COLUMN(Codes[[#Headers],[Baby Background Information]]),FALSE)</f>
        <v>No</v>
      </c>
      <c r="U307" s="1" t="str">
        <f>VLOOKUP(Cohort[[#This Row],[Code]],Codes[],COLUMN(Codes[[#Headers],[EPDS]]),FALSE)</f>
        <v>Yes</v>
      </c>
      <c r="V307" s="1" t="str">
        <f>VLOOKUP(Cohort[[#This Row],[Code]],Codes[],COLUMN(Codes[[#Headers],[Mother''s Medications]]),FALSE)</f>
        <v>Yes - uncleaned</v>
      </c>
      <c r="W307" s="1" t="str">
        <f>VLOOKUP(Cohort[[#This Row],[Code]],Codes[],COLUMN(Codes[[#Headers],[Baby Medications]]),FALSE)</f>
        <v>No</v>
      </c>
      <c r="X307" s="1" t="str">
        <f>VLOOKUP(Cohort[[#This Row],[Code]],Codes[],COLUMN(Codes[[#Headers],[Obstetric Histpry]]),FALSE)</f>
        <v>Yes - uncleaned</v>
      </c>
      <c r="Y307" s="1" t="str">
        <f>VLOOKUP(Cohort[[#This Row],[Code]],Codes[],COLUMN(Codes[[#Headers],[18 Month Follow on Data]]),FALSE)</f>
        <v>No</v>
      </c>
    </row>
    <row r="308" spans="1:25" hidden="1" x14ac:dyDescent="0.2">
      <c r="A308" t="s">
        <v>320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 t="str" cm="1">
        <f t="array" ref="I308">TEXT(SUM(10^Code_Mask*(Cohort[[#This Row],[Fetal Pilot Scans, validated or not]:[Has child had an 18 month assessment.  NB this includes limited data, courtesy assessments etc]]&gt;0)),"0000000")</f>
        <v>0100000</v>
      </c>
      <c r="L308" s="1" t="b">
        <f>VLOOKUP(Cohort[[#This Row],[Participant ID]],BIBS[],COLUMN(BIBS[[#Headers],[BIBS?]]),FALSE)</f>
        <v>0</v>
      </c>
      <c r="N308" s="1" t="str">
        <f>VLOOKUP(Cohort[[#This Row],[Code]],Codes[],COLUMN(Codes[[#Headers],[Meaning]]),FALSE)</f>
        <v>Term scan, not assessed</v>
      </c>
      <c r="O308" s="1" t="str">
        <f>VLOOKUP(Cohort[[#This Row],[Code]],Codes[],COLUMN(Codes[[#Headers],[Parents Demographic]]),FALSE)</f>
        <v>Yes</v>
      </c>
      <c r="P308" s="1" t="str">
        <f>VLOOKUP(Cohort[[#This Row],[Code]],Codes[],COLUMN(Codes[[#Headers],[Mother''s Past Medical History]]),FALSE)</f>
        <v>Yes</v>
      </c>
      <c r="Q308" s="1" t="str">
        <f>VLOOKUP(Cohort[[#This Row],[Code]],Codes[],COLUMN(Codes[[#Headers],[EDD + Mode of Conception]]),FALSE)</f>
        <v>Yes</v>
      </c>
      <c r="R308" s="1" t="str">
        <f>VLOOKUP(Cohort[[#This Row],[Code]],Codes[],COLUMN(Codes[[#Headers],[Late Pregnancy History]]),FALSE)</f>
        <v>Yes</v>
      </c>
      <c r="S308" s="1" t="str">
        <f>VLOOKUP(Cohort[[#This Row],[Code]],Codes[],COLUMN(Codes[[#Headers],[Labour History]]),FALSE)</f>
        <v>Yes</v>
      </c>
      <c r="T308" s="1" t="str">
        <f>VLOOKUP(Cohort[[#This Row],[Code]],Codes[],COLUMN(Codes[[#Headers],[Baby Background Information]]),FALSE)</f>
        <v>Yes</v>
      </c>
      <c r="U308" s="1" t="str">
        <f>VLOOKUP(Cohort[[#This Row],[Code]],Codes[],COLUMN(Codes[[#Headers],[EPDS]]),FALSE)</f>
        <v>Yes</v>
      </c>
      <c r="V308" s="1" t="str">
        <f>VLOOKUP(Cohort[[#This Row],[Code]],Codes[],COLUMN(Codes[[#Headers],[Mother''s Medications]]),FALSE)</f>
        <v>Yes</v>
      </c>
      <c r="W308" s="1" t="str">
        <f>VLOOKUP(Cohort[[#This Row],[Code]],Codes[],COLUMN(Codes[[#Headers],[Baby Medications]]),FALSE)</f>
        <v>Yes</v>
      </c>
      <c r="X308" s="1" t="str">
        <f>VLOOKUP(Cohort[[#This Row],[Code]],Codes[],COLUMN(Codes[[#Headers],[Obstetric Histpry]]),FALSE)</f>
        <v>Yes</v>
      </c>
      <c r="Y308" s="1" t="str">
        <f>VLOOKUP(Cohort[[#This Row],[Code]],Codes[],COLUMN(Codes[[#Headers],[18 Month Follow on Data]]),FALSE)</f>
        <v>No</v>
      </c>
    </row>
    <row r="309" spans="1:25" hidden="1" x14ac:dyDescent="0.2">
      <c r="A309" t="s">
        <v>321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 t="str" cm="1">
        <f t="array" ref="I309">TEXT(SUM(10^Code_Mask*(Cohort[[#This Row],[Fetal Pilot Scans, validated or not]:[Has child had an 18 month assessment.  NB this includes limited data, courtesy assessments etc]]&gt;0)),"0000000")</f>
        <v>0100100</v>
      </c>
      <c r="L309" s="1" t="b">
        <f>VLOOKUP(Cohort[[#This Row],[Participant ID]],BIBS[],COLUMN(BIBS[[#Headers],[BIBS?]]),FALSE)</f>
        <v>0</v>
      </c>
      <c r="N309" s="1" t="str">
        <f>VLOOKUP(Cohort[[#This Row],[Code]],Codes[],COLUMN(Codes[[#Headers],[Meaning]]),FALSE)</f>
        <v>Term scan, Assessed at 18 months</v>
      </c>
      <c r="O309" s="1" t="str">
        <f>VLOOKUP(Cohort[[#This Row],[Code]],Codes[],COLUMN(Codes[[#Headers],[Parents Demographic]]),FALSE)</f>
        <v>Yes</v>
      </c>
      <c r="P309" s="1" t="str">
        <f>VLOOKUP(Cohort[[#This Row],[Code]],Codes[],COLUMN(Codes[[#Headers],[Mother''s Past Medical History]]),FALSE)</f>
        <v>Yes</v>
      </c>
      <c r="Q309" s="1" t="str">
        <f>VLOOKUP(Cohort[[#This Row],[Code]],Codes[],COLUMN(Codes[[#Headers],[EDD + Mode of Conception]]),FALSE)</f>
        <v>Yes</v>
      </c>
      <c r="R309" s="1" t="str">
        <f>VLOOKUP(Cohort[[#This Row],[Code]],Codes[],COLUMN(Codes[[#Headers],[Late Pregnancy History]]),FALSE)</f>
        <v>Yes</v>
      </c>
      <c r="S309" s="1" t="str">
        <f>VLOOKUP(Cohort[[#This Row],[Code]],Codes[],COLUMN(Codes[[#Headers],[Labour History]]),FALSE)</f>
        <v>Yes</v>
      </c>
      <c r="T309" s="1" t="str">
        <f>VLOOKUP(Cohort[[#This Row],[Code]],Codes[],COLUMN(Codes[[#Headers],[Baby Background Information]]),FALSE)</f>
        <v>Yes</v>
      </c>
      <c r="U309" s="1" t="str">
        <f>VLOOKUP(Cohort[[#This Row],[Code]],Codes[],COLUMN(Codes[[#Headers],[EPDS]]),FALSE)</f>
        <v>Yes</v>
      </c>
      <c r="V309" s="1" t="str">
        <f>VLOOKUP(Cohort[[#This Row],[Code]],Codes[],COLUMN(Codes[[#Headers],[Mother''s Medications]]),FALSE)</f>
        <v>Yes</v>
      </c>
      <c r="W309" s="1" t="str">
        <f>VLOOKUP(Cohort[[#This Row],[Code]],Codes[],COLUMN(Codes[[#Headers],[Baby Medications]]),FALSE)</f>
        <v>Yes</v>
      </c>
      <c r="X309" s="1" t="str">
        <f>VLOOKUP(Cohort[[#This Row],[Code]],Codes[],COLUMN(Codes[[#Headers],[Obstetric Histpry]]),FALSE)</f>
        <v>Yes</v>
      </c>
      <c r="Y309" s="1" t="str">
        <f>VLOOKUP(Cohort[[#This Row],[Code]],Codes[],COLUMN(Codes[[#Headers],[18 Month Follow on Data]]),FALSE)</f>
        <v>Yes</v>
      </c>
    </row>
    <row r="310" spans="1:25" hidden="1" x14ac:dyDescent="0.2">
      <c r="A310" t="s">
        <v>322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 t="str" cm="1">
        <f t="array" ref="I310">TEXT(SUM(10^Code_Mask*(Cohort[[#This Row],[Fetal Pilot Scans, validated or not]:[Has child had an 18 month assessment.  NB this includes limited data, courtesy assessments etc]]&gt;0)),"0000000")</f>
        <v>0100110</v>
      </c>
      <c r="L310" s="1" t="b">
        <f>VLOOKUP(Cohort[[#This Row],[Participant ID]],BIBS[],COLUMN(BIBS[[#Headers],[BIBS?]]),FALSE)</f>
        <v>0</v>
      </c>
      <c r="N310" s="1" t="str">
        <f>VLOOKUP(Cohort[[#This Row],[Code]],Codes[],COLUMN(Codes[[#Headers],[Meaning]]),FALSE)</f>
        <v>Term scan + fetal pilot assessed at 18 months</v>
      </c>
      <c r="O310" s="1" t="str">
        <f>VLOOKUP(Cohort[[#This Row],[Code]],Codes[],COLUMN(Codes[[#Headers],[Parents Demographic]]),FALSE)</f>
        <v>Yes</v>
      </c>
      <c r="P310" s="1" t="str">
        <f>VLOOKUP(Cohort[[#This Row],[Code]],Codes[],COLUMN(Codes[[#Headers],[Mother''s Past Medical History]]),FALSE)</f>
        <v>Yes</v>
      </c>
      <c r="Q310" s="1" t="str">
        <f>VLOOKUP(Cohort[[#This Row],[Code]],Codes[],COLUMN(Codes[[#Headers],[EDD + Mode of Conception]]),FALSE)</f>
        <v>Yes</v>
      </c>
      <c r="R310" s="1" t="str">
        <f>VLOOKUP(Cohort[[#This Row],[Code]],Codes[],COLUMN(Codes[[#Headers],[Late Pregnancy History]]),FALSE)</f>
        <v>Yes</v>
      </c>
      <c r="S310" s="1" t="str">
        <f>VLOOKUP(Cohort[[#This Row],[Code]],Codes[],COLUMN(Codes[[#Headers],[Labour History]]),FALSE)</f>
        <v>Yes</v>
      </c>
      <c r="T310" s="1" t="str">
        <f>VLOOKUP(Cohort[[#This Row],[Code]],Codes[],COLUMN(Codes[[#Headers],[Baby Background Information]]),FALSE)</f>
        <v>Yes</v>
      </c>
      <c r="U310" s="1" t="str">
        <f>VLOOKUP(Cohort[[#This Row],[Code]],Codes[],COLUMN(Codes[[#Headers],[EPDS]]),FALSE)</f>
        <v>Yes</v>
      </c>
      <c r="V310" s="1" t="str">
        <f>VLOOKUP(Cohort[[#This Row],[Code]],Codes[],COLUMN(Codes[[#Headers],[Mother''s Medications]]),FALSE)</f>
        <v>Yes</v>
      </c>
      <c r="W310" s="1" t="str">
        <f>VLOOKUP(Cohort[[#This Row],[Code]],Codes[],COLUMN(Codes[[#Headers],[Baby Medications]]),FALSE)</f>
        <v>Yes</v>
      </c>
      <c r="X310" s="1" t="str">
        <f>VLOOKUP(Cohort[[#This Row],[Code]],Codes[],COLUMN(Codes[[#Headers],[Obstetric Histpry]]),FALSE)</f>
        <v>Yes</v>
      </c>
      <c r="Y310" s="1" t="str">
        <f>VLOOKUP(Cohort[[#This Row],[Code]],Codes[],COLUMN(Codes[[#Headers],[18 Month Follow on Data]]),FALSE)</f>
        <v>Yes</v>
      </c>
    </row>
    <row r="311" spans="1:25" hidden="1" x14ac:dyDescent="0.2">
      <c r="A311" t="s">
        <v>323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tr" cm="1">
        <f t="array" ref="I311">TEXT(SUM(10^Code_Mask*(Cohort[[#This Row],[Fetal Pilot Scans, validated or not]:[Has child had an 18 month assessment.  NB this includes limited data, courtesy assessments etc]]&gt;0)),"0000000")</f>
        <v>0000010</v>
      </c>
      <c r="L311" s="1" t="b">
        <f>VLOOKUP(Cohort[[#This Row],[Participant ID]],BIBS[],COLUMN(BIBS[[#Headers],[BIBS?]]),FALSE)</f>
        <v>0</v>
      </c>
      <c r="N311" s="1" t="str">
        <f>VLOOKUP(Cohort[[#This Row],[Code]],Codes[],COLUMN(Codes[[#Headers],[Meaning]]),FALSE)</f>
        <v>Fetal pilot.  Not assessed.  Enrolment, EPDS, not cleaned</v>
      </c>
      <c r="O311" s="1" t="str">
        <f>VLOOKUP(Cohort[[#This Row],[Code]],Codes[],COLUMN(Codes[[#Headers],[Parents Demographic]]),FALSE)</f>
        <v>Yes - uncleaned</v>
      </c>
      <c r="P311" s="1" t="str">
        <f>VLOOKUP(Cohort[[#This Row],[Code]],Codes[],COLUMN(Codes[[#Headers],[Mother''s Past Medical History]]),FALSE)</f>
        <v>Yes - uncleaned</v>
      </c>
      <c r="Q311" s="1" t="str">
        <f>VLOOKUP(Cohort[[#This Row],[Code]],Codes[],COLUMN(Codes[[#Headers],[EDD + Mode of Conception]]),FALSE)</f>
        <v>Yes - uncleaned</v>
      </c>
      <c r="R311" s="1" t="str">
        <f>VLOOKUP(Cohort[[#This Row],[Code]],Codes[],COLUMN(Codes[[#Headers],[Late Pregnancy History]]),FALSE)</f>
        <v>No</v>
      </c>
      <c r="S311" s="1" t="str">
        <f>VLOOKUP(Cohort[[#This Row],[Code]],Codes[],COLUMN(Codes[[#Headers],[Labour History]]),FALSE)</f>
        <v>No</v>
      </c>
      <c r="T311" s="1" t="str">
        <f>VLOOKUP(Cohort[[#This Row],[Code]],Codes[],COLUMN(Codes[[#Headers],[Baby Background Information]]),FALSE)</f>
        <v>No</v>
      </c>
      <c r="U311" s="1" t="str">
        <f>VLOOKUP(Cohort[[#This Row],[Code]],Codes[],COLUMN(Codes[[#Headers],[EPDS]]),FALSE)</f>
        <v>Yes</v>
      </c>
      <c r="V311" s="1" t="str">
        <f>VLOOKUP(Cohort[[#This Row],[Code]],Codes[],COLUMN(Codes[[#Headers],[Mother''s Medications]]),FALSE)</f>
        <v>Yes - uncleaned</v>
      </c>
      <c r="W311" s="1" t="str">
        <f>VLOOKUP(Cohort[[#This Row],[Code]],Codes[],COLUMN(Codes[[#Headers],[Baby Medications]]),FALSE)</f>
        <v>No</v>
      </c>
      <c r="X311" s="1" t="str">
        <f>VLOOKUP(Cohort[[#This Row],[Code]],Codes[],COLUMN(Codes[[#Headers],[Obstetric Histpry]]),FALSE)</f>
        <v>Yes - uncleaned</v>
      </c>
      <c r="Y311" s="1" t="str">
        <f>VLOOKUP(Cohort[[#This Row],[Code]],Codes[],COLUMN(Codes[[#Headers],[18 Month Follow on Data]]),FALSE)</f>
        <v>No</v>
      </c>
    </row>
    <row r="312" spans="1:25" ht="51" x14ac:dyDescent="0.2">
      <c r="A312" t="s">
        <v>324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 t="str" cm="1">
        <f t="array" ref="I312">TEXT(SUM(10^Code_Mask*(Cohort[[#This Row],[Fetal Pilot Scans, validated or not]:[Has child had an 18 month assessment.  NB this includes limited data, courtesy assessments etc]]&gt;0)),"0000000")</f>
        <v>0100000</v>
      </c>
      <c r="K312" s="1" t="s">
        <v>16</v>
      </c>
      <c r="L312" s="1" t="b">
        <f>VLOOKUP(Cohort[[#This Row],[Participant ID]],BIBS[],COLUMN(BIBS[[#Headers],[BIBS?]]),FALSE)</f>
        <v>1</v>
      </c>
      <c r="N312" s="1" t="str">
        <f>VLOOKUP(Cohort[[#This Row],[Code]],Codes[],COLUMN(Codes[[#Headers],[Meaning]]),FALSE)</f>
        <v>Term scan, not assessed</v>
      </c>
      <c r="O312" s="1" t="str">
        <f>VLOOKUP(Cohort[[#This Row],[Code]],Codes[],COLUMN(Codes[[#Headers],[Parents Demographic]]),FALSE)</f>
        <v>Yes</v>
      </c>
      <c r="P312" s="1" t="str">
        <f>VLOOKUP(Cohort[[#This Row],[Code]],Codes[],COLUMN(Codes[[#Headers],[Mother''s Past Medical History]]),FALSE)</f>
        <v>Yes</v>
      </c>
      <c r="Q312" s="1" t="str">
        <f>VLOOKUP(Cohort[[#This Row],[Code]],Codes[],COLUMN(Codes[[#Headers],[EDD + Mode of Conception]]),FALSE)</f>
        <v>Yes</v>
      </c>
      <c r="R312" s="1" t="str">
        <f>VLOOKUP(Cohort[[#This Row],[Code]],Codes[],COLUMN(Codes[[#Headers],[Late Pregnancy History]]),FALSE)</f>
        <v>Yes</v>
      </c>
      <c r="S312" s="1" t="str">
        <f>VLOOKUP(Cohort[[#This Row],[Code]],Codes[],COLUMN(Codes[[#Headers],[Labour History]]),FALSE)</f>
        <v>Yes</v>
      </c>
      <c r="T312" s="1" t="str">
        <f>VLOOKUP(Cohort[[#This Row],[Code]],Codes[],COLUMN(Codes[[#Headers],[Baby Background Information]]),FALSE)</f>
        <v>Yes</v>
      </c>
      <c r="U312" s="1" t="str">
        <f>VLOOKUP(Cohort[[#This Row],[Code]],Codes[],COLUMN(Codes[[#Headers],[EPDS]]),FALSE)</f>
        <v>Yes</v>
      </c>
      <c r="V312" s="1" t="str">
        <f>VLOOKUP(Cohort[[#This Row],[Code]],Codes[],COLUMN(Codes[[#Headers],[Mother''s Medications]]),FALSE)</f>
        <v>Yes</v>
      </c>
      <c r="W312" s="1" t="str">
        <f>VLOOKUP(Cohort[[#This Row],[Code]],Codes[],COLUMN(Codes[[#Headers],[Baby Medications]]),FALSE)</f>
        <v>Yes</v>
      </c>
      <c r="X312" s="1" t="str">
        <f>VLOOKUP(Cohort[[#This Row],[Code]],Codes[],COLUMN(Codes[[#Headers],[Obstetric Histpry]]),FALSE)</f>
        <v>Yes</v>
      </c>
      <c r="Y312" s="1" t="str">
        <f>VLOOKUP(Cohort[[#This Row],[Code]],Codes[],COLUMN(Codes[[#Headers],[18 Month Follow on Data]]),FALSE)</f>
        <v>No</v>
      </c>
    </row>
    <row r="313" spans="1:25" hidden="1" x14ac:dyDescent="0.2">
      <c r="A313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 t="str" cm="1">
        <f t="array" ref="I313">TEXT(SUM(10^Code_Mask*(Cohort[[#This Row],[Fetal Pilot Scans, validated or not]:[Has child had an 18 month assessment.  NB this includes limited data, courtesy assessments etc]]&gt;0)),"0000000")</f>
        <v>0001000</v>
      </c>
      <c r="L313" s="1" t="b">
        <f>VLOOKUP(Cohort[[#This Row],[Participant ID]],BIBS[],COLUMN(BIBS[[#Headers],[BIBS?]]),FALSE)</f>
        <v>0</v>
      </c>
      <c r="N313" s="1" t="str">
        <f>VLOOKUP(Cohort[[#This Row],[Code]],Codes[],COLUMN(Codes[[#Headers],[Meaning]]),FALSE)</f>
        <v>Pre-term_at term only, no other scans not assessed</v>
      </c>
      <c r="O313" s="1" t="str">
        <f>VLOOKUP(Cohort[[#This Row],[Code]],Codes[],COLUMN(Codes[[#Headers],[Parents Demographic]]),FALSE)</f>
        <v>Yes</v>
      </c>
      <c r="P313" s="1" t="str">
        <f>VLOOKUP(Cohort[[#This Row],[Code]],Codes[],COLUMN(Codes[[#Headers],[Mother''s Past Medical History]]),FALSE)</f>
        <v>Yes</v>
      </c>
      <c r="Q313" s="1" t="str">
        <f>VLOOKUP(Cohort[[#This Row],[Code]],Codes[],COLUMN(Codes[[#Headers],[EDD + Mode of Conception]]),FALSE)</f>
        <v>Yes</v>
      </c>
      <c r="R313" s="1" t="str">
        <f>VLOOKUP(Cohort[[#This Row],[Code]],Codes[],COLUMN(Codes[[#Headers],[Late Pregnancy History]]),FALSE)</f>
        <v>Yes</v>
      </c>
      <c r="S313" s="1" t="str">
        <f>VLOOKUP(Cohort[[#This Row],[Code]],Codes[],COLUMN(Codes[[#Headers],[Labour History]]),FALSE)</f>
        <v>Yes</v>
      </c>
      <c r="T313" s="1" t="str">
        <f>VLOOKUP(Cohort[[#This Row],[Code]],Codes[],COLUMN(Codes[[#Headers],[Baby Background Information]]),FALSE)</f>
        <v>Yes</v>
      </c>
      <c r="U313" s="1" t="str">
        <f>VLOOKUP(Cohort[[#This Row],[Code]],Codes[],COLUMN(Codes[[#Headers],[EPDS]]),FALSE)</f>
        <v>Yes</v>
      </c>
      <c r="V313" s="1" t="str">
        <f>VLOOKUP(Cohort[[#This Row],[Code]],Codes[],COLUMN(Codes[[#Headers],[Mother''s Medications]]),FALSE)</f>
        <v>Yes</v>
      </c>
      <c r="W313" s="1" t="str">
        <f>VLOOKUP(Cohort[[#This Row],[Code]],Codes[],COLUMN(Codes[[#Headers],[Baby Medications]]),FALSE)</f>
        <v>Yes</v>
      </c>
      <c r="X313" s="1" t="str">
        <f>VLOOKUP(Cohort[[#This Row],[Code]],Codes[],COLUMN(Codes[[#Headers],[Obstetric Histpry]]),FALSE)</f>
        <v>Yes</v>
      </c>
      <c r="Y313" s="1" t="str">
        <f>VLOOKUP(Cohort[[#This Row],[Code]],Codes[],COLUMN(Codes[[#Headers],[18 Month Follow on Data]]),FALSE)</f>
        <v>No</v>
      </c>
    </row>
    <row r="314" spans="1:25" x14ac:dyDescent="0.2">
      <c r="A314" t="s">
        <v>326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 t="str" cm="1">
        <f t="array" ref="I314">TEXT(SUM(10^Code_Mask*(Cohort[[#This Row],[Fetal Pilot Scans, validated or not]:[Has child had an 18 month assessment.  NB this includes limited data, courtesy assessments etc]]&gt;0)),"0000000")</f>
        <v>0100000</v>
      </c>
      <c r="L314" s="1" t="b">
        <f>VLOOKUP(Cohort[[#This Row],[Participant ID]],BIBS[],COLUMN(BIBS[[#Headers],[BIBS?]]),FALSE)</f>
        <v>1</v>
      </c>
      <c r="N314" s="1" t="str">
        <f>VLOOKUP(Cohort[[#This Row],[Code]],Codes[],COLUMN(Codes[[#Headers],[Meaning]]),FALSE)</f>
        <v>Term scan, not assessed</v>
      </c>
      <c r="O314" s="1" t="str">
        <f>VLOOKUP(Cohort[[#This Row],[Code]],Codes[],COLUMN(Codes[[#Headers],[Parents Demographic]]),FALSE)</f>
        <v>Yes</v>
      </c>
      <c r="P314" s="1" t="str">
        <f>VLOOKUP(Cohort[[#This Row],[Code]],Codes[],COLUMN(Codes[[#Headers],[Mother''s Past Medical History]]),FALSE)</f>
        <v>Yes</v>
      </c>
      <c r="Q314" s="1" t="str">
        <f>VLOOKUP(Cohort[[#This Row],[Code]],Codes[],COLUMN(Codes[[#Headers],[EDD + Mode of Conception]]),FALSE)</f>
        <v>Yes</v>
      </c>
      <c r="R314" s="1" t="str">
        <f>VLOOKUP(Cohort[[#This Row],[Code]],Codes[],COLUMN(Codes[[#Headers],[Late Pregnancy History]]),FALSE)</f>
        <v>Yes</v>
      </c>
      <c r="S314" s="1" t="str">
        <f>VLOOKUP(Cohort[[#This Row],[Code]],Codes[],COLUMN(Codes[[#Headers],[Labour History]]),FALSE)</f>
        <v>Yes</v>
      </c>
      <c r="T314" s="1" t="str">
        <f>VLOOKUP(Cohort[[#This Row],[Code]],Codes[],COLUMN(Codes[[#Headers],[Baby Background Information]]),FALSE)</f>
        <v>Yes</v>
      </c>
      <c r="U314" s="1" t="str">
        <f>VLOOKUP(Cohort[[#This Row],[Code]],Codes[],COLUMN(Codes[[#Headers],[EPDS]]),FALSE)</f>
        <v>Yes</v>
      </c>
      <c r="V314" s="1" t="str">
        <f>VLOOKUP(Cohort[[#This Row],[Code]],Codes[],COLUMN(Codes[[#Headers],[Mother''s Medications]]),FALSE)</f>
        <v>Yes</v>
      </c>
      <c r="W314" s="1" t="str">
        <f>VLOOKUP(Cohort[[#This Row],[Code]],Codes[],COLUMN(Codes[[#Headers],[Baby Medications]]),FALSE)</f>
        <v>Yes</v>
      </c>
      <c r="X314" s="1" t="str">
        <f>VLOOKUP(Cohort[[#This Row],[Code]],Codes[],COLUMN(Codes[[#Headers],[Obstetric Histpry]]),FALSE)</f>
        <v>Yes</v>
      </c>
      <c r="Y314" s="1" t="str">
        <f>VLOOKUP(Cohort[[#This Row],[Code]],Codes[],COLUMN(Codes[[#Headers],[18 Month Follow on Data]]),FALSE)</f>
        <v>No</v>
      </c>
    </row>
    <row r="315" spans="1:25" x14ac:dyDescent="0.2">
      <c r="A315" t="s">
        <v>327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 t="str" cm="1">
        <f t="array" ref="I315">TEXT(SUM(10^Code_Mask*(Cohort[[#This Row],[Fetal Pilot Scans, validated or not]:[Has child had an 18 month assessment.  NB this includes limited data, courtesy assessments etc]]&gt;0)),"0000000")</f>
        <v>0100100</v>
      </c>
      <c r="L315" s="1" t="b">
        <f>VLOOKUP(Cohort[[#This Row],[Participant ID]],BIBS[],COLUMN(BIBS[[#Headers],[BIBS?]]),FALSE)</f>
        <v>1</v>
      </c>
      <c r="N315" s="1" t="str">
        <f>VLOOKUP(Cohort[[#This Row],[Code]],Codes[],COLUMN(Codes[[#Headers],[Meaning]]),FALSE)</f>
        <v>Term scan, Assessed at 18 months</v>
      </c>
      <c r="O315" s="1" t="str">
        <f>VLOOKUP(Cohort[[#This Row],[Code]],Codes[],COLUMN(Codes[[#Headers],[Parents Demographic]]),FALSE)</f>
        <v>Yes</v>
      </c>
      <c r="P315" s="1" t="str">
        <f>VLOOKUP(Cohort[[#This Row],[Code]],Codes[],COLUMN(Codes[[#Headers],[Mother''s Past Medical History]]),FALSE)</f>
        <v>Yes</v>
      </c>
      <c r="Q315" s="1" t="str">
        <f>VLOOKUP(Cohort[[#This Row],[Code]],Codes[],COLUMN(Codes[[#Headers],[EDD + Mode of Conception]]),FALSE)</f>
        <v>Yes</v>
      </c>
      <c r="R315" s="1" t="str">
        <f>VLOOKUP(Cohort[[#This Row],[Code]],Codes[],COLUMN(Codes[[#Headers],[Late Pregnancy History]]),FALSE)</f>
        <v>Yes</v>
      </c>
      <c r="S315" s="1" t="str">
        <f>VLOOKUP(Cohort[[#This Row],[Code]],Codes[],COLUMN(Codes[[#Headers],[Labour History]]),FALSE)</f>
        <v>Yes</v>
      </c>
      <c r="T315" s="1" t="str">
        <f>VLOOKUP(Cohort[[#This Row],[Code]],Codes[],COLUMN(Codes[[#Headers],[Baby Background Information]]),FALSE)</f>
        <v>Yes</v>
      </c>
      <c r="U315" s="1" t="str">
        <f>VLOOKUP(Cohort[[#This Row],[Code]],Codes[],COLUMN(Codes[[#Headers],[EPDS]]),FALSE)</f>
        <v>Yes</v>
      </c>
      <c r="V315" s="1" t="str">
        <f>VLOOKUP(Cohort[[#This Row],[Code]],Codes[],COLUMN(Codes[[#Headers],[Mother''s Medications]]),FALSE)</f>
        <v>Yes</v>
      </c>
      <c r="W315" s="1" t="str">
        <f>VLOOKUP(Cohort[[#This Row],[Code]],Codes[],COLUMN(Codes[[#Headers],[Baby Medications]]),FALSE)</f>
        <v>Yes</v>
      </c>
      <c r="X315" s="1" t="str">
        <f>VLOOKUP(Cohort[[#This Row],[Code]],Codes[],COLUMN(Codes[[#Headers],[Obstetric Histpry]]),FALSE)</f>
        <v>Yes</v>
      </c>
      <c r="Y315" s="1" t="str">
        <f>VLOOKUP(Cohort[[#This Row],[Code]],Codes[],COLUMN(Codes[[#Headers],[18 Month Follow on Data]]),FALSE)</f>
        <v>Yes</v>
      </c>
    </row>
    <row r="316" spans="1:25" x14ac:dyDescent="0.2">
      <c r="A316" t="s">
        <v>328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 t="str" cm="1">
        <f t="array" ref="I316">TEXT(SUM(10^Code_Mask*(Cohort[[#This Row],[Fetal Pilot Scans, validated or not]:[Has child had an 18 month assessment.  NB this includes limited data, courtesy assessments etc]]&gt;0)),"0000000")</f>
        <v>0100100</v>
      </c>
      <c r="L316" s="1" t="b">
        <f>VLOOKUP(Cohort[[#This Row],[Participant ID]],BIBS[],COLUMN(BIBS[[#Headers],[BIBS?]]),FALSE)</f>
        <v>1</v>
      </c>
      <c r="N316" s="1" t="str">
        <f>VLOOKUP(Cohort[[#This Row],[Code]],Codes[],COLUMN(Codes[[#Headers],[Meaning]]),FALSE)</f>
        <v>Term scan, Assessed at 18 months</v>
      </c>
      <c r="O316" s="1" t="str">
        <f>VLOOKUP(Cohort[[#This Row],[Code]],Codes[],COLUMN(Codes[[#Headers],[Parents Demographic]]),FALSE)</f>
        <v>Yes</v>
      </c>
      <c r="P316" s="1" t="str">
        <f>VLOOKUP(Cohort[[#This Row],[Code]],Codes[],COLUMN(Codes[[#Headers],[Mother''s Past Medical History]]),FALSE)</f>
        <v>Yes</v>
      </c>
      <c r="Q316" s="1" t="str">
        <f>VLOOKUP(Cohort[[#This Row],[Code]],Codes[],COLUMN(Codes[[#Headers],[EDD + Mode of Conception]]),FALSE)</f>
        <v>Yes</v>
      </c>
      <c r="R316" s="1" t="str">
        <f>VLOOKUP(Cohort[[#This Row],[Code]],Codes[],COLUMN(Codes[[#Headers],[Late Pregnancy History]]),FALSE)</f>
        <v>Yes</v>
      </c>
      <c r="S316" s="1" t="str">
        <f>VLOOKUP(Cohort[[#This Row],[Code]],Codes[],COLUMN(Codes[[#Headers],[Labour History]]),FALSE)</f>
        <v>Yes</v>
      </c>
      <c r="T316" s="1" t="str">
        <f>VLOOKUP(Cohort[[#This Row],[Code]],Codes[],COLUMN(Codes[[#Headers],[Baby Background Information]]),FALSE)</f>
        <v>Yes</v>
      </c>
      <c r="U316" s="1" t="str">
        <f>VLOOKUP(Cohort[[#This Row],[Code]],Codes[],COLUMN(Codes[[#Headers],[EPDS]]),FALSE)</f>
        <v>Yes</v>
      </c>
      <c r="V316" s="1" t="str">
        <f>VLOOKUP(Cohort[[#This Row],[Code]],Codes[],COLUMN(Codes[[#Headers],[Mother''s Medications]]),FALSE)</f>
        <v>Yes</v>
      </c>
      <c r="W316" s="1" t="str">
        <f>VLOOKUP(Cohort[[#This Row],[Code]],Codes[],COLUMN(Codes[[#Headers],[Baby Medications]]),FALSE)</f>
        <v>Yes</v>
      </c>
      <c r="X316" s="1" t="str">
        <f>VLOOKUP(Cohort[[#This Row],[Code]],Codes[],COLUMN(Codes[[#Headers],[Obstetric Histpry]]),FALSE)</f>
        <v>Yes</v>
      </c>
      <c r="Y316" s="1" t="str">
        <f>VLOOKUP(Cohort[[#This Row],[Code]],Codes[],COLUMN(Codes[[#Headers],[18 Month Follow on Data]]),FALSE)</f>
        <v>Yes</v>
      </c>
    </row>
    <row r="317" spans="1:25" x14ac:dyDescent="0.2">
      <c r="A317" t="s">
        <v>329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 t="str" cm="1">
        <f t="array" ref="I317">TEXT(SUM(10^Code_Mask*(Cohort[[#This Row],[Fetal Pilot Scans, validated or not]:[Has child had an 18 month assessment.  NB this includes limited data, courtesy assessments etc]]&gt;0)),"0000000")</f>
        <v>0100100</v>
      </c>
      <c r="L317" s="1" t="b">
        <f>VLOOKUP(Cohort[[#This Row],[Participant ID]],BIBS[],COLUMN(BIBS[[#Headers],[BIBS?]]),FALSE)</f>
        <v>1</v>
      </c>
      <c r="N317" s="1" t="str">
        <f>VLOOKUP(Cohort[[#This Row],[Code]],Codes[],COLUMN(Codes[[#Headers],[Meaning]]),FALSE)</f>
        <v>Term scan, Assessed at 18 months</v>
      </c>
      <c r="O317" s="1" t="str">
        <f>VLOOKUP(Cohort[[#This Row],[Code]],Codes[],COLUMN(Codes[[#Headers],[Parents Demographic]]),FALSE)</f>
        <v>Yes</v>
      </c>
      <c r="P317" s="1" t="str">
        <f>VLOOKUP(Cohort[[#This Row],[Code]],Codes[],COLUMN(Codes[[#Headers],[Mother''s Past Medical History]]),FALSE)</f>
        <v>Yes</v>
      </c>
      <c r="Q317" s="1" t="str">
        <f>VLOOKUP(Cohort[[#This Row],[Code]],Codes[],COLUMN(Codes[[#Headers],[EDD + Mode of Conception]]),FALSE)</f>
        <v>Yes</v>
      </c>
      <c r="R317" s="1" t="str">
        <f>VLOOKUP(Cohort[[#This Row],[Code]],Codes[],COLUMN(Codes[[#Headers],[Late Pregnancy History]]),FALSE)</f>
        <v>Yes</v>
      </c>
      <c r="S317" s="1" t="str">
        <f>VLOOKUP(Cohort[[#This Row],[Code]],Codes[],COLUMN(Codes[[#Headers],[Labour History]]),FALSE)</f>
        <v>Yes</v>
      </c>
      <c r="T317" s="1" t="str">
        <f>VLOOKUP(Cohort[[#This Row],[Code]],Codes[],COLUMN(Codes[[#Headers],[Baby Background Information]]),FALSE)</f>
        <v>Yes</v>
      </c>
      <c r="U317" s="1" t="str">
        <f>VLOOKUP(Cohort[[#This Row],[Code]],Codes[],COLUMN(Codes[[#Headers],[EPDS]]),FALSE)</f>
        <v>Yes</v>
      </c>
      <c r="V317" s="1" t="str">
        <f>VLOOKUP(Cohort[[#This Row],[Code]],Codes[],COLUMN(Codes[[#Headers],[Mother''s Medications]]),FALSE)</f>
        <v>Yes</v>
      </c>
      <c r="W317" s="1" t="str">
        <f>VLOOKUP(Cohort[[#This Row],[Code]],Codes[],COLUMN(Codes[[#Headers],[Baby Medications]]),FALSE)</f>
        <v>Yes</v>
      </c>
      <c r="X317" s="1" t="str">
        <f>VLOOKUP(Cohort[[#This Row],[Code]],Codes[],COLUMN(Codes[[#Headers],[Obstetric Histpry]]),FALSE)</f>
        <v>Yes</v>
      </c>
      <c r="Y317" s="1" t="str">
        <f>VLOOKUP(Cohort[[#This Row],[Code]],Codes[],COLUMN(Codes[[#Headers],[18 Month Follow on Data]]),FALSE)</f>
        <v>Yes</v>
      </c>
    </row>
    <row r="318" spans="1:25" hidden="1" x14ac:dyDescent="0.2">
      <c r="A318" t="s">
        <v>330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 t="str" cm="1">
        <f t="array" ref="I318">TEXT(SUM(10^Code_Mask*(Cohort[[#This Row],[Fetal Pilot Scans, validated or not]:[Has child had an 18 month assessment.  NB this includes limited data, courtesy assessments etc]]&gt;0)),"0000000")</f>
        <v>0100100</v>
      </c>
      <c r="L318" s="1" t="b">
        <f>VLOOKUP(Cohort[[#This Row],[Participant ID]],BIBS[],COLUMN(BIBS[[#Headers],[BIBS?]]),FALSE)</f>
        <v>0</v>
      </c>
      <c r="N318" s="1" t="str">
        <f>VLOOKUP(Cohort[[#This Row],[Code]],Codes[],COLUMN(Codes[[#Headers],[Meaning]]),FALSE)</f>
        <v>Term scan, Assessed at 18 months</v>
      </c>
      <c r="O318" s="1" t="str">
        <f>VLOOKUP(Cohort[[#This Row],[Code]],Codes[],COLUMN(Codes[[#Headers],[Parents Demographic]]),FALSE)</f>
        <v>Yes</v>
      </c>
      <c r="P318" s="1" t="str">
        <f>VLOOKUP(Cohort[[#This Row],[Code]],Codes[],COLUMN(Codes[[#Headers],[Mother''s Past Medical History]]),FALSE)</f>
        <v>Yes</v>
      </c>
      <c r="Q318" s="1" t="str">
        <f>VLOOKUP(Cohort[[#This Row],[Code]],Codes[],COLUMN(Codes[[#Headers],[EDD + Mode of Conception]]),FALSE)</f>
        <v>Yes</v>
      </c>
      <c r="R318" s="1" t="str">
        <f>VLOOKUP(Cohort[[#This Row],[Code]],Codes[],COLUMN(Codes[[#Headers],[Late Pregnancy History]]),FALSE)</f>
        <v>Yes</v>
      </c>
      <c r="S318" s="1" t="str">
        <f>VLOOKUP(Cohort[[#This Row],[Code]],Codes[],COLUMN(Codes[[#Headers],[Labour History]]),FALSE)</f>
        <v>Yes</v>
      </c>
      <c r="T318" s="1" t="str">
        <f>VLOOKUP(Cohort[[#This Row],[Code]],Codes[],COLUMN(Codes[[#Headers],[Baby Background Information]]),FALSE)</f>
        <v>Yes</v>
      </c>
      <c r="U318" s="1" t="str">
        <f>VLOOKUP(Cohort[[#This Row],[Code]],Codes[],COLUMN(Codes[[#Headers],[EPDS]]),FALSE)</f>
        <v>Yes</v>
      </c>
      <c r="V318" s="1" t="str">
        <f>VLOOKUP(Cohort[[#This Row],[Code]],Codes[],COLUMN(Codes[[#Headers],[Mother''s Medications]]),FALSE)</f>
        <v>Yes</v>
      </c>
      <c r="W318" s="1" t="str">
        <f>VLOOKUP(Cohort[[#This Row],[Code]],Codes[],COLUMN(Codes[[#Headers],[Baby Medications]]),FALSE)</f>
        <v>Yes</v>
      </c>
      <c r="X318" s="1" t="str">
        <f>VLOOKUP(Cohort[[#This Row],[Code]],Codes[],COLUMN(Codes[[#Headers],[Obstetric Histpry]]),FALSE)</f>
        <v>Yes</v>
      </c>
      <c r="Y318" s="1" t="str">
        <f>VLOOKUP(Cohort[[#This Row],[Code]],Codes[],COLUMN(Codes[[#Headers],[18 Month Follow on Data]]),FALSE)</f>
        <v>Yes</v>
      </c>
    </row>
    <row r="319" spans="1:25" hidden="1" x14ac:dyDescent="0.2">
      <c r="A319" t="s">
        <v>331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 t="str" cm="1">
        <f t="array" ref="I319">TEXT(SUM(10^Code_Mask*(Cohort[[#This Row],[Fetal Pilot Scans, validated or not]:[Has child had an 18 month assessment.  NB this includes limited data, courtesy assessments etc]]&gt;0)),"0000000")</f>
        <v>0100100</v>
      </c>
      <c r="L319" s="1" t="b">
        <f>VLOOKUP(Cohort[[#This Row],[Participant ID]],BIBS[],COLUMN(BIBS[[#Headers],[BIBS?]]),FALSE)</f>
        <v>0</v>
      </c>
      <c r="N319" s="1" t="str">
        <f>VLOOKUP(Cohort[[#This Row],[Code]],Codes[],COLUMN(Codes[[#Headers],[Meaning]]),FALSE)</f>
        <v>Term scan, Assessed at 18 months</v>
      </c>
      <c r="O319" s="1" t="str">
        <f>VLOOKUP(Cohort[[#This Row],[Code]],Codes[],COLUMN(Codes[[#Headers],[Parents Demographic]]),FALSE)</f>
        <v>Yes</v>
      </c>
      <c r="P319" s="1" t="str">
        <f>VLOOKUP(Cohort[[#This Row],[Code]],Codes[],COLUMN(Codes[[#Headers],[Mother''s Past Medical History]]),FALSE)</f>
        <v>Yes</v>
      </c>
      <c r="Q319" s="1" t="str">
        <f>VLOOKUP(Cohort[[#This Row],[Code]],Codes[],COLUMN(Codes[[#Headers],[EDD + Mode of Conception]]),FALSE)</f>
        <v>Yes</v>
      </c>
      <c r="R319" s="1" t="str">
        <f>VLOOKUP(Cohort[[#This Row],[Code]],Codes[],COLUMN(Codes[[#Headers],[Late Pregnancy History]]),FALSE)</f>
        <v>Yes</v>
      </c>
      <c r="S319" s="1" t="str">
        <f>VLOOKUP(Cohort[[#This Row],[Code]],Codes[],COLUMN(Codes[[#Headers],[Labour History]]),FALSE)</f>
        <v>Yes</v>
      </c>
      <c r="T319" s="1" t="str">
        <f>VLOOKUP(Cohort[[#This Row],[Code]],Codes[],COLUMN(Codes[[#Headers],[Baby Background Information]]),FALSE)</f>
        <v>Yes</v>
      </c>
      <c r="U319" s="1" t="str">
        <f>VLOOKUP(Cohort[[#This Row],[Code]],Codes[],COLUMN(Codes[[#Headers],[EPDS]]),FALSE)</f>
        <v>Yes</v>
      </c>
      <c r="V319" s="1" t="str">
        <f>VLOOKUP(Cohort[[#This Row],[Code]],Codes[],COLUMN(Codes[[#Headers],[Mother''s Medications]]),FALSE)</f>
        <v>Yes</v>
      </c>
      <c r="W319" s="1" t="str">
        <f>VLOOKUP(Cohort[[#This Row],[Code]],Codes[],COLUMN(Codes[[#Headers],[Baby Medications]]),FALSE)</f>
        <v>Yes</v>
      </c>
      <c r="X319" s="1" t="str">
        <f>VLOOKUP(Cohort[[#This Row],[Code]],Codes[],COLUMN(Codes[[#Headers],[Obstetric Histpry]]),FALSE)</f>
        <v>Yes</v>
      </c>
      <c r="Y319" s="1" t="str">
        <f>VLOOKUP(Cohort[[#This Row],[Code]],Codes[],COLUMN(Codes[[#Headers],[18 Month Follow on Data]]),FALSE)</f>
        <v>Yes</v>
      </c>
    </row>
    <row r="320" spans="1:25" hidden="1" x14ac:dyDescent="0.2">
      <c r="A320" t="s">
        <v>332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 t="str" cm="1">
        <f t="array" ref="I320">TEXT(SUM(10^Code_Mask*(Cohort[[#This Row],[Fetal Pilot Scans, validated or not]:[Has child had an 18 month assessment.  NB this includes limited data, courtesy assessments etc]]&gt;0)),"0000000")</f>
        <v>0100100</v>
      </c>
      <c r="L320" s="1" t="b">
        <f>VLOOKUP(Cohort[[#This Row],[Participant ID]],BIBS[],COLUMN(BIBS[[#Headers],[BIBS?]]),FALSE)</f>
        <v>0</v>
      </c>
      <c r="N320" s="1" t="str">
        <f>VLOOKUP(Cohort[[#This Row],[Code]],Codes[],COLUMN(Codes[[#Headers],[Meaning]]),FALSE)</f>
        <v>Term scan, Assessed at 18 months</v>
      </c>
      <c r="O320" s="1" t="str">
        <f>VLOOKUP(Cohort[[#This Row],[Code]],Codes[],COLUMN(Codes[[#Headers],[Parents Demographic]]),FALSE)</f>
        <v>Yes</v>
      </c>
      <c r="P320" s="1" t="str">
        <f>VLOOKUP(Cohort[[#This Row],[Code]],Codes[],COLUMN(Codes[[#Headers],[Mother''s Past Medical History]]),FALSE)</f>
        <v>Yes</v>
      </c>
      <c r="Q320" s="1" t="str">
        <f>VLOOKUP(Cohort[[#This Row],[Code]],Codes[],COLUMN(Codes[[#Headers],[EDD + Mode of Conception]]),FALSE)</f>
        <v>Yes</v>
      </c>
      <c r="R320" s="1" t="str">
        <f>VLOOKUP(Cohort[[#This Row],[Code]],Codes[],COLUMN(Codes[[#Headers],[Late Pregnancy History]]),FALSE)</f>
        <v>Yes</v>
      </c>
      <c r="S320" s="1" t="str">
        <f>VLOOKUP(Cohort[[#This Row],[Code]],Codes[],COLUMN(Codes[[#Headers],[Labour History]]),FALSE)</f>
        <v>Yes</v>
      </c>
      <c r="T320" s="1" t="str">
        <f>VLOOKUP(Cohort[[#This Row],[Code]],Codes[],COLUMN(Codes[[#Headers],[Baby Background Information]]),FALSE)</f>
        <v>Yes</v>
      </c>
      <c r="U320" s="1" t="str">
        <f>VLOOKUP(Cohort[[#This Row],[Code]],Codes[],COLUMN(Codes[[#Headers],[EPDS]]),FALSE)</f>
        <v>Yes</v>
      </c>
      <c r="V320" s="1" t="str">
        <f>VLOOKUP(Cohort[[#This Row],[Code]],Codes[],COLUMN(Codes[[#Headers],[Mother''s Medications]]),FALSE)</f>
        <v>Yes</v>
      </c>
      <c r="W320" s="1" t="str">
        <f>VLOOKUP(Cohort[[#This Row],[Code]],Codes[],COLUMN(Codes[[#Headers],[Baby Medications]]),FALSE)</f>
        <v>Yes</v>
      </c>
      <c r="X320" s="1" t="str">
        <f>VLOOKUP(Cohort[[#This Row],[Code]],Codes[],COLUMN(Codes[[#Headers],[Obstetric Histpry]]),FALSE)</f>
        <v>Yes</v>
      </c>
      <c r="Y320" s="1" t="str">
        <f>VLOOKUP(Cohort[[#This Row],[Code]],Codes[],COLUMN(Codes[[#Headers],[18 Month Follow on Data]]),FALSE)</f>
        <v>Yes</v>
      </c>
    </row>
    <row r="321" spans="1:25" hidden="1" x14ac:dyDescent="0.2">
      <c r="A321" t="s">
        <v>333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 t="str" cm="1">
        <f t="array" ref="I321">TEXT(SUM(10^Code_Mask*(Cohort[[#This Row],[Fetal Pilot Scans, validated or not]:[Has child had an 18 month assessment.  NB this includes limited data, courtesy assessments etc]]&gt;0)),"0000000")</f>
        <v>0100100</v>
      </c>
      <c r="L321" s="1" t="b">
        <f>VLOOKUP(Cohort[[#This Row],[Participant ID]],BIBS[],COLUMN(BIBS[[#Headers],[BIBS?]]),FALSE)</f>
        <v>0</v>
      </c>
      <c r="N321" s="1" t="str">
        <f>VLOOKUP(Cohort[[#This Row],[Code]],Codes[],COLUMN(Codes[[#Headers],[Meaning]]),FALSE)</f>
        <v>Term scan, Assessed at 18 months</v>
      </c>
      <c r="O321" s="1" t="str">
        <f>VLOOKUP(Cohort[[#This Row],[Code]],Codes[],COLUMN(Codes[[#Headers],[Parents Demographic]]),FALSE)</f>
        <v>Yes</v>
      </c>
      <c r="P321" s="1" t="str">
        <f>VLOOKUP(Cohort[[#This Row],[Code]],Codes[],COLUMN(Codes[[#Headers],[Mother''s Past Medical History]]),FALSE)</f>
        <v>Yes</v>
      </c>
      <c r="Q321" s="1" t="str">
        <f>VLOOKUP(Cohort[[#This Row],[Code]],Codes[],COLUMN(Codes[[#Headers],[EDD + Mode of Conception]]),FALSE)</f>
        <v>Yes</v>
      </c>
      <c r="R321" s="1" t="str">
        <f>VLOOKUP(Cohort[[#This Row],[Code]],Codes[],COLUMN(Codes[[#Headers],[Late Pregnancy History]]),FALSE)</f>
        <v>Yes</v>
      </c>
      <c r="S321" s="1" t="str">
        <f>VLOOKUP(Cohort[[#This Row],[Code]],Codes[],COLUMN(Codes[[#Headers],[Labour History]]),FALSE)</f>
        <v>Yes</v>
      </c>
      <c r="T321" s="1" t="str">
        <f>VLOOKUP(Cohort[[#This Row],[Code]],Codes[],COLUMN(Codes[[#Headers],[Baby Background Information]]),FALSE)</f>
        <v>Yes</v>
      </c>
      <c r="U321" s="1" t="str">
        <f>VLOOKUP(Cohort[[#This Row],[Code]],Codes[],COLUMN(Codes[[#Headers],[EPDS]]),FALSE)</f>
        <v>Yes</v>
      </c>
      <c r="V321" s="1" t="str">
        <f>VLOOKUP(Cohort[[#This Row],[Code]],Codes[],COLUMN(Codes[[#Headers],[Mother''s Medications]]),FALSE)</f>
        <v>Yes</v>
      </c>
      <c r="W321" s="1" t="str">
        <f>VLOOKUP(Cohort[[#This Row],[Code]],Codes[],COLUMN(Codes[[#Headers],[Baby Medications]]),FALSE)</f>
        <v>Yes</v>
      </c>
      <c r="X321" s="1" t="str">
        <f>VLOOKUP(Cohort[[#This Row],[Code]],Codes[],COLUMN(Codes[[#Headers],[Obstetric Histpry]]),FALSE)</f>
        <v>Yes</v>
      </c>
      <c r="Y321" s="1" t="str">
        <f>VLOOKUP(Cohort[[#This Row],[Code]],Codes[],COLUMN(Codes[[#Headers],[18 Month Follow on Data]]),FALSE)</f>
        <v>Yes</v>
      </c>
    </row>
    <row r="322" spans="1:25" hidden="1" x14ac:dyDescent="0.2">
      <c r="A322" t="s">
        <v>334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 t="str" cm="1">
        <f t="array" ref="I322">TEXT(SUM(10^Code_Mask*(Cohort[[#This Row],[Fetal Pilot Scans, validated or not]:[Has child had an 18 month assessment.  NB this includes limited data, courtesy assessments etc]]&gt;0)),"0000000")</f>
        <v>0100100</v>
      </c>
      <c r="L322" s="1" t="b">
        <f>VLOOKUP(Cohort[[#This Row],[Participant ID]],BIBS[],COLUMN(BIBS[[#Headers],[BIBS?]]),FALSE)</f>
        <v>0</v>
      </c>
      <c r="N322" s="1" t="str">
        <f>VLOOKUP(Cohort[[#This Row],[Code]],Codes[],COLUMN(Codes[[#Headers],[Meaning]]),FALSE)</f>
        <v>Term scan, Assessed at 18 months</v>
      </c>
      <c r="O322" s="1" t="str">
        <f>VLOOKUP(Cohort[[#This Row],[Code]],Codes[],COLUMN(Codes[[#Headers],[Parents Demographic]]),FALSE)</f>
        <v>Yes</v>
      </c>
      <c r="P322" s="1" t="str">
        <f>VLOOKUP(Cohort[[#This Row],[Code]],Codes[],COLUMN(Codes[[#Headers],[Mother''s Past Medical History]]),FALSE)</f>
        <v>Yes</v>
      </c>
      <c r="Q322" s="1" t="str">
        <f>VLOOKUP(Cohort[[#This Row],[Code]],Codes[],COLUMN(Codes[[#Headers],[EDD + Mode of Conception]]),FALSE)</f>
        <v>Yes</v>
      </c>
      <c r="R322" s="1" t="str">
        <f>VLOOKUP(Cohort[[#This Row],[Code]],Codes[],COLUMN(Codes[[#Headers],[Late Pregnancy History]]),FALSE)</f>
        <v>Yes</v>
      </c>
      <c r="S322" s="1" t="str">
        <f>VLOOKUP(Cohort[[#This Row],[Code]],Codes[],COLUMN(Codes[[#Headers],[Labour History]]),FALSE)</f>
        <v>Yes</v>
      </c>
      <c r="T322" s="1" t="str">
        <f>VLOOKUP(Cohort[[#This Row],[Code]],Codes[],COLUMN(Codes[[#Headers],[Baby Background Information]]),FALSE)</f>
        <v>Yes</v>
      </c>
      <c r="U322" s="1" t="str">
        <f>VLOOKUP(Cohort[[#This Row],[Code]],Codes[],COLUMN(Codes[[#Headers],[EPDS]]),FALSE)</f>
        <v>Yes</v>
      </c>
      <c r="V322" s="1" t="str">
        <f>VLOOKUP(Cohort[[#This Row],[Code]],Codes[],COLUMN(Codes[[#Headers],[Mother''s Medications]]),FALSE)</f>
        <v>Yes</v>
      </c>
      <c r="W322" s="1" t="str">
        <f>VLOOKUP(Cohort[[#This Row],[Code]],Codes[],COLUMN(Codes[[#Headers],[Baby Medications]]),FALSE)</f>
        <v>Yes</v>
      </c>
      <c r="X322" s="1" t="str">
        <f>VLOOKUP(Cohort[[#This Row],[Code]],Codes[],COLUMN(Codes[[#Headers],[Obstetric Histpry]]),FALSE)</f>
        <v>Yes</v>
      </c>
      <c r="Y322" s="1" t="str">
        <f>VLOOKUP(Cohort[[#This Row],[Code]],Codes[],COLUMN(Codes[[#Headers],[18 Month Follow on Data]]),FALSE)</f>
        <v>Yes</v>
      </c>
    </row>
    <row r="323" spans="1:25" hidden="1" x14ac:dyDescent="0.2">
      <c r="A323" t="s">
        <v>335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 t="str" cm="1">
        <f t="array" ref="I323">TEXT(SUM(10^Code_Mask*(Cohort[[#This Row],[Fetal Pilot Scans, validated or not]:[Has child had an 18 month assessment.  NB this includes limited data, courtesy assessments etc]]&gt;0)),"0000000")</f>
        <v>0100100</v>
      </c>
      <c r="L323" s="1" t="b">
        <f>VLOOKUP(Cohort[[#This Row],[Participant ID]],BIBS[],COLUMN(BIBS[[#Headers],[BIBS?]]),FALSE)</f>
        <v>0</v>
      </c>
      <c r="N323" s="1" t="str">
        <f>VLOOKUP(Cohort[[#This Row],[Code]],Codes[],COLUMN(Codes[[#Headers],[Meaning]]),FALSE)</f>
        <v>Term scan, Assessed at 18 months</v>
      </c>
      <c r="O323" s="1" t="str">
        <f>VLOOKUP(Cohort[[#This Row],[Code]],Codes[],COLUMN(Codes[[#Headers],[Parents Demographic]]),FALSE)</f>
        <v>Yes</v>
      </c>
      <c r="P323" s="1" t="str">
        <f>VLOOKUP(Cohort[[#This Row],[Code]],Codes[],COLUMN(Codes[[#Headers],[Mother''s Past Medical History]]),FALSE)</f>
        <v>Yes</v>
      </c>
      <c r="Q323" s="1" t="str">
        <f>VLOOKUP(Cohort[[#This Row],[Code]],Codes[],COLUMN(Codes[[#Headers],[EDD + Mode of Conception]]),FALSE)</f>
        <v>Yes</v>
      </c>
      <c r="R323" s="1" t="str">
        <f>VLOOKUP(Cohort[[#This Row],[Code]],Codes[],COLUMN(Codes[[#Headers],[Late Pregnancy History]]),FALSE)</f>
        <v>Yes</v>
      </c>
      <c r="S323" s="1" t="str">
        <f>VLOOKUP(Cohort[[#This Row],[Code]],Codes[],COLUMN(Codes[[#Headers],[Labour History]]),FALSE)</f>
        <v>Yes</v>
      </c>
      <c r="T323" s="1" t="str">
        <f>VLOOKUP(Cohort[[#This Row],[Code]],Codes[],COLUMN(Codes[[#Headers],[Baby Background Information]]),FALSE)</f>
        <v>Yes</v>
      </c>
      <c r="U323" s="1" t="str">
        <f>VLOOKUP(Cohort[[#This Row],[Code]],Codes[],COLUMN(Codes[[#Headers],[EPDS]]),FALSE)</f>
        <v>Yes</v>
      </c>
      <c r="V323" s="1" t="str">
        <f>VLOOKUP(Cohort[[#This Row],[Code]],Codes[],COLUMN(Codes[[#Headers],[Mother''s Medications]]),FALSE)</f>
        <v>Yes</v>
      </c>
      <c r="W323" s="1" t="str">
        <f>VLOOKUP(Cohort[[#This Row],[Code]],Codes[],COLUMN(Codes[[#Headers],[Baby Medications]]),FALSE)</f>
        <v>Yes</v>
      </c>
      <c r="X323" s="1" t="str">
        <f>VLOOKUP(Cohort[[#This Row],[Code]],Codes[],COLUMN(Codes[[#Headers],[Obstetric Histpry]]),FALSE)</f>
        <v>Yes</v>
      </c>
      <c r="Y323" s="1" t="str">
        <f>VLOOKUP(Cohort[[#This Row],[Code]],Codes[],COLUMN(Codes[[#Headers],[18 Month Follow on Data]]),FALSE)</f>
        <v>Yes</v>
      </c>
    </row>
    <row r="324" spans="1:25" hidden="1" x14ac:dyDescent="0.2">
      <c r="A324" t="s">
        <v>336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 t="str" cm="1">
        <f t="array" ref="I324">TEXT(SUM(10^Code_Mask*(Cohort[[#This Row],[Fetal Pilot Scans, validated or not]:[Has child had an 18 month assessment.  NB this includes limited data, courtesy assessments etc]]&gt;0)),"0000000")</f>
        <v>0100100</v>
      </c>
      <c r="L324" s="1" t="b">
        <f>VLOOKUP(Cohort[[#This Row],[Participant ID]],BIBS[],COLUMN(BIBS[[#Headers],[BIBS?]]),FALSE)</f>
        <v>0</v>
      </c>
      <c r="N324" s="1" t="str">
        <f>VLOOKUP(Cohort[[#This Row],[Code]],Codes[],COLUMN(Codes[[#Headers],[Meaning]]),FALSE)</f>
        <v>Term scan, Assessed at 18 months</v>
      </c>
      <c r="O324" s="1" t="str">
        <f>VLOOKUP(Cohort[[#This Row],[Code]],Codes[],COLUMN(Codes[[#Headers],[Parents Demographic]]),FALSE)</f>
        <v>Yes</v>
      </c>
      <c r="P324" s="1" t="str">
        <f>VLOOKUP(Cohort[[#This Row],[Code]],Codes[],COLUMN(Codes[[#Headers],[Mother''s Past Medical History]]),FALSE)</f>
        <v>Yes</v>
      </c>
      <c r="Q324" s="1" t="str">
        <f>VLOOKUP(Cohort[[#This Row],[Code]],Codes[],COLUMN(Codes[[#Headers],[EDD + Mode of Conception]]),FALSE)</f>
        <v>Yes</v>
      </c>
      <c r="R324" s="1" t="str">
        <f>VLOOKUP(Cohort[[#This Row],[Code]],Codes[],COLUMN(Codes[[#Headers],[Late Pregnancy History]]),FALSE)</f>
        <v>Yes</v>
      </c>
      <c r="S324" s="1" t="str">
        <f>VLOOKUP(Cohort[[#This Row],[Code]],Codes[],COLUMN(Codes[[#Headers],[Labour History]]),FALSE)</f>
        <v>Yes</v>
      </c>
      <c r="T324" s="1" t="str">
        <f>VLOOKUP(Cohort[[#This Row],[Code]],Codes[],COLUMN(Codes[[#Headers],[Baby Background Information]]),FALSE)</f>
        <v>Yes</v>
      </c>
      <c r="U324" s="1" t="str">
        <f>VLOOKUP(Cohort[[#This Row],[Code]],Codes[],COLUMN(Codes[[#Headers],[EPDS]]),FALSE)</f>
        <v>Yes</v>
      </c>
      <c r="V324" s="1" t="str">
        <f>VLOOKUP(Cohort[[#This Row],[Code]],Codes[],COLUMN(Codes[[#Headers],[Mother''s Medications]]),FALSE)</f>
        <v>Yes</v>
      </c>
      <c r="W324" s="1" t="str">
        <f>VLOOKUP(Cohort[[#This Row],[Code]],Codes[],COLUMN(Codes[[#Headers],[Baby Medications]]),FALSE)</f>
        <v>Yes</v>
      </c>
      <c r="X324" s="1" t="str">
        <f>VLOOKUP(Cohort[[#This Row],[Code]],Codes[],COLUMN(Codes[[#Headers],[Obstetric Histpry]]),FALSE)</f>
        <v>Yes</v>
      </c>
      <c r="Y324" s="1" t="str">
        <f>VLOOKUP(Cohort[[#This Row],[Code]],Codes[],COLUMN(Codes[[#Headers],[18 Month Follow on Data]]),FALSE)</f>
        <v>Yes</v>
      </c>
    </row>
    <row r="325" spans="1:25" hidden="1" x14ac:dyDescent="0.2">
      <c r="A325" t="s">
        <v>337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 t="str" cm="1">
        <f t="array" ref="I325">TEXT(SUM(10^Code_Mask*(Cohort[[#This Row],[Fetal Pilot Scans, validated or not]:[Has child had an 18 month assessment.  NB this includes limited data, courtesy assessments etc]]&gt;0)),"0000000")</f>
        <v>0100100</v>
      </c>
      <c r="L325" s="1" t="b">
        <f>VLOOKUP(Cohort[[#This Row],[Participant ID]],BIBS[],COLUMN(BIBS[[#Headers],[BIBS?]]),FALSE)</f>
        <v>0</v>
      </c>
      <c r="N325" s="1" t="str">
        <f>VLOOKUP(Cohort[[#This Row],[Code]],Codes[],COLUMN(Codes[[#Headers],[Meaning]]),FALSE)</f>
        <v>Term scan, Assessed at 18 months</v>
      </c>
      <c r="O325" s="1" t="str">
        <f>VLOOKUP(Cohort[[#This Row],[Code]],Codes[],COLUMN(Codes[[#Headers],[Parents Demographic]]),FALSE)</f>
        <v>Yes</v>
      </c>
      <c r="P325" s="1" t="str">
        <f>VLOOKUP(Cohort[[#This Row],[Code]],Codes[],COLUMN(Codes[[#Headers],[Mother''s Past Medical History]]),FALSE)</f>
        <v>Yes</v>
      </c>
      <c r="Q325" s="1" t="str">
        <f>VLOOKUP(Cohort[[#This Row],[Code]],Codes[],COLUMN(Codes[[#Headers],[EDD + Mode of Conception]]),FALSE)</f>
        <v>Yes</v>
      </c>
      <c r="R325" s="1" t="str">
        <f>VLOOKUP(Cohort[[#This Row],[Code]],Codes[],COLUMN(Codes[[#Headers],[Late Pregnancy History]]),FALSE)</f>
        <v>Yes</v>
      </c>
      <c r="S325" s="1" t="str">
        <f>VLOOKUP(Cohort[[#This Row],[Code]],Codes[],COLUMN(Codes[[#Headers],[Labour History]]),FALSE)</f>
        <v>Yes</v>
      </c>
      <c r="T325" s="1" t="str">
        <f>VLOOKUP(Cohort[[#This Row],[Code]],Codes[],COLUMN(Codes[[#Headers],[Baby Background Information]]),FALSE)</f>
        <v>Yes</v>
      </c>
      <c r="U325" s="1" t="str">
        <f>VLOOKUP(Cohort[[#This Row],[Code]],Codes[],COLUMN(Codes[[#Headers],[EPDS]]),FALSE)</f>
        <v>Yes</v>
      </c>
      <c r="V325" s="1" t="str">
        <f>VLOOKUP(Cohort[[#This Row],[Code]],Codes[],COLUMN(Codes[[#Headers],[Mother''s Medications]]),FALSE)</f>
        <v>Yes</v>
      </c>
      <c r="W325" s="1" t="str">
        <f>VLOOKUP(Cohort[[#This Row],[Code]],Codes[],COLUMN(Codes[[#Headers],[Baby Medications]]),FALSE)</f>
        <v>Yes</v>
      </c>
      <c r="X325" s="1" t="str">
        <f>VLOOKUP(Cohort[[#This Row],[Code]],Codes[],COLUMN(Codes[[#Headers],[Obstetric Histpry]]),FALSE)</f>
        <v>Yes</v>
      </c>
      <c r="Y325" s="1" t="str">
        <f>VLOOKUP(Cohort[[#This Row],[Code]],Codes[],COLUMN(Codes[[#Headers],[18 Month Follow on Data]]),FALSE)</f>
        <v>Yes</v>
      </c>
    </row>
    <row r="326" spans="1:25" ht="51" hidden="1" x14ac:dyDescent="0.2">
      <c r="A326" t="s">
        <v>338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 t="str" cm="1">
        <f t="array" ref="I326">TEXT(SUM(10^Code_Mask*(Cohort[[#This Row],[Fetal Pilot Scans, validated or not]:[Has child had an 18 month assessment.  NB this includes limited data, courtesy assessments etc]]&gt;0)),"0000000")</f>
        <v>0100000</v>
      </c>
      <c r="K326" s="1" t="s">
        <v>16</v>
      </c>
      <c r="L326" s="1" t="b">
        <f>VLOOKUP(Cohort[[#This Row],[Participant ID]],BIBS[],COLUMN(BIBS[[#Headers],[BIBS?]]),FALSE)</f>
        <v>0</v>
      </c>
      <c r="N326" s="1" t="str">
        <f>VLOOKUP(Cohort[[#This Row],[Code]],Codes[],COLUMN(Codes[[#Headers],[Meaning]]),FALSE)</f>
        <v>Term scan, not assessed</v>
      </c>
      <c r="O326" s="1" t="str">
        <f>VLOOKUP(Cohort[[#This Row],[Code]],Codes[],COLUMN(Codes[[#Headers],[Parents Demographic]]),FALSE)</f>
        <v>Yes</v>
      </c>
      <c r="P326" s="1" t="str">
        <f>VLOOKUP(Cohort[[#This Row],[Code]],Codes[],COLUMN(Codes[[#Headers],[Mother''s Past Medical History]]),FALSE)</f>
        <v>Yes</v>
      </c>
      <c r="Q326" s="1" t="str">
        <f>VLOOKUP(Cohort[[#This Row],[Code]],Codes[],COLUMN(Codes[[#Headers],[EDD + Mode of Conception]]),FALSE)</f>
        <v>Yes</v>
      </c>
      <c r="R326" s="1" t="str">
        <f>VLOOKUP(Cohort[[#This Row],[Code]],Codes[],COLUMN(Codes[[#Headers],[Late Pregnancy History]]),FALSE)</f>
        <v>Yes</v>
      </c>
      <c r="S326" s="1" t="str">
        <f>VLOOKUP(Cohort[[#This Row],[Code]],Codes[],COLUMN(Codes[[#Headers],[Labour History]]),FALSE)</f>
        <v>Yes</v>
      </c>
      <c r="T326" s="1" t="str">
        <f>VLOOKUP(Cohort[[#This Row],[Code]],Codes[],COLUMN(Codes[[#Headers],[Baby Background Information]]),FALSE)</f>
        <v>Yes</v>
      </c>
      <c r="U326" s="1" t="str">
        <f>VLOOKUP(Cohort[[#This Row],[Code]],Codes[],COLUMN(Codes[[#Headers],[EPDS]]),FALSE)</f>
        <v>Yes</v>
      </c>
      <c r="V326" s="1" t="str">
        <f>VLOOKUP(Cohort[[#This Row],[Code]],Codes[],COLUMN(Codes[[#Headers],[Mother''s Medications]]),FALSE)</f>
        <v>Yes</v>
      </c>
      <c r="W326" s="1" t="str">
        <f>VLOOKUP(Cohort[[#This Row],[Code]],Codes[],COLUMN(Codes[[#Headers],[Baby Medications]]),FALSE)</f>
        <v>Yes</v>
      </c>
      <c r="X326" s="1" t="str">
        <f>VLOOKUP(Cohort[[#This Row],[Code]],Codes[],COLUMN(Codes[[#Headers],[Obstetric Histpry]]),FALSE)</f>
        <v>Yes</v>
      </c>
      <c r="Y326" s="1" t="str">
        <f>VLOOKUP(Cohort[[#This Row],[Code]],Codes[],COLUMN(Codes[[#Headers],[18 Month Follow on Data]]),FALSE)</f>
        <v>No</v>
      </c>
    </row>
    <row r="327" spans="1:25" hidden="1" x14ac:dyDescent="0.2">
      <c r="A327" t="s">
        <v>339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 t="str" cm="1">
        <f t="array" ref="I327">TEXT(SUM(10^Code_Mask*(Cohort[[#This Row],[Fetal Pilot Scans, validated or not]:[Has child had an 18 month assessment.  NB this includes limited data, courtesy assessments etc]]&gt;0)),"0000000")</f>
        <v>0100100</v>
      </c>
      <c r="L327" s="1" t="b">
        <f>VLOOKUP(Cohort[[#This Row],[Participant ID]],BIBS[],COLUMN(BIBS[[#Headers],[BIBS?]]),FALSE)</f>
        <v>0</v>
      </c>
      <c r="N327" s="1" t="str">
        <f>VLOOKUP(Cohort[[#This Row],[Code]],Codes[],COLUMN(Codes[[#Headers],[Meaning]]),FALSE)</f>
        <v>Term scan, Assessed at 18 months</v>
      </c>
      <c r="O327" s="1" t="str">
        <f>VLOOKUP(Cohort[[#This Row],[Code]],Codes[],COLUMN(Codes[[#Headers],[Parents Demographic]]),FALSE)</f>
        <v>Yes</v>
      </c>
      <c r="P327" s="1" t="str">
        <f>VLOOKUP(Cohort[[#This Row],[Code]],Codes[],COLUMN(Codes[[#Headers],[Mother''s Past Medical History]]),FALSE)</f>
        <v>Yes</v>
      </c>
      <c r="Q327" s="1" t="str">
        <f>VLOOKUP(Cohort[[#This Row],[Code]],Codes[],COLUMN(Codes[[#Headers],[EDD + Mode of Conception]]),FALSE)</f>
        <v>Yes</v>
      </c>
      <c r="R327" s="1" t="str">
        <f>VLOOKUP(Cohort[[#This Row],[Code]],Codes[],COLUMN(Codes[[#Headers],[Late Pregnancy History]]),FALSE)</f>
        <v>Yes</v>
      </c>
      <c r="S327" s="1" t="str">
        <f>VLOOKUP(Cohort[[#This Row],[Code]],Codes[],COLUMN(Codes[[#Headers],[Labour History]]),FALSE)</f>
        <v>Yes</v>
      </c>
      <c r="T327" s="1" t="str">
        <f>VLOOKUP(Cohort[[#This Row],[Code]],Codes[],COLUMN(Codes[[#Headers],[Baby Background Information]]),FALSE)</f>
        <v>Yes</v>
      </c>
      <c r="U327" s="1" t="str">
        <f>VLOOKUP(Cohort[[#This Row],[Code]],Codes[],COLUMN(Codes[[#Headers],[EPDS]]),FALSE)</f>
        <v>Yes</v>
      </c>
      <c r="V327" s="1" t="str">
        <f>VLOOKUP(Cohort[[#This Row],[Code]],Codes[],COLUMN(Codes[[#Headers],[Mother''s Medications]]),FALSE)</f>
        <v>Yes</v>
      </c>
      <c r="W327" s="1" t="str">
        <f>VLOOKUP(Cohort[[#This Row],[Code]],Codes[],COLUMN(Codes[[#Headers],[Baby Medications]]),FALSE)</f>
        <v>Yes</v>
      </c>
      <c r="X327" s="1" t="str">
        <f>VLOOKUP(Cohort[[#This Row],[Code]],Codes[],COLUMN(Codes[[#Headers],[Obstetric Histpry]]),FALSE)</f>
        <v>Yes</v>
      </c>
      <c r="Y327" s="1" t="str">
        <f>VLOOKUP(Cohort[[#This Row],[Code]],Codes[],COLUMN(Codes[[#Headers],[18 Month Follow on Data]]),FALSE)</f>
        <v>Yes</v>
      </c>
    </row>
    <row r="328" spans="1:25" hidden="1" x14ac:dyDescent="0.2">
      <c r="A328" t="s">
        <v>340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 t="str" cm="1">
        <f t="array" ref="I328">TEXT(SUM(10^Code_Mask*(Cohort[[#This Row],[Fetal Pilot Scans, validated or not]:[Has child had an 18 month assessment.  NB this includes limited data, courtesy assessments etc]]&gt;0)),"0000000")</f>
        <v>0100100</v>
      </c>
      <c r="L328" s="1" t="b">
        <f>VLOOKUP(Cohort[[#This Row],[Participant ID]],BIBS[],COLUMN(BIBS[[#Headers],[BIBS?]]),FALSE)</f>
        <v>0</v>
      </c>
      <c r="N328" s="1" t="str">
        <f>VLOOKUP(Cohort[[#This Row],[Code]],Codes[],COLUMN(Codes[[#Headers],[Meaning]]),FALSE)</f>
        <v>Term scan, Assessed at 18 months</v>
      </c>
      <c r="O328" s="1" t="str">
        <f>VLOOKUP(Cohort[[#This Row],[Code]],Codes[],COLUMN(Codes[[#Headers],[Parents Demographic]]),FALSE)</f>
        <v>Yes</v>
      </c>
      <c r="P328" s="1" t="str">
        <f>VLOOKUP(Cohort[[#This Row],[Code]],Codes[],COLUMN(Codes[[#Headers],[Mother''s Past Medical History]]),FALSE)</f>
        <v>Yes</v>
      </c>
      <c r="Q328" s="1" t="str">
        <f>VLOOKUP(Cohort[[#This Row],[Code]],Codes[],COLUMN(Codes[[#Headers],[EDD + Mode of Conception]]),FALSE)</f>
        <v>Yes</v>
      </c>
      <c r="R328" s="1" t="str">
        <f>VLOOKUP(Cohort[[#This Row],[Code]],Codes[],COLUMN(Codes[[#Headers],[Late Pregnancy History]]),FALSE)</f>
        <v>Yes</v>
      </c>
      <c r="S328" s="1" t="str">
        <f>VLOOKUP(Cohort[[#This Row],[Code]],Codes[],COLUMN(Codes[[#Headers],[Labour History]]),FALSE)</f>
        <v>Yes</v>
      </c>
      <c r="T328" s="1" t="str">
        <f>VLOOKUP(Cohort[[#This Row],[Code]],Codes[],COLUMN(Codes[[#Headers],[Baby Background Information]]),FALSE)</f>
        <v>Yes</v>
      </c>
      <c r="U328" s="1" t="str">
        <f>VLOOKUP(Cohort[[#This Row],[Code]],Codes[],COLUMN(Codes[[#Headers],[EPDS]]),FALSE)</f>
        <v>Yes</v>
      </c>
      <c r="V328" s="1" t="str">
        <f>VLOOKUP(Cohort[[#This Row],[Code]],Codes[],COLUMN(Codes[[#Headers],[Mother''s Medications]]),FALSE)</f>
        <v>Yes</v>
      </c>
      <c r="W328" s="1" t="str">
        <f>VLOOKUP(Cohort[[#This Row],[Code]],Codes[],COLUMN(Codes[[#Headers],[Baby Medications]]),FALSE)</f>
        <v>Yes</v>
      </c>
      <c r="X328" s="1" t="str">
        <f>VLOOKUP(Cohort[[#This Row],[Code]],Codes[],COLUMN(Codes[[#Headers],[Obstetric Histpry]]),FALSE)</f>
        <v>Yes</v>
      </c>
      <c r="Y328" s="1" t="str">
        <f>VLOOKUP(Cohort[[#This Row],[Code]],Codes[],COLUMN(Codes[[#Headers],[18 Month Follow on Data]]),FALSE)</f>
        <v>Yes</v>
      </c>
    </row>
    <row r="329" spans="1:25" hidden="1" x14ac:dyDescent="0.2">
      <c r="A329" t="s">
        <v>341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 t="str" cm="1">
        <f t="array" ref="I329">TEXT(SUM(10^Code_Mask*(Cohort[[#This Row],[Fetal Pilot Scans, validated or not]:[Has child had an 18 month assessment.  NB this includes limited data, courtesy assessments etc]]&gt;0)),"0000000")</f>
        <v>0100100</v>
      </c>
      <c r="L329" s="1" t="b">
        <f>VLOOKUP(Cohort[[#This Row],[Participant ID]],BIBS[],COLUMN(BIBS[[#Headers],[BIBS?]]),FALSE)</f>
        <v>0</v>
      </c>
      <c r="N329" s="1" t="str">
        <f>VLOOKUP(Cohort[[#This Row],[Code]],Codes[],COLUMN(Codes[[#Headers],[Meaning]]),FALSE)</f>
        <v>Term scan, Assessed at 18 months</v>
      </c>
      <c r="O329" s="1" t="str">
        <f>VLOOKUP(Cohort[[#This Row],[Code]],Codes[],COLUMN(Codes[[#Headers],[Parents Demographic]]),FALSE)</f>
        <v>Yes</v>
      </c>
      <c r="P329" s="1" t="str">
        <f>VLOOKUP(Cohort[[#This Row],[Code]],Codes[],COLUMN(Codes[[#Headers],[Mother''s Past Medical History]]),FALSE)</f>
        <v>Yes</v>
      </c>
      <c r="Q329" s="1" t="str">
        <f>VLOOKUP(Cohort[[#This Row],[Code]],Codes[],COLUMN(Codes[[#Headers],[EDD + Mode of Conception]]),FALSE)</f>
        <v>Yes</v>
      </c>
      <c r="R329" s="1" t="str">
        <f>VLOOKUP(Cohort[[#This Row],[Code]],Codes[],COLUMN(Codes[[#Headers],[Late Pregnancy History]]),FALSE)</f>
        <v>Yes</v>
      </c>
      <c r="S329" s="1" t="str">
        <f>VLOOKUP(Cohort[[#This Row],[Code]],Codes[],COLUMN(Codes[[#Headers],[Labour History]]),FALSE)</f>
        <v>Yes</v>
      </c>
      <c r="T329" s="1" t="str">
        <f>VLOOKUP(Cohort[[#This Row],[Code]],Codes[],COLUMN(Codes[[#Headers],[Baby Background Information]]),FALSE)</f>
        <v>Yes</v>
      </c>
      <c r="U329" s="1" t="str">
        <f>VLOOKUP(Cohort[[#This Row],[Code]],Codes[],COLUMN(Codes[[#Headers],[EPDS]]),FALSE)</f>
        <v>Yes</v>
      </c>
      <c r="V329" s="1" t="str">
        <f>VLOOKUP(Cohort[[#This Row],[Code]],Codes[],COLUMN(Codes[[#Headers],[Mother''s Medications]]),FALSE)</f>
        <v>Yes</v>
      </c>
      <c r="W329" s="1" t="str">
        <f>VLOOKUP(Cohort[[#This Row],[Code]],Codes[],COLUMN(Codes[[#Headers],[Baby Medications]]),FALSE)</f>
        <v>Yes</v>
      </c>
      <c r="X329" s="1" t="str">
        <f>VLOOKUP(Cohort[[#This Row],[Code]],Codes[],COLUMN(Codes[[#Headers],[Obstetric Histpry]]),FALSE)</f>
        <v>Yes</v>
      </c>
      <c r="Y329" s="1" t="str">
        <f>VLOOKUP(Cohort[[#This Row],[Code]],Codes[],COLUMN(Codes[[#Headers],[18 Month Follow on Data]]),FALSE)</f>
        <v>Yes</v>
      </c>
    </row>
    <row r="330" spans="1:25" ht="51" hidden="1" x14ac:dyDescent="0.2">
      <c r="A330" t="s">
        <v>342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 t="str" cm="1">
        <f t="array" ref="I330">TEXT(SUM(10^Code_Mask*(Cohort[[#This Row],[Fetal Pilot Scans, validated or not]:[Has child had an 18 month assessment.  NB this includes limited data, courtesy assessments etc]]&gt;0)),"0000000")</f>
        <v>0100000</v>
      </c>
      <c r="K330" s="1" t="s">
        <v>16</v>
      </c>
      <c r="L330" s="1" t="b">
        <f>VLOOKUP(Cohort[[#This Row],[Participant ID]],BIBS[],COLUMN(BIBS[[#Headers],[BIBS?]]),FALSE)</f>
        <v>0</v>
      </c>
      <c r="N330" s="1" t="str">
        <f>VLOOKUP(Cohort[[#This Row],[Code]],Codes[],COLUMN(Codes[[#Headers],[Meaning]]),FALSE)</f>
        <v>Term scan, not assessed</v>
      </c>
      <c r="O330" s="1" t="str">
        <f>VLOOKUP(Cohort[[#This Row],[Code]],Codes[],COLUMN(Codes[[#Headers],[Parents Demographic]]),FALSE)</f>
        <v>Yes</v>
      </c>
      <c r="P330" s="1" t="str">
        <f>VLOOKUP(Cohort[[#This Row],[Code]],Codes[],COLUMN(Codes[[#Headers],[Mother''s Past Medical History]]),FALSE)</f>
        <v>Yes</v>
      </c>
      <c r="Q330" s="1" t="str">
        <f>VLOOKUP(Cohort[[#This Row],[Code]],Codes[],COLUMN(Codes[[#Headers],[EDD + Mode of Conception]]),FALSE)</f>
        <v>Yes</v>
      </c>
      <c r="R330" s="1" t="str">
        <f>VLOOKUP(Cohort[[#This Row],[Code]],Codes[],COLUMN(Codes[[#Headers],[Late Pregnancy History]]),FALSE)</f>
        <v>Yes</v>
      </c>
      <c r="S330" s="1" t="str">
        <f>VLOOKUP(Cohort[[#This Row],[Code]],Codes[],COLUMN(Codes[[#Headers],[Labour History]]),FALSE)</f>
        <v>Yes</v>
      </c>
      <c r="T330" s="1" t="str">
        <f>VLOOKUP(Cohort[[#This Row],[Code]],Codes[],COLUMN(Codes[[#Headers],[Baby Background Information]]),FALSE)</f>
        <v>Yes</v>
      </c>
      <c r="U330" s="1" t="str">
        <f>VLOOKUP(Cohort[[#This Row],[Code]],Codes[],COLUMN(Codes[[#Headers],[EPDS]]),FALSE)</f>
        <v>Yes</v>
      </c>
      <c r="V330" s="1" t="str">
        <f>VLOOKUP(Cohort[[#This Row],[Code]],Codes[],COLUMN(Codes[[#Headers],[Mother''s Medications]]),FALSE)</f>
        <v>Yes</v>
      </c>
      <c r="W330" s="1" t="str">
        <f>VLOOKUP(Cohort[[#This Row],[Code]],Codes[],COLUMN(Codes[[#Headers],[Baby Medications]]),FALSE)</f>
        <v>Yes</v>
      </c>
      <c r="X330" s="1" t="str">
        <f>VLOOKUP(Cohort[[#This Row],[Code]],Codes[],COLUMN(Codes[[#Headers],[Obstetric Histpry]]),FALSE)</f>
        <v>Yes</v>
      </c>
      <c r="Y330" s="1" t="str">
        <f>VLOOKUP(Cohort[[#This Row],[Code]],Codes[],COLUMN(Codes[[#Headers],[18 Month Follow on Data]]),FALSE)</f>
        <v>No</v>
      </c>
    </row>
    <row r="331" spans="1:25" hidden="1" x14ac:dyDescent="0.2">
      <c r="A33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 t="str" cm="1">
        <f t="array" ref="I331">TEXT(SUM(10^Code_Mask*(Cohort[[#This Row],[Fetal Pilot Scans, validated or not]:[Has child had an 18 month assessment.  NB this includes limited data, courtesy assessments etc]]&gt;0)),"0000000")</f>
        <v>0001100</v>
      </c>
      <c r="L331" s="1" t="b">
        <f>VLOOKUP(Cohort[[#This Row],[Participant ID]],BIBS[],COLUMN(BIBS[[#Headers],[BIBS?]]),FALSE)</f>
        <v>0</v>
      </c>
      <c r="N331" s="1" t="str">
        <f>VLOOKUP(Cohort[[#This Row],[Code]],Codes[],COLUMN(Codes[[#Headers],[Meaning]]),FALSE)</f>
        <v>Pre-term_at term only, no other scans, assessed at 18 months</v>
      </c>
      <c r="O331" s="1" t="str">
        <f>VLOOKUP(Cohort[[#This Row],[Code]],Codes[],COLUMN(Codes[[#Headers],[Parents Demographic]]),FALSE)</f>
        <v>Yes</v>
      </c>
      <c r="P331" s="1" t="str">
        <f>VLOOKUP(Cohort[[#This Row],[Code]],Codes[],COLUMN(Codes[[#Headers],[Mother''s Past Medical History]]),FALSE)</f>
        <v>Yes</v>
      </c>
      <c r="Q331" s="1" t="str">
        <f>VLOOKUP(Cohort[[#This Row],[Code]],Codes[],COLUMN(Codes[[#Headers],[EDD + Mode of Conception]]),FALSE)</f>
        <v>Yes</v>
      </c>
      <c r="R331" s="1" t="str">
        <f>VLOOKUP(Cohort[[#This Row],[Code]],Codes[],COLUMN(Codes[[#Headers],[Late Pregnancy History]]),FALSE)</f>
        <v>Yes</v>
      </c>
      <c r="S331" s="1" t="str">
        <f>VLOOKUP(Cohort[[#This Row],[Code]],Codes[],COLUMN(Codes[[#Headers],[Labour History]]),FALSE)</f>
        <v>Yes</v>
      </c>
      <c r="T331" s="1" t="str">
        <f>VLOOKUP(Cohort[[#This Row],[Code]],Codes[],COLUMN(Codes[[#Headers],[Baby Background Information]]),FALSE)</f>
        <v>Yes</v>
      </c>
      <c r="U331" s="1" t="str">
        <f>VLOOKUP(Cohort[[#This Row],[Code]],Codes[],COLUMN(Codes[[#Headers],[EPDS]]),FALSE)</f>
        <v>Yes</v>
      </c>
      <c r="V331" s="1" t="str">
        <f>VLOOKUP(Cohort[[#This Row],[Code]],Codes[],COLUMN(Codes[[#Headers],[Mother''s Medications]]),FALSE)</f>
        <v>Yes</v>
      </c>
      <c r="W331" s="1" t="str">
        <f>VLOOKUP(Cohort[[#This Row],[Code]],Codes[],COLUMN(Codes[[#Headers],[Baby Medications]]),FALSE)</f>
        <v>Yes</v>
      </c>
      <c r="X331" s="1" t="str">
        <f>VLOOKUP(Cohort[[#This Row],[Code]],Codes[],COLUMN(Codes[[#Headers],[Obstetric Histpry]]),FALSE)</f>
        <v>Yes</v>
      </c>
      <c r="Y331" s="1" t="str">
        <f>VLOOKUP(Cohort[[#This Row],[Code]],Codes[],COLUMN(Codes[[#Headers],[18 Month Follow on Data]]),FALSE)</f>
        <v>Yes</v>
      </c>
    </row>
    <row r="332" spans="1:25" hidden="1" x14ac:dyDescent="0.2">
      <c r="A332" t="s">
        <v>344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 t="str" cm="1">
        <f t="array" ref="I332">TEXT(SUM(10^Code_Mask*(Cohort[[#This Row],[Fetal Pilot Scans, validated or not]:[Has child had an 18 month assessment.  NB this includes limited data, courtesy assessments etc]]&gt;0)),"0000000")</f>
        <v>0010100</v>
      </c>
      <c r="L332" s="1" t="b">
        <f>VLOOKUP(Cohort[[#This Row],[Participant ID]],BIBS[],COLUMN(BIBS[[#Headers],[BIBS?]]),FALSE)</f>
        <v>0</v>
      </c>
      <c r="N332" s="1" t="str">
        <f>VLOOKUP(Cohort[[#This Row],[Code]],Codes[],COLUMN(Codes[[#Headers],[Meaning]]),FALSE)</f>
        <v>Pre-term scan, no other scans, assessed at 18 months</v>
      </c>
      <c r="O332" s="1" t="str">
        <f>VLOOKUP(Cohort[[#This Row],[Code]],Codes[],COLUMN(Codes[[#Headers],[Parents Demographic]]),FALSE)</f>
        <v>Yes</v>
      </c>
      <c r="P332" s="1" t="str">
        <f>VLOOKUP(Cohort[[#This Row],[Code]],Codes[],COLUMN(Codes[[#Headers],[Mother''s Past Medical History]]),FALSE)</f>
        <v>Yes</v>
      </c>
      <c r="Q332" s="1" t="str">
        <f>VLOOKUP(Cohort[[#This Row],[Code]],Codes[],COLUMN(Codes[[#Headers],[EDD + Mode of Conception]]),FALSE)</f>
        <v>Yes</v>
      </c>
      <c r="R332" s="1" t="str">
        <f>VLOOKUP(Cohort[[#This Row],[Code]],Codes[],COLUMN(Codes[[#Headers],[Late Pregnancy History]]),FALSE)</f>
        <v>Yes</v>
      </c>
      <c r="S332" s="1" t="str">
        <f>VLOOKUP(Cohort[[#This Row],[Code]],Codes[],COLUMN(Codes[[#Headers],[Labour History]]),FALSE)</f>
        <v>Yes</v>
      </c>
      <c r="T332" s="1" t="str">
        <f>VLOOKUP(Cohort[[#This Row],[Code]],Codes[],COLUMN(Codes[[#Headers],[Baby Background Information]]),FALSE)</f>
        <v>Yes</v>
      </c>
      <c r="U332" s="1" t="str">
        <f>VLOOKUP(Cohort[[#This Row],[Code]],Codes[],COLUMN(Codes[[#Headers],[EPDS]]),FALSE)</f>
        <v>Yes</v>
      </c>
      <c r="V332" s="1" t="str">
        <f>VLOOKUP(Cohort[[#This Row],[Code]],Codes[],COLUMN(Codes[[#Headers],[Mother''s Medications]]),FALSE)</f>
        <v>Yes</v>
      </c>
      <c r="W332" s="1" t="str">
        <f>VLOOKUP(Cohort[[#This Row],[Code]],Codes[],COLUMN(Codes[[#Headers],[Baby Medications]]),FALSE)</f>
        <v>Yes</v>
      </c>
      <c r="X332" s="1" t="str">
        <f>VLOOKUP(Cohort[[#This Row],[Code]],Codes[],COLUMN(Codes[[#Headers],[Obstetric Histpry]]),FALSE)</f>
        <v>Yes</v>
      </c>
      <c r="Y332" s="1" t="str">
        <f>VLOOKUP(Cohort[[#This Row],[Code]],Codes[],COLUMN(Codes[[#Headers],[18 Month Follow on Data]]),FALSE)</f>
        <v>Yes</v>
      </c>
    </row>
    <row r="333" spans="1:25" x14ac:dyDescent="0.2">
      <c r="A333" t="s">
        <v>345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 t="str" cm="1">
        <f t="array" ref="I333">TEXT(SUM(10^Code_Mask*(Cohort[[#This Row],[Fetal Pilot Scans, validated or not]:[Has child had an 18 month assessment.  NB this includes limited data, courtesy assessments etc]]&gt;0)),"0000000")</f>
        <v>0100100</v>
      </c>
      <c r="L333" s="1" t="b">
        <f>VLOOKUP(Cohort[[#This Row],[Participant ID]],BIBS[],COLUMN(BIBS[[#Headers],[BIBS?]]),FALSE)</f>
        <v>1</v>
      </c>
      <c r="N333" s="1" t="str">
        <f>VLOOKUP(Cohort[[#This Row],[Code]],Codes[],COLUMN(Codes[[#Headers],[Meaning]]),FALSE)</f>
        <v>Term scan, Assessed at 18 months</v>
      </c>
      <c r="O333" s="1" t="str">
        <f>VLOOKUP(Cohort[[#This Row],[Code]],Codes[],COLUMN(Codes[[#Headers],[Parents Demographic]]),FALSE)</f>
        <v>Yes</v>
      </c>
      <c r="P333" s="1" t="str">
        <f>VLOOKUP(Cohort[[#This Row],[Code]],Codes[],COLUMN(Codes[[#Headers],[Mother''s Past Medical History]]),FALSE)</f>
        <v>Yes</v>
      </c>
      <c r="Q333" s="1" t="str">
        <f>VLOOKUP(Cohort[[#This Row],[Code]],Codes[],COLUMN(Codes[[#Headers],[EDD + Mode of Conception]]),FALSE)</f>
        <v>Yes</v>
      </c>
      <c r="R333" s="1" t="str">
        <f>VLOOKUP(Cohort[[#This Row],[Code]],Codes[],COLUMN(Codes[[#Headers],[Late Pregnancy History]]),FALSE)</f>
        <v>Yes</v>
      </c>
      <c r="S333" s="1" t="str">
        <f>VLOOKUP(Cohort[[#This Row],[Code]],Codes[],COLUMN(Codes[[#Headers],[Labour History]]),FALSE)</f>
        <v>Yes</v>
      </c>
      <c r="T333" s="1" t="str">
        <f>VLOOKUP(Cohort[[#This Row],[Code]],Codes[],COLUMN(Codes[[#Headers],[Baby Background Information]]),FALSE)</f>
        <v>Yes</v>
      </c>
      <c r="U333" s="1" t="str">
        <f>VLOOKUP(Cohort[[#This Row],[Code]],Codes[],COLUMN(Codes[[#Headers],[EPDS]]),FALSE)</f>
        <v>Yes</v>
      </c>
      <c r="V333" s="1" t="str">
        <f>VLOOKUP(Cohort[[#This Row],[Code]],Codes[],COLUMN(Codes[[#Headers],[Mother''s Medications]]),FALSE)</f>
        <v>Yes</v>
      </c>
      <c r="W333" s="1" t="str">
        <f>VLOOKUP(Cohort[[#This Row],[Code]],Codes[],COLUMN(Codes[[#Headers],[Baby Medications]]),FALSE)</f>
        <v>Yes</v>
      </c>
      <c r="X333" s="1" t="str">
        <f>VLOOKUP(Cohort[[#This Row],[Code]],Codes[],COLUMN(Codes[[#Headers],[Obstetric Histpry]]),FALSE)</f>
        <v>Yes</v>
      </c>
      <c r="Y333" s="1" t="str">
        <f>VLOOKUP(Cohort[[#This Row],[Code]],Codes[],COLUMN(Codes[[#Headers],[18 Month Follow on Data]]),FALSE)</f>
        <v>Yes</v>
      </c>
    </row>
    <row r="334" spans="1:25" hidden="1" x14ac:dyDescent="0.2">
      <c r="A334" t="s">
        <v>346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 t="str" cm="1">
        <f t="array" ref="I334">TEXT(SUM(10^Code_Mask*(Cohort[[#This Row],[Fetal Pilot Scans, validated or not]:[Has child had an 18 month assessment.  NB this includes limited data, courtesy assessments etc]]&gt;0)),"0000000")</f>
        <v>0100100</v>
      </c>
      <c r="L334" s="1" t="b">
        <f>VLOOKUP(Cohort[[#This Row],[Participant ID]],BIBS[],COLUMN(BIBS[[#Headers],[BIBS?]]),FALSE)</f>
        <v>0</v>
      </c>
      <c r="N334" s="1" t="str">
        <f>VLOOKUP(Cohort[[#This Row],[Code]],Codes[],COLUMN(Codes[[#Headers],[Meaning]]),FALSE)</f>
        <v>Term scan, Assessed at 18 months</v>
      </c>
      <c r="O334" s="1" t="str">
        <f>VLOOKUP(Cohort[[#This Row],[Code]],Codes[],COLUMN(Codes[[#Headers],[Parents Demographic]]),FALSE)</f>
        <v>Yes</v>
      </c>
      <c r="P334" s="1" t="str">
        <f>VLOOKUP(Cohort[[#This Row],[Code]],Codes[],COLUMN(Codes[[#Headers],[Mother''s Past Medical History]]),FALSE)</f>
        <v>Yes</v>
      </c>
      <c r="Q334" s="1" t="str">
        <f>VLOOKUP(Cohort[[#This Row],[Code]],Codes[],COLUMN(Codes[[#Headers],[EDD + Mode of Conception]]),FALSE)</f>
        <v>Yes</v>
      </c>
      <c r="R334" s="1" t="str">
        <f>VLOOKUP(Cohort[[#This Row],[Code]],Codes[],COLUMN(Codes[[#Headers],[Late Pregnancy History]]),FALSE)</f>
        <v>Yes</v>
      </c>
      <c r="S334" s="1" t="str">
        <f>VLOOKUP(Cohort[[#This Row],[Code]],Codes[],COLUMN(Codes[[#Headers],[Labour History]]),FALSE)</f>
        <v>Yes</v>
      </c>
      <c r="T334" s="1" t="str">
        <f>VLOOKUP(Cohort[[#This Row],[Code]],Codes[],COLUMN(Codes[[#Headers],[Baby Background Information]]),FALSE)</f>
        <v>Yes</v>
      </c>
      <c r="U334" s="1" t="str">
        <f>VLOOKUP(Cohort[[#This Row],[Code]],Codes[],COLUMN(Codes[[#Headers],[EPDS]]),FALSE)</f>
        <v>Yes</v>
      </c>
      <c r="V334" s="1" t="str">
        <f>VLOOKUP(Cohort[[#This Row],[Code]],Codes[],COLUMN(Codes[[#Headers],[Mother''s Medications]]),FALSE)</f>
        <v>Yes</v>
      </c>
      <c r="W334" s="1" t="str">
        <f>VLOOKUP(Cohort[[#This Row],[Code]],Codes[],COLUMN(Codes[[#Headers],[Baby Medications]]),FALSE)</f>
        <v>Yes</v>
      </c>
      <c r="X334" s="1" t="str">
        <f>VLOOKUP(Cohort[[#This Row],[Code]],Codes[],COLUMN(Codes[[#Headers],[Obstetric Histpry]]),FALSE)</f>
        <v>Yes</v>
      </c>
      <c r="Y334" s="1" t="str">
        <f>VLOOKUP(Cohort[[#This Row],[Code]],Codes[],COLUMN(Codes[[#Headers],[18 Month Follow on Data]]),FALSE)</f>
        <v>Yes</v>
      </c>
    </row>
    <row r="335" spans="1:25" hidden="1" x14ac:dyDescent="0.2">
      <c r="A335" t="s">
        <v>347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 t="str" cm="1">
        <f t="array" ref="I335">TEXT(SUM(10^Code_Mask*(Cohort[[#This Row],[Fetal Pilot Scans, validated or not]:[Has child had an 18 month assessment.  NB this includes limited data, courtesy assessments etc]]&gt;0)),"0000000")</f>
        <v>0100100</v>
      </c>
      <c r="L335" s="1" t="b">
        <f>VLOOKUP(Cohort[[#This Row],[Participant ID]],BIBS[],COLUMN(BIBS[[#Headers],[BIBS?]]),FALSE)</f>
        <v>0</v>
      </c>
      <c r="N335" s="1" t="str">
        <f>VLOOKUP(Cohort[[#This Row],[Code]],Codes[],COLUMN(Codes[[#Headers],[Meaning]]),FALSE)</f>
        <v>Term scan, Assessed at 18 months</v>
      </c>
      <c r="O335" s="1" t="str">
        <f>VLOOKUP(Cohort[[#This Row],[Code]],Codes[],COLUMN(Codes[[#Headers],[Parents Demographic]]),FALSE)</f>
        <v>Yes</v>
      </c>
      <c r="P335" s="1" t="str">
        <f>VLOOKUP(Cohort[[#This Row],[Code]],Codes[],COLUMN(Codes[[#Headers],[Mother''s Past Medical History]]),FALSE)</f>
        <v>Yes</v>
      </c>
      <c r="Q335" s="1" t="str">
        <f>VLOOKUP(Cohort[[#This Row],[Code]],Codes[],COLUMN(Codes[[#Headers],[EDD + Mode of Conception]]),FALSE)</f>
        <v>Yes</v>
      </c>
      <c r="R335" s="1" t="str">
        <f>VLOOKUP(Cohort[[#This Row],[Code]],Codes[],COLUMN(Codes[[#Headers],[Late Pregnancy History]]),FALSE)</f>
        <v>Yes</v>
      </c>
      <c r="S335" s="1" t="str">
        <f>VLOOKUP(Cohort[[#This Row],[Code]],Codes[],COLUMN(Codes[[#Headers],[Labour History]]),FALSE)</f>
        <v>Yes</v>
      </c>
      <c r="T335" s="1" t="str">
        <f>VLOOKUP(Cohort[[#This Row],[Code]],Codes[],COLUMN(Codes[[#Headers],[Baby Background Information]]),FALSE)</f>
        <v>Yes</v>
      </c>
      <c r="U335" s="1" t="str">
        <f>VLOOKUP(Cohort[[#This Row],[Code]],Codes[],COLUMN(Codes[[#Headers],[EPDS]]),FALSE)</f>
        <v>Yes</v>
      </c>
      <c r="V335" s="1" t="str">
        <f>VLOOKUP(Cohort[[#This Row],[Code]],Codes[],COLUMN(Codes[[#Headers],[Mother''s Medications]]),FALSE)</f>
        <v>Yes</v>
      </c>
      <c r="W335" s="1" t="str">
        <f>VLOOKUP(Cohort[[#This Row],[Code]],Codes[],COLUMN(Codes[[#Headers],[Baby Medications]]),FALSE)</f>
        <v>Yes</v>
      </c>
      <c r="X335" s="1" t="str">
        <f>VLOOKUP(Cohort[[#This Row],[Code]],Codes[],COLUMN(Codes[[#Headers],[Obstetric Histpry]]),FALSE)</f>
        <v>Yes</v>
      </c>
      <c r="Y335" s="1" t="str">
        <f>VLOOKUP(Cohort[[#This Row],[Code]],Codes[],COLUMN(Codes[[#Headers],[18 Month Follow on Data]]),FALSE)</f>
        <v>Yes</v>
      </c>
    </row>
    <row r="336" spans="1:25" hidden="1" x14ac:dyDescent="0.2">
      <c r="A336" t="s">
        <v>348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 t="str" cm="1">
        <f t="array" ref="I336">TEXT(SUM(10^Code_Mask*(Cohort[[#This Row],[Fetal Pilot Scans, validated or not]:[Has child had an 18 month assessment.  NB this includes limited data, courtesy assessments etc]]&gt;0)),"0000000")</f>
        <v>0100000</v>
      </c>
      <c r="L336" s="1" t="b">
        <f>VLOOKUP(Cohort[[#This Row],[Participant ID]],BIBS[],COLUMN(BIBS[[#Headers],[BIBS?]]),FALSE)</f>
        <v>0</v>
      </c>
      <c r="N336" s="1" t="str">
        <f>VLOOKUP(Cohort[[#This Row],[Code]],Codes[],COLUMN(Codes[[#Headers],[Meaning]]),FALSE)</f>
        <v>Term scan, not assessed</v>
      </c>
      <c r="O336" s="1" t="str">
        <f>VLOOKUP(Cohort[[#This Row],[Code]],Codes[],COLUMN(Codes[[#Headers],[Parents Demographic]]),FALSE)</f>
        <v>Yes</v>
      </c>
      <c r="P336" s="1" t="str">
        <f>VLOOKUP(Cohort[[#This Row],[Code]],Codes[],COLUMN(Codes[[#Headers],[Mother''s Past Medical History]]),FALSE)</f>
        <v>Yes</v>
      </c>
      <c r="Q336" s="1" t="str">
        <f>VLOOKUP(Cohort[[#This Row],[Code]],Codes[],COLUMN(Codes[[#Headers],[EDD + Mode of Conception]]),FALSE)</f>
        <v>Yes</v>
      </c>
      <c r="R336" s="1" t="str">
        <f>VLOOKUP(Cohort[[#This Row],[Code]],Codes[],COLUMN(Codes[[#Headers],[Late Pregnancy History]]),FALSE)</f>
        <v>Yes</v>
      </c>
      <c r="S336" s="1" t="str">
        <f>VLOOKUP(Cohort[[#This Row],[Code]],Codes[],COLUMN(Codes[[#Headers],[Labour History]]),FALSE)</f>
        <v>Yes</v>
      </c>
      <c r="T336" s="1" t="str">
        <f>VLOOKUP(Cohort[[#This Row],[Code]],Codes[],COLUMN(Codes[[#Headers],[Baby Background Information]]),FALSE)</f>
        <v>Yes</v>
      </c>
      <c r="U336" s="1" t="str">
        <f>VLOOKUP(Cohort[[#This Row],[Code]],Codes[],COLUMN(Codes[[#Headers],[EPDS]]),FALSE)</f>
        <v>Yes</v>
      </c>
      <c r="V336" s="1" t="str">
        <f>VLOOKUP(Cohort[[#This Row],[Code]],Codes[],COLUMN(Codes[[#Headers],[Mother''s Medications]]),FALSE)</f>
        <v>Yes</v>
      </c>
      <c r="W336" s="1" t="str">
        <f>VLOOKUP(Cohort[[#This Row],[Code]],Codes[],COLUMN(Codes[[#Headers],[Baby Medications]]),FALSE)</f>
        <v>Yes</v>
      </c>
      <c r="X336" s="1" t="str">
        <f>VLOOKUP(Cohort[[#This Row],[Code]],Codes[],COLUMN(Codes[[#Headers],[Obstetric Histpry]]),FALSE)</f>
        <v>Yes</v>
      </c>
      <c r="Y336" s="1" t="str">
        <f>VLOOKUP(Cohort[[#This Row],[Code]],Codes[],COLUMN(Codes[[#Headers],[18 Month Follow on Data]]),FALSE)</f>
        <v>No</v>
      </c>
    </row>
    <row r="337" spans="1:25" hidden="1" x14ac:dyDescent="0.2">
      <c r="A337" t="s">
        <v>349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 t="str" cm="1">
        <f t="array" ref="I337">TEXT(SUM(10^Code_Mask*(Cohort[[#This Row],[Fetal Pilot Scans, validated or not]:[Has child had an 18 month assessment.  NB this includes limited data, courtesy assessments etc]]&gt;0)),"0000000")</f>
        <v>0100100</v>
      </c>
      <c r="L337" s="1" t="b">
        <f>VLOOKUP(Cohort[[#This Row],[Participant ID]],BIBS[],COLUMN(BIBS[[#Headers],[BIBS?]]),FALSE)</f>
        <v>0</v>
      </c>
      <c r="N337" s="1" t="str">
        <f>VLOOKUP(Cohort[[#This Row],[Code]],Codes[],COLUMN(Codes[[#Headers],[Meaning]]),FALSE)</f>
        <v>Term scan, Assessed at 18 months</v>
      </c>
      <c r="O337" s="1" t="str">
        <f>VLOOKUP(Cohort[[#This Row],[Code]],Codes[],COLUMN(Codes[[#Headers],[Parents Demographic]]),FALSE)</f>
        <v>Yes</v>
      </c>
      <c r="P337" s="1" t="str">
        <f>VLOOKUP(Cohort[[#This Row],[Code]],Codes[],COLUMN(Codes[[#Headers],[Mother''s Past Medical History]]),FALSE)</f>
        <v>Yes</v>
      </c>
      <c r="Q337" s="1" t="str">
        <f>VLOOKUP(Cohort[[#This Row],[Code]],Codes[],COLUMN(Codes[[#Headers],[EDD + Mode of Conception]]),FALSE)</f>
        <v>Yes</v>
      </c>
      <c r="R337" s="1" t="str">
        <f>VLOOKUP(Cohort[[#This Row],[Code]],Codes[],COLUMN(Codes[[#Headers],[Late Pregnancy History]]),FALSE)</f>
        <v>Yes</v>
      </c>
      <c r="S337" s="1" t="str">
        <f>VLOOKUP(Cohort[[#This Row],[Code]],Codes[],COLUMN(Codes[[#Headers],[Labour History]]),FALSE)</f>
        <v>Yes</v>
      </c>
      <c r="T337" s="1" t="str">
        <f>VLOOKUP(Cohort[[#This Row],[Code]],Codes[],COLUMN(Codes[[#Headers],[Baby Background Information]]),FALSE)</f>
        <v>Yes</v>
      </c>
      <c r="U337" s="1" t="str">
        <f>VLOOKUP(Cohort[[#This Row],[Code]],Codes[],COLUMN(Codes[[#Headers],[EPDS]]),FALSE)</f>
        <v>Yes</v>
      </c>
      <c r="V337" s="1" t="str">
        <f>VLOOKUP(Cohort[[#This Row],[Code]],Codes[],COLUMN(Codes[[#Headers],[Mother''s Medications]]),FALSE)</f>
        <v>Yes</v>
      </c>
      <c r="W337" s="1" t="str">
        <f>VLOOKUP(Cohort[[#This Row],[Code]],Codes[],COLUMN(Codes[[#Headers],[Baby Medications]]),FALSE)</f>
        <v>Yes</v>
      </c>
      <c r="X337" s="1" t="str">
        <f>VLOOKUP(Cohort[[#This Row],[Code]],Codes[],COLUMN(Codes[[#Headers],[Obstetric Histpry]]),FALSE)</f>
        <v>Yes</v>
      </c>
      <c r="Y337" s="1" t="str">
        <f>VLOOKUP(Cohort[[#This Row],[Code]],Codes[],COLUMN(Codes[[#Headers],[18 Month Follow on Data]]),FALSE)</f>
        <v>Yes</v>
      </c>
    </row>
    <row r="338" spans="1:25" hidden="1" x14ac:dyDescent="0.2">
      <c r="A338" t="s">
        <v>350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 t="str" cm="1">
        <f t="array" ref="I338">TEXT(SUM(10^Code_Mask*(Cohort[[#This Row],[Fetal Pilot Scans, validated or not]:[Has child had an 18 month assessment.  NB this includes limited data, courtesy assessments etc]]&gt;0)),"0000000")</f>
        <v>0100100</v>
      </c>
      <c r="L338" s="1" t="b">
        <f>VLOOKUP(Cohort[[#This Row],[Participant ID]],BIBS[],COLUMN(BIBS[[#Headers],[BIBS?]]),FALSE)</f>
        <v>0</v>
      </c>
      <c r="N338" s="1" t="str">
        <f>VLOOKUP(Cohort[[#This Row],[Code]],Codes[],COLUMN(Codes[[#Headers],[Meaning]]),FALSE)</f>
        <v>Term scan, Assessed at 18 months</v>
      </c>
      <c r="O338" s="1" t="str">
        <f>VLOOKUP(Cohort[[#This Row],[Code]],Codes[],COLUMN(Codes[[#Headers],[Parents Demographic]]),FALSE)</f>
        <v>Yes</v>
      </c>
      <c r="P338" s="1" t="str">
        <f>VLOOKUP(Cohort[[#This Row],[Code]],Codes[],COLUMN(Codes[[#Headers],[Mother''s Past Medical History]]),FALSE)</f>
        <v>Yes</v>
      </c>
      <c r="Q338" s="1" t="str">
        <f>VLOOKUP(Cohort[[#This Row],[Code]],Codes[],COLUMN(Codes[[#Headers],[EDD + Mode of Conception]]),FALSE)</f>
        <v>Yes</v>
      </c>
      <c r="R338" s="1" t="str">
        <f>VLOOKUP(Cohort[[#This Row],[Code]],Codes[],COLUMN(Codes[[#Headers],[Late Pregnancy History]]),FALSE)</f>
        <v>Yes</v>
      </c>
      <c r="S338" s="1" t="str">
        <f>VLOOKUP(Cohort[[#This Row],[Code]],Codes[],COLUMN(Codes[[#Headers],[Labour History]]),FALSE)</f>
        <v>Yes</v>
      </c>
      <c r="T338" s="1" t="str">
        <f>VLOOKUP(Cohort[[#This Row],[Code]],Codes[],COLUMN(Codes[[#Headers],[Baby Background Information]]),FALSE)</f>
        <v>Yes</v>
      </c>
      <c r="U338" s="1" t="str">
        <f>VLOOKUP(Cohort[[#This Row],[Code]],Codes[],COLUMN(Codes[[#Headers],[EPDS]]),FALSE)</f>
        <v>Yes</v>
      </c>
      <c r="V338" s="1" t="str">
        <f>VLOOKUP(Cohort[[#This Row],[Code]],Codes[],COLUMN(Codes[[#Headers],[Mother''s Medications]]),FALSE)</f>
        <v>Yes</v>
      </c>
      <c r="W338" s="1" t="str">
        <f>VLOOKUP(Cohort[[#This Row],[Code]],Codes[],COLUMN(Codes[[#Headers],[Baby Medications]]),FALSE)</f>
        <v>Yes</v>
      </c>
      <c r="X338" s="1" t="str">
        <f>VLOOKUP(Cohort[[#This Row],[Code]],Codes[],COLUMN(Codes[[#Headers],[Obstetric Histpry]]),FALSE)</f>
        <v>Yes</v>
      </c>
      <c r="Y338" s="1" t="str">
        <f>VLOOKUP(Cohort[[#This Row],[Code]],Codes[],COLUMN(Codes[[#Headers],[18 Month Follow on Data]]),FALSE)</f>
        <v>Yes</v>
      </c>
    </row>
    <row r="339" spans="1:25" hidden="1" x14ac:dyDescent="0.2">
      <c r="A339" t="s">
        <v>351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 t="str" cm="1">
        <f t="array" ref="I339">TEXT(SUM(10^Code_Mask*(Cohort[[#This Row],[Fetal Pilot Scans, validated or not]:[Has child had an 18 month assessment.  NB this includes limited data, courtesy assessments etc]]&gt;0)),"0000000")</f>
        <v>0100100</v>
      </c>
      <c r="L339" s="1" t="b">
        <f>VLOOKUP(Cohort[[#This Row],[Participant ID]],BIBS[],COLUMN(BIBS[[#Headers],[BIBS?]]),FALSE)</f>
        <v>0</v>
      </c>
      <c r="N339" s="1" t="str">
        <f>VLOOKUP(Cohort[[#This Row],[Code]],Codes[],COLUMN(Codes[[#Headers],[Meaning]]),FALSE)</f>
        <v>Term scan, Assessed at 18 months</v>
      </c>
      <c r="O339" s="1" t="str">
        <f>VLOOKUP(Cohort[[#This Row],[Code]],Codes[],COLUMN(Codes[[#Headers],[Parents Demographic]]),FALSE)</f>
        <v>Yes</v>
      </c>
      <c r="P339" s="1" t="str">
        <f>VLOOKUP(Cohort[[#This Row],[Code]],Codes[],COLUMN(Codes[[#Headers],[Mother''s Past Medical History]]),FALSE)</f>
        <v>Yes</v>
      </c>
      <c r="Q339" s="1" t="str">
        <f>VLOOKUP(Cohort[[#This Row],[Code]],Codes[],COLUMN(Codes[[#Headers],[EDD + Mode of Conception]]),FALSE)</f>
        <v>Yes</v>
      </c>
      <c r="R339" s="1" t="str">
        <f>VLOOKUP(Cohort[[#This Row],[Code]],Codes[],COLUMN(Codes[[#Headers],[Late Pregnancy History]]),FALSE)</f>
        <v>Yes</v>
      </c>
      <c r="S339" s="1" t="str">
        <f>VLOOKUP(Cohort[[#This Row],[Code]],Codes[],COLUMN(Codes[[#Headers],[Labour History]]),FALSE)</f>
        <v>Yes</v>
      </c>
      <c r="T339" s="1" t="str">
        <f>VLOOKUP(Cohort[[#This Row],[Code]],Codes[],COLUMN(Codes[[#Headers],[Baby Background Information]]),FALSE)</f>
        <v>Yes</v>
      </c>
      <c r="U339" s="1" t="str">
        <f>VLOOKUP(Cohort[[#This Row],[Code]],Codes[],COLUMN(Codes[[#Headers],[EPDS]]),FALSE)</f>
        <v>Yes</v>
      </c>
      <c r="V339" s="1" t="str">
        <f>VLOOKUP(Cohort[[#This Row],[Code]],Codes[],COLUMN(Codes[[#Headers],[Mother''s Medications]]),FALSE)</f>
        <v>Yes</v>
      </c>
      <c r="W339" s="1" t="str">
        <f>VLOOKUP(Cohort[[#This Row],[Code]],Codes[],COLUMN(Codes[[#Headers],[Baby Medications]]),FALSE)</f>
        <v>Yes</v>
      </c>
      <c r="X339" s="1" t="str">
        <f>VLOOKUP(Cohort[[#This Row],[Code]],Codes[],COLUMN(Codes[[#Headers],[Obstetric Histpry]]),FALSE)</f>
        <v>Yes</v>
      </c>
      <c r="Y339" s="1" t="str">
        <f>VLOOKUP(Cohort[[#This Row],[Code]],Codes[],COLUMN(Codes[[#Headers],[18 Month Follow on Data]]),FALSE)</f>
        <v>Yes</v>
      </c>
    </row>
    <row r="340" spans="1:25" hidden="1" x14ac:dyDescent="0.2">
      <c r="A340" t="s">
        <v>352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tr" cm="1">
        <f t="array" ref="I340">TEXT(SUM(10^Code_Mask*(Cohort[[#This Row],[Fetal Pilot Scans, validated or not]:[Has child had an 18 month assessment.  NB this includes limited data, courtesy assessments etc]]&gt;0)),"0000000")</f>
        <v>0000010</v>
      </c>
      <c r="L340" s="1" t="b">
        <f>VLOOKUP(Cohort[[#This Row],[Participant ID]],BIBS[],COLUMN(BIBS[[#Headers],[BIBS?]]),FALSE)</f>
        <v>0</v>
      </c>
      <c r="N340" s="1" t="str">
        <f>VLOOKUP(Cohort[[#This Row],[Code]],Codes[],COLUMN(Codes[[#Headers],[Meaning]]),FALSE)</f>
        <v>Fetal pilot.  Not assessed.  Enrolment, EPDS, not cleaned</v>
      </c>
      <c r="O340" s="1" t="str">
        <f>VLOOKUP(Cohort[[#This Row],[Code]],Codes[],COLUMN(Codes[[#Headers],[Parents Demographic]]),FALSE)</f>
        <v>Yes - uncleaned</v>
      </c>
      <c r="P340" s="1" t="str">
        <f>VLOOKUP(Cohort[[#This Row],[Code]],Codes[],COLUMN(Codes[[#Headers],[Mother''s Past Medical History]]),FALSE)</f>
        <v>Yes - uncleaned</v>
      </c>
      <c r="Q340" s="1" t="str">
        <f>VLOOKUP(Cohort[[#This Row],[Code]],Codes[],COLUMN(Codes[[#Headers],[EDD + Mode of Conception]]),FALSE)</f>
        <v>Yes - uncleaned</v>
      </c>
      <c r="R340" s="1" t="str">
        <f>VLOOKUP(Cohort[[#This Row],[Code]],Codes[],COLUMN(Codes[[#Headers],[Late Pregnancy History]]),FALSE)</f>
        <v>No</v>
      </c>
      <c r="S340" s="1" t="str">
        <f>VLOOKUP(Cohort[[#This Row],[Code]],Codes[],COLUMN(Codes[[#Headers],[Labour History]]),FALSE)</f>
        <v>No</v>
      </c>
      <c r="T340" s="1" t="str">
        <f>VLOOKUP(Cohort[[#This Row],[Code]],Codes[],COLUMN(Codes[[#Headers],[Baby Background Information]]),FALSE)</f>
        <v>No</v>
      </c>
      <c r="U340" s="1" t="str">
        <f>VLOOKUP(Cohort[[#This Row],[Code]],Codes[],COLUMN(Codes[[#Headers],[EPDS]]),FALSE)</f>
        <v>Yes</v>
      </c>
      <c r="V340" s="1" t="str">
        <f>VLOOKUP(Cohort[[#This Row],[Code]],Codes[],COLUMN(Codes[[#Headers],[Mother''s Medications]]),FALSE)</f>
        <v>Yes - uncleaned</v>
      </c>
      <c r="W340" s="1" t="str">
        <f>VLOOKUP(Cohort[[#This Row],[Code]],Codes[],COLUMN(Codes[[#Headers],[Baby Medications]]),FALSE)</f>
        <v>No</v>
      </c>
      <c r="X340" s="1" t="str">
        <f>VLOOKUP(Cohort[[#This Row],[Code]],Codes[],COLUMN(Codes[[#Headers],[Obstetric Histpry]]),FALSE)</f>
        <v>Yes - uncleaned</v>
      </c>
      <c r="Y340" s="1" t="str">
        <f>VLOOKUP(Cohort[[#This Row],[Code]],Codes[],COLUMN(Codes[[#Headers],[18 Month Follow on Data]]),FALSE)</f>
        <v>No</v>
      </c>
    </row>
    <row r="341" spans="1:25" hidden="1" x14ac:dyDescent="0.2">
      <c r="A341" t="s">
        <v>353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 t="str" cm="1">
        <f t="array" ref="I341">TEXT(SUM(10^Code_Mask*(Cohort[[#This Row],[Fetal Pilot Scans, validated or not]:[Has child had an 18 month assessment.  NB this includes limited data, courtesy assessments etc]]&gt;0)),"0000000")</f>
        <v>0011100</v>
      </c>
      <c r="L341" s="1" t="b">
        <f>VLOOKUP(Cohort[[#This Row],[Participant ID]],BIBS[],COLUMN(BIBS[[#Headers],[BIBS?]]),FALSE)</f>
        <v>0</v>
      </c>
      <c r="N341" s="1" t="str">
        <f>VLOOKUP(Cohort[[#This Row],[Code]],Codes[],COLUMN(Codes[[#Headers],[Meaning]]),FALSE)</f>
        <v>Pre-term and pre-term at term scans, assessed at 18 months</v>
      </c>
      <c r="O341" s="1" t="str">
        <f>VLOOKUP(Cohort[[#This Row],[Code]],Codes[],COLUMN(Codes[[#Headers],[Parents Demographic]]),FALSE)</f>
        <v>Yes</v>
      </c>
      <c r="P341" s="1" t="str">
        <f>VLOOKUP(Cohort[[#This Row],[Code]],Codes[],COLUMN(Codes[[#Headers],[Mother''s Past Medical History]]),FALSE)</f>
        <v>Yes</v>
      </c>
      <c r="Q341" s="1" t="str">
        <f>VLOOKUP(Cohort[[#This Row],[Code]],Codes[],COLUMN(Codes[[#Headers],[EDD + Mode of Conception]]),FALSE)</f>
        <v>Yes</v>
      </c>
      <c r="R341" s="1" t="str">
        <f>VLOOKUP(Cohort[[#This Row],[Code]],Codes[],COLUMN(Codes[[#Headers],[Late Pregnancy History]]),FALSE)</f>
        <v>Yes</v>
      </c>
      <c r="S341" s="1" t="str">
        <f>VLOOKUP(Cohort[[#This Row],[Code]],Codes[],COLUMN(Codes[[#Headers],[Labour History]]),FALSE)</f>
        <v>Yes</v>
      </c>
      <c r="T341" s="1" t="str">
        <f>VLOOKUP(Cohort[[#This Row],[Code]],Codes[],COLUMN(Codes[[#Headers],[Baby Background Information]]),FALSE)</f>
        <v>Yes</v>
      </c>
      <c r="U341" s="1" t="str">
        <f>VLOOKUP(Cohort[[#This Row],[Code]],Codes[],COLUMN(Codes[[#Headers],[EPDS]]),FALSE)</f>
        <v>Yes</v>
      </c>
      <c r="V341" s="1" t="str">
        <f>VLOOKUP(Cohort[[#This Row],[Code]],Codes[],COLUMN(Codes[[#Headers],[Mother''s Medications]]),FALSE)</f>
        <v>Yes</v>
      </c>
      <c r="W341" s="1" t="str">
        <f>VLOOKUP(Cohort[[#This Row],[Code]],Codes[],COLUMN(Codes[[#Headers],[Baby Medications]]),FALSE)</f>
        <v>Yes</v>
      </c>
      <c r="X341" s="1" t="str">
        <f>VLOOKUP(Cohort[[#This Row],[Code]],Codes[],COLUMN(Codes[[#Headers],[Obstetric Histpry]]),FALSE)</f>
        <v>Yes</v>
      </c>
      <c r="Y341" s="1" t="str">
        <f>VLOOKUP(Cohort[[#This Row],[Code]],Codes[],COLUMN(Codes[[#Headers],[18 Month Follow on Data]]),FALSE)</f>
        <v>Yes</v>
      </c>
    </row>
    <row r="342" spans="1:25" hidden="1" x14ac:dyDescent="0.2">
      <c r="A342" t="s">
        <v>354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 t="str" cm="1">
        <f t="array" ref="I342">TEXT(SUM(10^Code_Mask*(Cohort[[#This Row],[Fetal Pilot Scans, validated or not]:[Has child had an 18 month assessment.  NB this includes limited data, courtesy assessments etc]]&gt;0)),"0000000")</f>
        <v>0100100</v>
      </c>
      <c r="L342" s="1" t="b">
        <f>VLOOKUP(Cohort[[#This Row],[Participant ID]],BIBS[],COLUMN(BIBS[[#Headers],[BIBS?]]),FALSE)</f>
        <v>0</v>
      </c>
      <c r="N342" s="1" t="str">
        <f>VLOOKUP(Cohort[[#This Row],[Code]],Codes[],COLUMN(Codes[[#Headers],[Meaning]]),FALSE)</f>
        <v>Term scan, Assessed at 18 months</v>
      </c>
      <c r="O342" s="1" t="str">
        <f>VLOOKUP(Cohort[[#This Row],[Code]],Codes[],COLUMN(Codes[[#Headers],[Parents Demographic]]),FALSE)</f>
        <v>Yes</v>
      </c>
      <c r="P342" s="1" t="str">
        <f>VLOOKUP(Cohort[[#This Row],[Code]],Codes[],COLUMN(Codes[[#Headers],[Mother''s Past Medical History]]),FALSE)</f>
        <v>Yes</v>
      </c>
      <c r="Q342" s="1" t="str">
        <f>VLOOKUP(Cohort[[#This Row],[Code]],Codes[],COLUMN(Codes[[#Headers],[EDD + Mode of Conception]]),FALSE)</f>
        <v>Yes</v>
      </c>
      <c r="R342" s="1" t="str">
        <f>VLOOKUP(Cohort[[#This Row],[Code]],Codes[],COLUMN(Codes[[#Headers],[Late Pregnancy History]]),FALSE)</f>
        <v>Yes</v>
      </c>
      <c r="S342" s="1" t="str">
        <f>VLOOKUP(Cohort[[#This Row],[Code]],Codes[],COLUMN(Codes[[#Headers],[Labour History]]),FALSE)</f>
        <v>Yes</v>
      </c>
      <c r="T342" s="1" t="str">
        <f>VLOOKUP(Cohort[[#This Row],[Code]],Codes[],COLUMN(Codes[[#Headers],[Baby Background Information]]),FALSE)</f>
        <v>Yes</v>
      </c>
      <c r="U342" s="1" t="str">
        <f>VLOOKUP(Cohort[[#This Row],[Code]],Codes[],COLUMN(Codes[[#Headers],[EPDS]]),FALSE)</f>
        <v>Yes</v>
      </c>
      <c r="V342" s="1" t="str">
        <f>VLOOKUP(Cohort[[#This Row],[Code]],Codes[],COLUMN(Codes[[#Headers],[Mother''s Medications]]),FALSE)</f>
        <v>Yes</v>
      </c>
      <c r="W342" s="1" t="str">
        <f>VLOOKUP(Cohort[[#This Row],[Code]],Codes[],COLUMN(Codes[[#Headers],[Baby Medications]]),FALSE)</f>
        <v>Yes</v>
      </c>
      <c r="X342" s="1" t="str">
        <f>VLOOKUP(Cohort[[#This Row],[Code]],Codes[],COLUMN(Codes[[#Headers],[Obstetric Histpry]]),FALSE)</f>
        <v>Yes</v>
      </c>
      <c r="Y342" s="1" t="str">
        <f>VLOOKUP(Cohort[[#This Row],[Code]],Codes[],COLUMN(Codes[[#Headers],[18 Month Follow on Data]]),FALSE)</f>
        <v>Yes</v>
      </c>
    </row>
    <row r="343" spans="1:25" hidden="1" x14ac:dyDescent="0.2">
      <c r="A343" t="s">
        <v>355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 t="str" cm="1">
        <f t="array" ref="I343">TEXT(SUM(10^Code_Mask*(Cohort[[#This Row],[Fetal Pilot Scans, validated or not]:[Has child had an 18 month assessment.  NB this includes limited data, courtesy assessments etc]]&gt;0)),"0000000")</f>
        <v>0100100</v>
      </c>
      <c r="L343" s="1" t="b">
        <f>VLOOKUP(Cohort[[#This Row],[Participant ID]],BIBS[],COLUMN(BIBS[[#Headers],[BIBS?]]),FALSE)</f>
        <v>0</v>
      </c>
      <c r="N343" s="1" t="str">
        <f>VLOOKUP(Cohort[[#This Row],[Code]],Codes[],COLUMN(Codes[[#Headers],[Meaning]]),FALSE)</f>
        <v>Term scan, Assessed at 18 months</v>
      </c>
      <c r="O343" s="1" t="str">
        <f>VLOOKUP(Cohort[[#This Row],[Code]],Codes[],COLUMN(Codes[[#Headers],[Parents Demographic]]),FALSE)</f>
        <v>Yes</v>
      </c>
      <c r="P343" s="1" t="str">
        <f>VLOOKUP(Cohort[[#This Row],[Code]],Codes[],COLUMN(Codes[[#Headers],[Mother''s Past Medical History]]),FALSE)</f>
        <v>Yes</v>
      </c>
      <c r="Q343" s="1" t="str">
        <f>VLOOKUP(Cohort[[#This Row],[Code]],Codes[],COLUMN(Codes[[#Headers],[EDD + Mode of Conception]]),FALSE)</f>
        <v>Yes</v>
      </c>
      <c r="R343" s="1" t="str">
        <f>VLOOKUP(Cohort[[#This Row],[Code]],Codes[],COLUMN(Codes[[#Headers],[Late Pregnancy History]]),FALSE)</f>
        <v>Yes</v>
      </c>
      <c r="S343" s="1" t="str">
        <f>VLOOKUP(Cohort[[#This Row],[Code]],Codes[],COLUMN(Codes[[#Headers],[Labour History]]),FALSE)</f>
        <v>Yes</v>
      </c>
      <c r="T343" s="1" t="str">
        <f>VLOOKUP(Cohort[[#This Row],[Code]],Codes[],COLUMN(Codes[[#Headers],[Baby Background Information]]),FALSE)</f>
        <v>Yes</v>
      </c>
      <c r="U343" s="1" t="str">
        <f>VLOOKUP(Cohort[[#This Row],[Code]],Codes[],COLUMN(Codes[[#Headers],[EPDS]]),FALSE)</f>
        <v>Yes</v>
      </c>
      <c r="V343" s="1" t="str">
        <f>VLOOKUP(Cohort[[#This Row],[Code]],Codes[],COLUMN(Codes[[#Headers],[Mother''s Medications]]),FALSE)</f>
        <v>Yes</v>
      </c>
      <c r="W343" s="1" t="str">
        <f>VLOOKUP(Cohort[[#This Row],[Code]],Codes[],COLUMN(Codes[[#Headers],[Baby Medications]]),FALSE)</f>
        <v>Yes</v>
      </c>
      <c r="X343" s="1" t="str">
        <f>VLOOKUP(Cohort[[#This Row],[Code]],Codes[],COLUMN(Codes[[#Headers],[Obstetric Histpry]]),FALSE)</f>
        <v>Yes</v>
      </c>
      <c r="Y343" s="1" t="str">
        <f>VLOOKUP(Cohort[[#This Row],[Code]],Codes[],COLUMN(Codes[[#Headers],[18 Month Follow on Data]]),FALSE)</f>
        <v>Yes</v>
      </c>
    </row>
    <row r="344" spans="1:25" hidden="1" x14ac:dyDescent="0.2">
      <c r="A344" t="s">
        <v>356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 t="str" cm="1">
        <f t="array" ref="I344">TEXT(SUM(10^Code_Mask*(Cohort[[#This Row],[Fetal Pilot Scans, validated or not]:[Has child had an 18 month assessment.  NB this includes limited data, courtesy assessments etc]]&gt;0)),"0000000")</f>
        <v>0100100</v>
      </c>
      <c r="L344" s="1" t="b">
        <f>VLOOKUP(Cohort[[#This Row],[Participant ID]],BIBS[],COLUMN(BIBS[[#Headers],[BIBS?]]),FALSE)</f>
        <v>0</v>
      </c>
      <c r="N344" s="1" t="str">
        <f>VLOOKUP(Cohort[[#This Row],[Code]],Codes[],COLUMN(Codes[[#Headers],[Meaning]]),FALSE)</f>
        <v>Term scan, Assessed at 18 months</v>
      </c>
      <c r="O344" s="1" t="str">
        <f>VLOOKUP(Cohort[[#This Row],[Code]],Codes[],COLUMN(Codes[[#Headers],[Parents Demographic]]),FALSE)</f>
        <v>Yes</v>
      </c>
      <c r="P344" s="1" t="str">
        <f>VLOOKUP(Cohort[[#This Row],[Code]],Codes[],COLUMN(Codes[[#Headers],[Mother''s Past Medical History]]),FALSE)</f>
        <v>Yes</v>
      </c>
      <c r="Q344" s="1" t="str">
        <f>VLOOKUP(Cohort[[#This Row],[Code]],Codes[],COLUMN(Codes[[#Headers],[EDD + Mode of Conception]]),FALSE)</f>
        <v>Yes</v>
      </c>
      <c r="R344" s="1" t="str">
        <f>VLOOKUP(Cohort[[#This Row],[Code]],Codes[],COLUMN(Codes[[#Headers],[Late Pregnancy History]]),FALSE)</f>
        <v>Yes</v>
      </c>
      <c r="S344" s="1" t="str">
        <f>VLOOKUP(Cohort[[#This Row],[Code]],Codes[],COLUMN(Codes[[#Headers],[Labour History]]),FALSE)</f>
        <v>Yes</v>
      </c>
      <c r="T344" s="1" t="str">
        <f>VLOOKUP(Cohort[[#This Row],[Code]],Codes[],COLUMN(Codes[[#Headers],[Baby Background Information]]),FALSE)</f>
        <v>Yes</v>
      </c>
      <c r="U344" s="1" t="str">
        <f>VLOOKUP(Cohort[[#This Row],[Code]],Codes[],COLUMN(Codes[[#Headers],[EPDS]]),FALSE)</f>
        <v>Yes</v>
      </c>
      <c r="V344" s="1" t="str">
        <f>VLOOKUP(Cohort[[#This Row],[Code]],Codes[],COLUMN(Codes[[#Headers],[Mother''s Medications]]),FALSE)</f>
        <v>Yes</v>
      </c>
      <c r="W344" s="1" t="str">
        <f>VLOOKUP(Cohort[[#This Row],[Code]],Codes[],COLUMN(Codes[[#Headers],[Baby Medications]]),FALSE)</f>
        <v>Yes</v>
      </c>
      <c r="X344" s="1" t="str">
        <f>VLOOKUP(Cohort[[#This Row],[Code]],Codes[],COLUMN(Codes[[#Headers],[Obstetric Histpry]]),FALSE)</f>
        <v>Yes</v>
      </c>
      <c r="Y344" s="1" t="str">
        <f>VLOOKUP(Cohort[[#This Row],[Code]],Codes[],COLUMN(Codes[[#Headers],[18 Month Follow on Data]]),FALSE)</f>
        <v>Yes</v>
      </c>
    </row>
    <row r="345" spans="1:25" hidden="1" x14ac:dyDescent="0.2">
      <c r="A345" t="s">
        <v>357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 t="str" cm="1">
        <f t="array" ref="I345">TEXT(SUM(10^Code_Mask*(Cohort[[#This Row],[Fetal Pilot Scans, validated or not]:[Has child had an 18 month assessment.  NB this includes limited data, courtesy assessments etc]]&gt;0)),"0000000")</f>
        <v>0100100</v>
      </c>
      <c r="L345" s="1" t="b">
        <f>VLOOKUP(Cohort[[#This Row],[Participant ID]],BIBS[],COLUMN(BIBS[[#Headers],[BIBS?]]),FALSE)</f>
        <v>0</v>
      </c>
      <c r="N345" s="1" t="str">
        <f>VLOOKUP(Cohort[[#This Row],[Code]],Codes[],COLUMN(Codes[[#Headers],[Meaning]]),FALSE)</f>
        <v>Term scan, Assessed at 18 months</v>
      </c>
      <c r="O345" s="1" t="str">
        <f>VLOOKUP(Cohort[[#This Row],[Code]],Codes[],COLUMN(Codes[[#Headers],[Parents Demographic]]),FALSE)</f>
        <v>Yes</v>
      </c>
      <c r="P345" s="1" t="str">
        <f>VLOOKUP(Cohort[[#This Row],[Code]],Codes[],COLUMN(Codes[[#Headers],[Mother''s Past Medical History]]),FALSE)</f>
        <v>Yes</v>
      </c>
      <c r="Q345" s="1" t="str">
        <f>VLOOKUP(Cohort[[#This Row],[Code]],Codes[],COLUMN(Codes[[#Headers],[EDD + Mode of Conception]]),FALSE)</f>
        <v>Yes</v>
      </c>
      <c r="R345" s="1" t="str">
        <f>VLOOKUP(Cohort[[#This Row],[Code]],Codes[],COLUMN(Codes[[#Headers],[Late Pregnancy History]]),FALSE)</f>
        <v>Yes</v>
      </c>
      <c r="S345" s="1" t="str">
        <f>VLOOKUP(Cohort[[#This Row],[Code]],Codes[],COLUMN(Codes[[#Headers],[Labour History]]),FALSE)</f>
        <v>Yes</v>
      </c>
      <c r="T345" s="1" t="str">
        <f>VLOOKUP(Cohort[[#This Row],[Code]],Codes[],COLUMN(Codes[[#Headers],[Baby Background Information]]),FALSE)</f>
        <v>Yes</v>
      </c>
      <c r="U345" s="1" t="str">
        <f>VLOOKUP(Cohort[[#This Row],[Code]],Codes[],COLUMN(Codes[[#Headers],[EPDS]]),FALSE)</f>
        <v>Yes</v>
      </c>
      <c r="V345" s="1" t="str">
        <f>VLOOKUP(Cohort[[#This Row],[Code]],Codes[],COLUMN(Codes[[#Headers],[Mother''s Medications]]),FALSE)</f>
        <v>Yes</v>
      </c>
      <c r="W345" s="1" t="str">
        <f>VLOOKUP(Cohort[[#This Row],[Code]],Codes[],COLUMN(Codes[[#Headers],[Baby Medications]]),FALSE)</f>
        <v>Yes</v>
      </c>
      <c r="X345" s="1" t="str">
        <f>VLOOKUP(Cohort[[#This Row],[Code]],Codes[],COLUMN(Codes[[#Headers],[Obstetric Histpry]]),FALSE)</f>
        <v>Yes</v>
      </c>
      <c r="Y345" s="1" t="str">
        <f>VLOOKUP(Cohort[[#This Row],[Code]],Codes[],COLUMN(Codes[[#Headers],[18 Month Follow on Data]]),FALSE)</f>
        <v>Yes</v>
      </c>
    </row>
    <row r="346" spans="1:25" hidden="1" x14ac:dyDescent="0.2">
      <c r="A346" t="s">
        <v>358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 t="str" cm="1">
        <f t="array" ref="I346">TEXT(SUM(10^Code_Mask*(Cohort[[#This Row],[Fetal Pilot Scans, validated or not]:[Has child had an 18 month assessment.  NB this includes limited data, courtesy assessments etc]]&gt;0)),"0000000")</f>
        <v>0100100</v>
      </c>
      <c r="L346" s="1" t="b">
        <f>VLOOKUP(Cohort[[#This Row],[Participant ID]],BIBS[],COLUMN(BIBS[[#Headers],[BIBS?]]),FALSE)</f>
        <v>0</v>
      </c>
      <c r="N346" s="1" t="str">
        <f>VLOOKUP(Cohort[[#This Row],[Code]],Codes[],COLUMN(Codes[[#Headers],[Meaning]]),FALSE)</f>
        <v>Term scan, Assessed at 18 months</v>
      </c>
      <c r="O346" s="1" t="str">
        <f>VLOOKUP(Cohort[[#This Row],[Code]],Codes[],COLUMN(Codes[[#Headers],[Parents Demographic]]),FALSE)</f>
        <v>Yes</v>
      </c>
      <c r="P346" s="1" t="str">
        <f>VLOOKUP(Cohort[[#This Row],[Code]],Codes[],COLUMN(Codes[[#Headers],[Mother''s Past Medical History]]),FALSE)</f>
        <v>Yes</v>
      </c>
      <c r="Q346" s="1" t="str">
        <f>VLOOKUP(Cohort[[#This Row],[Code]],Codes[],COLUMN(Codes[[#Headers],[EDD + Mode of Conception]]),FALSE)</f>
        <v>Yes</v>
      </c>
      <c r="R346" s="1" t="str">
        <f>VLOOKUP(Cohort[[#This Row],[Code]],Codes[],COLUMN(Codes[[#Headers],[Late Pregnancy History]]),FALSE)</f>
        <v>Yes</v>
      </c>
      <c r="S346" s="1" t="str">
        <f>VLOOKUP(Cohort[[#This Row],[Code]],Codes[],COLUMN(Codes[[#Headers],[Labour History]]),FALSE)</f>
        <v>Yes</v>
      </c>
      <c r="T346" s="1" t="str">
        <f>VLOOKUP(Cohort[[#This Row],[Code]],Codes[],COLUMN(Codes[[#Headers],[Baby Background Information]]),FALSE)</f>
        <v>Yes</v>
      </c>
      <c r="U346" s="1" t="str">
        <f>VLOOKUP(Cohort[[#This Row],[Code]],Codes[],COLUMN(Codes[[#Headers],[EPDS]]),FALSE)</f>
        <v>Yes</v>
      </c>
      <c r="V346" s="1" t="str">
        <f>VLOOKUP(Cohort[[#This Row],[Code]],Codes[],COLUMN(Codes[[#Headers],[Mother''s Medications]]),FALSE)</f>
        <v>Yes</v>
      </c>
      <c r="W346" s="1" t="str">
        <f>VLOOKUP(Cohort[[#This Row],[Code]],Codes[],COLUMN(Codes[[#Headers],[Baby Medications]]),FALSE)</f>
        <v>Yes</v>
      </c>
      <c r="X346" s="1" t="str">
        <f>VLOOKUP(Cohort[[#This Row],[Code]],Codes[],COLUMN(Codes[[#Headers],[Obstetric Histpry]]),FALSE)</f>
        <v>Yes</v>
      </c>
      <c r="Y346" s="1" t="str">
        <f>VLOOKUP(Cohort[[#This Row],[Code]],Codes[],COLUMN(Codes[[#Headers],[18 Month Follow on Data]]),FALSE)</f>
        <v>Yes</v>
      </c>
    </row>
    <row r="347" spans="1:25" hidden="1" x14ac:dyDescent="0.2">
      <c r="A347" t="s">
        <v>359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 t="str" cm="1">
        <f t="array" ref="I347">TEXT(SUM(10^Code_Mask*(Cohort[[#This Row],[Fetal Pilot Scans, validated or not]:[Has child had an 18 month assessment.  NB this includes limited data, courtesy assessments etc]]&gt;0)),"0000000")</f>
        <v>0100100</v>
      </c>
      <c r="L347" s="1" t="b">
        <f>VLOOKUP(Cohort[[#This Row],[Participant ID]],BIBS[],COLUMN(BIBS[[#Headers],[BIBS?]]),FALSE)</f>
        <v>0</v>
      </c>
      <c r="N347" s="1" t="str">
        <f>VLOOKUP(Cohort[[#This Row],[Code]],Codes[],COLUMN(Codes[[#Headers],[Meaning]]),FALSE)</f>
        <v>Term scan, Assessed at 18 months</v>
      </c>
      <c r="O347" s="1" t="str">
        <f>VLOOKUP(Cohort[[#This Row],[Code]],Codes[],COLUMN(Codes[[#Headers],[Parents Demographic]]),FALSE)</f>
        <v>Yes</v>
      </c>
      <c r="P347" s="1" t="str">
        <f>VLOOKUP(Cohort[[#This Row],[Code]],Codes[],COLUMN(Codes[[#Headers],[Mother''s Past Medical History]]),FALSE)</f>
        <v>Yes</v>
      </c>
      <c r="Q347" s="1" t="str">
        <f>VLOOKUP(Cohort[[#This Row],[Code]],Codes[],COLUMN(Codes[[#Headers],[EDD + Mode of Conception]]),FALSE)</f>
        <v>Yes</v>
      </c>
      <c r="R347" s="1" t="str">
        <f>VLOOKUP(Cohort[[#This Row],[Code]],Codes[],COLUMN(Codes[[#Headers],[Late Pregnancy History]]),FALSE)</f>
        <v>Yes</v>
      </c>
      <c r="S347" s="1" t="str">
        <f>VLOOKUP(Cohort[[#This Row],[Code]],Codes[],COLUMN(Codes[[#Headers],[Labour History]]),FALSE)</f>
        <v>Yes</v>
      </c>
      <c r="T347" s="1" t="str">
        <f>VLOOKUP(Cohort[[#This Row],[Code]],Codes[],COLUMN(Codes[[#Headers],[Baby Background Information]]),FALSE)</f>
        <v>Yes</v>
      </c>
      <c r="U347" s="1" t="str">
        <f>VLOOKUP(Cohort[[#This Row],[Code]],Codes[],COLUMN(Codes[[#Headers],[EPDS]]),FALSE)</f>
        <v>Yes</v>
      </c>
      <c r="V347" s="1" t="str">
        <f>VLOOKUP(Cohort[[#This Row],[Code]],Codes[],COLUMN(Codes[[#Headers],[Mother''s Medications]]),FALSE)</f>
        <v>Yes</v>
      </c>
      <c r="W347" s="1" t="str">
        <f>VLOOKUP(Cohort[[#This Row],[Code]],Codes[],COLUMN(Codes[[#Headers],[Baby Medications]]),FALSE)</f>
        <v>Yes</v>
      </c>
      <c r="X347" s="1" t="str">
        <f>VLOOKUP(Cohort[[#This Row],[Code]],Codes[],COLUMN(Codes[[#Headers],[Obstetric Histpry]]),FALSE)</f>
        <v>Yes</v>
      </c>
      <c r="Y347" s="1" t="str">
        <f>VLOOKUP(Cohort[[#This Row],[Code]],Codes[],COLUMN(Codes[[#Headers],[18 Month Follow on Data]]),FALSE)</f>
        <v>Yes</v>
      </c>
    </row>
    <row r="348" spans="1:25" hidden="1" x14ac:dyDescent="0.2">
      <c r="A348" t="s">
        <v>360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 t="str" cm="1">
        <f t="array" ref="I348">TEXT(SUM(10^Code_Mask*(Cohort[[#This Row],[Fetal Pilot Scans, validated or not]:[Has child had an 18 month assessment.  NB this includes limited data, courtesy assessments etc]]&gt;0)),"0000000")</f>
        <v>0100000</v>
      </c>
      <c r="L348" s="1" t="b">
        <f>VLOOKUP(Cohort[[#This Row],[Participant ID]],BIBS[],COLUMN(BIBS[[#Headers],[BIBS?]]),FALSE)</f>
        <v>0</v>
      </c>
      <c r="N348" s="1" t="str">
        <f>VLOOKUP(Cohort[[#This Row],[Code]],Codes[],COLUMN(Codes[[#Headers],[Meaning]]),FALSE)</f>
        <v>Term scan, not assessed</v>
      </c>
      <c r="O348" s="1" t="str">
        <f>VLOOKUP(Cohort[[#This Row],[Code]],Codes[],COLUMN(Codes[[#Headers],[Parents Demographic]]),FALSE)</f>
        <v>Yes</v>
      </c>
      <c r="P348" s="1" t="str">
        <f>VLOOKUP(Cohort[[#This Row],[Code]],Codes[],COLUMN(Codes[[#Headers],[Mother''s Past Medical History]]),FALSE)</f>
        <v>Yes</v>
      </c>
      <c r="Q348" s="1" t="str">
        <f>VLOOKUP(Cohort[[#This Row],[Code]],Codes[],COLUMN(Codes[[#Headers],[EDD + Mode of Conception]]),FALSE)</f>
        <v>Yes</v>
      </c>
      <c r="R348" s="1" t="str">
        <f>VLOOKUP(Cohort[[#This Row],[Code]],Codes[],COLUMN(Codes[[#Headers],[Late Pregnancy History]]),FALSE)</f>
        <v>Yes</v>
      </c>
      <c r="S348" s="1" t="str">
        <f>VLOOKUP(Cohort[[#This Row],[Code]],Codes[],COLUMN(Codes[[#Headers],[Labour History]]),FALSE)</f>
        <v>Yes</v>
      </c>
      <c r="T348" s="1" t="str">
        <f>VLOOKUP(Cohort[[#This Row],[Code]],Codes[],COLUMN(Codes[[#Headers],[Baby Background Information]]),FALSE)</f>
        <v>Yes</v>
      </c>
      <c r="U348" s="1" t="str">
        <f>VLOOKUP(Cohort[[#This Row],[Code]],Codes[],COLUMN(Codes[[#Headers],[EPDS]]),FALSE)</f>
        <v>Yes</v>
      </c>
      <c r="V348" s="1" t="str">
        <f>VLOOKUP(Cohort[[#This Row],[Code]],Codes[],COLUMN(Codes[[#Headers],[Mother''s Medications]]),FALSE)</f>
        <v>Yes</v>
      </c>
      <c r="W348" s="1" t="str">
        <f>VLOOKUP(Cohort[[#This Row],[Code]],Codes[],COLUMN(Codes[[#Headers],[Baby Medications]]),FALSE)</f>
        <v>Yes</v>
      </c>
      <c r="X348" s="1" t="str">
        <f>VLOOKUP(Cohort[[#This Row],[Code]],Codes[],COLUMN(Codes[[#Headers],[Obstetric Histpry]]),FALSE)</f>
        <v>Yes</v>
      </c>
      <c r="Y348" s="1" t="str">
        <f>VLOOKUP(Cohort[[#This Row],[Code]],Codes[],COLUMN(Codes[[#Headers],[18 Month Follow on Data]]),FALSE)</f>
        <v>No</v>
      </c>
    </row>
    <row r="349" spans="1:25" hidden="1" x14ac:dyDescent="0.2">
      <c r="A349" t="s">
        <v>361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 t="str" cm="1">
        <f t="array" ref="I349">TEXT(SUM(10^Code_Mask*(Cohort[[#This Row],[Fetal Pilot Scans, validated or not]:[Has child had an 18 month assessment.  NB this includes limited data, courtesy assessments etc]]&gt;0)),"0000000")</f>
        <v>0100110</v>
      </c>
      <c r="L349" s="1" t="b">
        <f>VLOOKUP(Cohort[[#This Row],[Participant ID]],BIBS[],COLUMN(BIBS[[#Headers],[BIBS?]]),FALSE)</f>
        <v>0</v>
      </c>
      <c r="N349" s="1" t="str">
        <f>VLOOKUP(Cohort[[#This Row],[Code]],Codes[],COLUMN(Codes[[#Headers],[Meaning]]),FALSE)</f>
        <v>Term scan + fetal pilot assessed at 18 months</v>
      </c>
      <c r="O349" s="1" t="str">
        <f>VLOOKUP(Cohort[[#This Row],[Code]],Codes[],COLUMN(Codes[[#Headers],[Parents Demographic]]),FALSE)</f>
        <v>Yes</v>
      </c>
      <c r="P349" s="1" t="str">
        <f>VLOOKUP(Cohort[[#This Row],[Code]],Codes[],COLUMN(Codes[[#Headers],[Mother''s Past Medical History]]),FALSE)</f>
        <v>Yes</v>
      </c>
      <c r="Q349" s="1" t="str">
        <f>VLOOKUP(Cohort[[#This Row],[Code]],Codes[],COLUMN(Codes[[#Headers],[EDD + Mode of Conception]]),FALSE)</f>
        <v>Yes</v>
      </c>
      <c r="R349" s="1" t="str">
        <f>VLOOKUP(Cohort[[#This Row],[Code]],Codes[],COLUMN(Codes[[#Headers],[Late Pregnancy History]]),FALSE)</f>
        <v>Yes</v>
      </c>
      <c r="S349" s="1" t="str">
        <f>VLOOKUP(Cohort[[#This Row],[Code]],Codes[],COLUMN(Codes[[#Headers],[Labour History]]),FALSE)</f>
        <v>Yes</v>
      </c>
      <c r="T349" s="1" t="str">
        <f>VLOOKUP(Cohort[[#This Row],[Code]],Codes[],COLUMN(Codes[[#Headers],[Baby Background Information]]),FALSE)</f>
        <v>Yes</v>
      </c>
      <c r="U349" s="1" t="str">
        <f>VLOOKUP(Cohort[[#This Row],[Code]],Codes[],COLUMN(Codes[[#Headers],[EPDS]]),FALSE)</f>
        <v>Yes</v>
      </c>
      <c r="V349" s="1" t="str">
        <f>VLOOKUP(Cohort[[#This Row],[Code]],Codes[],COLUMN(Codes[[#Headers],[Mother''s Medications]]),FALSE)</f>
        <v>Yes</v>
      </c>
      <c r="W349" s="1" t="str">
        <f>VLOOKUP(Cohort[[#This Row],[Code]],Codes[],COLUMN(Codes[[#Headers],[Baby Medications]]),FALSE)</f>
        <v>Yes</v>
      </c>
      <c r="X349" s="1" t="str">
        <f>VLOOKUP(Cohort[[#This Row],[Code]],Codes[],COLUMN(Codes[[#Headers],[Obstetric Histpry]]),FALSE)</f>
        <v>Yes</v>
      </c>
      <c r="Y349" s="1" t="str">
        <f>VLOOKUP(Cohort[[#This Row],[Code]],Codes[],COLUMN(Codes[[#Headers],[18 Month Follow on Data]]),FALSE)</f>
        <v>Yes</v>
      </c>
    </row>
    <row r="350" spans="1:25" hidden="1" x14ac:dyDescent="0.2">
      <c r="A350" t="s">
        <v>362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 t="str" cm="1">
        <f t="array" ref="I350">TEXT(SUM(10^Code_Mask*(Cohort[[#This Row],[Fetal Pilot Scans, validated or not]:[Has child had an 18 month assessment.  NB this includes limited data, courtesy assessments etc]]&gt;0)),"0000000")</f>
        <v>0100110</v>
      </c>
      <c r="L350" s="1" t="b">
        <f>VLOOKUP(Cohort[[#This Row],[Participant ID]],BIBS[],COLUMN(BIBS[[#Headers],[BIBS?]]),FALSE)</f>
        <v>0</v>
      </c>
      <c r="N350" s="1" t="str">
        <f>VLOOKUP(Cohort[[#This Row],[Code]],Codes[],COLUMN(Codes[[#Headers],[Meaning]]),FALSE)</f>
        <v>Term scan + fetal pilot assessed at 18 months</v>
      </c>
      <c r="O350" s="1" t="str">
        <f>VLOOKUP(Cohort[[#This Row],[Code]],Codes[],COLUMN(Codes[[#Headers],[Parents Demographic]]),FALSE)</f>
        <v>Yes</v>
      </c>
      <c r="P350" s="1" t="str">
        <f>VLOOKUP(Cohort[[#This Row],[Code]],Codes[],COLUMN(Codes[[#Headers],[Mother''s Past Medical History]]),FALSE)</f>
        <v>Yes</v>
      </c>
      <c r="Q350" s="1" t="str">
        <f>VLOOKUP(Cohort[[#This Row],[Code]],Codes[],COLUMN(Codes[[#Headers],[EDD + Mode of Conception]]),FALSE)</f>
        <v>Yes</v>
      </c>
      <c r="R350" s="1" t="str">
        <f>VLOOKUP(Cohort[[#This Row],[Code]],Codes[],COLUMN(Codes[[#Headers],[Late Pregnancy History]]),FALSE)</f>
        <v>Yes</v>
      </c>
      <c r="S350" s="1" t="str">
        <f>VLOOKUP(Cohort[[#This Row],[Code]],Codes[],COLUMN(Codes[[#Headers],[Labour History]]),FALSE)</f>
        <v>Yes</v>
      </c>
      <c r="T350" s="1" t="str">
        <f>VLOOKUP(Cohort[[#This Row],[Code]],Codes[],COLUMN(Codes[[#Headers],[Baby Background Information]]),FALSE)</f>
        <v>Yes</v>
      </c>
      <c r="U350" s="1" t="str">
        <f>VLOOKUP(Cohort[[#This Row],[Code]],Codes[],COLUMN(Codes[[#Headers],[EPDS]]),FALSE)</f>
        <v>Yes</v>
      </c>
      <c r="V350" s="1" t="str">
        <f>VLOOKUP(Cohort[[#This Row],[Code]],Codes[],COLUMN(Codes[[#Headers],[Mother''s Medications]]),FALSE)</f>
        <v>Yes</v>
      </c>
      <c r="W350" s="1" t="str">
        <f>VLOOKUP(Cohort[[#This Row],[Code]],Codes[],COLUMN(Codes[[#Headers],[Baby Medications]]),FALSE)</f>
        <v>Yes</v>
      </c>
      <c r="X350" s="1" t="str">
        <f>VLOOKUP(Cohort[[#This Row],[Code]],Codes[],COLUMN(Codes[[#Headers],[Obstetric Histpry]]),FALSE)</f>
        <v>Yes</v>
      </c>
      <c r="Y350" s="1" t="str">
        <f>VLOOKUP(Cohort[[#This Row],[Code]],Codes[],COLUMN(Codes[[#Headers],[18 Month Follow on Data]]),FALSE)</f>
        <v>Yes</v>
      </c>
    </row>
    <row r="351" spans="1:25" hidden="1" x14ac:dyDescent="0.2">
      <c r="A351" t="s">
        <v>363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tr" cm="1">
        <f t="array" ref="I351">TEXT(SUM(10^Code_Mask*(Cohort[[#This Row],[Fetal Pilot Scans, validated or not]:[Has child had an 18 month assessment.  NB this includes limited data, courtesy assessments etc]]&gt;0)),"0000000")</f>
        <v>0000010</v>
      </c>
      <c r="L351" s="1" t="b">
        <f>VLOOKUP(Cohort[[#This Row],[Participant ID]],BIBS[],COLUMN(BIBS[[#Headers],[BIBS?]]),FALSE)</f>
        <v>0</v>
      </c>
      <c r="N351" s="1" t="str">
        <f>VLOOKUP(Cohort[[#This Row],[Code]],Codes[],COLUMN(Codes[[#Headers],[Meaning]]),FALSE)</f>
        <v>Fetal pilot.  Not assessed.  Enrolment, EPDS, not cleaned</v>
      </c>
      <c r="O351" s="1" t="str">
        <f>VLOOKUP(Cohort[[#This Row],[Code]],Codes[],COLUMN(Codes[[#Headers],[Parents Demographic]]),FALSE)</f>
        <v>Yes - uncleaned</v>
      </c>
      <c r="P351" s="1" t="str">
        <f>VLOOKUP(Cohort[[#This Row],[Code]],Codes[],COLUMN(Codes[[#Headers],[Mother''s Past Medical History]]),FALSE)</f>
        <v>Yes - uncleaned</v>
      </c>
      <c r="Q351" s="1" t="str">
        <f>VLOOKUP(Cohort[[#This Row],[Code]],Codes[],COLUMN(Codes[[#Headers],[EDD + Mode of Conception]]),FALSE)</f>
        <v>Yes - uncleaned</v>
      </c>
      <c r="R351" s="1" t="str">
        <f>VLOOKUP(Cohort[[#This Row],[Code]],Codes[],COLUMN(Codes[[#Headers],[Late Pregnancy History]]),FALSE)</f>
        <v>No</v>
      </c>
      <c r="S351" s="1" t="str">
        <f>VLOOKUP(Cohort[[#This Row],[Code]],Codes[],COLUMN(Codes[[#Headers],[Labour History]]),FALSE)</f>
        <v>No</v>
      </c>
      <c r="T351" s="1" t="str">
        <f>VLOOKUP(Cohort[[#This Row],[Code]],Codes[],COLUMN(Codes[[#Headers],[Baby Background Information]]),FALSE)</f>
        <v>No</v>
      </c>
      <c r="U351" s="1" t="str">
        <f>VLOOKUP(Cohort[[#This Row],[Code]],Codes[],COLUMN(Codes[[#Headers],[EPDS]]),FALSE)</f>
        <v>Yes</v>
      </c>
      <c r="V351" s="1" t="str">
        <f>VLOOKUP(Cohort[[#This Row],[Code]],Codes[],COLUMN(Codes[[#Headers],[Mother''s Medications]]),FALSE)</f>
        <v>Yes - uncleaned</v>
      </c>
      <c r="W351" s="1" t="str">
        <f>VLOOKUP(Cohort[[#This Row],[Code]],Codes[],COLUMN(Codes[[#Headers],[Baby Medications]]),FALSE)</f>
        <v>No</v>
      </c>
      <c r="X351" s="1" t="str">
        <f>VLOOKUP(Cohort[[#This Row],[Code]],Codes[],COLUMN(Codes[[#Headers],[Obstetric Histpry]]),FALSE)</f>
        <v>Yes - uncleaned</v>
      </c>
      <c r="Y351" s="1" t="str">
        <f>VLOOKUP(Cohort[[#This Row],[Code]],Codes[],COLUMN(Codes[[#Headers],[18 Month Follow on Data]]),FALSE)</f>
        <v>No</v>
      </c>
    </row>
    <row r="352" spans="1:25" hidden="1" x14ac:dyDescent="0.2">
      <c r="A352" t="s">
        <v>364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tr" cm="1">
        <f t="array" ref="I352">TEXT(SUM(10^Code_Mask*(Cohort[[#This Row],[Fetal Pilot Scans, validated or not]:[Has child had an 18 month assessment.  NB this includes limited data, courtesy assessments etc]]&gt;0)),"0000000")</f>
        <v>0000010</v>
      </c>
      <c r="L352" s="1" t="b">
        <f>VLOOKUP(Cohort[[#This Row],[Participant ID]],BIBS[],COLUMN(BIBS[[#Headers],[BIBS?]]),FALSE)</f>
        <v>0</v>
      </c>
      <c r="N352" s="1" t="str">
        <f>VLOOKUP(Cohort[[#This Row],[Code]],Codes[],COLUMN(Codes[[#Headers],[Meaning]]),FALSE)</f>
        <v>Fetal pilot.  Not assessed.  Enrolment, EPDS, not cleaned</v>
      </c>
      <c r="O352" s="1" t="str">
        <f>VLOOKUP(Cohort[[#This Row],[Code]],Codes[],COLUMN(Codes[[#Headers],[Parents Demographic]]),FALSE)</f>
        <v>Yes - uncleaned</v>
      </c>
      <c r="P352" s="1" t="str">
        <f>VLOOKUP(Cohort[[#This Row],[Code]],Codes[],COLUMN(Codes[[#Headers],[Mother''s Past Medical History]]),FALSE)</f>
        <v>Yes - uncleaned</v>
      </c>
      <c r="Q352" s="1" t="str">
        <f>VLOOKUP(Cohort[[#This Row],[Code]],Codes[],COLUMN(Codes[[#Headers],[EDD + Mode of Conception]]),FALSE)</f>
        <v>Yes - uncleaned</v>
      </c>
      <c r="R352" s="1" t="str">
        <f>VLOOKUP(Cohort[[#This Row],[Code]],Codes[],COLUMN(Codes[[#Headers],[Late Pregnancy History]]),FALSE)</f>
        <v>No</v>
      </c>
      <c r="S352" s="1" t="str">
        <f>VLOOKUP(Cohort[[#This Row],[Code]],Codes[],COLUMN(Codes[[#Headers],[Labour History]]),FALSE)</f>
        <v>No</v>
      </c>
      <c r="T352" s="1" t="str">
        <f>VLOOKUP(Cohort[[#This Row],[Code]],Codes[],COLUMN(Codes[[#Headers],[Baby Background Information]]),FALSE)</f>
        <v>No</v>
      </c>
      <c r="U352" s="1" t="str">
        <f>VLOOKUP(Cohort[[#This Row],[Code]],Codes[],COLUMN(Codes[[#Headers],[EPDS]]),FALSE)</f>
        <v>Yes</v>
      </c>
      <c r="V352" s="1" t="str">
        <f>VLOOKUP(Cohort[[#This Row],[Code]],Codes[],COLUMN(Codes[[#Headers],[Mother''s Medications]]),FALSE)</f>
        <v>Yes - uncleaned</v>
      </c>
      <c r="W352" s="1" t="str">
        <f>VLOOKUP(Cohort[[#This Row],[Code]],Codes[],COLUMN(Codes[[#Headers],[Baby Medications]]),FALSE)</f>
        <v>No</v>
      </c>
      <c r="X352" s="1" t="str">
        <f>VLOOKUP(Cohort[[#This Row],[Code]],Codes[],COLUMN(Codes[[#Headers],[Obstetric Histpry]]),FALSE)</f>
        <v>Yes - uncleaned</v>
      </c>
      <c r="Y352" s="1" t="str">
        <f>VLOOKUP(Cohort[[#This Row],[Code]],Codes[],COLUMN(Codes[[#Headers],[18 Month Follow on Data]]),FALSE)</f>
        <v>No</v>
      </c>
    </row>
    <row r="353" spans="1:25" hidden="1" x14ac:dyDescent="0.2">
      <c r="A353" t="s">
        <v>365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tr" cm="1">
        <f t="array" ref="I353">TEXT(SUM(10^Code_Mask*(Cohort[[#This Row],[Fetal Pilot Scans, validated or not]:[Has child had an 18 month assessment.  NB this includes limited data, courtesy assessments etc]]&gt;0)),"0000000")</f>
        <v>0000010</v>
      </c>
      <c r="L353" s="1" t="b">
        <f>VLOOKUP(Cohort[[#This Row],[Participant ID]],BIBS[],COLUMN(BIBS[[#Headers],[BIBS?]]),FALSE)</f>
        <v>0</v>
      </c>
      <c r="N353" s="1" t="str">
        <f>VLOOKUP(Cohort[[#This Row],[Code]],Codes[],COLUMN(Codes[[#Headers],[Meaning]]),FALSE)</f>
        <v>Fetal pilot.  Not assessed.  Enrolment, EPDS, not cleaned</v>
      </c>
      <c r="O353" s="1" t="str">
        <f>VLOOKUP(Cohort[[#This Row],[Code]],Codes[],COLUMN(Codes[[#Headers],[Parents Demographic]]),FALSE)</f>
        <v>Yes - uncleaned</v>
      </c>
      <c r="P353" s="1" t="str">
        <f>VLOOKUP(Cohort[[#This Row],[Code]],Codes[],COLUMN(Codes[[#Headers],[Mother''s Past Medical History]]),FALSE)</f>
        <v>Yes - uncleaned</v>
      </c>
      <c r="Q353" s="1" t="str">
        <f>VLOOKUP(Cohort[[#This Row],[Code]],Codes[],COLUMN(Codes[[#Headers],[EDD + Mode of Conception]]),FALSE)</f>
        <v>Yes - uncleaned</v>
      </c>
      <c r="R353" s="1" t="str">
        <f>VLOOKUP(Cohort[[#This Row],[Code]],Codes[],COLUMN(Codes[[#Headers],[Late Pregnancy History]]),FALSE)</f>
        <v>No</v>
      </c>
      <c r="S353" s="1" t="str">
        <f>VLOOKUP(Cohort[[#This Row],[Code]],Codes[],COLUMN(Codes[[#Headers],[Labour History]]),FALSE)</f>
        <v>No</v>
      </c>
      <c r="T353" s="1" t="str">
        <f>VLOOKUP(Cohort[[#This Row],[Code]],Codes[],COLUMN(Codes[[#Headers],[Baby Background Information]]),FALSE)</f>
        <v>No</v>
      </c>
      <c r="U353" s="1" t="str">
        <f>VLOOKUP(Cohort[[#This Row],[Code]],Codes[],COLUMN(Codes[[#Headers],[EPDS]]),FALSE)</f>
        <v>Yes</v>
      </c>
      <c r="V353" s="1" t="str">
        <f>VLOOKUP(Cohort[[#This Row],[Code]],Codes[],COLUMN(Codes[[#Headers],[Mother''s Medications]]),FALSE)</f>
        <v>Yes - uncleaned</v>
      </c>
      <c r="W353" s="1" t="str">
        <f>VLOOKUP(Cohort[[#This Row],[Code]],Codes[],COLUMN(Codes[[#Headers],[Baby Medications]]),FALSE)</f>
        <v>No</v>
      </c>
      <c r="X353" s="1" t="str">
        <f>VLOOKUP(Cohort[[#This Row],[Code]],Codes[],COLUMN(Codes[[#Headers],[Obstetric Histpry]]),FALSE)</f>
        <v>Yes - uncleaned</v>
      </c>
      <c r="Y353" s="1" t="str">
        <f>VLOOKUP(Cohort[[#This Row],[Code]],Codes[],COLUMN(Codes[[#Headers],[18 Month Follow on Data]]),FALSE)</f>
        <v>No</v>
      </c>
    </row>
    <row r="354" spans="1:25" hidden="1" x14ac:dyDescent="0.2">
      <c r="A354" t="s">
        <v>366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 t="str" cm="1">
        <f t="array" ref="I354">TEXT(SUM(10^Code_Mask*(Cohort[[#This Row],[Fetal Pilot Scans, validated or not]:[Has child had an 18 month assessment.  NB this includes limited data, courtesy assessments etc]]&gt;0)),"0000000")</f>
        <v>0100100</v>
      </c>
      <c r="L354" s="1" t="b">
        <f>VLOOKUP(Cohort[[#This Row],[Participant ID]],BIBS[],COLUMN(BIBS[[#Headers],[BIBS?]]),FALSE)</f>
        <v>0</v>
      </c>
      <c r="N354" s="1" t="str">
        <f>VLOOKUP(Cohort[[#This Row],[Code]],Codes[],COLUMN(Codes[[#Headers],[Meaning]]),FALSE)</f>
        <v>Term scan, Assessed at 18 months</v>
      </c>
      <c r="O354" s="1" t="str">
        <f>VLOOKUP(Cohort[[#This Row],[Code]],Codes[],COLUMN(Codes[[#Headers],[Parents Demographic]]),FALSE)</f>
        <v>Yes</v>
      </c>
      <c r="P354" s="1" t="str">
        <f>VLOOKUP(Cohort[[#This Row],[Code]],Codes[],COLUMN(Codes[[#Headers],[Mother''s Past Medical History]]),FALSE)</f>
        <v>Yes</v>
      </c>
      <c r="Q354" s="1" t="str">
        <f>VLOOKUP(Cohort[[#This Row],[Code]],Codes[],COLUMN(Codes[[#Headers],[EDD + Mode of Conception]]),FALSE)</f>
        <v>Yes</v>
      </c>
      <c r="R354" s="1" t="str">
        <f>VLOOKUP(Cohort[[#This Row],[Code]],Codes[],COLUMN(Codes[[#Headers],[Late Pregnancy History]]),FALSE)</f>
        <v>Yes</v>
      </c>
      <c r="S354" s="1" t="str">
        <f>VLOOKUP(Cohort[[#This Row],[Code]],Codes[],COLUMN(Codes[[#Headers],[Labour History]]),FALSE)</f>
        <v>Yes</v>
      </c>
      <c r="T354" s="1" t="str">
        <f>VLOOKUP(Cohort[[#This Row],[Code]],Codes[],COLUMN(Codes[[#Headers],[Baby Background Information]]),FALSE)</f>
        <v>Yes</v>
      </c>
      <c r="U354" s="1" t="str">
        <f>VLOOKUP(Cohort[[#This Row],[Code]],Codes[],COLUMN(Codes[[#Headers],[EPDS]]),FALSE)</f>
        <v>Yes</v>
      </c>
      <c r="V354" s="1" t="str">
        <f>VLOOKUP(Cohort[[#This Row],[Code]],Codes[],COLUMN(Codes[[#Headers],[Mother''s Medications]]),FALSE)</f>
        <v>Yes</v>
      </c>
      <c r="W354" s="1" t="str">
        <f>VLOOKUP(Cohort[[#This Row],[Code]],Codes[],COLUMN(Codes[[#Headers],[Baby Medications]]),FALSE)</f>
        <v>Yes</v>
      </c>
      <c r="X354" s="1" t="str">
        <f>VLOOKUP(Cohort[[#This Row],[Code]],Codes[],COLUMN(Codes[[#Headers],[Obstetric Histpry]]),FALSE)</f>
        <v>Yes</v>
      </c>
      <c r="Y354" s="1" t="str">
        <f>VLOOKUP(Cohort[[#This Row],[Code]],Codes[],COLUMN(Codes[[#Headers],[18 Month Follow on Data]]),FALSE)</f>
        <v>Yes</v>
      </c>
    </row>
    <row r="355" spans="1:25" ht="51" x14ac:dyDescent="0.2">
      <c r="A355" t="s">
        <v>367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 t="str" cm="1">
        <f t="array" ref="I355">TEXT(SUM(10^Code_Mask*(Cohort[[#This Row],[Fetal Pilot Scans, validated or not]:[Has child had an 18 month assessment.  NB this includes limited data, courtesy assessments etc]]&gt;0)),"0000000")</f>
        <v>0100000</v>
      </c>
      <c r="K355" s="1" t="s">
        <v>16</v>
      </c>
      <c r="L355" s="1" t="b">
        <f>VLOOKUP(Cohort[[#This Row],[Participant ID]],BIBS[],COLUMN(BIBS[[#Headers],[BIBS?]]),FALSE)</f>
        <v>1</v>
      </c>
      <c r="N355" s="1" t="str">
        <f>VLOOKUP(Cohort[[#This Row],[Code]],Codes[],COLUMN(Codes[[#Headers],[Meaning]]),FALSE)</f>
        <v>Term scan, not assessed</v>
      </c>
      <c r="O355" s="1" t="str">
        <f>VLOOKUP(Cohort[[#This Row],[Code]],Codes[],COLUMN(Codes[[#Headers],[Parents Demographic]]),FALSE)</f>
        <v>Yes</v>
      </c>
      <c r="P355" s="1" t="str">
        <f>VLOOKUP(Cohort[[#This Row],[Code]],Codes[],COLUMN(Codes[[#Headers],[Mother''s Past Medical History]]),FALSE)</f>
        <v>Yes</v>
      </c>
      <c r="Q355" s="1" t="str">
        <f>VLOOKUP(Cohort[[#This Row],[Code]],Codes[],COLUMN(Codes[[#Headers],[EDD + Mode of Conception]]),FALSE)</f>
        <v>Yes</v>
      </c>
      <c r="R355" s="1" t="str">
        <f>VLOOKUP(Cohort[[#This Row],[Code]],Codes[],COLUMN(Codes[[#Headers],[Late Pregnancy History]]),FALSE)</f>
        <v>Yes</v>
      </c>
      <c r="S355" s="1" t="str">
        <f>VLOOKUP(Cohort[[#This Row],[Code]],Codes[],COLUMN(Codes[[#Headers],[Labour History]]),FALSE)</f>
        <v>Yes</v>
      </c>
      <c r="T355" s="1" t="str">
        <f>VLOOKUP(Cohort[[#This Row],[Code]],Codes[],COLUMN(Codes[[#Headers],[Baby Background Information]]),FALSE)</f>
        <v>Yes</v>
      </c>
      <c r="U355" s="1" t="str">
        <f>VLOOKUP(Cohort[[#This Row],[Code]],Codes[],COLUMN(Codes[[#Headers],[EPDS]]),FALSE)</f>
        <v>Yes</v>
      </c>
      <c r="V355" s="1" t="str">
        <f>VLOOKUP(Cohort[[#This Row],[Code]],Codes[],COLUMN(Codes[[#Headers],[Mother''s Medications]]),FALSE)</f>
        <v>Yes</v>
      </c>
      <c r="W355" s="1" t="str">
        <f>VLOOKUP(Cohort[[#This Row],[Code]],Codes[],COLUMN(Codes[[#Headers],[Baby Medications]]),FALSE)</f>
        <v>Yes</v>
      </c>
      <c r="X355" s="1" t="str">
        <f>VLOOKUP(Cohort[[#This Row],[Code]],Codes[],COLUMN(Codes[[#Headers],[Obstetric Histpry]]),FALSE)</f>
        <v>Yes</v>
      </c>
      <c r="Y355" s="1" t="str">
        <f>VLOOKUP(Cohort[[#This Row],[Code]],Codes[],COLUMN(Codes[[#Headers],[18 Month Follow on Data]]),FALSE)</f>
        <v>No</v>
      </c>
    </row>
    <row r="356" spans="1:25" hidden="1" x14ac:dyDescent="0.2">
      <c r="A356" t="s">
        <v>368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 t="str" cm="1">
        <f t="array" ref="I356">TEXT(SUM(10^Code_Mask*(Cohort[[#This Row],[Fetal Pilot Scans, validated or not]:[Has child had an 18 month assessment.  NB this includes limited data, courtesy assessments etc]]&gt;0)),"0000000")</f>
        <v>0100000</v>
      </c>
      <c r="L356" s="1" t="b">
        <f>VLOOKUP(Cohort[[#This Row],[Participant ID]],BIBS[],COLUMN(BIBS[[#Headers],[BIBS?]]),FALSE)</f>
        <v>0</v>
      </c>
      <c r="N356" s="1" t="str">
        <f>VLOOKUP(Cohort[[#This Row],[Code]],Codes[],COLUMN(Codes[[#Headers],[Meaning]]),FALSE)</f>
        <v>Term scan, not assessed</v>
      </c>
      <c r="O356" s="1" t="str">
        <f>VLOOKUP(Cohort[[#This Row],[Code]],Codes[],COLUMN(Codes[[#Headers],[Parents Demographic]]),FALSE)</f>
        <v>Yes</v>
      </c>
      <c r="P356" s="1" t="str">
        <f>VLOOKUP(Cohort[[#This Row],[Code]],Codes[],COLUMN(Codes[[#Headers],[Mother''s Past Medical History]]),FALSE)</f>
        <v>Yes</v>
      </c>
      <c r="Q356" s="1" t="str">
        <f>VLOOKUP(Cohort[[#This Row],[Code]],Codes[],COLUMN(Codes[[#Headers],[EDD + Mode of Conception]]),FALSE)</f>
        <v>Yes</v>
      </c>
      <c r="R356" s="1" t="str">
        <f>VLOOKUP(Cohort[[#This Row],[Code]],Codes[],COLUMN(Codes[[#Headers],[Late Pregnancy History]]),FALSE)</f>
        <v>Yes</v>
      </c>
      <c r="S356" s="1" t="str">
        <f>VLOOKUP(Cohort[[#This Row],[Code]],Codes[],COLUMN(Codes[[#Headers],[Labour History]]),FALSE)</f>
        <v>Yes</v>
      </c>
      <c r="T356" s="1" t="str">
        <f>VLOOKUP(Cohort[[#This Row],[Code]],Codes[],COLUMN(Codes[[#Headers],[Baby Background Information]]),FALSE)</f>
        <v>Yes</v>
      </c>
      <c r="U356" s="1" t="str">
        <f>VLOOKUP(Cohort[[#This Row],[Code]],Codes[],COLUMN(Codes[[#Headers],[EPDS]]),FALSE)</f>
        <v>Yes</v>
      </c>
      <c r="V356" s="1" t="str">
        <f>VLOOKUP(Cohort[[#This Row],[Code]],Codes[],COLUMN(Codes[[#Headers],[Mother''s Medications]]),FALSE)</f>
        <v>Yes</v>
      </c>
      <c r="W356" s="1" t="str">
        <f>VLOOKUP(Cohort[[#This Row],[Code]],Codes[],COLUMN(Codes[[#Headers],[Baby Medications]]),FALSE)</f>
        <v>Yes</v>
      </c>
      <c r="X356" s="1" t="str">
        <f>VLOOKUP(Cohort[[#This Row],[Code]],Codes[],COLUMN(Codes[[#Headers],[Obstetric Histpry]]),FALSE)</f>
        <v>Yes</v>
      </c>
      <c r="Y356" s="1" t="str">
        <f>VLOOKUP(Cohort[[#This Row],[Code]],Codes[],COLUMN(Codes[[#Headers],[18 Month Follow on Data]]),FALSE)</f>
        <v>No</v>
      </c>
    </row>
    <row r="357" spans="1:25" hidden="1" x14ac:dyDescent="0.2">
      <c r="A357" t="s">
        <v>369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 t="str" cm="1">
        <f t="array" ref="I357">TEXT(SUM(10^Code_Mask*(Cohort[[#This Row],[Fetal Pilot Scans, validated or not]:[Has child had an 18 month assessment.  NB this includes limited data, courtesy assessments etc]]&gt;0)),"0000000")</f>
        <v>0100100</v>
      </c>
      <c r="L357" s="1" t="b">
        <f>VLOOKUP(Cohort[[#This Row],[Participant ID]],BIBS[],COLUMN(BIBS[[#Headers],[BIBS?]]),FALSE)</f>
        <v>0</v>
      </c>
      <c r="N357" s="1" t="str">
        <f>VLOOKUP(Cohort[[#This Row],[Code]],Codes[],COLUMN(Codes[[#Headers],[Meaning]]),FALSE)</f>
        <v>Term scan, Assessed at 18 months</v>
      </c>
      <c r="O357" s="1" t="str">
        <f>VLOOKUP(Cohort[[#This Row],[Code]],Codes[],COLUMN(Codes[[#Headers],[Parents Demographic]]),FALSE)</f>
        <v>Yes</v>
      </c>
      <c r="P357" s="1" t="str">
        <f>VLOOKUP(Cohort[[#This Row],[Code]],Codes[],COLUMN(Codes[[#Headers],[Mother''s Past Medical History]]),FALSE)</f>
        <v>Yes</v>
      </c>
      <c r="Q357" s="1" t="str">
        <f>VLOOKUP(Cohort[[#This Row],[Code]],Codes[],COLUMN(Codes[[#Headers],[EDD + Mode of Conception]]),FALSE)</f>
        <v>Yes</v>
      </c>
      <c r="R357" s="1" t="str">
        <f>VLOOKUP(Cohort[[#This Row],[Code]],Codes[],COLUMN(Codes[[#Headers],[Late Pregnancy History]]),FALSE)</f>
        <v>Yes</v>
      </c>
      <c r="S357" s="1" t="str">
        <f>VLOOKUP(Cohort[[#This Row],[Code]],Codes[],COLUMN(Codes[[#Headers],[Labour History]]),FALSE)</f>
        <v>Yes</v>
      </c>
      <c r="T357" s="1" t="str">
        <f>VLOOKUP(Cohort[[#This Row],[Code]],Codes[],COLUMN(Codes[[#Headers],[Baby Background Information]]),FALSE)</f>
        <v>Yes</v>
      </c>
      <c r="U357" s="1" t="str">
        <f>VLOOKUP(Cohort[[#This Row],[Code]],Codes[],COLUMN(Codes[[#Headers],[EPDS]]),FALSE)</f>
        <v>Yes</v>
      </c>
      <c r="V357" s="1" t="str">
        <f>VLOOKUP(Cohort[[#This Row],[Code]],Codes[],COLUMN(Codes[[#Headers],[Mother''s Medications]]),FALSE)</f>
        <v>Yes</v>
      </c>
      <c r="W357" s="1" t="str">
        <f>VLOOKUP(Cohort[[#This Row],[Code]],Codes[],COLUMN(Codes[[#Headers],[Baby Medications]]),FALSE)</f>
        <v>Yes</v>
      </c>
      <c r="X357" s="1" t="str">
        <f>VLOOKUP(Cohort[[#This Row],[Code]],Codes[],COLUMN(Codes[[#Headers],[Obstetric Histpry]]),FALSE)</f>
        <v>Yes</v>
      </c>
      <c r="Y357" s="1" t="str">
        <f>VLOOKUP(Cohort[[#This Row],[Code]],Codes[],COLUMN(Codes[[#Headers],[18 Month Follow on Data]]),FALSE)</f>
        <v>Yes</v>
      </c>
    </row>
    <row r="358" spans="1:25" hidden="1" x14ac:dyDescent="0.2">
      <c r="A358" t="s">
        <v>370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 t="str" cm="1">
        <f t="array" ref="I358">TEXT(SUM(10^Code_Mask*(Cohort[[#This Row],[Fetal Pilot Scans, validated or not]:[Has child had an 18 month assessment.  NB this includes limited data, courtesy assessments etc]]&gt;0)),"0000000")</f>
        <v>0100100</v>
      </c>
      <c r="L358" s="1" t="b">
        <f>VLOOKUP(Cohort[[#This Row],[Participant ID]],BIBS[],COLUMN(BIBS[[#Headers],[BIBS?]]),FALSE)</f>
        <v>0</v>
      </c>
      <c r="N358" s="1" t="str">
        <f>VLOOKUP(Cohort[[#This Row],[Code]],Codes[],COLUMN(Codes[[#Headers],[Meaning]]),FALSE)</f>
        <v>Term scan, Assessed at 18 months</v>
      </c>
      <c r="O358" s="1" t="str">
        <f>VLOOKUP(Cohort[[#This Row],[Code]],Codes[],COLUMN(Codes[[#Headers],[Parents Demographic]]),FALSE)</f>
        <v>Yes</v>
      </c>
      <c r="P358" s="1" t="str">
        <f>VLOOKUP(Cohort[[#This Row],[Code]],Codes[],COLUMN(Codes[[#Headers],[Mother''s Past Medical History]]),FALSE)</f>
        <v>Yes</v>
      </c>
      <c r="Q358" s="1" t="str">
        <f>VLOOKUP(Cohort[[#This Row],[Code]],Codes[],COLUMN(Codes[[#Headers],[EDD + Mode of Conception]]),FALSE)</f>
        <v>Yes</v>
      </c>
      <c r="R358" s="1" t="str">
        <f>VLOOKUP(Cohort[[#This Row],[Code]],Codes[],COLUMN(Codes[[#Headers],[Late Pregnancy History]]),FALSE)</f>
        <v>Yes</v>
      </c>
      <c r="S358" s="1" t="str">
        <f>VLOOKUP(Cohort[[#This Row],[Code]],Codes[],COLUMN(Codes[[#Headers],[Labour History]]),FALSE)</f>
        <v>Yes</v>
      </c>
      <c r="T358" s="1" t="str">
        <f>VLOOKUP(Cohort[[#This Row],[Code]],Codes[],COLUMN(Codes[[#Headers],[Baby Background Information]]),FALSE)</f>
        <v>Yes</v>
      </c>
      <c r="U358" s="1" t="str">
        <f>VLOOKUP(Cohort[[#This Row],[Code]],Codes[],COLUMN(Codes[[#Headers],[EPDS]]),FALSE)</f>
        <v>Yes</v>
      </c>
      <c r="V358" s="1" t="str">
        <f>VLOOKUP(Cohort[[#This Row],[Code]],Codes[],COLUMN(Codes[[#Headers],[Mother''s Medications]]),FALSE)</f>
        <v>Yes</v>
      </c>
      <c r="W358" s="1" t="str">
        <f>VLOOKUP(Cohort[[#This Row],[Code]],Codes[],COLUMN(Codes[[#Headers],[Baby Medications]]),FALSE)</f>
        <v>Yes</v>
      </c>
      <c r="X358" s="1" t="str">
        <f>VLOOKUP(Cohort[[#This Row],[Code]],Codes[],COLUMN(Codes[[#Headers],[Obstetric Histpry]]),FALSE)</f>
        <v>Yes</v>
      </c>
      <c r="Y358" s="1" t="str">
        <f>VLOOKUP(Cohort[[#This Row],[Code]],Codes[],COLUMN(Codes[[#Headers],[18 Month Follow on Data]]),FALSE)</f>
        <v>Yes</v>
      </c>
    </row>
    <row r="359" spans="1:25" hidden="1" x14ac:dyDescent="0.2">
      <c r="A359" t="s">
        <v>371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 t="str" cm="1">
        <f t="array" ref="I359">TEXT(SUM(10^Code_Mask*(Cohort[[#This Row],[Fetal Pilot Scans, validated or not]:[Has child had an 18 month assessment.  NB this includes limited data, courtesy assessments etc]]&gt;0)),"0000000")</f>
        <v>0100100</v>
      </c>
      <c r="L359" s="1" t="b">
        <f>VLOOKUP(Cohort[[#This Row],[Participant ID]],BIBS[],COLUMN(BIBS[[#Headers],[BIBS?]]),FALSE)</f>
        <v>0</v>
      </c>
      <c r="N359" s="1" t="str">
        <f>VLOOKUP(Cohort[[#This Row],[Code]],Codes[],COLUMN(Codes[[#Headers],[Meaning]]),FALSE)</f>
        <v>Term scan, Assessed at 18 months</v>
      </c>
      <c r="O359" s="1" t="str">
        <f>VLOOKUP(Cohort[[#This Row],[Code]],Codes[],COLUMN(Codes[[#Headers],[Parents Demographic]]),FALSE)</f>
        <v>Yes</v>
      </c>
      <c r="P359" s="1" t="str">
        <f>VLOOKUP(Cohort[[#This Row],[Code]],Codes[],COLUMN(Codes[[#Headers],[Mother''s Past Medical History]]),FALSE)</f>
        <v>Yes</v>
      </c>
      <c r="Q359" s="1" t="str">
        <f>VLOOKUP(Cohort[[#This Row],[Code]],Codes[],COLUMN(Codes[[#Headers],[EDD + Mode of Conception]]),FALSE)</f>
        <v>Yes</v>
      </c>
      <c r="R359" s="1" t="str">
        <f>VLOOKUP(Cohort[[#This Row],[Code]],Codes[],COLUMN(Codes[[#Headers],[Late Pregnancy History]]),FALSE)</f>
        <v>Yes</v>
      </c>
      <c r="S359" s="1" t="str">
        <f>VLOOKUP(Cohort[[#This Row],[Code]],Codes[],COLUMN(Codes[[#Headers],[Labour History]]),FALSE)</f>
        <v>Yes</v>
      </c>
      <c r="T359" s="1" t="str">
        <f>VLOOKUP(Cohort[[#This Row],[Code]],Codes[],COLUMN(Codes[[#Headers],[Baby Background Information]]),FALSE)</f>
        <v>Yes</v>
      </c>
      <c r="U359" s="1" t="str">
        <f>VLOOKUP(Cohort[[#This Row],[Code]],Codes[],COLUMN(Codes[[#Headers],[EPDS]]),FALSE)</f>
        <v>Yes</v>
      </c>
      <c r="V359" s="1" t="str">
        <f>VLOOKUP(Cohort[[#This Row],[Code]],Codes[],COLUMN(Codes[[#Headers],[Mother''s Medications]]),FALSE)</f>
        <v>Yes</v>
      </c>
      <c r="W359" s="1" t="str">
        <f>VLOOKUP(Cohort[[#This Row],[Code]],Codes[],COLUMN(Codes[[#Headers],[Baby Medications]]),FALSE)</f>
        <v>Yes</v>
      </c>
      <c r="X359" s="1" t="str">
        <f>VLOOKUP(Cohort[[#This Row],[Code]],Codes[],COLUMN(Codes[[#Headers],[Obstetric Histpry]]),FALSE)</f>
        <v>Yes</v>
      </c>
      <c r="Y359" s="1" t="str">
        <f>VLOOKUP(Cohort[[#This Row],[Code]],Codes[],COLUMN(Codes[[#Headers],[18 Month Follow on Data]]),FALSE)</f>
        <v>Yes</v>
      </c>
    </row>
    <row r="360" spans="1:25" hidden="1" x14ac:dyDescent="0.2">
      <c r="A360" t="s">
        <v>372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 t="str" cm="1">
        <f t="array" ref="I360">TEXT(SUM(10^Code_Mask*(Cohort[[#This Row],[Fetal Pilot Scans, validated or not]:[Has child had an 18 month assessment.  NB this includes limited data, courtesy assessments etc]]&gt;0)),"0000000")</f>
        <v>0100100</v>
      </c>
      <c r="L360" s="1" t="b">
        <f>VLOOKUP(Cohort[[#This Row],[Participant ID]],BIBS[],COLUMN(BIBS[[#Headers],[BIBS?]]),FALSE)</f>
        <v>0</v>
      </c>
      <c r="N360" s="1" t="str">
        <f>VLOOKUP(Cohort[[#This Row],[Code]],Codes[],COLUMN(Codes[[#Headers],[Meaning]]),FALSE)</f>
        <v>Term scan, Assessed at 18 months</v>
      </c>
      <c r="O360" s="1" t="str">
        <f>VLOOKUP(Cohort[[#This Row],[Code]],Codes[],COLUMN(Codes[[#Headers],[Parents Demographic]]),FALSE)</f>
        <v>Yes</v>
      </c>
      <c r="P360" s="1" t="str">
        <f>VLOOKUP(Cohort[[#This Row],[Code]],Codes[],COLUMN(Codes[[#Headers],[Mother''s Past Medical History]]),FALSE)</f>
        <v>Yes</v>
      </c>
      <c r="Q360" s="1" t="str">
        <f>VLOOKUP(Cohort[[#This Row],[Code]],Codes[],COLUMN(Codes[[#Headers],[EDD + Mode of Conception]]),FALSE)</f>
        <v>Yes</v>
      </c>
      <c r="R360" s="1" t="str">
        <f>VLOOKUP(Cohort[[#This Row],[Code]],Codes[],COLUMN(Codes[[#Headers],[Late Pregnancy History]]),FALSE)</f>
        <v>Yes</v>
      </c>
      <c r="S360" s="1" t="str">
        <f>VLOOKUP(Cohort[[#This Row],[Code]],Codes[],COLUMN(Codes[[#Headers],[Labour History]]),FALSE)</f>
        <v>Yes</v>
      </c>
      <c r="T360" s="1" t="str">
        <f>VLOOKUP(Cohort[[#This Row],[Code]],Codes[],COLUMN(Codes[[#Headers],[Baby Background Information]]),FALSE)</f>
        <v>Yes</v>
      </c>
      <c r="U360" s="1" t="str">
        <f>VLOOKUP(Cohort[[#This Row],[Code]],Codes[],COLUMN(Codes[[#Headers],[EPDS]]),FALSE)</f>
        <v>Yes</v>
      </c>
      <c r="V360" s="1" t="str">
        <f>VLOOKUP(Cohort[[#This Row],[Code]],Codes[],COLUMN(Codes[[#Headers],[Mother''s Medications]]),FALSE)</f>
        <v>Yes</v>
      </c>
      <c r="W360" s="1" t="str">
        <f>VLOOKUP(Cohort[[#This Row],[Code]],Codes[],COLUMN(Codes[[#Headers],[Baby Medications]]),FALSE)</f>
        <v>Yes</v>
      </c>
      <c r="X360" s="1" t="str">
        <f>VLOOKUP(Cohort[[#This Row],[Code]],Codes[],COLUMN(Codes[[#Headers],[Obstetric Histpry]]),FALSE)</f>
        <v>Yes</v>
      </c>
      <c r="Y360" s="1" t="str">
        <f>VLOOKUP(Cohort[[#This Row],[Code]],Codes[],COLUMN(Codes[[#Headers],[18 Month Follow on Data]]),FALSE)</f>
        <v>Yes</v>
      </c>
    </row>
    <row r="361" spans="1:25" x14ac:dyDescent="0.2">
      <c r="A361" t="s">
        <v>373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 t="str" cm="1">
        <f t="array" ref="I361">TEXT(SUM(10^Code_Mask*(Cohort[[#This Row],[Fetal Pilot Scans, validated or not]:[Has child had an 18 month assessment.  NB this includes limited data, courtesy assessments etc]]&gt;0)),"0000000")</f>
        <v>0100100</v>
      </c>
      <c r="L361" s="1" t="b">
        <f>VLOOKUP(Cohort[[#This Row],[Participant ID]],BIBS[],COLUMN(BIBS[[#Headers],[BIBS?]]),FALSE)</f>
        <v>1</v>
      </c>
      <c r="N361" s="1" t="str">
        <f>VLOOKUP(Cohort[[#This Row],[Code]],Codes[],COLUMN(Codes[[#Headers],[Meaning]]),FALSE)</f>
        <v>Term scan, Assessed at 18 months</v>
      </c>
      <c r="O361" s="1" t="str">
        <f>VLOOKUP(Cohort[[#This Row],[Code]],Codes[],COLUMN(Codes[[#Headers],[Parents Demographic]]),FALSE)</f>
        <v>Yes</v>
      </c>
      <c r="P361" s="1" t="str">
        <f>VLOOKUP(Cohort[[#This Row],[Code]],Codes[],COLUMN(Codes[[#Headers],[Mother''s Past Medical History]]),FALSE)</f>
        <v>Yes</v>
      </c>
      <c r="Q361" s="1" t="str">
        <f>VLOOKUP(Cohort[[#This Row],[Code]],Codes[],COLUMN(Codes[[#Headers],[EDD + Mode of Conception]]),FALSE)</f>
        <v>Yes</v>
      </c>
      <c r="R361" s="1" t="str">
        <f>VLOOKUP(Cohort[[#This Row],[Code]],Codes[],COLUMN(Codes[[#Headers],[Late Pregnancy History]]),FALSE)</f>
        <v>Yes</v>
      </c>
      <c r="S361" s="1" t="str">
        <f>VLOOKUP(Cohort[[#This Row],[Code]],Codes[],COLUMN(Codes[[#Headers],[Labour History]]),FALSE)</f>
        <v>Yes</v>
      </c>
      <c r="T361" s="1" t="str">
        <f>VLOOKUP(Cohort[[#This Row],[Code]],Codes[],COLUMN(Codes[[#Headers],[Baby Background Information]]),FALSE)</f>
        <v>Yes</v>
      </c>
      <c r="U361" s="1" t="str">
        <f>VLOOKUP(Cohort[[#This Row],[Code]],Codes[],COLUMN(Codes[[#Headers],[EPDS]]),FALSE)</f>
        <v>Yes</v>
      </c>
      <c r="V361" s="1" t="str">
        <f>VLOOKUP(Cohort[[#This Row],[Code]],Codes[],COLUMN(Codes[[#Headers],[Mother''s Medications]]),FALSE)</f>
        <v>Yes</v>
      </c>
      <c r="W361" s="1" t="str">
        <f>VLOOKUP(Cohort[[#This Row],[Code]],Codes[],COLUMN(Codes[[#Headers],[Baby Medications]]),FALSE)</f>
        <v>Yes</v>
      </c>
      <c r="X361" s="1" t="str">
        <f>VLOOKUP(Cohort[[#This Row],[Code]],Codes[],COLUMN(Codes[[#Headers],[Obstetric Histpry]]),FALSE)</f>
        <v>Yes</v>
      </c>
      <c r="Y361" s="1" t="str">
        <f>VLOOKUP(Cohort[[#This Row],[Code]],Codes[],COLUMN(Codes[[#Headers],[18 Month Follow on Data]]),FALSE)</f>
        <v>Yes</v>
      </c>
    </row>
    <row r="362" spans="1:25" x14ac:dyDescent="0.2">
      <c r="A362" t="s">
        <v>374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 t="str" cm="1">
        <f t="array" ref="I362">TEXT(SUM(10^Code_Mask*(Cohort[[#This Row],[Fetal Pilot Scans, validated or not]:[Has child had an 18 month assessment.  NB this includes limited data, courtesy assessments etc]]&gt;0)),"0000000")</f>
        <v>0100100</v>
      </c>
      <c r="L362" s="1" t="b">
        <f>VLOOKUP(Cohort[[#This Row],[Participant ID]],BIBS[],COLUMN(BIBS[[#Headers],[BIBS?]]),FALSE)</f>
        <v>1</v>
      </c>
      <c r="N362" s="1" t="str">
        <f>VLOOKUP(Cohort[[#This Row],[Code]],Codes[],COLUMN(Codes[[#Headers],[Meaning]]),FALSE)</f>
        <v>Term scan, Assessed at 18 months</v>
      </c>
      <c r="O362" s="1" t="str">
        <f>VLOOKUP(Cohort[[#This Row],[Code]],Codes[],COLUMN(Codes[[#Headers],[Parents Demographic]]),FALSE)</f>
        <v>Yes</v>
      </c>
      <c r="P362" s="1" t="str">
        <f>VLOOKUP(Cohort[[#This Row],[Code]],Codes[],COLUMN(Codes[[#Headers],[Mother''s Past Medical History]]),FALSE)</f>
        <v>Yes</v>
      </c>
      <c r="Q362" s="1" t="str">
        <f>VLOOKUP(Cohort[[#This Row],[Code]],Codes[],COLUMN(Codes[[#Headers],[EDD + Mode of Conception]]),FALSE)</f>
        <v>Yes</v>
      </c>
      <c r="R362" s="1" t="str">
        <f>VLOOKUP(Cohort[[#This Row],[Code]],Codes[],COLUMN(Codes[[#Headers],[Late Pregnancy History]]),FALSE)</f>
        <v>Yes</v>
      </c>
      <c r="S362" s="1" t="str">
        <f>VLOOKUP(Cohort[[#This Row],[Code]],Codes[],COLUMN(Codes[[#Headers],[Labour History]]),FALSE)</f>
        <v>Yes</v>
      </c>
      <c r="T362" s="1" t="str">
        <f>VLOOKUP(Cohort[[#This Row],[Code]],Codes[],COLUMN(Codes[[#Headers],[Baby Background Information]]),FALSE)</f>
        <v>Yes</v>
      </c>
      <c r="U362" s="1" t="str">
        <f>VLOOKUP(Cohort[[#This Row],[Code]],Codes[],COLUMN(Codes[[#Headers],[EPDS]]),FALSE)</f>
        <v>Yes</v>
      </c>
      <c r="V362" s="1" t="str">
        <f>VLOOKUP(Cohort[[#This Row],[Code]],Codes[],COLUMN(Codes[[#Headers],[Mother''s Medications]]),FALSE)</f>
        <v>Yes</v>
      </c>
      <c r="W362" s="1" t="str">
        <f>VLOOKUP(Cohort[[#This Row],[Code]],Codes[],COLUMN(Codes[[#Headers],[Baby Medications]]),FALSE)</f>
        <v>Yes</v>
      </c>
      <c r="X362" s="1" t="str">
        <f>VLOOKUP(Cohort[[#This Row],[Code]],Codes[],COLUMN(Codes[[#Headers],[Obstetric Histpry]]),FALSE)</f>
        <v>Yes</v>
      </c>
      <c r="Y362" s="1" t="str">
        <f>VLOOKUP(Cohort[[#This Row],[Code]],Codes[],COLUMN(Codes[[#Headers],[18 Month Follow on Data]]),FALSE)</f>
        <v>Yes</v>
      </c>
    </row>
    <row r="363" spans="1:25" ht="51" x14ac:dyDescent="0.2">
      <c r="A363" t="s">
        <v>375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 t="str" cm="1">
        <f t="array" ref="I363">TEXT(SUM(10^Code_Mask*(Cohort[[#This Row],[Fetal Pilot Scans, validated or not]:[Has child had an 18 month assessment.  NB this includes limited data, courtesy assessments etc]]&gt;0)),"0000000")</f>
        <v>0100000</v>
      </c>
      <c r="K363" s="1" t="s">
        <v>16</v>
      </c>
      <c r="L363" s="1" t="b">
        <f>VLOOKUP(Cohort[[#This Row],[Participant ID]],BIBS[],COLUMN(BIBS[[#Headers],[BIBS?]]),FALSE)</f>
        <v>1</v>
      </c>
      <c r="N363" s="1" t="str">
        <f>VLOOKUP(Cohort[[#This Row],[Code]],Codes[],COLUMN(Codes[[#Headers],[Meaning]]),FALSE)</f>
        <v>Term scan, not assessed</v>
      </c>
      <c r="O363" s="1" t="str">
        <f>VLOOKUP(Cohort[[#This Row],[Code]],Codes[],COLUMN(Codes[[#Headers],[Parents Demographic]]),FALSE)</f>
        <v>Yes</v>
      </c>
      <c r="P363" s="1" t="str">
        <f>VLOOKUP(Cohort[[#This Row],[Code]],Codes[],COLUMN(Codes[[#Headers],[Mother''s Past Medical History]]),FALSE)</f>
        <v>Yes</v>
      </c>
      <c r="Q363" s="1" t="str">
        <f>VLOOKUP(Cohort[[#This Row],[Code]],Codes[],COLUMN(Codes[[#Headers],[EDD + Mode of Conception]]),FALSE)</f>
        <v>Yes</v>
      </c>
      <c r="R363" s="1" t="str">
        <f>VLOOKUP(Cohort[[#This Row],[Code]],Codes[],COLUMN(Codes[[#Headers],[Late Pregnancy History]]),FALSE)</f>
        <v>Yes</v>
      </c>
      <c r="S363" s="1" t="str">
        <f>VLOOKUP(Cohort[[#This Row],[Code]],Codes[],COLUMN(Codes[[#Headers],[Labour History]]),FALSE)</f>
        <v>Yes</v>
      </c>
      <c r="T363" s="1" t="str">
        <f>VLOOKUP(Cohort[[#This Row],[Code]],Codes[],COLUMN(Codes[[#Headers],[Baby Background Information]]),FALSE)</f>
        <v>Yes</v>
      </c>
      <c r="U363" s="1" t="str">
        <f>VLOOKUP(Cohort[[#This Row],[Code]],Codes[],COLUMN(Codes[[#Headers],[EPDS]]),FALSE)</f>
        <v>Yes</v>
      </c>
      <c r="V363" s="1" t="str">
        <f>VLOOKUP(Cohort[[#This Row],[Code]],Codes[],COLUMN(Codes[[#Headers],[Mother''s Medications]]),FALSE)</f>
        <v>Yes</v>
      </c>
      <c r="W363" s="1" t="str">
        <f>VLOOKUP(Cohort[[#This Row],[Code]],Codes[],COLUMN(Codes[[#Headers],[Baby Medications]]),FALSE)</f>
        <v>Yes</v>
      </c>
      <c r="X363" s="1" t="str">
        <f>VLOOKUP(Cohort[[#This Row],[Code]],Codes[],COLUMN(Codes[[#Headers],[Obstetric Histpry]]),FALSE)</f>
        <v>Yes</v>
      </c>
      <c r="Y363" s="1" t="str">
        <f>VLOOKUP(Cohort[[#This Row],[Code]],Codes[],COLUMN(Codes[[#Headers],[18 Month Follow on Data]]),FALSE)</f>
        <v>No</v>
      </c>
    </row>
    <row r="364" spans="1:25" ht="51" x14ac:dyDescent="0.2">
      <c r="A364" t="s">
        <v>376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 t="str" cm="1">
        <f t="array" ref="I364">TEXT(SUM(10^Code_Mask*(Cohort[[#This Row],[Fetal Pilot Scans, validated or not]:[Has child had an 18 month assessment.  NB this includes limited data, courtesy assessments etc]]&gt;0)),"0000000")</f>
        <v>0011000</v>
      </c>
      <c r="K364" s="1" t="s">
        <v>16</v>
      </c>
      <c r="L364" s="1" t="b">
        <f>VLOOKUP(Cohort[[#This Row],[Participant ID]],BIBS[],COLUMN(BIBS[[#Headers],[BIBS?]]),FALSE)</f>
        <v>1</v>
      </c>
      <c r="N364" s="1" t="str">
        <f>VLOOKUP(Cohort[[#This Row],[Code]],Codes[],COLUMN(Codes[[#Headers],[Meaning]]),FALSE)</f>
        <v>Pre-term and pre-term at term scans, not assessed</v>
      </c>
      <c r="O364" s="1" t="str">
        <f>VLOOKUP(Cohort[[#This Row],[Code]],Codes[],COLUMN(Codes[[#Headers],[Parents Demographic]]),FALSE)</f>
        <v>Yes</v>
      </c>
      <c r="P364" s="1" t="str">
        <f>VLOOKUP(Cohort[[#This Row],[Code]],Codes[],COLUMN(Codes[[#Headers],[Mother''s Past Medical History]]),FALSE)</f>
        <v>Yes</v>
      </c>
      <c r="Q364" s="1" t="str">
        <f>VLOOKUP(Cohort[[#This Row],[Code]],Codes[],COLUMN(Codes[[#Headers],[EDD + Mode of Conception]]),FALSE)</f>
        <v>Yes</v>
      </c>
      <c r="R364" s="1" t="str">
        <f>VLOOKUP(Cohort[[#This Row],[Code]],Codes[],COLUMN(Codes[[#Headers],[Late Pregnancy History]]),FALSE)</f>
        <v>Yes</v>
      </c>
      <c r="S364" s="1" t="str">
        <f>VLOOKUP(Cohort[[#This Row],[Code]],Codes[],COLUMN(Codes[[#Headers],[Labour History]]),FALSE)</f>
        <v>Yes</v>
      </c>
      <c r="T364" s="1" t="str">
        <f>VLOOKUP(Cohort[[#This Row],[Code]],Codes[],COLUMN(Codes[[#Headers],[Baby Background Information]]),FALSE)</f>
        <v>Yes</v>
      </c>
      <c r="U364" s="1" t="str">
        <f>VLOOKUP(Cohort[[#This Row],[Code]],Codes[],COLUMN(Codes[[#Headers],[EPDS]]),FALSE)</f>
        <v>Yes</v>
      </c>
      <c r="V364" s="1" t="str">
        <f>VLOOKUP(Cohort[[#This Row],[Code]],Codes[],COLUMN(Codes[[#Headers],[Mother''s Medications]]),FALSE)</f>
        <v>Yes</v>
      </c>
      <c r="W364" s="1" t="str">
        <f>VLOOKUP(Cohort[[#This Row],[Code]],Codes[],COLUMN(Codes[[#Headers],[Baby Medications]]),FALSE)</f>
        <v>Yes</v>
      </c>
      <c r="X364" s="1" t="str">
        <f>VLOOKUP(Cohort[[#This Row],[Code]],Codes[],COLUMN(Codes[[#Headers],[Obstetric Histpry]]),FALSE)</f>
        <v>Yes</v>
      </c>
      <c r="Y364" s="1" t="str">
        <f>VLOOKUP(Cohort[[#This Row],[Code]],Codes[],COLUMN(Codes[[#Headers],[18 Month Follow on Data]]),FALSE)</f>
        <v>No</v>
      </c>
    </row>
    <row r="365" spans="1:25" hidden="1" x14ac:dyDescent="0.2">
      <c r="A365" t="s">
        <v>377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tr" cm="1">
        <f t="array" ref="I365">TEXT(SUM(10^Code_Mask*(Cohort[[#This Row],[Fetal Pilot Scans, validated or not]:[Has child had an 18 month assessment.  NB this includes limited data, courtesy assessments etc]]&gt;0)),"0000000")</f>
        <v>0000010</v>
      </c>
      <c r="L365" s="1" t="b">
        <f>VLOOKUP(Cohort[[#This Row],[Participant ID]],BIBS[],COLUMN(BIBS[[#Headers],[BIBS?]]),FALSE)</f>
        <v>0</v>
      </c>
      <c r="N365" s="1" t="str">
        <f>VLOOKUP(Cohort[[#This Row],[Code]],Codes[],COLUMN(Codes[[#Headers],[Meaning]]),FALSE)</f>
        <v>Fetal pilot.  Not assessed.  Enrolment, EPDS, not cleaned</v>
      </c>
      <c r="O365" s="1" t="str">
        <f>VLOOKUP(Cohort[[#This Row],[Code]],Codes[],COLUMN(Codes[[#Headers],[Parents Demographic]]),FALSE)</f>
        <v>Yes - uncleaned</v>
      </c>
      <c r="P365" s="1" t="str">
        <f>VLOOKUP(Cohort[[#This Row],[Code]],Codes[],COLUMN(Codes[[#Headers],[Mother''s Past Medical History]]),FALSE)</f>
        <v>Yes - uncleaned</v>
      </c>
      <c r="Q365" s="1" t="str">
        <f>VLOOKUP(Cohort[[#This Row],[Code]],Codes[],COLUMN(Codes[[#Headers],[EDD + Mode of Conception]]),FALSE)</f>
        <v>Yes - uncleaned</v>
      </c>
      <c r="R365" s="1" t="str">
        <f>VLOOKUP(Cohort[[#This Row],[Code]],Codes[],COLUMN(Codes[[#Headers],[Late Pregnancy History]]),FALSE)</f>
        <v>No</v>
      </c>
      <c r="S365" s="1" t="str">
        <f>VLOOKUP(Cohort[[#This Row],[Code]],Codes[],COLUMN(Codes[[#Headers],[Labour History]]),FALSE)</f>
        <v>No</v>
      </c>
      <c r="T365" s="1" t="str">
        <f>VLOOKUP(Cohort[[#This Row],[Code]],Codes[],COLUMN(Codes[[#Headers],[Baby Background Information]]),FALSE)</f>
        <v>No</v>
      </c>
      <c r="U365" s="1" t="str">
        <f>VLOOKUP(Cohort[[#This Row],[Code]],Codes[],COLUMN(Codes[[#Headers],[EPDS]]),FALSE)</f>
        <v>Yes</v>
      </c>
      <c r="V365" s="1" t="str">
        <f>VLOOKUP(Cohort[[#This Row],[Code]],Codes[],COLUMN(Codes[[#Headers],[Mother''s Medications]]),FALSE)</f>
        <v>Yes - uncleaned</v>
      </c>
      <c r="W365" s="1" t="str">
        <f>VLOOKUP(Cohort[[#This Row],[Code]],Codes[],COLUMN(Codes[[#Headers],[Baby Medications]]),FALSE)</f>
        <v>No</v>
      </c>
      <c r="X365" s="1" t="str">
        <f>VLOOKUP(Cohort[[#This Row],[Code]],Codes[],COLUMN(Codes[[#Headers],[Obstetric Histpry]]),FALSE)</f>
        <v>Yes - uncleaned</v>
      </c>
      <c r="Y365" s="1" t="str">
        <f>VLOOKUP(Cohort[[#This Row],[Code]],Codes[],COLUMN(Codes[[#Headers],[18 Month Follow on Data]]),FALSE)</f>
        <v>No</v>
      </c>
    </row>
    <row r="366" spans="1:25" hidden="1" x14ac:dyDescent="0.2">
      <c r="A366" t="s">
        <v>378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tr" cm="1">
        <f t="array" ref="I366">TEXT(SUM(10^Code_Mask*(Cohort[[#This Row],[Fetal Pilot Scans, validated or not]:[Has child had an 18 month assessment.  NB this includes limited data, courtesy assessments etc]]&gt;0)),"0000000")</f>
        <v>0000010</v>
      </c>
      <c r="L366" s="1" t="b">
        <f>VLOOKUP(Cohort[[#This Row],[Participant ID]],BIBS[],COLUMN(BIBS[[#Headers],[BIBS?]]),FALSE)</f>
        <v>0</v>
      </c>
      <c r="N366" s="1" t="str">
        <f>VLOOKUP(Cohort[[#This Row],[Code]],Codes[],COLUMN(Codes[[#Headers],[Meaning]]),FALSE)</f>
        <v>Fetal pilot.  Not assessed.  Enrolment, EPDS, not cleaned</v>
      </c>
      <c r="O366" s="1" t="str">
        <f>VLOOKUP(Cohort[[#This Row],[Code]],Codes[],COLUMN(Codes[[#Headers],[Parents Demographic]]),FALSE)</f>
        <v>Yes - uncleaned</v>
      </c>
      <c r="P366" s="1" t="str">
        <f>VLOOKUP(Cohort[[#This Row],[Code]],Codes[],COLUMN(Codes[[#Headers],[Mother''s Past Medical History]]),FALSE)</f>
        <v>Yes - uncleaned</v>
      </c>
      <c r="Q366" s="1" t="str">
        <f>VLOOKUP(Cohort[[#This Row],[Code]],Codes[],COLUMN(Codes[[#Headers],[EDD + Mode of Conception]]),FALSE)</f>
        <v>Yes - uncleaned</v>
      </c>
      <c r="R366" s="1" t="str">
        <f>VLOOKUP(Cohort[[#This Row],[Code]],Codes[],COLUMN(Codes[[#Headers],[Late Pregnancy History]]),FALSE)</f>
        <v>No</v>
      </c>
      <c r="S366" s="1" t="str">
        <f>VLOOKUP(Cohort[[#This Row],[Code]],Codes[],COLUMN(Codes[[#Headers],[Labour History]]),FALSE)</f>
        <v>No</v>
      </c>
      <c r="T366" s="1" t="str">
        <f>VLOOKUP(Cohort[[#This Row],[Code]],Codes[],COLUMN(Codes[[#Headers],[Baby Background Information]]),FALSE)</f>
        <v>No</v>
      </c>
      <c r="U366" s="1" t="str">
        <f>VLOOKUP(Cohort[[#This Row],[Code]],Codes[],COLUMN(Codes[[#Headers],[EPDS]]),FALSE)</f>
        <v>Yes</v>
      </c>
      <c r="V366" s="1" t="str">
        <f>VLOOKUP(Cohort[[#This Row],[Code]],Codes[],COLUMN(Codes[[#Headers],[Mother''s Medications]]),FALSE)</f>
        <v>Yes - uncleaned</v>
      </c>
      <c r="W366" s="1" t="str">
        <f>VLOOKUP(Cohort[[#This Row],[Code]],Codes[],COLUMN(Codes[[#Headers],[Baby Medications]]),FALSE)</f>
        <v>No</v>
      </c>
      <c r="X366" s="1" t="str">
        <f>VLOOKUP(Cohort[[#This Row],[Code]],Codes[],COLUMN(Codes[[#Headers],[Obstetric Histpry]]),FALSE)</f>
        <v>Yes - uncleaned</v>
      </c>
      <c r="Y366" s="1" t="str">
        <f>VLOOKUP(Cohort[[#This Row],[Code]],Codes[],COLUMN(Codes[[#Headers],[18 Month Follow on Data]]),FALSE)</f>
        <v>No</v>
      </c>
    </row>
    <row r="367" spans="1:25" ht="51" x14ac:dyDescent="0.2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 t="str" cm="1">
        <f t="array" ref="I367">TEXT(SUM(10^Code_Mask*(Cohort[[#This Row],[Fetal Pilot Scans, validated or not]:[Has child had an 18 month assessment.  NB this includes limited data, courtesy assessments etc]]&gt;0)),"0000000")</f>
        <v>0001000</v>
      </c>
      <c r="K367" s="1" t="s">
        <v>16</v>
      </c>
      <c r="L367" s="1" t="b">
        <f>VLOOKUP(Cohort[[#This Row],[Participant ID]],BIBS[],COLUMN(BIBS[[#Headers],[BIBS?]]),FALSE)</f>
        <v>1</v>
      </c>
      <c r="N367" s="1" t="str">
        <f>VLOOKUP(Cohort[[#This Row],[Code]],Codes[],COLUMN(Codes[[#Headers],[Meaning]]),FALSE)</f>
        <v>Pre-term_at term only, no other scans not assessed</v>
      </c>
      <c r="O367" s="1" t="str">
        <f>VLOOKUP(Cohort[[#This Row],[Code]],Codes[],COLUMN(Codes[[#Headers],[Parents Demographic]]),FALSE)</f>
        <v>Yes</v>
      </c>
      <c r="P367" s="1" t="str">
        <f>VLOOKUP(Cohort[[#This Row],[Code]],Codes[],COLUMN(Codes[[#Headers],[Mother''s Past Medical History]]),FALSE)</f>
        <v>Yes</v>
      </c>
      <c r="Q367" s="1" t="str">
        <f>VLOOKUP(Cohort[[#This Row],[Code]],Codes[],COLUMN(Codes[[#Headers],[EDD + Mode of Conception]]),FALSE)</f>
        <v>Yes</v>
      </c>
      <c r="R367" s="1" t="str">
        <f>VLOOKUP(Cohort[[#This Row],[Code]],Codes[],COLUMN(Codes[[#Headers],[Late Pregnancy History]]),FALSE)</f>
        <v>Yes</v>
      </c>
      <c r="S367" s="1" t="str">
        <f>VLOOKUP(Cohort[[#This Row],[Code]],Codes[],COLUMN(Codes[[#Headers],[Labour History]]),FALSE)</f>
        <v>Yes</v>
      </c>
      <c r="T367" s="1" t="str">
        <f>VLOOKUP(Cohort[[#This Row],[Code]],Codes[],COLUMN(Codes[[#Headers],[Baby Background Information]]),FALSE)</f>
        <v>Yes</v>
      </c>
      <c r="U367" s="1" t="str">
        <f>VLOOKUP(Cohort[[#This Row],[Code]],Codes[],COLUMN(Codes[[#Headers],[EPDS]]),FALSE)</f>
        <v>Yes</v>
      </c>
      <c r="V367" s="1" t="str">
        <f>VLOOKUP(Cohort[[#This Row],[Code]],Codes[],COLUMN(Codes[[#Headers],[Mother''s Medications]]),FALSE)</f>
        <v>Yes</v>
      </c>
      <c r="W367" s="1" t="str">
        <f>VLOOKUP(Cohort[[#This Row],[Code]],Codes[],COLUMN(Codes[[#Headers],[Baby Medications]]),FALSE)</f>
        <v>Yes</v>
      </c>
      <c r="X367" s="1" t="str">
        <f>VLOOKUP(Cohort[[#This Row],[Code]],Codes[],COLUMN(Codes[[#Headers],[Obstetric Histpry]]),FALSE)</f>
        <v>Yes</v>
      </c>
      <c r="Y367" s="1" t="str">
        <f>VLOOKUP(Cohort[[#This Row],[Code]],Codes[],COLUMN(Codes[[#Headers],[18 Month Follow on Data]]),FALSE)</f>
        <v>No</v>
      </c>
    </row>
    <row r="368" spans="1:25" hidden="1" x14ac:dyDescent="0.2">
      <c r="A368" t="s">
        <v>380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1</v>
      </c>
      <c r="I368" t="str" cm="1">
        <f t="array" ref="I368">TEXT(SUM(10^Code_Mask*(Cohort[[#This Row],[Fetal Pilot Scans, validated or not]:[Has child had an 18 month assessment.  NB this includes limited data, courtesy assessments etc]]&gt;0)),"0000000")</f>
        <v>0011100</v>
      </c>
      <c r="L368" s="1" t="b">
        <f>VLOOKUP(Cohort[[#This Row],[Participant ID]],BIBS[],COLUMN(BIBS[[#Headers],[BIBS?]]),FALSE)</f>
        <v>0</v>
      </c>
      <c r="N368" s="1" t="str">
        <f>VLOOKUP(Cohort[[#This Row],[Code]],Codes[],COLUMN(Codes[[#Headers],[Meaning]]),FALSE)</f>
        <v>Pre-term and pre-term at term scans, assessed at 18 months</v>
      </c>
      <c r="O368" s="1" t="str">
        <f>VLOOKUP(Cohort[[#This Row],[Code]],Codes[],COLUMN(Codes[[#Headers],[Parents Demographic]]),FALSE)</f>
        <v>Yes</v>
      </c>
      <c r="P368" s="1" t="str">
        <f>VLOOKUP(Cohort[[#This Row],[Code]],Codes[],COLUMN(Codes[[#Headers],[Mother''s Past Medical History]]),FALSE)</f>
        <v>Yes</v>
      </c>
      <c r="Q368" s="1" t="str">
        <f>VLOOKUP(Cohort[[#This Row],[Code]],Codes[],COLUMN(Codes[[#Headers],[EDD + Mode of Conception]]),FALSE)</f>
        <v>Yes</v>
      </c>
      <c r="R368" s="1" t="str">
        <f>VLOOKUP(Cohort[[#This Row],[Code]],Codes[],COLUMN(Codes[[#Headers],[Late Pregnancy History]]),FALSE)</f>
        <v>Yes</v>
      </c>
      <c r="S368" s="1" t="str">
        <f>VLOOKUP(Cohort[[#This Row],[Code]],Codes[],COLUMN(Codes[[#Headers],[Labour History]]),FALSE)</f>
        <v>Yes</v>
      </c>
      <c r="T368" s="1" t="str">
        <f>VLOOKUP(Cohort[[#This Row],[Code]],Codes[],COLUMN(Codes[[#Headers],[Baby Background Information]]),FALSE)</f>
        <v>Yes</v>
      </c>
      <c r="U368" s="1" t="str">
        <f>VLOOKUP(Cohort[[#This Row],[Code]],Codes[],COLUMN(Codes[[#Headers],[EPDS]]),FALSE)</f>
        <v>Yes</v>
      </c>
      <c r="V368" s="1" t="str">
        <f>VLOOKUP(Cohort[[#This Row],[Code]],Codes[],COLUMN(Codes[[#Headers],[Mother''s Medications]]),FALSE)</f>
        <v>Yes</v>
      </c>
      <c r="W368" s="1" t="str">
        <f>VLOOKUP(Cohort[[#This Row],[Code]],Codes[],COLUMN(Codes[[#Headers],[Baby Medications]]),FALSE)</f>
        <v>Yes</v>
      </c>
      <c r="X368" s="1" t="str">
        <f>VLOOKUP(Cohort[[#This Row],[Code]],Codes[],COLUMN(Codes[[#Headers],[Obstetric Histpry]]),FALSE)</f>
        <v>Yes</v>
      </c>
      <c r="Y368" s="1" t="str">
        <f>VLOOKUP(Cohort[[#This Row],[Code]],Codes[],COLUMN(Codes[[#Headers],[18 Month Follow on Data]]),FALSE)</f>
        <v>Yes</v>
      </c>
    </row>
    <row r="369" spans="1:25" hidden="1" x14ac:dyDescent="0.2">
      <c r="A369" t="s">
        <v>381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tr" cm="1">
        <f t="array" ref="I369">TEXT(SUM(10^Code_Mask*(Cohort[[#This Row],[Fetal Pilot Scans, validated or not]:[Has child had an 18 month assessment.  NB this includes limited data, courtesy assessments etc]]&gt;0)),"0000000")</f>
        <v>0000010</v>
      </c>
      <c r="L369" s="1" t="b">
        <f>VLOOKUP(Cohort[[#This Row],[Participant ID]],BIBS[],COLUMN(BIBS[[#Headers],[BIBS?]]),FALSE)</f>
        <v>0</v>
      </c>
      <c r="N369" s="1" t="str">
        <f>VLOOKUP(Cohort[[#This Row],[Code]],Codes[],COLUMN(Codes[[#Headers],[Meaning]]),FALSE)</f>
        <v>Fetal pilot.  Not assessed.  Enrolment, EPDS, not cleaned</v>
      </c>
      <c r="O369" s="1" t="str">
        <f>VLOOKUP(Cohort[[#This Row],[Code]],Codes[],COLUMN(Codes[[#Headers],[Parents Demographic]]),FALSE)</f>
        <v>Yes - uncleaned</v>
      </c>
      <c r="P369" s="1" t="str">
        <f>VLOOKUP(Cohort[[#This Row],[Code]],Codes[],COLUMN(Codes[[#Headers],[Mother''s Past Medical History]]),FALSE)</f>
        <v>Yes - uncleaned</v>
      </c>
      <c r="Q369" s="1" t="str">
        <f>VLOOKUP(Cohort[[#This Row],[Code]],Codes[],COLUMN(Codes[[#Headers],[EDD + Mode of Conception]]),FALSE)</f>
        <v>Yes - uncleaned</v>
      </c>
      <c r="R369" s="1" t="str">
        <f>VLOOKUP(Cohort[[#This Row],[Code]],Codes[],COLUMN(Codes[[#Headers],[Late Pregnancy History]]),FALSE)</f>
        <v>No</v>
      </c>
      <c r="S369" s="1" t="str">
        <f>VLOOKUP(Cohort[[#This Row],[Code]],Codes[],COLUMN(Codes[[#Headers],[Labour History]]),FALSE)</f>
        <v>No</v>
      </c>
      <c r="T369" s="1" t="str">
        <f>VLOOKUP(Cohort[[#This Row],[Code]],Codes[],COLUMN(Codes[[#Headers],[Baby Background Information]]),FALSE)</f>
        <v>No</v>
      </c>
      <c r="U369" s="1" t="str">
        <f>VLOOKUP(Cohort[[#This Row],[Code]],Codes[],COLUMN(Codes[[#Headers],[EPDS]]),FALSE)</f>
        <v>Yes</v>
      </c>
      <c r="V369" s="1" t="str">
        <f>VLOOKUP(Cohort[[#This Row],[Code]],Codes[],COLUMN(Codes[[#Headers],[Mother''s Medications]]),FALSE)</f>
        <v>Yes - uncleaned</v>
      </c>
      <c r="W369" s="1" t="str">
        <f>VLOOKUP(Cohort[[#This Row],[Code]],Codes[],COLUMN(Codes[[#Headers],[Baby Medications]]),FALSE)</f>
        <v>No</v>
      </c>
      <c r="X369" s="1" t="str">
        <f>VLOOKUP(Cohort[[#This Row],[Code]],Codes[],COLUMN(Codes[[#Headers],[Obstetric Histpry]]),FALSE)</f>
        <v>Yes - uncleaned</v>
      </c>
      <c r="Y369" s="1" t="str">
        <f>VLOOKUP(Cohort[[#This Row],[Code]],Codes[],COLUMN(Codes[[#Headers],[18 Month Follow on Data]]),FALSE)</f>
        <v>No</v>
      </c>
    </row>
    <row r="370" spans="1:25" hidden="1" x14ac:dyDescent="0.2">
      <c r="A370" t="s">
        <v>382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tr" cm="1">
        <f t="array" ref="I370">TEXT(SUM(10^Code_Mask*(Cohort[[#This Row],[Fetal Pilot Scans, validated or not]:[Has child had an 18 month assessment.  NB this includes limited data, courtesy assessments etc]]&gt;0)),"0000000")</f>
        <v>0000010</v>
      </c>
      <c r="L370" s="1" t="b">
        <f>VLOOKUP(Cohort[[#This Row],[Participant ID]],BIBS[],COLUMN(BIBS[[#Headers],[BIBS?]]),FALSE)</f>
        <v>0</v>
      </c>
      <c r="N370" s="1" t="str">
        <f>VLOOKUP(Cohort[[#This Row],[Code]],Codes[],COLUMN(Codes[[#Headers],[Meaning]]),FALSE)</f>
        <v>Fetal pilot.  Not assessed.  Enrolment, EPDS, not cleaned</v>
      </c>
      <c r="O370" s="1" t="str">
        <f>VLOOKUP(Cohort[[#This Row],[Code]],Codes[],COLUMN(Codes[[#Headers],[Parents Demographic]]),FALSE)</f>
        <v>Yes - uncleaned</v>
      </c>
      <c r="P370" s="1" t="str">
        <f>VLOOKUP(Cohort[[#This Row],[Code]],Codes[],COLUMN(Codes[[#Headers],[Mother''s Past Medical History]]),FALSE)</f>
        <v>Yes - uncleaned</v>
      </c>
      <c r="Q370" s="1" t="str">
        <f>VLOOKUP(Cohort[[#This Row],[Code]],Codes[],COLUMN(Codes[[#Headers],[EDD + Mode of Conception]]),FALSE)</f>
        <v>Yes - uncleaned</v>
      </c>
      <c r="R370" s="1" t="str">
        <f>VLOOKUP(Cohort[[#This Row],[Code]],Codes[],COLUMN(Codes[[#Headers],[Late Pregnancy History]]),FALSE)</f>
        <v>No</v>
      </c>
      <c r="S370" s="1" t="str">
        <f>VLOOKUP(Cohort[[#This Row],[Code]],Codes[],COLUMN(Codes[[#Headers],[Labour History]]),FALSE)</f>
        <v>No</v>
      </c>
      <c r="T370" s="1" t="str">
        <f>VLOOKUP(Cohort[[#This Row],[Code]],Codes[],COLUMN(Codes[[#Headers],[Baby Background Information]]),FALSE)</f>
        <v>No</v>
      </c>
      <c r="U370" s="1" t="str">
        <f>VLOOKUP(Cohort[[#This Row],[Code]],Codes[],COLUMN(Codes[[#Headers],[EPDS]]),FALSE)</f>
        <v>Yes</v>
      </c>
      <c r="V370" s="1" t="str">
        <f>VLOOKUP(Cohort[[#This Row],[Code]],Codes[],COLUMN(Codes[[#Headers],[Mother''s Medications]]),FALSE)</f>
        <v>Yes - uncleaned</v>
      </c>
      <c r="W370" s="1" t="str">
        <f>VLOOKUP(Cohort[[#This Row],[Code]],Codes[],COLUMN(Codes[[#Headers],[Baby Medications]]),FALSE)</f>
        <v>No</v>
      </c>
      <c r="X370" s="1" t="str">
        <f>VLOOKUP(Cohort[[#This Row],[Code]],Codes[],COLUMN(Codes[[#Headers],[Obstetric Histpry]]),FALSE)</f>
        <v>Yes - uncleaned</v>
      </c>
      <c r="Y370" s="1" t="str">
        <f>VLOOKUP(Cohort[[#This Row],[Code]],Codes[],COLUMN(Codes[[#Headers],[18 Month Follow on Data]]),FALSE)</f>
        <v>No</v>
      </c>
    </row>
    <row r="371" spans="1:25" hidden="1" x14ac:dyDescent="0.2">
      <c r="A371" t="s">
        <v>383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tr" cm="1">
        <f t="array" ref="I371">TEXT(SUM(10^Code_Mask*(Cohort[[#This Row],[Fetal Pilot Scans, validated or not]:[Has child had an 18 month assessment.  NB this includes limited data, courtesy assessments etc]]&gt;0)),"0000000")</f>
        <v>0000010</v>
      </c>
      <c r="L371" s="1" t="b">
        <f>VLOOKUP(Cohort[[#This Row],[Participant ID]],BIBS[],COLUMN(BIBS[[#Headers],[BIBS?]]),FALSE)</f>
        <v>0</v>
      </c>
      <c r="N371" s="1" t="str">
        <f>VLOOKUP(Cohort[[#This Row],[Code]],Codes[],COLUMN(Codes[[#Headers],[Meaning]]),FALSE)</f>
        <v>Fetal pilot.  Not assessed.  Enrolment, EPDS, not cleaned</v>
      </c>
      <c r="O371" s="1" t="str">
        <f>VLOOKUP(Cohort[[#This Row],[Code]],Codes[],COLUMN(Codes[[#Headers],[Parents Demographic]]),FALSE)</f>
        <v>Yes - uncleaned</v>
      </c>
      <c r="P371" s="1" t="str">
        <f>VLOOKUP(Cohort[[#This Row],[Code]],Codes[],COLUMN(Codes[[#Headers],[Mother''s Past Medical History]]),FALSE)</f>
        <v>Yes - uncleaned</v>
      </c>
      <c r="Q371" s="1" t="str">
        <f>VLOOKUP(Cohort[[#This Row],[Code]],Codes[],COLUMN(Codes[[#Headers],[EDD + Mode of Conception]]),FALSE)</f>
        <v>Yes - uncleaned</v>
      </c>
      <c r="R371" s="1" t="str">
        <f>VLOOKUP(Cohort[[#This Row],[Code]],Codes[],COLUMN(Codes[[#Headers],[Late Pregnancy History]]),FALSE)</f>
        <v>No</v>
      </c>
      <c r="S371" s="1" t="str">
        <f>VLOOKUP(Cohort[[#This Row],[Code]],Codes[],COLUMN(Codes[[#Headers],[Labour History]]),FALSE)</f>
        <v>No</v>
      </c>
      <c r="T371" s="1" t="str">
        <f>VLOOKUP(Cohort[[#This Row],[Code]],Codes[],COLUMN(Codes[[#Headers],[Baby Background Information]]),FALSE)</f>
        <v>No</v>
      </c>
      <c r="U371" s="1" t="str">
        <f>VLOOKUP(Cohort[[#This Row],[Code]],Codes[],COLUMN(Codes[[#Headers],[EPDS]]),FALSE)</f>
        <v>Yes</v>
      </c>
      <c r="V371" s="1" t="str">
        <f>VLOOKUP(Cohort[[#This Row],[Code]],Codes[],COLUMN(Codes[[#Headers],[Mother''s Medications]]),FALSE)</f>
        <v>Yes - uncleaned</v>
      </c>
      <c r="W371" s="1" t="str">
        <f>VLOOKUP(Cohort[[#This Row],[Code]],Codes[],COLUMN(Codes[[#Headers],[Baby Medications]]),FALSE)</f>
        <v>No</v>
      </c>
      <c r="X371" s="1" t="str">
        <f>VLOOKUP(Cohort[[#This Row],[Code]],Codes[],COLUMN(Codes[[#Headers],[Obstetric Histpry]]),FALSE)</f>
        <v>Yes - uncleaned</v>
      </c>
      <c r="Y371" s="1" t="str">
        <f>VLOOKUP(Cohort[[#This Row],[Code]],Codes[],COLUMN(Codes[[#Headers],[18 Month Follow on Data]]),FALSE)</f>
        <v>No</v>
      </c>
    </row>
    <row r="372" spans="1:25" hidden="1" x14ac:dyDescent="0.2">
      <c r="A372" t="s">
        <v>384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tr" cm="1">
        <f t="array" ref="I372">TEXT(SUM(10^Code_Mask*(Cohort[[#This Row],[Fetal Pilot Scans, validated or not]:[Has child had an 18 month assessment.  NB this includes limited data, courtesy assessments etc]]&gt;0)),"0000000")</f>
        <v>0000010</v>
      </c>
      <c r="L372" s="1" t="b">
        <f>VLOOKUP(Cohort[[#This Row],[Participant ID]],BIBS[],COLUMN(BIBS[[#Headers],[BIBS?]]),FALSE)</f>
        <v>0</v>
      </c>
      <c r="N372" s="1" t="str">
        <f>VLOOKUP(Cohort[[#This Row],[Code]],Codes[],COLUMN(Codes[[#Headers],[Meaning]]),FALSE)</f>
        <v>Fetal pilot.  Not assessed.  Enrolment, EPDS, not cleaned</v>
      </c>
      <c r="O372" s="1" t="str">
        <f>VLOOKUP(Cohort[[#This Row],[Code]],Codes[],COLUMN(Codes[[#Headers],[Parents Demographic]]),FALSE)</f>
        <v>Yes - uncleaned</v>
      </c>
      <c r="P372" s="1" t="str">
        <f>VLOOKUP(Cohort[[#This Row],[Code]],Codes[],COLUMN(Codes[[#Headers],[Mother''s Past Medical History]]),FALSE)</f>
        <v>Yes - uncleaned</v>
      </c>
      <c r="Q372" s="1" t="str">
        <f>VLOOKUP(Cohort[[#This Row],[Code]],Codes[],COLUMN(Codes[[#Headers],[EDD + Mode of Conception]]),FALSE)</f>
        <v>Yes - uncleaned</v>
      </c>
      <c r="R372" s="1" t="str">
        <f>VLOOKUP(Cohort[[#This Row],[Code]],Codes[],COLUMN(Codes[[#Headers],[Late Pregnancy History]]),FALSE)</f>
        <v>No</v>
      </c>
      <c r="S372" s="1" t="str">
        <f>VLOOKUP(Cohort[[#This Row],[Code]],Codes[],COLUMN(Codes[[#Headers],[Labour History]]),FALSE)</f>
        <v>No</v>
      </c>
      <c r="T372" s="1" t="str">
        <f>VLOOKUP(Cohort[[#This Row],[Code]],Codes[],COLUMN(Codes[[#Headers],[Baby Background Information]]),FALSE)</f>
        <v>No</v>
      </c>
      <c r="U372" s="1" t="str">
        <f>VLOOKUP(Cohort[[#This Row],[Code]],Codes[],COLUMN(Codes[[#Headers],[EPDS]]),FALSE)</f>
        <v>Yes</v>
      </c>
      <c r="V372" s="1" t="str">
        <f>VLOOKUP(Cohort[[#This Row],[Code]],Codes[],COLUMN(Codes[[#Headers],[Mother''s Medications]]),FALSE)</f>
        <v>Yes - uncleaned</v>
      </c>
      <c r="W372" s="1" t="str">
        <f>VLOOKUP(Cohort[[#This Row],[Code]],Codes[],COLUMN(Codes[[#Headers],[Baby Medications]]),FALSE)</f>
        <v>No</v>
      </c>
      <c r="X372" s="1" t="str">
        <f>VLOOKUP(Cohort[[#This Row],[Code]],Codes[],COLUMN(Codes[[#Headers],[Obstetric Histpry]]),FALSE)</f>
        <v>Yes - uncleaned</v>
      </c>
      <c r="Y372" s="1" t="str">
        <f>VLOOKUP(Cohort[[#This Row],[Code]],Codes[],COLUMN(Codes[[#Headers],[18 Month Follow on Data]]),FALSE)</f>
        <v>No</v>
      </c>
    </row>
    <row r="373" spans="1:25" ht="51" hidden="1" x14ac:dyDescent="0.2">
      <c r="A373" t="s">
        <v>385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 t="str" cm="1">
        <f t="array" ref="I373">TEXT(SUM(10^Code_Mask*(Cohort[[#This Row],[Fetal Pilot Scans, validated or not]:[Has child had an 18 month assessment.  NB this includes limited data, courtesy assessments etc]]&gt;0)),"0000000")</f>
        <v>0011000</v>
      </c>
      <c r="K373" s="1" t="s">
        <v>16</v>
      </c>
      <c r="L373" s="1" t="b">
        <f>VLOOKUP(Cohort[[#This Row],[Participant ID]],BIBS[],COLUMN(BIBS[[#Headers],[BIBS?]]),FALSE)</f>
        <v>0</v>
      </c>
      <c r="N373" s="1" t="str">
        <f>VLOOKUP(Cohort[[#This Row],[Code]],Codes[],COLUMN(Codes[[#Headers],[Meaning]]),FALSE)</f>
        <v>Pre-term and pre-term at term scans, not assessed</v>
      </c>
      <c r="O373" s="1" t="str">
        <f>VLOOKUP(Cohort[[#This Row],[Code]],Codes[],COLUMN(Codes[[#Headers],[Parents Demographic]]),FALSE)</f>
        <v>Yes</v>
      </c>
      <c r="P373" s="1" t="str">
        <f>VLOOKUP(Cohort[[#This Row],[Code]],Codes[],COLUMN(Codes[[#Headers],[Mother''s Past Medical History]]),FALSE)</f>
        <v>Yes</v>
      </c>
      <c r="Q373" s="1" t="str">
        <f>VLOOKUP(Cohort[[#This Row],[Code]],Codes[],COLUMN(Codes[[#Headers],[EDD + Mode of Conception]]),FALSE)</f>
        <v>Yes</v>
      </c>
      <c r="R373" s="1" t="str">
        <f>VLOOKUP(Cohort[[#This Row],[Code]],Codes[],COLUMN(Codes[[#Headers],[Late Pregnancy History]]),FALSE)</f>
        <v>Yes</v>
      </c>
      <c r="S373" s="1" t="str">
        <f>VLOOKUP(Cohort[[#This Row],[Code]],Codes[],COLUMN(Codes[[#Headers],[Labour History]]),FALSE)</f>
        <v>Yes</v>
      </c>
      <c r="T373" s="1" t="str">
        <f>VLOOKUP(Cohort[[#This Row],[Code]],Codes[],COLUMN(Codes[[#Headers],[Baby Background Information]]),FALSE)</f>
        <v>Yes</v>
      </c>
      <c r="U373" s="1" t="str">
        <f>VLOOKUP(Cohort[[#This Row],[Code]],Codes[],COLUMN(Codes[[#Headers],[EPDS]]),FALSE)</f>
        <v>Yes</v>
      </c>
      <c r="V373" s="1" t="str">
        <f>VLOOKUP(Cohort[[#This Row],[Code]],Codes[],COLUMN(Codes[[#Headers],[Mother''s Medications]]),FALSE)</f>
        <v>Yes</v>
      </c>
      <c r="W373" s="1" t="str">
        <f>VLOOKUP(Cohort[[#This Row],[Code]],Codes[],COLUMN(Codes[[#Headers],[Baby Medications]]),FALSE)</f>
        <v>Yes</v>
      </c>
      <c r="X373" s="1" t="str">
        <f>VLOOKUP(Cohort[[#This Row],[Code]],Codes[],COLUMN(Codes[[#Headers],[Obstetric Histpry]]),FALSE)</f>
        <v>Yes</v>
      </c>
      <c r="Y373" s="1" t="str">
        <f>VLOOKUP(Cohort[[#This Row],[Code]],Codes[],COLUMN(Codes[[#Headers],[18 Month Follow on Data]]),FALSE)</f>
        <v>No</v>
      </c>
    </row>
    <row r="374" spans="1:25" x14ac:dyDescent="0.2">
      <c r="A374" t="s">
        <v>386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 t="str" cm="1">
        <f t="array" ref="I374">TEXT(SUM(10^Code_Mask*(Cohort[[#This Row],[Fetal Pilot Scans, validated or not]:[Has child had an 18 month assessment.  NB this includes limited data, courtesy assessments etc]]&gt;0)),"0000000")</f>
        <v>0100100</v>
      </c>
      <c r="L374" s="1" t="b">
        <f>VLOOKUP(Cohort[[#This Row],[Participant ID]],BIBS[],COLUMN(BIBS[[#Headers],[BIBS?]]),FALSE)</f>
        <v>1</v>
      </c>
      <c r="N374" s="1" t="str">
        <f>VLOOKUP(Cohort[[#This Row],[Code]],Codes[],COLUMN(Codes[[#Headers],[Meaning]]),FALSE)</f>
        <v>Term scan, Assessed at 18 months</v>
      </c>
      <c r="O374" s="1" t="str">
        <f>VLOOKUP(Cohort[[#This Row],[Code]],Codes[],COLUMN(Codes[[#Headers],[Parents Demographic]]),FALSE)</f>
        <v>Yes</v>
      </c>
      <c r="P374" s="1" t="str">
        <f>VLOOKUP(Cohort[[#This Row],[Code]],Codes[],COLUMN(Codes[[#Headers],[Mother''s Past Medical History]]),FALSE)</f>
        <v>Yes</v>
      </c>
      <c r="Q374" s="1" t="str">
        <f>VLOOKUP(Cohort[[#This Row],[Code]],Codes[],COLUMN(Codes[[#Headers],[EDD + Mode of Conception]]),FALSE)</f>
        <v>Yes</v>
      </c>
      <c r="R374" s="1" t="str">
        <f>VLOOKUP(Cohort[[#This Row],[Code]],Codes[],COLUMN(Codes[[#Headers],[Late Pregnancy History]]),FALSE)</f>
        <v>Yes</v>
      </c>
      <c r="S374" s="1" t="str">
        <f>VLOOKUP(Cohort[[#This Row],[Code]],Codes[],COLUMN(Codes[[#Headers],[Labour History]]),FALSE)</f>
        <v>Yes</v>
      </c>
      <c r="T374" s="1" t="str">
        <f>VLOOKUP(Cohort[[#This Row],[Code]],Codes[],COLUMN(Codes[[#Headers],[Baby Background Information]]),FALSE)</f>
        <v>Yes</v>
      </c>
      <c r="U374" s="1" t="str">
        <f>VLOOKUP(Cohort[[#This Row],[Code]],Codes[],COLUMN(Codes[[#Headers],[EPDS]]),FALSE)</f>
        <v>Yes</v>
      </c>
      <c r="V374" s="1" t="str">
        <f>VLOOKUP(Cohort[[#This Row],[Code]],Codes[],COLUMN(Codes[[#Headers],[Mother''s Medications]]),FALSE)</f>
        <v>Yes</v>
      </c>
      <c r="W374" s="1" t="str">
        <f>VLOOKUP(Cohort[[#This Row],[Code]],Codes[],COLUMN(Codes[[#Headers],[Baby Medications]]),FALSE)</f>
        <v>Yes</v>
      </c>
      <c r="X374" s="1" t="str">
        <f>VLOOKUP(Cohort[[#This Row],[Code]],Codes[],COLUMN(Codes[[#Headers],[Obstetric Histpry]]),FALSE)</f>
        <v>Yes</v>
      </c>
      <c r="Y374" s="1" t="str">
        <f>VLOOKUP(Cohort[[#This Row],[Code]],Codes[],COLUMN(Codes[[#Headers],[18 Month Follow on Data]]),FALSE)</f>
        <v>Yes</v>
      </c>
    </row>
    <row r="375" spans="1:25" hidden="1" x14ac:dyDescent="0.2">
      <c r="A375" t="s">
        <v>387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 t="str" cm="1">
        <f t="array" ref="I375">TEXT(SUM(10^Code_Mask*(Cohort[[#This Row],[Fetal Pilot Scans, validated or not]:[Has child had an 18 month assessment.  NB this includes limited data, courtesy assessments etc]]&gt;0)),"0000000")</f>
        <v>0100100</v>
      </c>
      <c r="L375" s="1" t="b">
        <f>VLOOKUP(Cohort[[#This Row],[Participant ID]],BIBS[],COLUMN(BIBS[[#Headers],[BIBS?]]),FALSE)</f>
        <v>0</v>
      </c>
      <c r="N375" s="1" t="str">
        <f>VLOOKUP(Cohort[[#This Row],[Code]],Codes[],COLUMN(Codes[[#Headers],[Meaning]]),FALSE)</f>
        <v>Term scan, Assessed at 18 months</v>
      </c>
      <c r="O375" s="1" t="str">
        <f>VLOOKUP(Cohort[[#This Row],[Code]],Codes[],COLUMN(Codes[[#Headers],[Parents Demographic]]),FALSE)</f>
        <v>Yes</v>
      </c>
      <c r="P375" s="1" t="str">
        <f>VLOOKUP(Cohort[[#This Row],[Code]],Codes[],COLUMN(Codes[[#Headers],[Mother''s Past Medical History]]),FALSE)</f>
        <v>Yes</v>
      </c>
      <c r="Q375" s="1" t="str">
        <f>VLOOKUP(Cohort[[#This Row],[Code]],Codes[],COLUMN(Codes[[#Headers],[EDD + Mode of Conception]]),FALSE)</f>
        <v>Yes</v>
      </c>
      <c r="R375" s="1" t="str">
        <f>VLOOKUP(Cohort[[#This Row],[Code]],Codes[],COLUMN(Codes[[#Headers],[Late Pregnancy History]]),FALSE)</f>
        <v>Yes</v>
      </c>
      <c r="S375" s="1" t="str">
        <f>VLOOKUP(Cohort[[#This Row],[Code]],Codes[],COLUMN(Codes[[#Headers],[Labour History]]),FALSE)</f>
        <v>Yes</v>
      </c>
      <c r="T375" s="1" t="str">
        <f>VLOOKUP(Cohort[[#This Row],[Code]],Codes[],COLUMN(Codes[[#Headers],[Baby Background Information]]),FALSE)</f>
        <v>Yes</v>
      </c>
      <c r="U375" s="1" t="str">
        <f>VLOOKUP(Cohort[[#This Row],[Code]],Codes[],COLUMN(Codes[[#Headers],[EPDS]]),FALSE)</f>
        <v>Yes</v>
      </c>
      <c r="V375" s="1" t="str">
        <f>VLOOKUP(Cohort[[#This Row],[Code]],Codes[],COLUMN(Codes[[#Headers],[Mother''s Medications]]),FALSE)</f>
        <v>Yes</v>
      </c>
      <c r="W375" s="1" t="str">
        <f>VLOOKUP(Cohort[[#This Row],[Code]],Codes[],COLUMN(Codes[[#Headers],[Baby Medications]]),FALSE)</f>
        <v>Yes</v>
      </c>
      <c r="X375" s="1" t="str">
        <f>VLOOKUP(Cohort[[#This Row],[Code]],Codes[],COLUMN(Codes[[#Headers],[Obstetric Histpry]]),FALSE)</f>
        <v>Yes</v>
      </c>
      <c r="Y375" s="1" t="str">
        <f>VLOOKUP(Cohort[[#This Row],[Code]],Codes[],COLUMN(Codes[[#Headers],[18 Month Follow on Data]]),FALSE)</f>
        <v>Yes</v>
      </c>
    </row>
    <row r="376" spans="1:25" hidden="1" x14ac:dyDescent="0.2">
      <c r="A376" t="s">
        <v>388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 t="str" cm="1">
        <f t="array" ref="I376">TEXT(SUM(10^Code_Mask*(Cohort[[#This Row],[Fetal Pilot Scans, validated or not]:[Has child had an 18 month assessment.  NB this includes limited data, courtesy assessments etc]]&gt;0)),"0000000")</f>
        <v>0100100</v>
      </c>
      <c r="L376" s="1" t="b">
        <f>VLOOKUP(Cohort[[#This Row],[Participant ID]],BIBS[],COLUMN(BIBS[[#Headers],[BIBS?]]),FALSE)</f>
        <v>0</v>
      </c>
      <c r="N376" s="1" t="str">
        <f>VLOOKUP(Cohort[[#This Row],[Code]],Codes[],COLUMN(Codes[[#Headers],[Meaning]]),FALSE)</f>
        <v>Term scan, Assessed at 18 months</v>
      </c>
      <c r="O376" s="1" t="str">
        <f>VLOOKUP(Cohort[[#This Row],[Code]],Codes[],COLUMN(Codes[[#Headers],[Parents Demographic]]),FALSE)</f>
        <v>Yes</v>
      </c>
      <c r="P376" s="1" t="str">
        <f>VLOOKUP(Cohort[[#This Row],[Code]],Codes[],COLUMN(Codes[[#Headers],[Mother''s Past Medical History]]),FALSE)</f>
        <v>Yes</v>
      </c>
      <c r="Q376" s="1" t="str">
        <f>VLOOKUP(Cohort[[#This Row],[Code]],Codes[],COLUMN(Codes[[#Headers],[EDD + Mode of Conception]]),FALSE)</f>
        <v>Yes</v>
      </c>
      <c r="R376" s="1" t="str">
        <f>VLOOKUP(Cohort[[#This Row],[Code]],Codes[],COLUMN(Codes[[#Headers],[Late Pregnancy History]]),FALSE)</f>
        <v>Yes</v>
      </c>
      <c r="S376" s="1" t="str">
        <f>VLOOKUP(Cohort[[#This Row],[Code]],Codes[],COLUMN(Codes[[#Headers],[Labour History]]),FALSE)</f>
        <v>Yes</v>
      </c>
      <c r="T376" s="1" t="str">
        <f>VLOOKUP(Cohort[[#This Row],[Code]],Codes[],COLUMN(Codes[[#Headers],[Baby Background Information]]),FALSE)</f>
        <v>Yes</v>
      </c>
      <c r="U376" s="1" t="str">
        <f>VLOOKUP(Cohort[[#This Row],[Code]],Codes[],COLUMN(Codes[[#Headers],[EPDS]]),FALSE)</f>
        <v>Yes</v>
      </c>
      <c r="V376" s="1" t="str">
        <f>VLOOKUP(Cohort[[#This Row],[Code]],Codes[],COLUMN(Codes[[#Headers],[Mother''s Medications]]),FALSE)</f>
        <v>Yes</v>
      </c>
      <c r="W376" s="1" t="str">
        <f>VLOOKUP(Cohort[[#This Row],[Code]],Codes[],COLUMN(Codes[[#Headers],[Baby Medications]]),FALSE)</f>
        <v>Yes</v>
      </c>
      <c r="X376" s="1" t="str">
        <f>VLOOKUP(Cohort[[#This Row],[Code]],Codes[],COLUMN(Codes[[#Headers],[Obstetric Histpry]]),FALSE)</f>
        <v>Yes</v>
      </c>
      <c r="Y376" s="1" t="str">
        <f>VLOOKUP(Cohort[[#This Row],[Code]],Codes[],COLUMN(Codes[[#Headers],[18 Month Follow on Data]]),FALSE)</f>
        <v>Yes</v>
      </c>
    </row>
    <row r="377" spans="1:25" hidden="1" x14ac:dyDescent="0.2">
      <c r="A377" t="s">
        <v>389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 t="str" cm="1">
        <f t="array" ref="I377">TEXT(SUM(10^Code_Mask*(Cohort[[#This Row],[Fetal Pilot Scans, validated or not]:[Has child had an 18 month assessment.  NB this includes limited data, courtesy assessments etc]]&gt;0)),"0000000")</f>
        <v>0100100</v>
      </c>
      <c r="L377" s="1" t="b">
        <f>VLOOKUP(Cohort[[#This Row],[Participant ID]],BIBS[],COLUMN(BIBS[[#Headers],[BIBS?]]),FALSE)</f>
        <v>0</v>
      </c>
      <c r="N377" s="1" t="str">
        <f>VLOOKUP(Cohort[[#This Row],[Code]],Codes[],COLUMN(Codes[[#Headers],[Meaning]]),FALSE)</f>
        <v>Term scan, Assessed at 18 months</v>
      </c>
      <c r="O377" s="1" t="str">
        <f>VLOOKUP(Cohort[[#This Row],[Code]],Codes[],COLUMN(Codes[[#Headers],[Parents Demographic]]),FALSE)</f>
        <v>Yes</v>
      </c>
      <c r="P377" s="1" t="str">
        <f>VLOOKUP(Cohort[[#This Row],[Code]],Codes[],COLUMN(Codes[[#Headers],[Mother''s Past Medical History]]),FALSE)</f>
        <v>Yes</v>
      </c>
      <c r="Q377" s="1" t="str">
        <f>VLOOKUP(Cohort[[#This Row],[Code]],Codes[],COLUMN(Codes[[#Headers],[EDD + Mode of Conception]]),FALSE)</f>
        <v>Yes</v>
      </c>
      <c r="R377" s="1" t="str">
        <f>VLOOKUP(Cohort[[#This Row],[Code]],Codes[],COLUMN(Codes[[#Headers],[Late Pregnancy History]]),FALSE)</f>
        <v>Yes</v>
      </c>
      <c r="S377" s="1" t="str">
        <f>VLOOKUP(Cohort[[#This Row],[Code]],Codes[],COLUMN(Codes[[#Headers],[Labour History]]),FALSE)</f>
        <v>Yes</v>
      </c>
      <c r="T377" s="1" t="str">
        <f>VLOOKUP(Cohort[[#This Row],[Code]],Codes[],COLUMN(Codes[[#Headers],[Baby Background Information]]),FALSE)</f>
        <v>Yes</v>
      </c>
      <c r="U377" s="1" t="str">
        <f>VLOOKUP(Cohort[[#This Row],[Code]],Codes[],COLUMN(Codes[[#Headers],[EPDS]]),FALSE)</f>
        <v>Yes</v>
      </c>
      <c r="V377" s="1" t="str">
        <f>VLOOKUP(Cohort[[#This Row],[Code]],Codes[],COLUMN(Codes[[#Headers],[Mother''s Medications]]),FALSE)</f>
        <v>Yes</v>
      </c>
      <c r="W377" s="1" t="str">
        <f>VLOOKUP(Cohort[[#This Row],[Code]],Codes[],COLUMN(Codes[[#Headers],[Baby Medications]]),FALSE)</f>
        <v>Yes</v>
      </c>
      <c r="X377" s="1" t="str">
        <f>VLOOKUP(Cohort[[#This Row],[Code]],Codes[],COLUMN(Codes[[#Headers],[Obstetric Histpry]]),FALSE)</f>
        <v>Yes</v>
      </c>
      <c r="Y377" s="1" t="str">
        <f>VLOOKUP(Cohort[[#This Row],[Code]],Codes[],COLUMN(Codes[[#Headers],[18 Month Follow on Data]]),FALSE)</f>
        <v>Yes</v>
      </c>
    </row>
    <row r="378" spans="1:25" hidden="1" x14ac:dyDescent="0.2">
      <c r="A378" t="s">
        <v>390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 t="str" cm="1">
        <f t="array" ref="I378">TEXT(SUM(10^Code_Mask*(Cohort[[#This Row],[Fetal Pilot Scans, validated or not]:[Has child had an 18 month assessment.  NB this includes limited data, courtesy assessments etc]]&gt;0)),"0000000")</f>
        <v>0100100</v>
      </c>
      <c r="L378" s="1" t="b">
        <f>VLOOKUP(Cohort[[#This Row],[Participant ID]],BIBS[],COLUMN(BIBS[[#Headers],[BIBS?]]),FALSE)</f>
        <v>0</v>
      </c>
      <c r="N378" s="1" t="str">
        <f>VLOOKUP(Cohort[[#This Row],[Code]],Codes[],COLUMN(Codes[[#Headers],[Meaning]]),FALSE)</f>
        <v>Term scan, Assessed at 18 months</v>
      </c>
      <c r="O378" s="1" t="str">
        <f>VLOOKUP(Cohort[[#This Row],[Code]],Codes[],COLUMN(Codes[[#Headers],[Parents Demographic]]),FALSE)</f>
        <v>Yes</v>
      </c>
      <c r="P378" s="1" t="str">
        <f>VLOOKUP(Cohort[[#This Row],[Code]],Codes[],COLUMN(Codes[[#Headers],[Mother''s Past Medical History]]),FALSE)</f>
        <v>Yes</v>
      </c>
      <c r="Q378" s="1" t="str">
        <f>VLOOKUP(Cohort[[#This Row],[Code]],Codes[],COLUMN(Codes[[#Headers],[EDD + Mode of Conception]]),FALSE)</f>
        <v>Yes</v>
      </c>
      <c r="R378" s="1" t="str">
        <f>VLOOKUP(Cohort[[#This Row],[Code]],Codes[],COLUMN(Codes[[#Headers],[Late Pregnancy History]]),FALSE)</f>
        <v>Yes</v>
      </c>
      <c r="S378" s="1" t="str">
        <f>VLOOKUP(Cohort[[#This Row],[Code]],Codes[],COLUMN(Codes[[#Headers],[Labour History]]),FALSE)</f>
        <v>Yes</v>
      </c>
      <c r="T378" s="1" t="str">
        <f>VLOOKUP(Cohort[[#This Row],[Code]],Codes[],COLUMN(Codes[[#Headers],[Baby Background Information]]),FALSE)</f>
        <v>Yes</v>
      </c>
      <c r="U378" s="1" t="str">
        <f>VLOOKUP(Cohort[[#This Row],[Code]],Codes[],COLUMN(Codes[[#Headers],[EPDS]]),FALSE)</f>
        <v>Yes</v>
      </c>
      <c r="V378" s="1" t="str">
        <f>VLOOKUP(Cohort[[#This Row],[Code]],Codes[],COLUMN(Codes[[#Headers],[Mother''s Medications]]),FALSE)</f>
        <v>Yes</v>
      </c>
      <c r="W378" s="1" t="str">
        <f>VLOOKUP(Cohort[[#This Row],[Code]],Codes[],COLUMN(Codes[[#Headers],[Baby Medications]]),FALSE)</f>
        <v>Yes</v>
      </c>
      <c r="X378" s="1" t="str">
        <f>VLOOKUP(Cohort[[#This Row],[Code]],Codes[],COLUMN(Codes[[#Headers],[Obstetric Histpry]]),FALSE)</f>
        <v>Yes</v>
      </c>
      <c r="Y378" s="1" t="str">
        <f>VLOOKUP(Cohort[[#This Row],[Code]],Codes[],COLUMN(Codes[[#Headers],[18 Month Follow on Data]]),FALSE)</f>
        <v>Yes</v>
      </c>
    </row>
    <row r="379" spans="1:25" hidden="1" x14ac:dyDescent="0.2">
      <c r="A379" t="s">
        <v>391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 t="str" cm="1">
        <f t="array" ref="I379">TEXT(SUM(10^Code_Mask*(Cohort[[#This Row],[Fetal Pilot Scans, validated or not]:[Has child had an 18 month assessment.  NB this includes limited data, courtesy assessments etc]]&gt;0)),"0000000")</f>
        <v>0100100</v>
      </c>
      <c r="L379" s="1" t="b">
        <f>VLOOKUP(Cohort[[#This Row],[Participant ID]],BIBS[],COLUMN(BIBS[[#Headers],[BIBS?]]),FALSE)</f>
        <v>0</v>
      </c>
      <c r="N379" s="1" t="str">
        <f>VLOOKUP(Cohort[[#This Row],[Code]],Codes[],COLUMN(Codes[[#Headers],[Meaning]]),FALSE)</f>
        <v>Term scan, Assessed at 18 months</v>
      </c>
      <c r="O379" s="1" t="str">
        <f>VLOOKUP(Cohort[[#This Row],[Code]],Codes[],COLUMN(Codes[[#Headers],[Parents Demographic]]),FALSE)</f>
        <v>Yes</v>
      </c>
      <c r="P379" s="1" t="str">
        <f>VLOOKUP(Cohort[[#This Row],[Code]],Codes[],COLUMN(Codes[[#Headers],[Mother''s Past Medical History]]),FALSE)</f>
        <v>Yes</v>
      </c>
      <c r="Q379" s="1" t="str">
        <f>VLOOKUP(Cohort[[#This Row],[Code]],Codes[],COLUMN(Codes[[#Headers],[EDD + Mode of Conception]]),FALSE)</f>
        <v>Yes</v>
      </c>
      <c r="R379" s="1" t="str">
        <f>VLOOKUP(Cohort[[#This Row],[Code]],Codes[],COLUMN(Codes[[#Headers],[Late Pregnancy History]]),FALSE)</f>
        <v>Yes</v>
      </c>
      <c r="S379" s="1" t="str">
        <f>VLOOKUP(Cohort[[#This Row],[Code]],Codes[],COLUMN(Codes[[#Headers],[Labour History]]),FALSE)</f>
        <v>Yes</v>
      </c>
      <c r="T379" s="1" t="str">
        <f>VLOOKUP(Cohort[[#This Row],[Code]],Codes[],COLUMN(Codes[[#Headers],[Baby Background Information]]),FALSE)</f>
        <v>Yes</v>
      </c>
      <c r="U379" s="1" t="str">
        <f>VLOOKUP(Cohort[[#This Row],[Code]],Codes[],COLUMN(Codes[[#Headers],[EPDS]]),FALSE)</f>
        <v>Yes</v>
      </c>
      <c r="V379" s="1" t="str">
        <f>VLOOKUP(Cohort[[#This Row],[Code]],Codes[],COLUMN(Codes[[#Headers],[Mother''s Medications]]),FALSE)</f>
        <v>Yes</v>
      </c>
      <c r="W379" s="1" t="str">
        <f>VLOOKUP(Cohort[[#This Row],[Code]],Codes[],COLUMN(Codes[[#Headers],[Baby Medications]]),FALSE)</f>
        <v>Yes</v>
      </c>
      <c r="X379" s="1" t="str">
        <f>VLOOKUP(Cohort[[#This Row],[Code]],Codes[],COLUMN(Codes[[#Headers],[Obstetric Histpry]]),FALSE)</f>
        <v>Yes</v>
      </c>
      <c r="Y379" s="1" t="str">
        <f>VLOOKUP(Cohort[[#This Row],[Code]],Codes[],COLUMN(Codes[[#Headers],[18 Month Follow on Data]]),FALSE)</f>
        <v>Yes</v>
      </c>
    </row>
    <row r="380" spans="1:25" hidden="1" x14ac:dyDescent="0.2">
      <c r="A380" t="s">
        <v>392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 t="str" cm="1">
        <f t="array" ref="I380">TEXT(SUM(10^Code_Mask*(Cohort[[#This Row],[Fetal Pilot Scans, validated or not]:[Has child had an 18 month assessment.  NB this includes limited data, courtesy assessments etc]]&gt;0)),"0000000")</f>
        <v>0100100</v>
      </c>
      <c r="L380" s="1" t="b">
        <f>VLOOKUP(Cohort[[#This Row],[Participant ID]],BIBS[],COLUMN(BIBS[[#Headers],[BIBS?]]),FALSE)</f>
        <v>0</v>
      </c>
      <c r="N380" s="1" t="str">
        <f>VLOOKUP(Cohort[[#This Row],[Code]],Codes[],COLUMN(Codes[[#Headers],[Meaning]]),FALSE)</f>
        <v>Term scan, Assessed at 18 months</v>
      </c>
      <c r="O380" s="1" t="str">
        <f>VLOOKUP(Cohort[[#This Row],[Code]],Codes[],COLUMN(Codes[[#Headers],[Parents Demographic]]),FALSE)</f>
        <v>Yes</v>
      </c>
      <c r="P380" s="1" t="str">
        <f>VLOOKUP(Cohort[[#This Row],[Code]],Codes[],COLUMN(Codes[[#Headers],[Mother''s Past Medical History]]),FALSE)</f>
        <v>Yes</v>
      </c>
      <c r="Q380" s="1" t="str">
        <f>VLOOKUP(Cohort[[#This Row],[Code]],Codes[],COLUMN(Codes[[#Headers],[EDD + Mode of Conception]]),FALSE)</f>
        <v>Yes</v>
      </c>
      <c r="R380" s="1" t="str">
        <f>VLOOKUP(Cohort[[#This Row],[Code]],Codes[],COLUMN(Codes[[#Headers],[Late Pregnancy History]]),FALSE)</f>
        <v>Yes</v>
      </c>
      <c r="S380" s="1" t="str">
        <f>VLOOKUP(Cohort[[#This Row],[Code]],Codes[],COLUMN(Codes[[#Headers],[Labour History]]),FALSE)</f>
        <v>Yes</v>
      </c>
      <c r="T380" s="1" t="str">
        <f>VLOOKUP(Cohort[[#This Row],[Code]],Codes[],COLUMN(Codes[[#Headers],[Baby Background Information]]),FALSE)</f>
        <v>Yes</v>
      </c>
      <c r="U380" s="1" t="str">
        <f>VLOOKUP(Cohort[[#This Row],[Code]],Codes[],COLUMN(Codes[[#Headers],[EPDS]]),FALSE)</f>
        <v>Yes</v>
      </c>
      <c r="V380" s="1" t="str">
        <f>VLOOKUP(Cohort[[#This Row],[Code]],Codes[],COLUMN(Codes[[#Headers],[Mother''s Medications]]),FALSE)</f>
        <v>Yes</v>
      </c>
      <c r="W380" s="1" t="str">
        <f>VLOOKUP(Cohort[[#This Row],[Code]],Codes[],COLUMN(Codes[[#Headers],[Baby Medications]]),FALSE)</f>
        <v>Yes</v>
      </c>
      <c r="X380" s="1" t="str">
        <f>VLOOKUP(Cohort[[#This Row],[Code]],Codes[],COLUMN(Codes[[#Headers],[Obstetric Histpry]]),FALSE)</f>
        <v>Yes</v>
      </c>
      <c r="Y380" s="1" t="str">
        <f>VLOOKUP(Cohort[[#This Row],[Code]],Codes[],COLUMN(Codes[[#Headers],[18 Month Follow on Data]]),FALSE)</f>
        <v>Yes</v>
      </c>
    </row>
    <row r="381" spans="1:25" hidden="1" x14ac:dyDescent="0.2">
      <c r="A381" t="s">
        <v>393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 t="str" cm="1">
        <f t="array" ref="I381">TEXT(SUM(10^Code_Mask*(Cohort[[#This Row],[Fetal Pilot Scans, validated or not]:[Has child had an 18 month assessment.  NB this includes limited data, courtesy assessments etc]]&gt;0)),"0000000")</f>
        <v>0100100</v>
      </c>
      <c r="L381" s="1" t="b">
        <f>VLOOKUP(Cohort[[#This Row],[Participant ID]],BIBS[],COLUMN(BIBS[[#Headers],[BIBS?]]),FALSE)</f>
        <v>0</v>
      </c>
      <c r="N381" s="1" t="str">
        <f>VLOOKUP(Cohort[[#This Row],[Code]],Codes[],COLUMN(Codes[[#Headers],[Meaning]]),FALSE)</f>
        <v>Term scan, Assessed at 18 months</v>
      </c>
      <c r="O381" s="1" t="str">
        <f>VLOOKUP(Cohort[[#This Row],[Code]],Codes[],COLUMN(Codes[[#Headers],[Parents Demographic]]),FALSE)</f>
        <v>Yes</v>
      </c>
      <c r="P381" s="1" t="str">
        <f>VLOOKUP(Cohort[[#This Row],[Code]],Codes[],COLUMN(Codes[[#Headers],[Mother''s Past Medical History]]),FALSE)</f>
        <v>Yes</v>
      </c>
      <c r="Q381" s="1" t="str">
        <f>VLOOKUP(Cohort[[#This Row],[Code]],Codes[],COLUMN(Codes[[#Headers],[EDD + Mode of Conception]]),FALSE)</f>
        <v>Yes</v>
      </c>
      <c r="R381" s="1" t="str">
        <f>VLOOKUP(Cohort[[#This Row],[Code]],Codes[],COLUMN(Codes[[#Headers],[Late Pregnancy History]]),FALSE)</f>
        <v>Yes</v>
      </c>
      <c r="S381" s="1" t="str">
        <f>VLOOKUP(Cohort[[#This Row],[Code]],Codes[],COLUMN(Codes[[#Headers],[Labour History]]),FALSE)</f>
        <v>Yes</v>
      </c>
      <c r="T381" s="1" t="str">
        <f>VLOOKUP(Cohort[[#This Row],[Code]],Codes[],COLUMN(Codes[[#Headers],[Baby Background Information]]),FALSE)</f>
        <v>Yes</v>
      </c>
      <c r="U381" s="1" t="str">
        <f>VLOOKUP(Cohort[[#This Row],[Code]],Codes[],COLUMN(Codes[[#Headers],[EPDS]]),FALSE)</f>
        <v>Yes</v>
      </c>
      <c r="V381" s="1" t="str">
        <f>VLOOKUP(Cohort[[#This Row],[Code]],Codes[],COLUMN(Codes[[#Headers],[Mother''s Medications]]),FALSE)</f>
        <v>Yes</v>
      </c>
      <c r="W381" s="1" t="str">
        <f>VLOOKUP(Cohort[[#This Row],[Code]],Codes[],COLUMN(Codes[[#Headers],[Baby Medications]]),FALSE)</f>
        <v>Yes</v>
      </c>
      <c r="X381" s="1" t="str">
        <f>VLOOKUP(Cohort[[#This Row],[Code]],Codes[],COLUMN(Codes[[#Headers],[Obstetric Histpry]]),FALSE)</f>
        <v>Yes</v>
      </c>
      <c r="Y381" s="1" t="str">
        <f>VLOOKUP(Cohort[[#This Row],[Code]],Codes[],COLUMN(Codes[[#Headers],[18 Month Follow on Data]]),FALSE)</f>
        <v>Yes</v>
      </c>
    </row>
    <row r="382" spans="1:25" hidden="1" x14ac:dyDescent="0.2">
      <c r="A382" t="s">
        <v>394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 t="str" cm="1">
        <f t="array" ref="I382">TEXT(SUM(10^Code_Mask*(Cohort[[#This Row],[Fetal Pilot Scans, validated or not]:[Has child had an 18 month assessment.  NB this includes limited data, courtesy assessments etc]]&gt;0)),"0000000")</f>
        <v>0100100</v>
      </c>
      <c r="L382" s="1" t="b">
        <f>VLOOKUP(Cohort[[#This Row],[Participant ID]],BIBS[],COLUMN(BIBS[[#Headers],[BIBS?]]),FALSE)</f>
        <v>0</v>
      </c>
      <c r="N382" s="1" t="str">
        <f>VLOOKUP(Cohort[[#This Row],[Code]],Codes[],COLUMN(Codes[[#Headers],[Meaning]]),FALSE)</f>
        <v>Term scan, Assessed at 18 months</v>
      </c>
      <c r="O382" s="1" t="str">
        <f>VLOOKUP(Cohort[[#This Row],[Code]],Codes[],COLUMN(Codes[[#Headers],[Parents Demographic]]),FALSE)</f>
        <v>Yes</v>
      </c>
      <c r="P382" s="1" t="str">
        <f>VLOOKUP(Cohort[[#This Row],[Code]],Codes[],COLUMN(Codes[[#Headers],[Mother''s Past Medical History]]),FALSE)</f>
        <v>Yes</v>
      </c>
      <c r="Q382" s="1" t="str">
        <f>VLOOKUP(Cohort[[#This Row],[Code]],Codes[],COLUMN(Codes[[#Headers],[EDD + Mode of Conception]]),FALSE)</f>
        <v>Yes</v>
      </c>
      <c r="R382" s="1" t="str">
        <f>VLOOKUP(Cohort[[#This Row],[Code]],Codes[],COLUMN(Codes[[#Headers],[Late Pregnancy History]]),FALSE)</f>
        <v>Yes</v>
      </c>
      <c r="S382" s="1" t="str">
        <f>VLOOKUP(Cohort[[#This Row],[Code]],Codes[],COLUMN(Codes[[#Headers],[Labour History]]),FALSE)</f>
        <v>Yes</v>
      </c>
      <c r="T382" s="1" t="str">
        <f>VLOOKUP(Cohort[[#This Row],[Code]],Codes[],COLUMN(Codes[[#Headers],[Baby Background Information]]),FALSE)</f>
        <v>Yes</v>
      </c>
      <c r="U382" s="1" t="str">
        <f>VLOOKUP(Cohort[[#This Row],[Code]],Codes[],COLUMN(Codes[[#Headers],[EPDS]]),FALSE)</f>
        <v>Yes</v>
      </c>
      <c r="V382" s="1" t="str">
        <f>VLOOKUP(Cohort[[#This Row],[Code]],Codes[],COLUMN(Codes[[#Headers],[Mother''s Medications]]),FALSE)</f>
        <v>Yes</v>
      </c>
      <c r="W382" s="1" t="str">
        <f>VLOOKUP(Cohort[[#This Row],[Code]],Codes[],COLUMN(Codes[[#Headers],[Baby Medications]]),FALSE)</f>
        <v>Yes</v>
      </c>
      <c r="X382" s="1" t="str">
        <f>VLOOKUP(Cohort[[#This Row],[Code]],Codes[],COLUMN(Codes[[#Headers],[Obstetric Histpry]]),FALSE)</f>
        <v>Yes</v>
      </c>
      <c r="Y382" s="1" t="str">
        <f>VLOOKUP(Cohort[[#This Row],[Code]],Codes[],COLUMN(Codes[[#Headers],[18 Month Follow on Data]]),FALSE)</f>
        <v>Yes</v>
      </c>
    </row>
    <row r="383" spans="1:25" hidden="1" x14ac:dyDescent="0.2">
      <c r="A383" t="s">
        <v>395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1</v>
      </c>
      <c r="I383" t="str" cm="1">
        <f t="array" ref="I383">TEXT(SUM(10^Code_Mask*(Cohort[[#This Row],[Fetal Pilot Scans, validated or not]:[Has child had an 18 month assessment.  NB this includes limited data, courtesy assessments etc]]&gt;0)),"0000000")</f>
        <v>0011100</v>
      </c>
      <c r="L383" s="1" t="b">
        <f>VLOOKUP(Cohort[[#This Row],[Participant ID]],BIBS[],COLUMN(BIBS[[#Headers],[BIBS?]]),FALSE)</f>
        <v>0</v>
      </c>
      <c r="N383" s="1" t="str">
        <f>VLOOKUP(Cohort[[#This Row],[Code]],Codes[],COLUMN(Codes[[#Headers],[Meaning]]),FALSE)</f>
        <v>Pre-term and pre-term at term scans, assessed at 18 months</v>
      </c>
      <c r="O383" s="1" t="str">
        <f>VLOOKUP(Cohort[[#This Row],[Code]],Codes[],COLUMN(Codes[[#Headers],[Parents Demographic]]),FALSE)</f>
        <v>Yes</v>
      </c>
      <c r="P383" s="1" t="str">
        <f>VLOOKUP(Cohort[[#This Row],[Code]],Codes[],COLUMN(Codes[[#Headers],[Mother''s Past Medical History]]),FALSE)</f>
        <v>Yes</v>
      </c>
      <c r="Q383" s="1" t="str">
        <f>VLOOKUP(Cohort[[#This Row],[Code]],Codes[],COLUMN(Codes[[#Headers],[EDD + Mode of Conception]]),FALSE)</f>
        <v>Yes</v>
      </c>
      <c r="R383" s="1" t="str">
        <f>VLOOKUP(Cohort[[#This Row],[Code]],Codes[],COLUMN(Codes[[#Headers],[Late Pregnancy History]]),FALSE)</f>
        <v>Yes</v>
      </c>
      <c r="S383" s="1" t="str">
        <f>VLOOKUP(Cohort[[#This Row],[Code]],Codes[],COLUMN(Codes[[#Headers],[Labour History]]),FALSE)</f>
        <v>Yes</v>
      </c>
      <c r="T383" s="1" t="str">
        <f>VLOOKUP(Cohort[[#This Row],[Code]],Codes[],COLUMN(Codes[[#Headers],[Baby Background Information]]),FALSE)</f>
        <v>Yes</v>
      </c>
      <c r="U383" s="1" t="str">
        <f>VLOOKUP(Cohort[[#This Row],[Code]],Codes[],COLUMN(Codes[[#Headers],[EPDS]]),FALSE)</f>
        <v>Yes</v>
      </c>
      <c r="V383" s="1" t="str">
        <f>VLOOKUP(Cohort[[#This Row],[Code]],Codes[],COLUMN(Codes[[#Headers],[Mother''s Medications]]),FALSE)</f>
        <v>Yes</v>
      </c>
      <c r="W383" s="1" t="str">
        <f>VLOOKUP(Cohort[[#This Row],[Code]],Codes[],COLUMN(Codes[[#Headers],[Baby Medications]]),FALSE)</f>
        <v>Yes</v>
      </c>
      <c r="X383" s="1" t="str">
        <f>VLOOKUP(Cohort[[#This Row],[Code]],Codes[],COLUMN(Codes[[#Headers],[Obstetric Histpry]]),FALSE)</f>
        <v>Yes</v>
      </c>
      <c r="Y383" s="1" t="str">
        <f>VLOOKUP(Cohort[[#This Row],[Code]],Codes[],COLUMN(Codes[[#Headers],[18 Month Follow on Data]]),FALSE)</f>
        <v>Yes</v>
      </c>
    </row>
    <row r="384" spans="1:25" hidden="1" x14ac:dyDescent="0.2">
      <c r="A384" t="s">
        <v>396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 t="str" cm="1">
        <f t="array" ref="I384">TEXT(SUM(10^Code_Mask*(Cohort[[#This Row],[Fetal Pilot Scans, validated or not]:[Has child had an 18 month assessment.  NB this includes limited data, courtesy assessments etc]]&gt;0)),"0000000")</f>
        <v>0011100</v>
      </c>
      <c r="L384" s="1" t="b">
        <f>VLOOKUP(Cohort[[#This Row],[Participant ID]],BIBS[],COLUMN(BIBS[[#Headers],[BIBS?]]),FALSE)</f>
        <v>0</v>
      </c>
      <c r="N384" s="1" t="str">
        <f>VLOOKUP(Cohort[[#This Row],[Code]],Codes[],COLUMN(Codes[[#Headers],[Meaning]]),FALSE)</f>
        <v>Pre-term and pre-term at term scans, assessed at 18 months</v>
      </c>
      <c r="O384" s="1" t="str">
        <f>VLOOKUP(Cohort[[#This Row],[Code]],Codes[],COLUMN(Codes[[#Headers],[Parents Demographic]]),FALSE)</f>
        <v>Yes</v>
      </c>
      <c r="P384" s="1" t="str">
        <f>VLOOKUP(Cohort[[#This Row],[Code]],Codes[],COLUMN(Codes[[#Headers],[Mother''s Past Medical History]]),FALSE)</f>
        <v>Yes</v>
      </c>
      <c r="Q384" s="1" t="str">
        <f>VLOOKUP(Cohort[[#This Row],[Code]],Codes[],COLUMN(Codes[[#Headers],[EDD + Mode of Conception]]),FALSE)</f>
        <v>Yes</v>
      </c>
      <c r="R384" s="1" t="str">
        <f>VLOOKUP(Cohort[[#This Row],[Code]],Codes[],COLUMN(Codes[[#Headers],[Late Pregnancy History]]),FALSE)</f>
        <v>Yes</v>
      </c>
      <c r="S384" s="1" t="str">
        <f>VLOOKUP(Cohort[[#This Row],[Code]],Codes[],COLUMN(Codes[[#Headers],[Labour History]]),FALSE)</f>
        <v>Yes</v>
      </c>
      <c r="T384" s="1" t="str">
        <f>VLOOKUP(Cohort[[#This Row],[Code]],Codes[],COLUMN(Codes[[#Headers],[Baby Background Information]]),FALSE)</f>
        <v>Yes</v>
      </c>
      <c r="U384" s="1" t="str">
        <f>VLOOKUP(Cohort[[#This Row],[Code]],Codes[],COLUMN(Codes[[#Headers],[EPDS]]),FALSE)</f>
        <v>Yes</v>
      </c>
      <c r="V384" s="1" t="str">
        <f>VLOOKUP(Cohort[[#This Row],[Code]],Codes[],COLUMN(Codes[[#Headers],[Mother''s Medications]]),FALSE)</f>
        <v>Yes</v>
      </c>
      <c r="W384" s="1" t="str">
        <f>VLOOKUP(Cohort[[#This Row],[Code]],Codes[],COLUMN(Codes[[#Headers],[Baby Medications]]),FALSE)</f>
        <v>Yes</v>
      </c>
      <c r="X384" s="1" t="str">
        <f>VLOOKUP(Cohort[[#This Row],[Code]],Codes[],COLUMN(Codes[[#Headers],[Obstetric Histpry]]),FALSE)</f>
        <v>Yes</v>
      </c>
      <c r="Y384" s="1" t="str">
        <f>VLOOKUP(Cohort[[#This Row],[Code]],Codes[],COLUMN(Codes[[#Headers],[18 Month Follow on Data]]),FALSE)</f>
        <v>Yes</v>
      </c>
    </row>
    <row r="385" spans="1:25" hidden="1" x14ac:dyDescent="0.2">
      <c r="A385" t="s">
        <v>397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I385" t="str" cm="1">
        <f t="array" ref="I385">TEXT(SUM(10^Code_Mask*(Cohort[[#This Row],[Fetal Pilot Scans, validated or not]:[Has child had an 18 month assessment.  NB this includes limited data, courtesy assessments etc]]&gt;0)),"0000000")</f>
        <v>0011100</v>
      </c>
      <c r="L385" s="1" t="b">
        <f>VLOOKUP(Cohort[[#This Row],[Participant ID]],BIBS[],COLUMN(BIBS[[#Headers],[BIBS?]]),FALSE)</f>
        <v>0</v>
      </c>
      <c r="N385" s="1" t="str">
        <f>VLOOKUP(Cohort[[#This Row],[Code]],Codes[],COLUMN(Codes[[#Headers],[Meaning]]),FALSE)</f>
        <v>Pre-term and pre-term at term scans, assessed at 18 months</v>
      </c>
      <c r="O385" s="1" t="str">
        <f>VLOOKUP(Cohort[[#This Row],[Code]],Codes[],COLUMN(Codes[[#Headers],[Parents Demographic]]),FALSE)</f>
        <v>Yes</v>
      </c>
      <c r="P385" s="1" t="str">
        <f>VLOOKUP(Cohort[[#This Row],[Code]],Codes[],COLUMN(Codes[[#Headers],[Mother''s Past Medical History]]),FALSE)</f>
        <v>Yes</v>
      </c>
      <c r="Q385" s="1" t="str">
        <f>VLOOKUP(Cohort[[#This Row],[Code]],Codes[],COLUMN(Codes[[#Headers],[EDD + Mode of Conception]]),FALSE)</f>
        <v>Yes</v>
      </c>
      <c r="R385" s="1" t="str">
        <f>VLOOKUP(Cohort[[#This Row],[Code]],Codes[],COLUMN(Codes[[#Headers],[Late Pregnancy History]]),FALSE)</f>
        <v>Yes</v>
      </c>
      <c r="S385" s="1" t="str">
        <f>VLOOKUP(Cohort[[#This Row],[Code]],Codes[],COLUMN(Codes[[#Headers],[Labour History]]),FALSE)</f>
        <v>Yes</v>
      </c>
      <c r="T385" s="1" t="str">
        <f>VLOOKUP(Cohort[[#This Row],[Code]],Codes[],COLUMN(Codes[[#Headers],[Baby Background Information]]),FALSE)</f>
        <v>Yes</v>
      </c>
      <c r="U385" s="1" t="str">
        <f>VLOOKUP(Cohort[[#This Row],[Code]],Codes[],COLUMN(Codes[[#Headers],[EPDS]]),FALSE)</f>
        <v>Yes</v>
      </c>
      <c r="V385" s="1" t="str">
        <f>VLOOKUP(Cohort[[#This Row],[Code]],Codes[],COLUMN(Codes[[#Headers],[Mother''s Medications]]),FALSE)</f>
        <v>Yes</v>
      </c>
      <c r="W385" s="1" t="str">
        <f>VLOOKUP(Cohort[[#This Row],[Code]],Codes[],COLUMN(Codes[[#Headers],[Baby Medications]]),FALSE)</f>
        <v>Yes</v>
      </c>
      <c r="X385" s="1" t="str">
        <f>VLOOKUP(Cohort[[#This Row],[Code]],Codes[],COLUMN(Codes[[#Headers],[Obstetric Histpry]]),FALSE)</f>
        <v>Yes</v>
      </c>
      <c r="Y385" s="1" t="str">
        <f>VLOOKUP(Cohort[[#This Row],[Code]],Codes[],COLUMN(Codes[[#Headers],[18 Month Follow on Data]]),FALSE)</f>
        <v>Yes</v>
      </c>
    </row>
    <row r="386" spans="1:25" ht="51" hidden="1" x14ac:dyDescent="0.2">
      <c r="A386" t="s">
        <v>398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 t="str" cm="1">
        <f t="array" ref="I386">TEXT(SUM(10^Code_Mask*(Cohort[[#This Row],[Fetal Pilot Scans, validated or not]:[Has child had an 18 month assessment.  NB this includes limited data, courtesy assessments etc]]&gt;0)),"0000000")</f>
        <v>0100000</v>
      </c>
      <c r="K386" s="1" t="s">
        <v>16</v>
      </c>
      <c r="L386" s="1" t="b">
        <f>VLOOKUP(Cohort[[#This Row],[Participant ID]],BIBS[],COLUMN(BIBS[[#Headers],[BIBS?]]),FALSE)</f>
        <v>0</v>
      </c>
      <c r="N386" s="1" t="str">
        <f>VLOOKUP(Cohort[[#This Row],[Code]],Codes[],COLUMN(Codes[[#Headers],[Meaning]]),FALSE)</f>
        <v>Term scan, not assessed</v>
      </c>
      <c r="O386" s="1" t="str">
        <f>VLOOKUP(Cohort[[#This Row],[Code]],Codes[],COLUMN(Codes[[#Headers],[Parents Demographic]]),FALSE)</f>
        <v>Yes</v>
      </c>
      <c r="P386" s="1" t="str">
        <f>VLOOKUP(Cohort[[#This Row],[Code]],Codes[],COLUMN(Codes[[#Headers],[Mother''s Past Medical History]]),FALSE)</f>
        <v>Yes</v>
      </c>
      <c r="Q386" s="1" t="str">
        <f>VLOOKUP(Cohort[[#This Row],[Code]],Codes[],COLUMN(Codes[[#Headers],[EDD + Mode of Conception]]),FALSE)</f>
        <v>Yes</v>
      </c>
      <c r="R386" s="1" t="str">
        <f>VLOOKUP(Cohort[[#This Row],[Code]],Codes[],COLUMN(Codes[[#Headers],[Late Pregnancy History]]),FALSE)</f>
        <v>Yes</v>
      </c>
      <c r="S386" s="1" t="str">
        <f>VLOOKUP(Cohort[[#This Row],[Code]],Codes[],COLUMN(Codes[[#Headers],[Labour History]]),FALSE)</f>
        <v>Yes</v>
      </c>
      <c r="T386" s="1" t="str">
        <f>VLOOKUP(Cohort[[#This Row],[Code]],Codes[],COLUMN(Codes[[#Headers],[Baby Background Information]]),FALSE)</f>
        <v>Yes</v>
      </c>
      <c r="U386" s="1" t="str">
        <f>VLOOKUP(Cohort[[#This Row],[Code]],Codes[],COLUMN(Codes[[#Headers],[EPDS]]),FALSE)</f>
        <v>Yes</v>
      </c>
      <c r="V386" s="1" t="str">
        <f>VLOOKUP(Cohort[[#This Row],[Code]],Codes[],COLUMN(Codes[[#Headers],[Mother''s Medications]]),FALSE)</f>
        <v>Yes</v>
      </c>
      <c r="W386" s="1" t="str">
        <f>VLOOKUP(Cohort[[#This Row],[Code]],Codes[],COLUMN(Codes[[#Headers],[Baby Medications]]),FALSE)</f>
        <v>Yes</v>
      </c>
      <c r="X386" s="1" t="str">
        <f>VLOOKUP(Cohort[[#This Row],[Code]],Codes[],COLUMN(Codes[[#Headers],[Obstetric Histpry]]),FALSE)</f>
        <v>Yes</v>
      </c>
      <c r="Y386" s="1" t="str">
        <f>VLOOKUP(Cohort[[#This Row],[Code]],Codes[],COLUMN(Codes[[#Headers],[18 Month Follow on Data]]),FALSE)</f>
        <v>No</v>
      </c>
    </row>
    <row r="387" spans="1:25" hidden="1" x14ac:dyDescent="0.2">
      <c r="A387" t="s">
        <v>399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 t="str" cm="1">
        <f t="array" ref="I387">TEXT(SUM(10^Code_Mask*(Cohort[[#This Row],[Fetal Pilot Scans, validated or not]:[Has child had an 18 month assessment.  NB this includes limited data, courtesy assessments etc]]&gt;0)),"0000000")</f>
        <v>0100100</v>
      </c>
      <c r="L387" s="1" t="b">
        <f>VLOOKUP(Cohort[[#This Row],[Participant ID]],BIBS[],COLUMN(BIBS[[#Headers],[BIBS?]]),FALSE)</f>
        <v>0</v>
      </c>
      <c r="N387" s="1" t="str">
        <f>VLOOKUP(Cohort[[#This Row],[Code]],Codes[],COLUMN(Codes[[#Headers],[Meaning]]),FALSE)</f>
        <v>Term scan, Assessed at 18 months</v>
      </c>
      <c r="O387" s="1" t="str">
        <f>VLOOKUP(Cohort[[#This Row],[Code]],Codes[],COLUMN(Codes[[#Headers],[Parents Demographic]]),FALSE)</f>
        <v>Yes</v>
      </c>
      <c r="P387" s="1" t="str">
        <f>VLOOKUP(Cohort[[#This Row],[Code]],Codes[],COLUMN(Codes[[#Headers],[Mother''s Past Medical History]]),FALSE)</f>
        <v>Yes</v>
      </c>
      <c r="Q387" s="1" t="str">
        <f>VLOOKUP(Cohort[[#This Row],[Code]],Codes[],COLUMN(Codes[[#Headers],[EDD + Mode of Conception]]),FALSE)</f>
        <v>Yes</v>
      </c>
      <c r="R387" s="1" t="str">
        <f>VLOOKUP(Cohort[[#This Row],[Code]],Codes[],COLUMN(Codes[[#Headers],[Late Pregnancy History]]),FALSE)</f>
        <v>Yes</v>
      </c>
      <c r="S387" s="1" t="str">
        <f>VLOOKUP(Cohort[[#This Row],[Code]],Codes[],COLUMN(Codes[[#Headers],[Labour History]]),FALSE)</f>
        <v>Yes</v>
      </c>
      <c r="T387" s="1" t="str">
        <f>VLOOKUP(Cohort[[#This Row],[Code]],Codes[],COLUMN(Codes[[#Headers],[Baby Background Information]]),FALSE)</f>
        <v>Yes</v>
      </c>
      <c r="U387" s="1" t="str">
        <f>VLOOKUP(Cohort[[#This Row],[Code]],Codes[],COLUMN(Codes[[#Headers],[EPDS]]),FALSE)</f>
        <v>Yes</v>
      </c>
      <c r="V387" s="1" t="str">
        <f>VLOOKUP(Cohort[[#This Row],[Code]],Codes[],COLUMN(Codes[[#Headers],[Mother''s Medications]]),FALSE)</f>
        <v>Yes</v>
      </c>
      <c r="W387" s="1" t="str">
        <f>VLOOKUP(Cohort[[#This Row],[Code]],Codes[],COLUMN(Codes[[#Headers],[Baby Medications]]),FALSE)</f>
        <v>Yes</v>
      </c>
      <c r="X387" s="1" t="str">
        <f>VLOOKUP(Cohort[[#This Row],[Code]],Codes[],COLUMN(Codes[[#Headers],[Obstetric Histpry]]),FALSE)</f>
        <v>Yes</v>
      </c>
      <c r="Y387" s="1" t="str">
        <f>VLOOKUP(Cohort[[#This Row],[Code]],Codes[],COLUMN(Codes[[#Headers],[18 Month Follow on Data]]),FALSE)</f>
        <v>Yes</v>
      </c>
    </row>
    <row r="388" spans="1:25" hidden="1" x14ac:dyDescent="0.2">
      <c r="A388" t="s">
        <v>400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 t="str" cm="1">
        <f t="array" ref="I388">TEXT(SUM(10^Code_Mask*(Cohort[[#This Row],[Fetal Pilot Scans, validated or not]:[Has child had an 18 month assessment.  NB this includes limited data, courtesy assessments etc]]&gt;0)),"0000000")</f>
        <v>0100100</v>
      </c>
      <c r="L388" s="1" t="b">
        <f>VLOOKUP(Cohort[[#This Row],[Participant ID]],BIBS[],COLUMN(BIBS[[#Headers],[BIBS?]]),FALSE)</f>
        <v>0</v>
      </c>
      <c r="N388" s="1" t="str">
        <f>VLOOKUP(Cohort[[#This Row],[Code]],Codes[],COLUMN(Codes[[#Headers],[Meaning]]),FALSE)</f>
        <v>Term scan, Assessed at 18 months</v>
      </c>
      <c r="O388" s="1" t="str">
        <f>VLOOKUP(Cohort[[#This Row],[Code]],Codes[],COLUMN(Codes[[#Headers],[Parents Demographic]]),FALSE)</f>
        <v>Yes</v>
      </c>
      <c r="P388" s="1" t="str">
        <f>VLOOKUP(Cohort[[#This Row],[Code]],Codes[],COLUMN(Codes[[#Headers],[Mother''s Past Medical History]]),FALSE)</f>
        <v>Yes</v>
      </c>
      <c r="Q388" s="1" t="str">
        <f>VLOOKUP(Cohort[[#This Row],[Code]],Codes[],COLUMN(Codes[[#Headers],[EDD + Mode of Conception]]),FALSE)</f>
        <v>Yes</v>
      </c>
      <c r="R388" s="1" t="str">
        <f>VLOOKUP(Cohort[[#This Row],[Code]],Codes[],COLUMN(Codes[[#Headers],[Late Pregnancy History]]),FALSE)</f>
        <v>Yes</v>
      </c>
      <c r="S388" s="1" t="str">
        <f>VLOOKUP(Cohort[[#This Row],[Code]],Codes[],COLUMN(Codes[[#Headers],[Labour History]]),FALSE)</f>
        <v>Yes</v>
      </c>
      <c r="T388" s="1" t="str">
        <f>VLOOKUP(Cohort[[#This Row],[Code]],Codes[],COLUMN(Codes[[#Headers],[Baby Background Information]]),FALSE)</f>
        <v>Yes</v>
      </c>
      <c r="U388" s="1" t="str">
        <f>VLOOKUP(Cohort[[#This Row],[Code]],Codes[],COLUMN(Codes[[#Headers],[EPDS]]),FALSE)</f>
        <v>Yes</v>
      </c>
      <c r="V388" s="1" t="str">
        <f>VLOOKUP(Cohort[[#This Row],[Code]],Codes[],COLUMN(Codes[[#Headers],[Mother''s Medications]]),FALSE)</f>
        <v>Yes</v>
      </c>
      <c r="W388" s="1" t="str">
        <f>VLOOKUP(Cohort[[#This Row],[Code]],Codes[],COLUMN(Codes[[#Headers],[Baby Medications]]),FALSE)</f>
        <v>Yes</v>
      </c>
      <c r="X388" s="1" t="str">
        <f>VLOOKUP(Cohort[[#This Row],[Code]],Codes[],COLUMN(Codes[[#Headers],[Obstetric Histpry]]),FALSE)</f>
        <v>Yes</v>
      </c>
      <c r="Y388" s="1" t="str">
        <f>VLOOKUP(Cohort[[#This Row],[Code]],Codes[],COLUMN(Codes[[#Headers],[18 Month Follow on Data]]),FALSE)</f>
        <v>Yes</v>
      </c>
    </row>
    <row r="389" spans="1:25" hidden="1" x14ac:dyDescent="0.2">
      <c r="A389" t="s">
        <v>401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 t="str" cm="1">
        <f t="array" ref="I389">TEXT(SUM(10^Code_Mask*(Cohort[[#This Row],[Fetal Pilot Scans, validated or not]:[Has child had an 18 month assessment.  NB this includes limited data, courtesy assessments etc]]&gt;0)),"0000000")</f>
        <v>0100100</v>
      </c>
      <c r="L389" s="1" t="b">
        <f>VLOOKUP(Cohort[[#This Row],[Participant ID]],BIBS[],COLUMN(BIBS[[#Headers],[BIBS?]]),FALSE)</f>
        <v>0</v>
      </c>
      <c r="N389" s="1" t="str">
        <f>VLOOKUP(Cohort[[#This Row],[Code]],Codes[],COLUMN(Codes[[#Headers],[Meaning]]),FALSE)</f>
        <v>Term scan, Assessed at 18 months</v>
      </c>
      <c r="O389" s="1" t="str">
        <f>VLOOKUP(Cohort[[#This Row],[Code]],Codes[],COLUMN(Codes[[#Headers],[Parents Demographic]]),FALSE)</f>
        <v>Yes</v>
      </c>
      <c r="P389" s="1" t="str">
        <f>VLOOKUP(Cohort[[#This Row],[Code]],Codes[],COLUMN(Codes[[#Headers],[Mother''s Past Medical History]]),FALSE)</f>
        <v>Yes</v>
      </c>
      <c r="Q389" s="1" t="str">
        <f>VLOOKUP(Cohort[[#This Row],[Code]],Codes[],COLUMN(Codes[[#Headers],[EDD + Mode of Conception]]),FALSE)</f>
        <v>Yes</v>
      </c>
      <c r="R389" s="1" t="str">
        <f>VLOOKUP(Cohort[[#This Row],[Code]],Codes[],COLUMN(Codes[[#Headers],[Late Pregnancy History]]),FALSE)</f>
        <v>Yes</v>
      </c>
      <c r="S389" s="1" t="str">
        <f>VLOOKUP(Cohort[[#This Row],[Code]],Codes[],COLUMN(Codes[[#Headers],[Labour History]]),FALSE)</f>
        <v>Yes</v>
      </c>
      <c r="T389" s="1" t="str">
        <f>VLOOKUP(Cohort[[#This Row],[Code]],Codes[],COLUMN(Codes[[#Headers],[Baby Background Information]]),FALSE)</f>
        <v>Yes</v>
      </c>
      <c r="U389" s="1" t="str">
        <f>VLOOKUP(Cohort[[#This Row],[Code]],Codes[],COLUMN(Codes[[#Headers],[EPDS]]),FALSE)</f>
        <v>Yes</v>
      </c>
      <c r="V389" s="1" t="str">
        <f>VLOOKUP(Cohort[[#This Row],[Code]],Codes[],COLUMN(Codes[[#Headers],[Mother''s Medications]]),FALSE)</f>
        <v>Yes</v>
      </c>
      <c r="W389" s="1" t="str">
        <f>VLOOKUP(Cohort[[#This Row],[Code]],Codes[],COLUMN(Codes[[#Headers],[Baby Medications]]),FALSE)</f>
        <v>Yes</v>
      </c>
      <c r="X389" s="1" t="str">
        <f>VLOOKUP(Cohort[[#This Row],[Code]],Codes[],COLUMN(Codes[[#Headers],[Obstetric Histpry]]),FALSE)</f>
        <v>Yes</v>
      </c>
      <c r="Y389" s="1" t="str">
        <f>VLOOKUP(Cohort[[#This Row],[Code]],Codes[],COLUMN(Codes[[#Headers],[18 Month Follow on Data]]),FALSE)</f>
        <v>Yes</v>
      </c>
    </row>
    <row r="390" spans="1:25" hidden="1" x14ac:dyDescent="0.2">
      <c r="A390" t="s">
        <v>402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 t="str" cm="1">
        <f t="array" ref="I390">TEXT(SUM(10^Code_Mask*(Cohort[[#This Row],[Fetal Pilot Scans, validated or not]:[Has child had an 18 month assessment.  NB this includes limited data, courtesy assessments etc]]&gt;0)),"0000000")</f>
        <v>0100100</v>
      </c>
      <c r="L390" s="1" t="b">
        <f>VLOOKUP(Cohort[[#This Row],[Participant ID]],BIBS[],COLUMN(BIBS[[#Headers],[BIBS?]]),FALSE)</f>
        <v>0</v>
      </c>
      <c r="N390" s="1" t="str">
        <f>VLOOKUP(Cohort[[#This Row],[Code]],Codes[],COLUMN(Codes[[#Headers],[Meaning]]),FALSE)</f>
        <v>Term scan, Assessed at 18 months</v>
      </c>
      <c r="O390" s="1" t="str">
        <f>VLOOKUP(Cohort[[#This Row],[Code]],Codes[],COLUMN(Codes[[#Headers],[Parents Demographic]]),FALSE)</f>
        <v>Yes</v>
      </c>
      <c r="P390" s="1" t="str">
        <f>VLOOKUP(Cohort[[#This Row],[Code]],Codes[],COLUMN(Codes[[#Headers],[Mother''s Past Medical History]]),FALSE)</f>
        <v>Yes</v>
      </c>
      <c r="Q390" s="1" t="str">
        <f>VLOOKUP(Cohort[[#This Row],[Code]],Codes[],COLUMN(Codes[[#Headers],[EDD + Mode of Conception]]),FALSE)</f>
        <v>Yes</v>
      </c>
      <c r="R390" s="1" t="str">
        <f>VLOOKUP(Cohort[[#This Row],[Code]],Codes[],COLUMN(Codes[[#Headers],[Late Pregnancy History]]),FALSE)</f>
        <v>Yes</v>
      </c>
      <c r="S390" s="1" t="str">
        <f>VLOOKUP(Cohort[[#This Row],[Code]],Codes[],COLUMN(Codes[[#Headers],[Labour History]]),FALSE)</f>
        <v>Yes</v>
      </c>
      <c r="T390" s="1" t="str">
        <f>VLOOKUP(Cohort[[#This Row],[Code]],Codes[],COLUMN(Codes[[#Headers],[Baby Background Information]]),FALSE)</f>
        <v>Yes</v>
      </c>
      <c r="U390" s="1" t="str">
        <f>VLOOKUP(Cohort[[#This Row],[Code]],Codes[],COLUMN(Codes[[#Headers],[EPDS]]),FALSE)</f>
        <v>Yes</v>
      </c>
      <c r="V390" s="1" t="str">
        <f>VLOOKUP(Cohort[[#This Row],[Code]],Codes[],COLUMN(Codes[[#Headers],[Mother''s Medications]]),FALSE)</f>
        <v>Yes</v>
      </c>
      <c r="W390" s="1" t="str">
        <f>VLOOKUP(Cohort[[#This Row],[Code]],Codes[],COLUMN(Codes[[#Headers],[Baby Medications]]),FALSE)</f>
        <v>Yes</v>
      </c>
      <c r="X390" s="1" t="str">
        <f>VLOOKUP(Cohort[[#This Row],[Code]],Codes[],COLUMN(Codes[[#Headers],[Obstetric Histpry]]),FALSE)</f>
        <v>Yes</v>
      </c>
      <c r="Y390" s="1" t="str">
        <f>VLOOKUP(Cohort[[#This Row],[Code]],Codes[],COLUMN(Codes[[#Headers],[18 Month Follow on Data]]),FALSE)</f>
        <v>Yes</v>
      </c>
    </row>
    <row r="391" spans="1:25" hidden="1" x14ac:dyDescent="0.2">
      <c r="A391" t="s">
        <v>403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 t="str" cm="1">
        <f t="array" ref="I391">TEXT(SUM(10^Code_Mask*(Cohort[[#This Row],[Fetal Pilot Scans, validated or not]:[Has child had an 18 month assessment.  NB this includes limited data, courtesy assessments etc]]&gt;0)),"0000000")</f>
        <v>0100100</v>
      </c>
      <c r="L391" s="1" t="b">
        <f>VLOOKUP(Cohort[[#This Row],[Participant ID]],BIBS[],COLUMN(BIBS[[#Headers],[BIBS?]]),FALSE)</f>
        <v>0</v>
      </c>
      <c r="N391" s="1" t="str">
        <f>VLOOKUP(Cohort[[#This Row],[Code]],Codes[],COLUMN(Codes[[#Headers],[Meaning]]),FALSE)</f>
        <v>Term scan, Assessed at 18 months</v>
      </c>
      <c r="O391" s="1" t="str">
        <f>VLOOKUP(Cohort[[#This Row],[Code]],Codes[],COLUMN(Codes[[#Headers],[Parents Demographic]]),FALSE)</f>
        <v>Yes</v>
      </c>
      <c r="P391" s="1" t="str">
        <f>VLOOKUP(Cohort[[#This Row],[Code]],Codes[],COLUMN(Codes[[#Headers],[Mother''s Past Medical History]]),FALSE)</f>
        <v>Yes</v>
      </c>
      <c r="Q391" s="1" t="str">
        <f>VLOOKUP(Cohort[[#This Row],[Code]],Codes[],COLUMN(Codes[[#Headers],[EDD + Mode of Conception]]),FALSE)</f>
        <v>Yes</v>
      </c>
      <c r="R391" s="1" t="str">
        <f>VLOOKUP(Cohort[[#This Row],[Code]],Codes[],COLUMN(Codes[[#Headers],[Late Pregnancy History]]),FALSE)</f>
        <v>Yes</v>
      </c>
      <c r="S391" s="1" t="str">
        <f>VLOOKUP(Cohort[[#This Row],[Code]],Codes[],COLUMN(Codes[[#Headers],[Labour History]]),FALSE)</f>
        <v>Yes</v>
      </c>
      <c r="T391" s="1" t="str">
        <f>VLOOKUP(Cohort[[#This Row],[Code]],Codes[],COLUMN(Codes[[#Headers],[Baby Background Information]]),FALSE)</f>
        <v>Yes</v>
      </c>
      <c r="U391" s="1" t="str">
        <f>VLOOKUP(Cohort[[#This Row],[Code]],Codes[],COLUMN(Codes[[#Headers],[EPDS]]),FALSE)</f>
        <v>Yes</v>
      </c>
      <c r="V391" s="1" t="str">
        <f>VLOOKUP(Cohort[[#This Row],[Code]],Codes[],COLUMN(Codes[[#Headers],[Mother''s Medications]]),FALSE)</f>
        <v>Yes</v>
      </c>
      <c r="W391" s="1" t="str">
        <f>VLOOKUP(Cohort[[#This Row],[Code]],Codes[],COLUMN(Codes[[#Headers],[Baby Medications]]),FALSE)</f>
        <v>Yes</v>
      </c>
      <c r="X391" s="1" t="str">
        <f>VLOOKUP(Cohort[[#This Row],[Code]],Codes[],COLUMN(Codes[[#Headers],[Obstetric Histpry]]),FALSE)</f>
        <v>Yes</v>
      </c>
      <c r="Y391" s="1" t="str">
        <f>VLOOKUP(Cohort[[#This Row],[Code]],Codes[],COLUMN(Codes[[#Headers],[18 Month Follow on Data]]),FALSE)</f>
        <v>Yes</v>
      </c>
    </row>
    <row r="392" spans="1:25" hidden="1" x14ac:dyDescent="0.2">
      <c r="A392" t="s">
        <v>404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 t="str" cm="1">
        <f t="array" ref="I392">TEXT(SUM(10^Code_Mask*(Cohort[[#This Row],[Fetal Pilot Scans, validated or not]:[Has child had an 18 month assessment.  NB this includes limited data, courtesy assessments etc]]&gt;0)),"0000000")</f>
        <v>0100000</v>
      </c>
      <c r="L392" s="1" t="b">
        <f>VLOOKUP(Cohort[[#This Row],[Participant ID]],BIBS[],COLUMN(BIBS[[#Headers],[BIBS?]]),FALSE)</f>
        <v>0</v>
      </c>
      <c r="N392" s="1" t="str">
        <f>VLOOKUP(Cohort[[#This Row],[Code]],Codes[],COLUMN(Codes[[#Headers],[Meaning]]),FALSE)</f>
        <v>Term scan, not assessed</v>
      </c>
      <c r="O392" s="1" t="str">
        <f>VLOOKUP(Cohort[[#This Row],[Code]],Codes[],COLUMN(Codes[[#Headers],[Parents Demographic]]),FALSE)</f>
        <v>Yes</v>
      </c>
      <c r="P392" s="1" t="str">
        <f>VLOOKUP(Cohort[[#This Row],[Code]],Codes[],COLUMN(Codes[[#Headers],[Mother''s Past Medical History]]),FALSE)</f>
        <v>Yes</v>
      </c>
      <c r="Q392" s="1" t="str">
        <f>VLOOKUP(Cohort[[#This Row],[Code]],Codes[],COLUMN(Codes[[#Headers],[EDD + Mode of Conception]]),FALSE)</f>
        <v>Yes</v>
      </c>
      <c r="R392" s="1" t="str">
        <f>VLOOKUP(Cohort[[#This Row],[Code]],Codes[],COLUMN(Codes[[#Headers],[Late Pregnancy History]]),FALSE)</f>
        <v>Yes</v>
      </c>
      <c r="S392" s="1" t="str">
        <f>VLOOKUP(Cohort[[#This Row],[Code]],Codes[],COLUMN(Codes[[#Headers],[Labour History]]),FALSE)</f>
        <v>Yes</v>
      </c>
      <c r="T392" s="1" t="str">
        <f>VLOOKUP(Cohort[[#This Row],[Code]],Codes[],COLUMN(Codes[[#Headers],[Baby Background Information]]),FALSE)</f>
        <v>Yes</v>
      </c>
      <c r="U392" s="1" t="str">
        <f>VLOOKUP(Cohort[[#This Row],[Code]],Codes[],COLUMN(Codes[[#Headers],[EPDS]]),FALSE)</f>
        <v>Yes</v>
      </c>
      <c r="V392" s="1" t="str">
        <f>VLOOKUP(Cohort[[#This Row],[Code]],Codes[],COLUMN(Codes[[#Headers],[Mother''s Medications]]),FALSE)</f>
        <v>Yes</v>
      </c>
      <c r="W392" s="1" t="str">
        <f>VLOOKUP(Cohort[[#This Row],[Code]],Codes[],COLUMN(Codes[[#Headers],[Baby Medications]]),FALSE)</f>
        <v>Yes</v>
      </c>
      <c r="X392" s="1" t="str">
        <f>VLOOKUP(Cohort[[#This Row],[Code]],Codes[],COLUMN(Codes[[#Headers],[Obstetric Histpry]]),FALSE)</f>
        <v>Yes</v>
      </c>
      <c r="Y392" s="1" t="str">
        <f>VLOOKUP(Cohort[[#This Row],[Code]],Codes[],COLUMN(Codes[[#Headers],[18 Month Follow on Data]]),FALSE)</f>
        <v>No</v>
      </c>
    </row>
    <row r="393" spans="1:25" x14ac:dyDescent="0.2">
      <c r="A393" t="s">
        <v>405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 t="str" cm="1">
        <f t="array" ref="I393">TEXT(SUM(10^Code_Mask*(Cohort[[#This Row],[Fetal Pilot Scans, validated or not]:[Has child had an 18 month assessment.  NB this includes limited data, courtesy assessments etc]]&gt;0)),"0000000")</f>
        <v>0100100</v>
      </c>
      <c r="L393" s="1" t="b">
        <f>VLOOKUP(Cohort[[#This Row],[Participant ID]],BIBS[],COLUMN(BIBS[[#Headers],[BIBS?]]),FALSE)</f>
        <v>1</v>
      </c>
      <c r="N393" s="1" t="str">
        <f>VLOOKUP(Cohort[[#This Row],[Code]],Codes[],COLUMN(Codes[[#Headers],[Meaning]]),FALSE)</f>
        <v>Term scan, Assessed at 18 months</v>
      </c>
      <c r="O393" s="1" t="str">
        <f>VLOOKUP(Cohort[[#This Row],[Code]],Codes[],COLUMN(Codes[[#Headers],[Parents Demographic]]),FALSE)</f>
        <v>Yes</v>
      </c>
      <c r="P393" s="1" t="str">
        <f>VLOOKUP(Cohort[[#This Row],[Code]],Codes[],COLUMN(Codes[[#Headers],[Mother''s Past Medical History]]),FALSE)</f>
        <v>Yes</v>
      </c>
      <c r="Q393" s="1" t="str">
        <f>VLOOKUP(Cohort[[#This Row],[Code]],Codes[],COLUMN(Codes[[#Headers],[EDD + Mode of Conception]]),FALSE)</f>
        <v>Yes</v>
      </c>
      <c r="R393" s="1" t="str">
        <f>VLOOKUP(Cohort[[#This Row],[Code]],Codes[],COLUMN(Codes[[#Headers],[Late Pregnancy History]]),FALSE)</f>
        <v>Yes</v>
      </c>
      <c r="S393" s="1" t="str">
        <f>VLOOKUP(Cohort[[#This Row],[Code]],Codes[],COLUMN(Codes[[#Headers],[Labour History]]),FALSE)</f>
        <v>Yes</v>
      </c>
      <c r="T393" s="1" t="str">
        <f>VLOOKUP(Cohort[[#This Row],[Code]],Codes[],COLUMN(Codes[[#Headers],[Baby Background Information]]),FALSE)</f>
        <v>Yes</v>
      </c>
      <c r="U393" s="1" t="str">
        <f>VLOOKUP(Cohort[[#This Row],[Code]],Codes[],COLUMN(Codes[[#Headers],[EPDS]]),FALSE)</f>
        <v>Yes</v>
      </c>
      <c r="V393" s="1" t="str">
        <f>VLOOKUP(Cohort[[#This Row],[Code]],Codes[],COLUMN(Codes[[#Headers],[Mother''s Medications]]),FALSE)</f>
        <v>Yes</v>
      </c>
      <c r="W393" s="1" t="str">
        <f>VLOOKUP(Cohort[[#This Row],[Code]],Codes[],COLUMN(Codes[[#Headers],[Baby Medications]]),FALSE)</f>
        <v>Yes</v>
      </c>
      <c r="X393" s="1" t="str">
        <f>VLOOKUP(Cohort[[#This Row],[Code]],Codes[],COLUMN(Codes[[#Headers],[Obstetric Histpry]]),FALSE)</f>
        <v>Yes</v>
      </c>
      <c r="Y393" s="1" t="str">
        <f>VLOOKUP(Cohort[[#This Row],[Code]],Codes[],COLUMN(Codes[[#Headers],[18 Month Follow on Data]]),FALSE)</f>
        <v>Yes</v>
      </c>
    </row>
    <row r="394" spans="1:25" hidden="1" x14ac:dyDescent="0.2">
      <c r="A394" t="s">
        <v>406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 t="str" cm="1">
        <f t="array" ref="I394">TEXT(SUM(10^Code_Mask*(Cohort[[#This Row],[Fetal Pilot Scans, validated or not]:[Has child had an 18 month assessment.  NB this includes limited data, courtesy assessments etc]]&gt;0)),"0000000")</f>
        <v>0100100</v>
      </c>
      <c r="L394" s="1" t="b">
        <f>VLOOKUP(Cohort[[#This Row],[Participant ID]],BIBS[],COLUMN(BIBS[[#Headers],[BIBS?]]),FALSE)</f>
        <v>0</v>
      </c>
      <c r="N394" s="1" t="str">
        <f>VLOOKUP(Cohort[[#This Row],[Code]],Codes[],COLUMN(Codes[[#Headers],[Meaning]]),FALSE)</f>
        <v>Term scan, Assessed at 18 months</v>
      </c>
      <c r="O394" s="1" t="str">
        <f>VLOOKUP(Cohort[[#This Row],[Code]],Codes[],COLUMN(Codes[[#Headers],[Parents Demographic]]),FALSE)</f>
        <v>Yes</v>
      </c>
      <c r="P394" s="1" t="str">
        <f>VLOOKUP(Cohort[[#This Row],[Code]],Codes[],COLUMN(Codes[[#Headers],[Mother''s Past Medical History]]),FALSE)</f>
        <v>Yes</v>
      </c>
      <c r="Q394" s="1" t="str">
        <f>VLOOKUP(Cohort[[#This Row],[Code]],Codes[],COLUMN(Codes[[#Headers],[EDD + Mode of Conception]]),FALSE)</f>
        <v>Yes</v>
      </c>
      <c r="R394" s="1" t="str">
        <f>VLOOKUP(Cohort[[#This Row],[Code]],Codes[],COLUMN(Codes[[#Headers],[Late Pregnancy History]]),FALSE)</f>
        <v>Yes</v>
      </c>
      <c r="S394" s="1" t="str">
        <f>VLOOKUP(Cohort[[#This Row],[Code]],Codes[],COLUMN(Codes[[#Headers],[Labour History]]),FALSE)</f>
        <v>Yes</v>
      </c>
      <c r="T394" s="1" t="str">
        <f>VLOOKUP(Cohort[[#This Row],[Code]],Codes[],COLUMN(Codes[[#Headers],[Baby Background Information]]),FALSE)</f>
        <v>Yes</v>
      </c>
      <c r="U394" s="1" t="str">
        <f>VLOOKUP(Cohort[[#This Row],[Code]],Codes[],COLUMN(Codes[[#Headers],[EPDS]]),FALSE)</f>
        <v>Yes</v>
      </c>
      <c r="V394" s="1" t="str">
        <f>VLOOKUP(Cohort[[#This Row],[Code]],Codes[],COLUMN(Codes[[#Headers],[Mother''s Medications]]),FALSE)</f>
        <v>Yes</v>
      </c>
      <c r="W394" s="1" t="str">
        <f>VLOOKUP(Cohort[[#This Row],[Code]],Codes[],COLUMN(Codes[[#Headers],[Baby Medications]]),FALSE)</f>
        <v>Yes</v>
      </c>
      <c r="X394" s="1" t="str">
        <f>VLOOKUP(Cohort[[#This Row],[Code]],Codes[],COLUMN(Codes[[#Headers],[Obstetric Histpry]]),FALSE)</f>
        <v>Yes</v>
      </c>
      <c r="Y394" s="1" t="str">
        <f>VLOOKUP(Cohort[[#This Row],[Code]],Codes[],COLUMN(Codes[[#Headers],[18 Month Follow on Data]]),FALSE)</f>
        <v>Yes</v>
      </c>
    </row>
    <row r="395" spans="1:25" hidden="1" x14ac:dyDescent="0.2">
      <c r="A395" t="s">
        <v>407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 t="str" cm="1">
        <f t="array" ref="I395">TEXT(SUM(10^Code_Mask*(Cohort[[#This Row],[Fetal Pilot Scans, validated or not]:[Has child had an 18 month assessment.  NB this includes limited data, courtesy assessments etc]]&gt;0)),"0000000")</f>
        <v>0100100</v>
      </c>
      <c r="L395" s="1" t="b">
        <f>VLOOKUP(Cohort[[#This Row],[Participant ID]],BIBS[],COLUMN(BIBS[[#Headers],[BIBS?]]),FALSE)</f>
        <v>0</v>
      </c>
      <c r="N395" s="1" t="str">
        <f>VLOOKUP(Cohort[[#This Row],[Code]],Codes[],COLUMN(Codes[[#Headers],[Meaning]]),FALSE)</f>
        <v>Term scan, Assessed at 18 months</v>
      </c>
      <c r="O395" s="1" t="str">
        <f>VLOOKUP(Cohort[[#This Row],[Code]],Codes[],COLUMN(Codes[[#Headers],[Parents Demographic]]),FALSE)</f>
        <v>Yes</v>
      </c>
      <c r="P395" s="1" t="str">
        <f>VLOOKUP(Cohort[[#This Row],[Code]],Codes[],COLUMN(Codes[[#Headers],[Mother''s Past Medical History]]),FALSE)</f>
        <v>Yes</v>
      </c>
      <c r="Q395" s="1" t="str">
        <f>VLOOKUP(Cohort[[#This Row],[Code]],Codes[],COLUMN(Codes[[#Headers],[EDD + Mode of Conception]]),FALSE)</f>
        <v>Yes</v>
      </c>
      <c r="R395" s="1" t="str">
        <f>VLOOKUP(Cohort[[#This Row],[Code]],Codes[],COLUMN(Codes[[#Headers],[Late Pregnancy History]]),FALSE)</f>
        <v>Yes</v>
      </c>
      <c r="S395" s="1" t="str">
        <f>VLOOKUP(Cohort[[#This Row],[Code]],Codes[],COLUMN(Codes[[#Headers],[Labour History]]),FALSE)</f>
        <v>Yes</v>
      </c>
      <c r="T395" s="1" t="str">
        <f>VLOOKUP(Cohort[[#This Row],[Code]],Codes[],COLUMN(Codes[[#Headers],[Baby Background Information]]),FALSE)</f>
        <v>Yes</v>
      </c>
      <c r="U395" s="1" t="str">
        <f>VLOOKUP(Cohort[[#This Row],[Code]],Codes[],COLUMN(Codes[[#Headers],[EPDS]]),FALSE)</f>
        <v>Yes</v>
      </c>
      <c r="V395" s="1" t="str">
        <f>VLOOKUP(Cohort[[#This Row],[Code]],Codes[],COLUMN(Codes[[#Headers],[Mother''s Medications]]),FALSE)</f>
        <v>Yes</v>
      </c>
      <c r="W395" s="1" t="str">
        <f>VLOOKUP(Cohort[[#This Row],[Code]],Codes[],COLUMN(Codes[[#Headers],[Baby Medications]]),FALSE)</f>
        <v>Yes</v>
      </c>
      <c r="X395" s="1" t="str">
        <f>VLOOKUP(Cohort[[#This Row],[Code]],Codes[],COLUMN(Codes[[#Headers],[Obstetric Histpry]]),FALSE)</f>
        <v>Yes</v>
      </c>
      <c r="Y395" s="1" t="str">
        <f>VLOOKUP(Cohort[[#This Row],[Code]],Codes[],COLUMN(Codes[[#Headers],[18 Month Follow on Data]]),FALSE)</f>
        <v>Yes</v>
      </c>
    </row>
    <row r="396" spans="1:25" hidden="1" x14ac:dyDescent="0.2">
      <c r="A396" t="s">
        <v>408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</v>
      </c>
      <c r="I396" t="str" cm="1">
        <f t="array" ref="I396">TEXT(SUM(10^Code_Mask*(Cohort[[#This Row],[Fetal Pilot Scans, validated or not]:[Has child had an 18 month assessment.  NB this includes limited data, courtesy assessments etc]]&gt;0)),"0000000")</f>
        <v>0011100</v>
      </c>
      <c r="L396" s="1" t="b">
        <f>VLOOKUP(Cohort[[#This Row],[Participant ID]],BIBS[],COLUMN(BIBS[[#Headers],[BIBS?]]),FALSE)</f>
        <v>0</v>
      </c>
      <c r="N396" s="1" t="str">
        <f>VLOOKUP(Cohort[[#This Row],[Code]],Codes[],COLUMN(Codes[[#Headers],[Meaning]]),FALSE)</f>
        <v>Pre-term and pre-term at term scans, assessed at 18 months</v>
      </c>
      <c r="O396" s="1" t="str">
        <f>VLOOKUP(Cohort[[#This Row],[Code]],Codes[],COLUMN(Codes[[#Headers],[Parents Demographic]]),FALSE)</f>
        <v>Yes</v>
      </c>
      <c r="P396" s="1" t="str">
        <f>VLOOKUP(Cohort[[#This Row],[Code]],Codes[],COLUMN(Codes[[#Headers],[Mother''s Past Medical History]]),FALSE)</f>
        <v>Yes</v>
      </c>
      <c r="Q396" s="1" t="str">
        <f>VLOOKUP(Cohort[[#This Row],[Code]],Codes[],COLUMN(Codes[[#Headers],[EDD + Mode of Conception]]),FALSE)</f>
        <v>Yes</v>
      </c>
      <c r="R396" s="1" t="str">
        <f>VLOOKUP(Cohort[[#This Row],[Code]],Codes[],COLUMN(Codes[[#Headers],[Late Pregnancy History]]),FALSE)</f>
        <v>Yes</v>
      </c>
      <c r="S396" s="1" t="str">
        <f>VLOOKUP(Cohort[[#This Row],[Code]],Codes[],COLUMN(Codes[[#Headers],[Labour History]]),FALSE)</f>
        <v>Yes</v>
      </c>
      <c r="T396" s="1" t="str">
        <f>VLOOKUP(Cohort[[#This Row],[Code]],Codes[],COLUMN(Codes[[#Headers],[Baby Background Information]]),FALSE)</f>
        <v>Yes</v>
      </c>
      <c r="U396" s="1" t="str">
        <f>VLOOKUP(Cohort[[#This Row],[Code]],Codes[],COLUMN(Codes[[#Headers],[EPDS]]),FALSE)</f>
        <v>Yes</v>
      </c>
      <c r="V396" s="1" t="str">
        <f>VLOOKUP(Cohort[[#This Row],[Code]],Codes[],COLUMN(Codes[[#Headers],[Mother''s Medications]]),FALSE)</f>
        <v>Yes</v>
      </c>
      <c r="W396" s="1" t="str">
        <f>VLOOKUP(Cohort[[#This Row],[Code]],Codes[],COLUMN(Codes[[#Headers],[Baby Medications]]),FALSE)</f>
        <v>Yes</v>
      </c>
      <c r="X396" s="1" t="str">
        <f>VLOOKUP(Cohort[[#This Row],[Code]],Codes[],COLUMN(Codes[[#Headers],[Obstetric Histpry]]),FALSE)</f>
        <v>Yes</v>
      </c>
      <c r="Y396" s="1" t="str">
        <f>VLOOKUP(Cohort[[#This Row],[Code]],Codes[],COLUMN(Codes[[#Headers],[18 Month Follow on Data]]),FALSE)</f>
        <v>Yes</v>
      </c>
    </row>
    <row r="397" spans="1:25" hidden="1" x14ac:dyDescent="0.2">
      <c r="A397" t="s">
        <v>409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 t="str" cm="1">
        <f t="array" ref="I397">TEXT(SUM(10^Code_Mask*(Cohort[[#This Row],[Fetal Pilot Scans, validated or not]:[Has child had an 18 month assessment.  NB this includes limited data, courtesy assessments etc]]&gt;0)),"0000000")</f>
        <v>0011100</v>
      </c>
      <c r="L397" s="1" t="b">
        <f>VLOOKUP(Cohort[[#This Row],[Participant ID]],BIBS[],COLUMN(BIBS[[#Headers],[BIBS?]]),FALSE)</f>
        <v>0</v>
      </c>
      <c r="N397" s="1" t="str">
        <f>VLOOKUP(Cohort[[#This Row],[Code]],Codes[],COLUMN(Codes[[#Headers],[Meaning]]),FALSE)</f>
        <v>Pre-term and pre-term at term scans, assessed at 18 months</v>
      </c>
      <c r="O397" s="1" t="str">
        <f>VLOOKUP(Cohort[[#This Row],[Code]],Codes[],COLUMN(Codes[[#Headers],[Parents Demographic]]),FALSE)</f>
        <v>Yes</v>
      </c>
      <c r="P397" s="1" t="str">
        <f>VLOOKUP(Cohort[[#This Row],[Code]],Codes[],COLUMN(Codes[[#Headers],[Mother''s Past Medical History]]),FALSE)</f>
        <v>Yes</v>
      </c>
      <c r="Q397" s="1" t="str">
        <f>VLOOKUP(Cohort[[#This Row],[Code]],Codes[],COLUMN(Codes[[#Headers],[EDD + Mode of Conception]]),FALSE)</f>
        <v>Yes</v>
      </c>
      <c r="R397" s="1" t="str">
        <f>VLOOKUP(Cohort[[#This Row],[Code]],Codes[],COLUMN(Codes[[#Headers],[Late Pregnancy History]]),FALSE)</f>
        <v>Yes</v>
      </c>
      <c r="S397" s="1" t="str">
        <f>VLOOKUP(Cohort[[#This Row],[Code]],Codes[],COLUMN(Codes[[#Headers],[Labour History]]),FALSE)</f>
        <v>Yes</v>
      </c>
      <c r="T397" s="1" t="str">
        <f>VLOOKUP(Cohort[[#This Row],[Code]],Codes[],COLUMN(Codes[[#Headers],[Baby Background Information]]),FALSE)</f>
        <v>Yes</v>
      </c>
      <c r="U397" s="1" t="str">
        <f>VLOOKUP(Cohort[[#This Row],[Code]],Codes[],COLUMN(Codes[[#Headers],[EPDS]]),FALSE)</f>
        <v>Yes</v>
      </c>
      <c r="V397" s="1" t="str">
        <f>VLOOKUP(Cohort[[#This Row],[Code]],Codes[],COLUMN(Codes[[#Headers],[Mother''s Medications]]),FALSE)</f>
        <v>Yes</v>
      </c>
      <c r="W397" s="1" t="str">
        <f>VLOOKUP(Cohort[[#This Row],[Code]],Codes[],COLUMN(Codes[[#Headers],[Baby Medications]]),FALSE)</f>
        <v>Yes</v>
      </c>
      <c r="X397" s="1" t="str">
        <f>VLOOKUP(Cohort[[#This Row],[Code]],Codes[],COLUMN(Codes[[#Headers],[Obstetric Histpry]]),FALSE)</f>
        <v>Yes</v>
      </c>
      <c r="Y397" s="1" t="str">
        <f>VLOOKUP(Cohort[[#This Row],[Code]],Codes[],COLUMN(Codes[[#Headers],[18 Month Follow on Data]]),FALSE)</f>
        <v>Yes</v>
      </c>
    </row>
    <row r="398" spans="1:25" hidden="1" x14ac:dyDescent="0.2">
      <c r="A398" t="s">
        <v>410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tr" cm="1">
        <f t="array" ref="I398">TEXT(SUM(10^Code_Mask*(Cohort[[#This Row],[Fetal Pilot Scans, validated or not]:[Has child had an 18 month assessment.  NB this includes limited data, courtesy assessments etc]]&gt;0)),"0000000")</f>
        <v>0000010</v>
      </c>
      <c r="L398" s="1" t="b">
        <f>VLOOKUP(Cohort[[#This Row],[Participant ID]],BIBS[],COLUMN(BIBS[[#Headers],[BIBS?]]),FALSE)</f>
        <v>0</v>
      </c>
      <c r="N398" s="1" t="str">
        <f>VLOOKUP(Cohort[[#This Row],[Code]],Codes[],COLUMN(Codes[[#Headers],[Meaning]]),FALSE)</f>
        <v>Fetal pilot.  Not assessed.  Enrolment, EPDS, not cleaned</v>
      </c>
      <c r="O398" s="1" t="str">
        <f>VLOOKUP(Cohort[[#This Row],[Code]],Codes[],COLUMN(Codes[[#Headers],[Parents Demographic]]),FALSE)</f>
        <v>Yes - uncleaned</v>
      </c>
      <c r="P398" s="1" t="str">
        <f>VLOOKUP(Cohort[[#This Row],[Code]],Codes[],COLUMN(Codes[[#Headers],[Mother''s Past Medical History]]),FALSE)</f>
        <v>Yes - uncleaned</v>
      </c>
      <c r="Q398" s="1" t="str">
        <f>VLOOKUP(Cohort[[#This Row],[Code]],Codes[],COLUMN(Codes[[#Headers],[EDD + Mode of Conception]]),FALSE)</f>
        <v>Yes - uncleaned</v>
      </c>
      <c r="R398" s="1" t="str">
        <f>VLOOKUP(Cohort[[#This Row],[Code]],Codes[],COLUMN(Codes[[#Headers],[Late Pregnancy History]]),FALSE)</f>
        <v>No</v>
      </c>
      <c r="S398" s="1" t="str">
        <f>VLOOKUP(Cohort[[#This Row],[Code]],Codes[],COLUMN(Codes[[#Headers],[Labour History]]),FALSE)</f>
        <v>No</v>
      </c>
      <c r="T398" s="1" t="str">
        <f>VLOOKUP(Cohort[[#This Row],[Code]],Codes[],COLUMN(Codes[[#Headers],[Baby Background Information]]),FALSE)</f>
        <v>No</v>
      </c>
      <c r="U398" s="1" t="str">
        <f>VLOOKUP(Cohort[[#This Row],[Code]],Codes[],COLUMN(Codes[[#Headers],[EPDS]]),FALSE)</f>
        <v>Yes</v>
      </c>
      <c r="V398" s="1" t="str">
        <f>VLOOKUP(Cohort[[#This Row],[Code]],Codes[],COLUMN(Codes[[#Headers],[Mother''s Medications]]),FALSE)</f>
        <v>Yes - uncleaned</v>
      </c>
      <c r="W398" s="1" t="str">
        <f>VLOOKUP(Cohort[[#This Row],[Code]],Codes[],COLUMN(Codes[[#Headers],[Baby Medications]]),FALSE)</f>
        <v>No</v>
      </c>
      <c r="X398" s="1" t="str">
        <f>VLOOKUP(Cohort[[#This Row],[Code]],Codes[],COLUMN(Codes[[#Headers],[Obstetric Histpry]]),FALSE)</f>
        <v>Yes - uncleaned</v>
      </c>
      <c r="Y398" s="1" t="str">
        <f>VLOOKUP(Cohort[[#This Row],[Code]],Codes[],COLUMN(Codes[[#Headers],[18 Month Follow on Data]]),FALSE)</f>
        <v>No</v>
      </c>
    </row>
    <row r="399" spans="1:25" hidden="1" x14ac:dyDescent="0.2">
      <c r="A399" t="s">
        <v>411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 t="str" cm="1">
        <f t="array" ref="I399">TEXT(SUM(10^Code_Mask*(Cohort[[#This Row],[Fetal Pilot Scans, validated or not]:[Has child had an 18 month assessment.  NB this includes limited data, courtesy assessments etc]]&gt;0)),"0000000")</f>
        <v>0100100</v>
      </c>
      <c r="L399" s="1" t="b">
        <f>VLOOKUP(Cohort[[#This Row],[Participant ID]],BIBS[],COLUMN(BIBS[[#Headers],[BIBS?]]),FALSE)</f>
        <v>0</v>
      </c>
      <c r="N399" s="1" t="str">
        <f>VLOOKUP(Cohort[[#This Row],[Code]],Codes[],COLUMN(Codes[[#Headers],[Meaning]]),FALSE)</f>
        <v>Term scan, Assessed at 18 months</v>
      </c>
      <c r="O399" s="1" t="str">
        <f>VLOOKUP(Cohort[[#This Row],[Code]],Codes[],COLUMN(Codes[[#Headers],[Parents Demographic]]),FALSE)</f>
        <v>Yes</v>
      </c>
      <c r="P399" s="1" t="str">
        <f>VLOOKUP(Cohort[[#This Row],[Code]],Codes[],COLUMN(Codes[[#Headers],[Mother''s Past Medical History]]),FALSE)</f>
        <v>Yes</v>
      </c>
      <c r="Q399" s="1" t="str">
        <f>VLOOKUP(Cohort[[#This Row],[Code]],Codes[],COLUMN(Codes[[#Headers],[EDD + Mode of Conception]]),FALSE)</f>
        <v>Yes</v>
      </c>
      <c r="R399" s="1" t="str">
        <f>VLOOKUP(Cohort[[#This Row],[Code]],Codes[],COLUMN(Codes[[#Headers],[Late Pregnancy History]]),FALSE)</f>
        <v>Yes</v>
      </c>
      <c r="S399" s="1" t="str">
        <f>VLOOKUP(Cohort[[#This Row],[Code]],Codes[],COLUMN(Codes[[#Headers],[Labour History]]),FALSE)</f>
        <v>Yes</v>
      </c>
      <c r="T399" s="1" t="str">
        <f>VLOOKUP(Cohort[[#This Row],[Code]],Codes[],COLUMN(Codes[[#Headers],[Baby Background Information]]),FALSE)</f>
        <v>Yes</v>
      </c>
      <c r="U399" s="1" t="str">
        <f>VLOOKUP(Cohort[[#This Row],[Code]],Codes[],COLUMN(Codes[[#Headers],[EPDS]]),FALSE)</f>
        <v>Yes</v>
      </c>
      <c r="V399" s="1" t="str">
        <f>VLOOKUP(Cohort[[#This Row],[Code]],Codes[],COLUMN(Codes[[#Headers],[Mother''s Medications]]),FALSE)</f>
        <v>Yes</v>
      </c>
      <c r="W399" s="1" t="str">
        <f>VLOOKUP(Cohort[[#This Row],[Code]],Codes[],COLUMN(Codes[[#Headers],[Baby Medications]]),FALSE)</f>
        <v>Yes</v>
      </c>
      <c r="X399" s="1" t="str">
        <f>VLOOKUP(Cohort[[#This Row],[Code]],Codes[],COLUMN(Codes[[#Headers],[Obstetric Histpry]]),FALSE)</f>
        <v>Yes</v>
      </c>
      <c r="Y399" s="1" t="str">
        <f>VLOOKUP(Cohort[[#This Row],[Code]],Codes[],COLUMN(Codes[[#Headers],[18 Month Follow on Data]]),FALSE)</f>
        <v>Yes</v>
      </c>
    </row>
    <row r="400" spans="1:25" hidden="1" x14ac:dyDescent="0.2">
      <c r="A400" t="s">
        <v>412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 t="str" cm="1">
        <f t="array" ref="I400">TEXT(SUM(10^Code_Mask*(Cohort[[#This Row],[Fetal Pilot Scans, validated or not]:[Has child had an 18 month assessment.  NB this includes limited data, courtesy assessments etc]]&gt;0)),"0000000")</f>
        <v>0100100</v>
      </c>
      <c r="L400" s="1" t="b">
        <f>VLOOKUP(Cohort[[#This Row],[Participant ID]],BIBS[],COLUMN(BIBS[[#Headers],[BIBS?]]),FALSE)</f>
        <v>0</v>
      </c>
      <c r="N400" s="1" t="str">
        <f>VLOOKUP(Cohort[[#This Row],[Code]],Codes[],COLUMN(Codes[[#Headers],[Meaning]]),FALSE)</f>
        <v>Term scan, Assessed at 18 months</v>
      </c>
      <c r="O400" s="1" t="str">
        <f>VLOOKUP(Cohort[[#This Row],[Code]],Codes[],COLUMN(Codes[[#Headers],[Parents Demographic]]),FALSE)</f>
        <v>Yes</v>
      </c>
      <c r="P400" s="1" t="str">
        <f>VLOOKUP(Cohort[[#This Row],[Code]],Codes[],COLUMN(Codes[[#Headers],[Mother''s Past Medical History]]),FALSE)</f>
        <v>Yes</v>
      </c>
      <c r="Q400" s="1" t="str">
        <f>VLOOKUP(Cohort[[#This Row],[Code]],Codes[],COLUMN(Codes[[#Headers],[EDD + Mode of Conception]]),FALSE)</f>
        <v>Yes</v>
      </c>
      <c r="R400" s="1" t="str">
        <f>VLOOKUP(Cohort[[#This Row],[Code]],Codes[],COLUMN(Codes[[#Headers],[Late Pregnancy History]]),FALSE)</f>
        <v>Yes</v>
      </c>
      <c r="S400" s="1" t="str">
        <f>VLOOKUP(Cohort[[#This Row],[Code]],Codes[],COLUMN(Codes[[#Headers],[Labour History]]),FALSE)</f>
        <v>Yes</v>
      </c>
      <c r="T400" s="1" t="str">
        <f>VLOOKUP(Cohort[[#This Row],[Code]],Codes[],COLUMN(Codes[[#Headers],[Baby Background Information]]),FALSE)</f>
        <v>Yes</v>
      </c>
      <c r="U400" s="1" t="str">
        <f>VLOOKUP(Cohort[[#This Row],[Code]],Codes[],COLUMN(Codes[[#Headers],[EPDS]]),FALSE)</f>
        <v>Yes</v>
      </c>
      <c r="V400" s="1" t="str">
        <f>VLOOKUP(Cohort[[#This Row],[Code]],Codes[],COLUMN(Codes[[#Headers],[Mother''s Medications]]),FALSE)</f>
        <v>Yes</v>
      </c>
      <c r="W400" s="1" t="str">
        <f>VLOOKUP(Cohort[[#This Row],[Code]],Codes[],COLUMN(Codes[[#Headers],[Baby Medications]]),FALSE)</f>
        <v>Yes</v>
      </c>
      <c r="X400" s="1" t="str">
        <f>VLOOKUP(Cohort[[#This Row],[Code]],Codes[],COLUMN(Codes[[#Headers],[Obstetric Histpry]]),FALSE)</f>
        <v>Yes</v>
      </c>
      <c r="Y400" s="1" t="str">
        <f>VLOOKUP(Cohort[[#This Row],[Code]],Codes[],COLUMN(Codes[[#Headers],[18 Month Follow on Data]]),FALSE)</f>
        <v>Yes</v>
      </c>
    </row>
    <row r="401" spans="1:25" hidden="1" x14ac:dyDescent="0.2">
      <c r="A401" t="s">
        <v>413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t="str" cm="1">
        <f t="array" ref="I401">TEXT(SUM(10^Code_Mask*(Cohort[[#This Row],[Fetal Pilot Scans, validated or not]:[Has child had an 18 month assessment.  NB this includes limited data, courtesy assessments etc]]&gt;0)),"0000000")</f>
        <v>0001000</v>
      </c>
      <c r="L401" s="1" t="b">
        <f>VLOOKUP(Cohort[[#This Row],[Participant ID]],BIBS[],COLUMN(BIBS[[#Headers],[BIBS?]]),FALSE)</f>
        <v>0</v>
      </c>
      <c r="N401" s="1" t="str">
        <f>VLOOKUP(Cohort[[#This Row],[Code]],Codes[],COLUMN(Codes[[#Headers],[Meaning]]),FALSE)</f>
        <v>Pre-term_at term only, no other scans not assessed</v>
      </c>
      <c r="O401" s="1" t="str">
        <f>VLOOKUP(Cohort[[#This Row],[Code]],Codes[],COLUMN(Codes[[#Headers],[Parents Demographic]]),FALSE)</f>
        <v>Yes</v>
      </c>
      <c r="P401" s="1" t="str">
        <f>VLOOKUP(Cohort[[#This Row],[Code]],Codes[],COLUMN(Codes[[#Headers],[Mother''s Past Medical History]]),FALSE)</f>
        <v>Yes</v>
      </c>
      <c r="Q401" s="1" t="str">
        <f>VLOOKUP(Cohort[[#This Row],[Code]],Codes[],COLUMN(Codes[[#Headers],[EDD + Mode of Conception]]),FALSE)</f>
        <v>Yes</v>
      </c>
      <c r="R401" s="1" t="str">
        <f>VLOOKUP(Cohort[[#This Row],[Code]],Codes[],COLUMN(Codes[[#Headers],[Late Pregnancy History]]),FALSE)</f>
        <v>Yes</v>
      </c>
      <c r="S401" s="1" t="str">
        <f>VLOOKUP(Cohort[[#This Row],[Code]],Codes[],COLUMN(Codes[[#Headers],[Labour History]]),FALSE)</f>
        <v>Yes</v>
      </c>
      <c r="T401" s="1" t="str">
        <f>VLOOKUP(Cohort[[#This Row],[Code]],Codes[],COLUMN(Codes[[#Headers],[Baby Background Information]]),FALSE)</f>
        <v>Yes</v>
      </c>
      <c r="U401" s="1" t="str">
        <f>VLOOKUP(Cohort[[#This Row],[Code]],Codes[],COLUMN(Codes[[#Headers],[EPDS]]),FALSE)</f>
        <v>Yes</v>
      </c>
      <c r="V401" s="1" t="str">
        <f>VLOOKUP(Cohort[[#This Row],[Code]],Codes[],COLUMN(Codes[[#Headers],[Mother''s Medications]]),FALSE)</f>
        <v>Yes</v>
      </c>
      <c r="W401" s="1" t="str">
        <f>VLOOKUP(Cohort[[#This Row],[Code]],Codes[],COLUMN(Codes[[#Headers],[Baby Medications]]),FALSE)</f>
        <v>Yes</v>
      </c>
      <c r="X401" s="1" t="str">
        <f>VLOOKUP(Cohort[[#This Row],[Code]],Codes[],COLUMN(Codes[[#Headers],[Obstetric Histpry]]),FALSE)</f>
        <v>Yes</v>
      </c>
      <c r="Y401" s="1" t="str">
        <f>VLOOKUP(Cohort[[#This Row],[Code]],Codes[],COLUMN(Codes[[#Headers],[18 Month Follow on Data]]),FALSE)</f>
        <v>No</v>
      </c>
    </row>
    <row r="402" spans="1:25" hidden="1" x14ac:dyDescent="0.2">
      <c r="A402" t="s">
        <v>414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 t="str" cm="1">
        <f t="array" ref="I402">TEXT(SUM(10^Code_Mask*(Cohort[[#This Row],[Fetal Pilot Scans, validated or not]:[Has child had an 18 month assessment.  NB this includes limited data, courtesy assessments etc]]&gt;0)),"0000000")</f>
        <v>0010100</v>
      </c>
      <c r="L402" s="1" t="b">
        <f>VLOOKUP(Cohort[[#This Row],[Participant ID]],BIBS[],COLUMN(BIBS[[#Headers],[BIBS?]]),FALSE)</f>
        <v>0</v>
      </c>
      <c r="N402" s="1" t="str">
        <f>VLOOKUP(Cohort[[#This Row],[Code]],Codes[],COLUMN(Codes[[#Headers],[Meaning]]),FALSE)</f>
        <v>Pre-term scan, no other scans, assessed at 18 months</v>
      </c>
      <c r="O402" s="1" t="str">
        <f>VLOOKUP(Cohort[[#This Row],[Code]],Codes[],COLUMN(Codes[[#Headers],[Parents Demographic]]),FALSE)</f>
        <v>Yes</v>
      </c>
      <c r="P402" s="1" t="str">
        <f>VLOOKUP(Cohort[[#This Row],[Code]],Codes[],COLUMN(Codes[[#Headers],[Mother''s Past Medical History]]),FALSE)</f>
        <v>Yes</v>
      </c>
      <c r="Q402" s="1" t="str">
        <f>VLOOKUP(Cohort[[#This Row],[Code]],Codes[],COLUMN(Codes[[#Headers],[EDD + Mode of Conception]]),FALSE)</f>
        <v>Yes</v>
      </c>
      <c r="R402" s="1" t="str">
        <f>VLOOKUP(Cohort[[#This Row],[Code]],Codes[],COLUMN(Codes[[#Headers],[Late Pregnancy History]]),FALSE)</f>
        <v>Yes</v>
      </c>
      <c r="S402" s="1" t="str">
        <f>VLOOKUP(Cohort[[#This Row],[Code]],Codes[],COLUMN(Codes[[#Headers],[Labour History]]),FALSE)</f>
        <v>Yes</v>
      </c>
      <c r="T402" s="1" t="str">
        <f>VLOOKUP(Cohort[[#This Row],[Code]],Codes[],COLUMN(Codes[[#Headers],[Baby Background Information]]),FALSE)</f>
        <v>Yes</v>
      </c>
      <c r="U402" s="1" t="str">
        <f>VLOOKUP(Cohort[[#This Row],[Code]],Codes[],COLUMN(Codes[[#Headers],[EPDS]]),FALSE)</f>
        <v>Yes</v>
      </c>
      <c r="V402" s="1" t="str">
        <f>VLOOKUP(Cohort[[#This Row],[Code]],Codes[],COLUMN(Codes[[#Headers],[Mother''s Medications]]),FALSE)</f>
        <v>Yes</v>
      </c>
      <c r="W402" s="1" t="str">
        <f>VLOOKUP(Cohort[[#This Row],[Code]],Codes[],COLUMN(Codes[[#Headers],[Baby Medications]]),FALSE)</f>
        <v>Yes</v>
      </c>
      <c r="X402" s="1" t="str">
        <f>VLOOKUP(Cohort[[#This Row],[Code]],Codes[],COLUMN(Codes[[#Headers],[Obstetric Histpry]]),FALSE)</f>
        <v>Yes</v>
      </c>
      <c r="Y402" s="1" t="str">
        <f>VLOOKUP(Cohort[[#This Row],[Code]],Codes[],COLUMN(Codes[[#Headers],[18 Month Follow on Data]]),FALSE)</f>
        <v>Yes</v>
      </c>
    </row>
    <row r="403" spans="1:25" hidden="1" x14ac:dyDescent="0.2">
      <c r="A403" t="s">
        <v>415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 t="str" cm="1">
        <f t="array" ref="I403">TEXT(SUM(10^Code_Mask*(Cohort[[#This Row],[Fetal Pilot Scans, validated or not]:[Has child had an 18 month assessment.  NB this includes limited data, courtesy assessments etc]]&gt;0)),"0000000")</f>
        <v>0100100</v>
      </c>
      <c r="L403" s="1" t="b">
        <f>VLOOKUP(Cohort[[#This Row],[Participant ID]],BIBS[],COLUMN(BIBS[[#Headers],[BIBS?]]),FALSE)</f>
        <v>0</v>
      </c>
      <c r="N403" s="1" t="str">
        <f>VLOOKUP(Cohort[[#This Row],[Code]],Codes[],COLUMN(Codes[[#Headers],[Meaning]]),FALSE)</f>
        <v>Term scan, Assessed at 18 months</v>
      </c>
      <c r="O403" s="1" t="str">
        <f>VLOOKUP(Cohort[[#This Row],[Code]],Codes[],COLUMN(Codes[[#Headers],[Parents Demographic]]),FALSE)</f>
        <v>Yes</v>
      </c>
      <c r="P403" s="1" t="str">
        <f>VLOOKUP(Cohort[[#This Row],[Code]],Codes[],COLUMN(Codes[[#Headers],[Mother''s Past Medical History]]),FALSE)</f>
        <v>Yes</v>
      </c>
      <c r="Q403" s="1" t="str">
        <f>VLOOKUP(Cohort[[#This Row],[Code]],Codes[],COLUMN(Codes[[#Headers],[EDD + Mode of Conception]]),FALSE)</f>
        <v>Yes</v>
      </c>
      <c r="R403" s="1" t="str">
        <f>VLOOKUP(Cohort[[#This Row],[Code]],Codes[],COLUMN(Codes[[#Headers],[Late Pregnancy History]]),FALSE)</f>
        <v>Yes</v>
      </c>
      <c r="S403" s="1" t="str">
        <f>VLOOKUP(Cohort[[#This Row],[Code]],Codes[],COLUMN(Codes[[#Headers],[Labour History]]),FALSE)</f>
        <v>Yes</v>
      </c>
      <c r="T403" s="1" t="str">
        <f>VLOOKUP(Cohort[[#This Row],[Code]],Codes[],COLUMN(Codes[[#Headers],[Baby Background Information]]),FALSE)</f>
        <v>Yes</v>
      </c>
      <c r="U403" s="1" t="str">
        <f>VLOOKUP(Cohort[[#This Row],[Code]],Codes[],COLUMN(Codes[[#Headers],[EPDS]]),FALSE)</f>
        <v>Yes</v>
      </c>
      <c r="V403" s="1" t="str">
        <f>VLOOKUP(Cohort[[#This Row],[Code]],Codes[],COLUMN(Codes[[#Headers],[Mother''s Medications]]),FALSE)</f>
        <v>Yes</v>
      </c>
      <c r="W403" s="1" t="str">
        <f>VLOOKUP(Cohort[[#This Row],[Code]],Codes[],COLUMN(Codes[[#Headers],[Baby Medications]]),FALSE)</f>
        <v>Yes</v>
      </c>
      <c r="X403" s="1" t="str">
        <f>VLOOKUP(Cohort[[#This Row],[Code]],Codes[],COLUMN(Codes[[#Headers],[Obstetric Histpry]]),FALSE)</f>
        <v>Yes</v>
      </c>
      <c r="Y403" s="1" t="str">
        <f>VLOOKUP(Cohort[[#This Row],[Code]],Codes[],COLUMN(Codes[[#Headers],[18 Month Follow on Data]]),FALSE)</f>
        <v>Yes</v>
      </c>
    </row>
    <row r="404" spans="1:25" hidden="1" x14ac:dyDescent="0.2">
      <c r="A404" t="s">
        <v>416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 t="str" cm="1">
        <f t="array" ref="I404">TEXT(SUM(10^Code_Mask*(Cohort[[#This Row],[Fetal Pilot Scans, validated or not]:[Has child had an 18 month assessment.  NB this includes limited data, courtesy assessments etc]]&gt;0)),"0000000")</f>
        <v>0100100</v>
      </c>
      <c r="L404" s="1" t="b">
        <f>VLOOKUP(Cohort[[#This Row],[Participant ID]],BIBS[],COLUMN(BIBS[[#Headers],[BIBS?]]),FALSE)</f>
        <v>0</v>
      </c>
      <c r="N404" s="1" t="str">
        <f>VLOOKUP(Cohort[[#This Row],[Code]],Codes[],COLUMN(Codes[[#Headers],[Meaning]]),FALSE)</f>
        <v>Term scan, Assessed at 18 months</v>
      </c>
      <c r="O404" s="1" t="str">
        <f>VLOOKUP(Cohort[[#This Row],[Code]],Codes[],COLUMN(Codes[[#Headers],[Parents Demographic]]),FALSE)</f>
        <v>Yes</v>
      </c>
      <c r="P404" s="1" t="str">
        <f>VLOOKUP(Cohort[[#This Row],[Code]],Codes[],COLUMN(Codes[[#Headers],[Mother''s Past Medical History]]),FALSE)</f>
        <v>Yes</v>
      </c>
      <c r="Q404" s="1" t="str">
        <f>VLOOKUP(Cohort[[#This Row],[Code]],Codes[],COLUMN(Codes[[#Headers],[EDD + Mode of Conception]]),FALSE)</f>
        <v>Yes</v>
      </c>
      <c r="R404" s="1" t="str">
        <f>VLOOKUP(Cohort[[#This Row],[Code]],Codes[],COLUMN(Codes[[#Headers],[Late Pregnancy History]]),FALSE)</f>
        <v>Yes</v>
      </c>
      <c r="S404" s="1" t="str">
        <f>VLOOKUP(Cohort[[#This Row],[Code]],Codes[],COLUMN(Codes[[#Headers],[Labour History]]),FALSE)</f>
        <v>Yes</v>
      </c>
      <c r="T404" s="1" t="str">
        <f>VLOOKUP(Cohort[[#This Row],[Code]],Codes[],COLUMN(Codes[[#Headers],[Baby Background Information]]),FALSE)</f>
        <v>Yes</v>
      </c>
      <c r="U404" s="1" t="str">
        <f>VLOOKUP(Cohort[[#This Row],[Code]],Codes[],COLUMN(Codes[[#Headers],[EPDS]]),FALSE)</f>
        <v>Yes</v>
      </c>
      <c r="V404" s="1" t="str">
        <f>VLOOKUP(Cohort[[#This Row],[Code]],Codes[],COLUMN(Codes[[#Headers],[Mother''s Medications]]),FALSE)</f>
        <v>Yes</v>
      </c>
      <c r="W404" s="1" t="str">
        <f>VLOOKUP(Cohort[[#This Row],[Code]],Codes[],COLUMN(Codes[[#Headers],[Baby Medications]]),FALSE)</f>
        <v>Yes</v>
      </c>
      <c r="X404" s="1" t="str">
        <f>VLOOKUP(Cohort[[#This Row],[Code]],Codes[],COLUMN(Codes[[#Headers],[Obstetric Histpry]]),FALSE)</f>
        <v>Yes</v>
      </c>
      <c r="Y404" s="1" t="str">
        <f>VLOOKUP(Cohort[[#This Row],[Code]],Codes[],COLUMN(Codes[[#Headers],[18 Month Follow on Data]]),FALSE)</f>
        <v>Yes</v>
      </c>
    </row>
    <row r="405" spans="1:25" ht="51" hidden="1" x14ac:dyDescent="0.2">
      <c r="A405" t="s">
        <v>417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 t="str" cm="1">
        <f t="array" ref="I405">TEXT(SUM(10^Code_Mask*(Cohort[[#This Row],[Fetal Pilot Scans, validated or not]:[Has child had an 18 month assessment.  NB this includes limited data, courtesy assessments etc]]&gt;0)),"0000000")</f>
        <v>0100000</v>
      </c>
      <c r="K405" s="1" t="s">
        <v>16</v>
      </c>
      <c r="L405" s="1" t="b">
        <f>VLOOKUP(Cohort[[#This Row],[Participant ID]],BIBS[],COLUMN(BIBS[[#Headers],[BIBS?]]),FALSE)</f>
        <v>0</v>
      </c>
      <c r="N405" s="1" t="str">
        <f>VLOOKUP(Cohort[[#This Row],[Code]],Codes[],COLUMN(Codes[[#Headers],[Meaning]]),FALSE)</f>
        <v>Term scan, not assessed</v>
      </c>
      <c r="O405" s="1" t="str">
        <f>VLOOKUP(Cohort[[#This Row],[Code]],Codes[],COLUMN(Codes[[#Headers],[Parents Demographic]]),FALSE)</f>
        <v>Yes</v>
      </c>
      <c r="P405" s="1" t="str">
        <f>VLOOKUP(Cohort[[#This Row],[Code]],Codes[],COLUMN(Codes[[#Headers],[Mother''s Past Medical History]]),FALSE)</f>
        <v>Yes</v>
      </c>
      <c r="Q405" s="1" t="str">
        <f>VLOOKUP(Cohort[[#This Row],[Code]],Codes[],COLUMN(Codes[[#Headers],[EDD + Mode of Conception]]),FALSE)</f>
        <v>Yes</v>
      </c>
      <c r="R405" s="1" t="str">
        <f>VLOOKUP(Cohort[[#This Row],[Code]],Codes[],COLUMN(Codes[[#Headers],[Late Pregnancy History]]),FALSE)</f>
        <v>Yes</v>
      </c>
      <c r="S405" s="1" t="str">
        <f>VLOOKUP(Cohort[[#This Row],[Code]],Codes[],COLUMN(Codes[[#Headers],[Labour History]]),FALSE)</f>
        <v>Yes</v>
      </c>
      <c r="T405" s="1" t="str">
        <f>VLOOKUP(Cohort[[#This Row],[Code]],Codes[],COLUMN(Codes[[#Headers],[Baby Background Information]]),FALSE)</f>
        <v>Yes</v>
      </c>
      <c r="U405" s="1" t="str">
        <f>VLOOKUP(Cohort[[#This Row],[Code]],Codes[],COLUMN(Codes[[#Headers],[EPDS]]),FALSE)</f>
        <v>Yes</v>
      </c>
      <c r="V405" s="1" t="str">
        <f>VLOOKUP(Cohort[[#This Row],[Code]],Codes[],COLUMN(Codes[[#Headers],[Mother''s Medications]]),FALSE)</f>
        <v>Yes</v>
      </c>
      <c r="W405" s="1" t="str">
        <f>VLOOKUP(Cohort[[#This Row],[Code]],Codes[],COLUMN(Codes[[#Headers],[Baby Medications]]),FALSE)</f>
        <v>Yes</v>
      </c>
      <c r="X405" s="1" t="str">
        <f>VLOOKUP(Cohort[[#This Row],[Code]],Codes[],COLUMN(Codes[[#Headers],[Obstetric Histpry]]),FALSE)</f>
        <v>Yes</v>
      </c>
      <c r="Y405" s="1" t="str">
        <f>VLOOKUP(Cohort[[#This Row],[Code]],Codes[],COLUMN(Codes[[#Headers],[18 Month Follow on Data]]),FALSE)</f>
        <v>No</v>
      </c>
    </row>
    <row r="406" spans="1:25" hidden="1" x14ac:dyDescent="0.2">
      <c r="A406" t="s">
        <v>418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 t="str" cm="1">
        <f t="array" ref="I406">TEXT(SUM(10^Code_Mask*(Cohort[[#This Row],[Fetal Pilot Scans, validated or not]:[Has child had an 18 month assessment.  NB this includes limited data, courtesy assessments etc]]&gt;0)),"0000000")</f>
        <v>0100100</v>
      </c>
      <c r="L406" s="1" t="b">
        <f>VLOOKUP(Cohort[[#This Row],[Participant ID]],BIBS[],COLUMN(BIBS[[#Headers],[BIBS?]]),FALSE)</f>
        <v>0</v>
      </c>
      <c r="N406" s="1" t="str">
        <f>VLOOKUP(Cohort[[#This Row],[Code]],Codes[],COLUMN(Codes[[#Headers],[Meaning]]),FALSE)</f>
        <v>Term scan, Assessed at 18 months</v>
      </c>
      <c r="O406" s="1" t="str">
        <f>VLOOKUP(Cohort[[#This Row],[Code]],Codes[],COLUMN(Codes[[#Headers],[Parents Demographic]]),FALSE)</f>
        <v>Yes</v>
      </c>
      <c r="P406" s="1" t="str">
        <f>VLOOKUP(Cohort[[#This Row],[Code]],Codes[],COLUMN(Codes[[#Headers],[Mother''s Past Medical History]]),FALSE)</f>
        <v>Yes</v>
      </c>
      <c r="Q406" s="1" t="str">
        <f>VLOOKUP(Cohort[[#This Row],[Code]],Codes[],COLUMN(Codes[[#Headers],[EDD + Mode of Conception]]),FALSE)</f>
        <v>Yes</v>
      </c>
      <c r="R406" s="1" t="str">
        <f>VLOOKUP(Cohort[[#This Row],[Code]],Codes[],COLUMN(Codes[[#Headers],[Late Pregnancy History]]),FALSE)</f>
        <v>Yes</v>
      </c>
      <c r="S406" s="1" t="str">
        <f>VLOOKUP(Cohort[[#This Row],[Code]],Codes[],COLUMN(Codes[[#Headers],[Labour History]]),FALSE)</f>
        <v>Yes</v>
      </c>
      <c r="T406" s="1" t="str">
        <f>VLOOKUP(Cohort[[#This Row],[Code]],Codes[],COLUMN(Codes[[#Headers],[Baby Background Information]]),FALSE)</f>
        <v>Yes</v>
      </c>
      <c r="U406" s="1" t="str">
        <f>VLOOKUP(Cohort[[#This Row],[Code]],Codes[],COLUMN(Codes[[#Headers],[EPDS]]),FALSE)</f>
        <v>Yes</v>
      </c>
      <c r="V406" s="1" t="str">
        <f>VLOOKUP(Cohort[[#This Row],[Code]],Codes[],COLUMN(Codes[[#Headers],[Mother''s Medications]]),FALSE)</f>
        <v>Yes</v>
      </c>
      <c r="W406" s="1" t="str">
        <f>VLOOKUP(Cohort[[#This Row],[Code]],Codes[],COLUMN(Codes[[#Headers],[Baby Medications]]),FALSE)</f>
        <v>Yes</v>
      </c>
      <c r="X406" s="1" t="str">
        <f>VLOOKUP(Cohort[[#This Row],[Code]],Codes[],COLUMN(Codes[[#Headers],[Obstetric Histpry]]),FALSE)</f>
        <v>Yes</v>
      </c>
      <c r="Y406" s="1" t="str">
        <f>VLOOKUP(Cohort[[#This Row],[Code]],Codes[],COLUMN(Codes[[#Headers],[18 Month Follow on Data]]),FALSE)</f>
        <v>Yes</v>
      </c>
    </row>
    <row r="407" spans="1:25" hidden="1" x14ac:dyDescent="0.2">
      <c r="A407" t="s">
        <v>419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 t="str" cm="1">
        <f t="array" ref="I407">TEXT(SUM(10^Code_Mask*(Cohort[[#This Row],[Fetal Pilot Scans, validated or not]:[Has child had an 18 month assessment.  NB this includes limited data, courtesy assessments etc]]&gt;0)),"0000000")</f>
        <v>0100100</v>
      </c>
      <c r="L407" s="1" t="b">
        <f>VLOOKUP(Cohort[[#This Row],[Participant ID]],BIBS[],COLUMN(BIBS[[#Headers],[BIBS?]]),FALSE)</f>
        <v>0</v>
      </c>
      <c r="N407" s="1" t="str">
        <f>VLOOKUP(Cohort[[#This Row],[Code]],Codes[],COLUMN(Codes[[#Headers],[Meaning]]),FALSE)</f>
        <v>Term scan, Assessed at 18 months</v>
      </c>
      <c r="O407" s="1" t="str">
        <f>VLOOKUP(Cohort[[#This Row],[Code]],Codes[],COLUMN(Codes[[#Headers],[Parents Demographic]]),FALSE)</f>
        <v>Yes</v>
      </c>
      <c r="P407" s="1" t="str">
        <f>VLOOKUP(Cohort[[#This Row],[Code]],Codes[],COLUMN(Codes[[#Headers],[Mother''s Past Medical History]]),FALSE)</f>
        <v>Yes</v>
      </c>
      <c r="Q407" s="1" t="str">
        <f>VLOOKUP(Cohort[[#This Row],[Code]],Codes[],COLUMN(Codes[[#Headers],[EDD + Mode of Conception]]),FALSE)</f>
        <v>Yes</v>
      </c>
      <c r="R407" s="1" t="str">
        <f>VLOOKUP(Cohort[[#This Row],[Code]],Codes[],COLUMN(Codes[[#Headers],[Late Pregnancy History]]),FALSE)</f>
        <v>Yes</v>
      </c>
      <c r="S407" s="1" t="str">
        <f>VLOOKUP(Cohort[[#This Row],[Code]],Codes[],COLUMN(Codes[[#Headers],[Labour History]]),FALSE)</f>
        <v>Yes</v>
      </c>
      <c r="T407" s="1" t="str">
        <f>VLOOKUP(Cohort[[#This Row],[Code]],Codes[],COLUMN(Codes[[#Headers],[Baby Background Information]]),FALSE)</f>
        <v>Yes</v>
      </c>
      <c r="U407" s="1" t="str">
        <f>VLOOKUP(Cohort[[#This Row],[Code]],Codes[],COLUMN(Codes[[#Headers],[EPDS]]),FALSE)</f>
        <v>Yes</v>
      </c>
      <c r="V407" s="1" t="str">
        <f>VLOOKUP(Cohort[[#This Row],[Code]],Codes[],COLUMN(Codes[[#Headers],[Mother''s Medications]]),FALSE)</f>
        <v>Yes</v>
      </c>
      <c r="W407" s="1" t="str">
        <f>VLOOKUP(Cohort[[#This Row],[Code]],Codes[],COLUMN(Codes[[#Headers],[Baby Medications]]),FALSE)</f>
        <v>Yes</v>
      </c>
      <c r="X407" s="1" t="str">
        <f>VLOOKUP(Cohort[[#This Row],[Code]],Codes[],COLUMN(Codes[[#Headers],[Obstetric Histpry]]),FALSE)</f>
        <v>Yes</v>
      </c>
      <c r="Y407" s="1" t="str">
        <f>VLOOKUP(Cohort[[#This Row],[Code]],Codes[],COLUMN(Codes[[#Headers],[18 Month Follow on Data]]),FALSE)</f>
        <v>Yes</v>
      </c>
    </row>
    <row r="408" spans="1:25" x14ac:dyDescent="0.2">
      <c r="A408" t="s">
        <v>420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 t="str" cm="1">
        <f t="array" ref="I408">TEXT(SUM(10^Code_Mask*(Cohort[[#This Row],[Fetal Pilot Scans, validated or not]:[Has child had an 18 month assessment.  NB this includes limited data, courtesy assessments etc]]&gt;0)),"0000000")</f>
        <v>0100100</v>
      </c>
      <c r="L408" s="1" t="b">
        <f>VLOOKUP(Cohort[[#This Row],[Participant ID]],BIBS[],COLUMN(BIBS[[#Headers],[BIBS?]]),FALSE)</f>
        <v>1</v>
      </c>
      <c r="N408" s="1" t="str">
        <f>VLOOKUP(Cohort[[#This Row],[Code]],Codes[],COLUMN(Codes[[#Headers],[Meaning]]),FALSE)</f>
        <v>Term scan, Assessed at 18 months</v>
      </c>
      <c r="O408" s="1" t="str">
        <f>VLOOKUP(Cohort[[#This Row],[Code]],Codes[],COLUMN(Codes[[#Headers],[Parents Demographic]]),FALSE)</f>
        <v>Yes</v>
      </c>
      <c r="P408" s="1" t="str">
        <f>VLOOKUP(Cohort[[#This Row],[Code]],Codes[],COLUMN(Codes[[#Headers],[Mother''s Past Medical History]]),FALSE)</f>
        <v>Yes</v>
      </c>
      <c r="Q408" s="1" t="str">
        <f>VLOOKUP(Cohort[[#This Row],[Code]],Codes[],COLUMN(Codes[[#Headers],[EDD + Mode of Conception]]),FALSE)</f>
        <v>Yes</v>
      </c>
      <c r="R408" s="1" t="str">
        <f>VLOOKUP(Cohort[[#This Row],[Code]],Codes[],COLUMN(Codes[[#Headers],[Late Pregnancy History]]),FALSE)</f>
        <v>Yes</v>
      </c>
      <c r="S408" s="1" t="str">
        <f>VLOOKUP(Cohort[[#This Row],[Code]],Codes[],COLUMN(Codes[[#Headers],[Labour History]]),FALSE)</f>
        <v>Yes</v>
      </c>
      <c r="T408" s="1" t="str">
        <f>VLOOKUP(Cohort[[#This Row],[Code]],Codes[],COLUMN(Codes[[#Headers],[Baby Background Information]]),FALSE)</f>
        <v>Yes</v>
      </c>
      <c r="U408" s="1" t="str">
        <f>VLOOKUP(Cohort[[#This Row],[Code]],Codes[],COLUMN(Codes[[#Headers],[EPDS]]),FALSE)</f>
        <v>Yes</v>
      </c>
      <c r="V408" s="1" t="str">
        <f>VLOOKUP(Cohort[[#This Row],[Code]],Codes[],COLUMN(Codes[[#Headers],[Mother''s Medications]]),FALSE)</f>
        <v>Yes</v>
      </c>
      <c r="W408" s="1" t="str">
        <f>VLOOKUP(Cohort[[#This Row],[Code]],Codes[],COLUMN(Codes[[#Headers],[Baby Medications]]),FALSE)</f>
        <v>Yes</v>
      </c>
      <c r="X408" s="1" t="str">
        <f>VLOOKUP(Cohort[[#This Row],[Code]],Codes[],COLUMN(Codes[[#Headers],[Obstetric Histpry]]),FALSE)</f>
        <v>Yes</v>
      </c>
      <c r="Y408" s="1" t="str">
        <f>VLOOKUP(Cohort[[#This Row],[Code]],Codes[],COLUMN(Codes[[#Headers],[18 Month Follow on Data]]),FALSE)</f>
        <v>Yes</v>
      </c>
    </row>
    <row r="409" spans="1:25" x14ac:dyDescent="0.2">
      <c r="A409" t="s">
        <v>421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 t="str" cm="1">
        <f t="array" ref="I409">TEXT(SUM(10^Code_Mask*(Cohort[[#This Row],[Fetal Pilot Scans, validated or not]:[Has child had an 18 month assessment.  NB this includes limited data, courtesy assessments etc]]&gt;0)),"0000000")</f>
        <v>0100100</v>
      </c>
      <c r="L409" s="1" t="b">
        <f>VLOOKUP(Cohort[[#This Row],[Participant ID]],BIBS[],COLUMN(BIBS[[#Headers],[BIBS?]]),FALSE)</f>
        <v>1</v>
      </c>
      <c r="N409" s="1" t="str">
        <f>VLOOKUP(Cohort[[#This Row],[Code]],Codes[],COLUMN(Codes[[#Headers],[Meaning]]),FALSE)</f>
        <v>Term scan, Assessed at 18 months</v>
      </c>
      <c r="O409" s="1" t="str">
        <f>VLOOKUP(Cohort[[#This Row],[Code]],Codes[],COLUMN(Codes[[#Headers],[Parents Demographic]]),FALSE)</f>
        <v>Yes</v>
      </c>
      <c r="P409" s="1" t="str">
        <f>VLOOKUP(Cohort[[#This Row],[Code]],Codes[],COLUMN(Codes[[#Headers],[Mother''s Past Medical History]]),FALSE)</f>
        <v>Yes</v>
      </c>
      <c r="Q409" s="1" t="str">
        <f>VLOOKUP(Cohort[[#This Row],[Code]],Codes[],COLUMN(Codes[[#Headers],[EDD + Mode of Conception]]),FALSE)</f>
        <v>Yes</v>
      </c>
      <c r="R409" s="1" t="str">
        <f>VLOOKUP(Cohort[[#This Row],[Code]],Codes[],COLUMN(Codes[[#Headers],[Late Pregnancy History]]),FALSE)</f>
        <v>Yes</v>
      </c>
      <c r="S409" s="1" t="str">
        <f>VLOOKUP(Cohort[[#This Row],[Code]],Codes[],COLUMN(Codes[[#Headers],[Labour History]]),FALSE)</f>
        <v>Yes</v>
      </c>
      <c r="T409" s="1" t="str">
        <f>VLOOKUP(Cohort[[#This Row],[Code]],Codes[],COLUMN(Codes[[#Headers],[Baby Background Information]]),FALSE)</f>
        <v>Yes</v>
      </c>
      <c r="U409" s="1" t="str">
        <f>VLOOKUP(Cohort[[#This Row],[Code]],Codes[],COLUMN(Codes[[#Headers],[EPDS]]),FALSE)</f>
        <v>Yes</v>
      </c>
      <c r="V409" s="1" t="str">
        <f>VLOOKUP(Cohort[[#This Row],[Code]],Codes[],COLUMN(Codes[[#Headers],[Mother''s Medications]]),FALSE)</f>
        <v>Yes</v>
      </c>
      <c r="W409" s="1" t="str">
        <f>VLOOKUP(Cohort[[#This Row],[Code]],Codes[],COLUMN(Codes[[#Headers],[Baby Medications]]),FALSE)</f>
        <v>Yes</v>
      </c>
      <c r="X409" s="1" t="str">
        <f>VLOOKUP(Cohort[[#This Row],[Code]],Codes[],COLUMN(Codes[[#Headers],[Obstetric Histpry]]),FALSE)</f>
        <v>Yes</v>
      </c>
      <c r="Y409" s="1" t="str">
        <f>VLOOKUP(Cohort[[#This Row],[Code]],Codes[],COLUMN(Codes[[#Headers],[18 Month Follow on Data]]),FALSE)</f>
        <v>Yes</v>
      </c>
    </row>
    <row r="410" spans="1:25" x14ac:dyDescent="0.2">
      <c r="A410" t="s">
        <v>422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 t="str" cm="1">
        <f t="array" ref="I410">TEXT(SUM(10^Code_Mask*(Cohort[[#This Row],[Fetal Pilot Scans, validated or not]:[Has child had an 18 month assessment.  NB this includes limited data, courtesy assessments etc]]&gt;0)),"0000000")</f>
        <v>0100100</v>
      </c>
      <c r="L410" s="1" t="b">
        <f>VLOOKUP(Cohort[[#This Row],[Participant ID]],BIBS[],COLUMN(BIBS[[#Headers],[BIBS?]]),FALSE)</f>
        <v>1</v>
      </c>
      <c r="N410" s="1" t="str">
        <f>VLOOKUP(Cohort[[#This Row],[Code]],Codes[],COLUMN(Codes[[#Headers],[Meaning]]),FALSE)</f>
        <v>Term scan, Assessed at 18 months</v>
      </c>
      <c r="O410" s="1" t="str">
        <f>VLOOKUP(Cohort[[#This Row],[Code]],Codes[],COLUMN(Codes[[#Headers],[Parents Demographic]]),FALSE)</f>
        <v>Yes</v>
      </c>
      <c r="P410" s="1" t="str">
        <f>VLOOKUP(Cohort[[#This Row],[Code]],Codes[],COLUMN(Codes[[#Headers],[Mother''s Past Medical History]]),FALSE)</f>
        <v>Yes</v>
      </c>
      <c r="Q410" s="1" t="str">
        <f>VLOOKUP(Cohort[[#This Row],[Code]],Codes[],COLUMN(Codes[[#Headers],[EDD + Mode of Conception]]),FALSE)</f>
        <v>Yes</v>
      </c>
      <c r="R410" s="1" t="str">
        <f>VLOOKUP(Cohort[[#This Row],[Code]],Codes[],COLUMN(Codes[[#Headers],[Late Pregnancy History]]),FALSE)</f>
        <v>Yes</v>
      </c>
      <c r="S410" s="1" t="str">
        <f>VLOOKUP(Cohort[[#This Row],[Code]],Codes[],COLUMN(Codes[[#Headers],[Labour History]]),FALSE)</f>
        <v>Yes</v>
      </c>
      <c r="T410" s="1" t="str">
        <f>VLOOKUP(Cohort[[#This Row],[Code]],Codes[],COLUMN(Codes[[#Headers],[Baby Background Information]]),FALSE)</f>
        <v>Yes</v>
      </c>
      <c r="U410" s="1" t="str">
        <f>VLOOKUP(Cohort[[#This Row],[Code]],Codes[],COLUMN(Codes[[#Headers],[EPDS]]),FALSE)</f>
        <v>Yes</v>
      </c>
      <c r="V410" s="1" t="str">
        <f>VLOOKUP(Cohort[[#This Row],[Code]],Codes[],COLUMN(Codes[[#Headers],[Mother''s Medications]]),FALSE)</f>
        <v>Yes</v>
      </c>
      <c r="W410" s="1" t="str">
        <f>VLOOKUP(Cohort[[#This Row],[Code]],Codes[],COLUMN(Codes[[#Headers],[Baby Medications]]),FALSE)</f>
        <v>Yes</v>
      </c>
      <c r="X410" s="1" t="str">
        <f>VLOOKUP(Cohort[[#This Row],[Code]],Codes[],COLUMN(Codes[[#Headers],[Obstetric Histpry]]),FALSE)</f>
        <v>Yes</v>
      </c>
      <c r="Y410" s="1" t="str">
        <f>VLOOKUP(Cohort[[#This Row],[Code]],Codes[],COLUMN(Codes[[#Headers],[18 Month Follow on Data]]),FALSE)</f>
        <v>Yes</v>
      </c>
    </row>
    <row r="411" spans="1:25" hidden="1" x14ac:dyDescent="0.2">
      <c r="A411" t="s">
        <v>423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 t="str" cm="1">
        <f t="array" ref="I411">TEXT(SUM(10^Code_Mask*(Cohort[[#This Row],[Fetal Pilot Scans, validated or not]:[Has child had an 18 month assessment.  NB this includes limited data, courtesy assessments etc]]&gt;0)),"0000000")</f>
        <v>0100100</v>
      </c>
      <c r="L411" s="1" t="b">
        <f>VLOOKUP(Cohort[[#This Row],[Participant ID]],BIBS[],COLUMN(BIBS[[#Headers],[BIBS?]]),FALSE)</f>
        <v>0</v>
      </c>
      <c r="N411" s="1" t="str">
        <f>VLOOKUP(Cohort[[#This Row],[Code]],Codes[],COLUMN(Codes[[#Headers],[Meaning]]),FALSE)</f>
        <v>Term scan, Assessed at 18 months</v>
      </c>
      <c r="O411" s="1" t="str">
        <f>VLOOKUP(Cohort[[#This Row],[Code]],Codes[],COLUMN(Codes[[#Headers],[Parents Demographic]]),FALSE)</f>
        <v>Yes</v>
      </c>
      <c r="P411" s="1" t="str">
        <f>VLOOKUP(Cohort[[#This Row],[Code]],Codes[],COLUMN(Codes[[#Headers],[Mother''s Past Medical History]]),FALSE)</f>
        <v>Yes</v>
      </c>
      <c r="Q411" s="1" t="str">
        <f>VLOOKUP(Cohort[[#This Row],[Code]],Codes[],COLUMN(Codes[[#Headers],[EDD + Mode of Conception]]),FALSE)</f>
        <v>Yes</v>
      </c>
      <c r="R411" s="1" t="str">
        <f>VLOOKUP(Cohort[[#This Row],[Code]],Codes[],COLUMN(Codes[[#Headers],[Late Pregnancy History]]),FALSE)</f>
        <v>Yes</v>
      </c>
      <c r="S411" s="1" t="str">
        <f>VLOOKUP(Cohort[[#This Row],[Code]],Codes[],COLUMN(Codes[[#Headers],[Labour History]]),FALSE)</f>
        <v>Yes</v>
      </c>
      <c r="T411" s="1" t="str">
        <f>VLOOKUP(Cohort[[#This Row],[Code]],Codes[],COLUMN(Codes[[#Headers],[Baby Background Information]]),FALSE)</f>
        <v>Yes</v>
      </c>
      <c r="U411" s="1" t="str">
        <f>VLOOKUP(Cohort[[#This Row],[Code]],Codes[],COLUMN(Codes[[#Headers],[EPDS]]),FALSE)</f>
        <v>Yes</v>
      </c>
      <c r="V411" s="1" t="str">
        <f>VLOOKUP(Cohort[[#This Row],[Code]],Codes[],COLUMN(Codes[[#Headers],[Mother''s Medications]]),FALSE)</f>
        <v>Yes</v>
      </c>
      <c r="W411" s="1" t="str">
        <f>VLOOKUP(Cohort[[#This Row],[Code]],Codes[],COLUMN(Codes[[#Headers],[Baby Medications]]),FALSE)</f>
        <v>Yes</v>
      </c>
      <c r="X411" s="1" t="str">
        <f>VLOOKUP(Cohort[[#This Row],[Code]],Codes[],COLUMN(Codes[[#Headers],[Obstetric Histpry]]),FALSE)</f>
        <v>Yes</v>
      </c>
      <c r="Y411" s="1" t="str">
        <f>VLOOKUP(Cohort[[#This Row],[Code]],Codes[],COLUMN(Codes[[#Headers],[18 Month Follow on Data]]),FALSE)</f>
        <v>Yes</v>
      </c>
    </row>
    <row r="412" spans="1:25" hidden="1" x14ac:dyDescent="0.2">
      <c r="A412" t="s">
        <v>424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 t="str" cm="1">
        <f t="array" ref="I412">TEXT(SUM(10^Code_Mask*(Cohort[[#This Row],[Fetal Pilot Scans, validated or not]:[Has child had an 18 month assessment.  NB this includes limited data, courtesy assessments etc]]&gt;0)),"0000000")</f>
        <v>0100100</v>
      </c>
      <c r="L412" s="1" t="b">
        <f>VLOOKUP(Cohort[[#This Row],[Participant ID]],BIBS[],COLUMN(BIBS[[#Headers],[BIBS?]]),FALSE)</f>
        <v>0</v>
      </c>
      <c r="N412" s="1" t="str">
        <f>VLOOKUP(Cohort[[#This Row],[Code]],Codes[],COLUMN(Codes[[#Headers],[Meaning]]),FALSE)</f>
        <v>Term scan, Assessed at 18 months</v>
      </c>
      <c r="O412" s="1" t="str">
        <f>VLOOKUP(Cohort[[#This Row],[Code]],Codes[],COLUMN(Codes[[#Headers],[Parents Demographic]]),FALSE)</f>
        <v>Yes</v>
      </c>
      <c r="P412" s="1" t="str">
        <f>VLOOKUP(Cohort[[#This Row],[Code]],Codes[],COLUMN(Codes[[#Headers],[Mother''s Past Medical History]]),FALSE)</f>
        <v>Yes</v>
      </c>
      <c r="Q412" s="1" t="str">
        <f>VLOOKUP(Cohort[[#This Row],[Code]],Codes[],COLUMN(Codes[[#Headers],[EDD + Mode of Conception]]),FALSE)</f>
        <v>Yes</v>
      </c>
      <c r="R412" s="1" t="str">
        <f>VLOOKUP(Cohort[[#This Row],[Code]],Codes[],COLUMN(Codes[[#Headers],[Late Pregnancy History]]),FALSE)</f>
        <v>Yes</v>
      </c>
      <c r="S412" s="1" t="str">
        <f>VLOOKUP(Cohort[[#This Row],[Code]],Codes[],COLUMN(Codes[[#Headers],[Labour History]]),FALSE)</f>
        <v>Yes</v>
      </c>
      <c r="T412" s="1" t="str">
        <f>VLOOKUP(Cohort[[#This Row],[Code]],Codes[],COLUMN(Codes[[#Headers],[Baby Background Information]]),FALSE)</f>
        <v>Yes</v>
      </c>
      <c r="U412" s="1" t="str">
        <f>VLOOKUP(Cohort[[#This Row],[Code]],Codes[],COLUMN(Codes[[#Headers],[EPDS]]),FALSE)</f>
        <v>Yes</v>
      </c>
      <c r="V412" s="1" t="str">
        <f>VLOOKUP(Cohort[[#This Row],[Code]],Codes[],COLUMN(Codes[[#Headers],[Mother''s Medications]]),FALSE)</f>
        <v>Yes</v>
      </c>
      <c r="W412" s="1" t="str">
        <f>VLOOKUP(Cohort[[#This Row],[Code]],Codes[],COLUMN(Codes[[#Headers],[Baby Medications]]),FALSE)</f>
        <v>Yes</v>
      </c>
      <c r="X412" s="1" t="str">
        <f>VLOOKUP(Cohort[[#This Row],[Code]],Codes[],COLUMN(Codes[[#Headers],[Obstetric Histpry]]),FALSE)</f>
        <v>Yes</v>
      </c>
      <c r="Y412" s="1" t="str">
        <f>VLOOKUP(Cohort[[#This Row],[Code]],Codes[],COLUMN(Codes[[#Headers],[18 Month Follow on Data]]),FALSE)</f>
        <v>Yes</v>
      </c>
    </row>
    <row r="413" spans="1:25" hidden="1" x14ac:dyDescent="0.2">
      <c r="A413" t="s">
        <v>425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 t="str" cm="1">
        <f t="array" ref="I413">TEXT(SUM(10^Code_Mask*(Cohort[[#This Row],[Fetal Pilot Scans, validated or not]:[Has child had an 18 month assessment.  NB this includes limited data, courtesy assessments etc]]&gt;0)),"0000000")</f>
        <v>0100000</v>
      </c>
      <c r="L413" s="1" t="b">
        <f>VLOOKUP(Cohort[[#This Row],[Participant ID]],BIBS[],COLUMN(BIBS[[#Headers],[BIBS?]]),FALSE)</f>
        <v>0</v>
      </c>
      <c r="N413" s="1" t="str">
        <f>VLOOKUP(Cohort[[#This Row],[Code]],Codes[],COLUMN(Codes[[#Headers],[Meaning]]),FALSE)</f>
        <v>Term scan, not assessed</v>
      </c>
      <c r="O413" s="1" t="str">
        <f>VLOOKUP(Cohort[[#This Row],[Code]],Codes[],COLUMN(Codes[[#Headers],[Parents Demographic]]),FALSE)</f>
        <v>Yes</v>
      </c>
      <c r="P413" s="1" t="str">
        <f>VLOOKUP(Cohort[[#This Row],[Code]],Codes[],COLUMN(Codes[[#Headers],[Mother''s Past Medical History]]),FALSE)</f>
        <v>Yes</v>
      </c>
      <c r="Q413" s="1" t="str">
        <f>VLOOKUP(Cohort[[#This Row],[Code]],Codes[],COLUMN(Codes[[#Headers],[EDD + Mode of Conception]]),FALSE)</f>
        <v>Yes</v>
      </c>
      <c r="R413" s="1" t="str">
        <f>VLOOKUP(Cohort[[#This Row],[Code]],Codes[],COLUMN(Codes[[#Headers],[Late Pregnancy History]]),FALSE)</f>
        <v>Yes</v>
      </c>
      <c r="S413" s="1" t="str">
        <f>VLOOKUP(Cohort[[#This Row],[Code]],Codes[],COLUMN(Codes[[#Headers],[Labour History]]),FALSE)</f>
        <v>Yes</v>
      </c>
      <c r="T413" s="1" t="str">
        <f>VLOOKUP(Cohort[[#This Row],[Code]],Codes[],COLUMN(Codes[[#Headers],[Baby Background Information]]),FALSE)</f>
        <v>Yes</v>
      </c>
      <c r="U413" s="1" t="str">
        <f>VLOOKUP(Cohort[[#This Row],[Code]],Codes[],COLUMN(Codes[[#Headers],[EPDS]]),FALSE)</f>
        <v>Yes</v>
      </c>
      <c r="V413" s="1" t="str">
        <f>VLOOKUP(Cohort[[#This Row],[Code]],Codes[],COLUMN(Codes[[#Headers],[Mother''s Medications]]),FALSE)</f>
        <v>Yes</v>
      </c>
      <c r="W413" s="1" t="str">
        <f>VLOOKUP(Cohort[[#This Row],[Code]],Codes[],COLUMN(Codes[[#Headers],[Baby Medications]]),FALSE)</f>
        <v>Yes</v>
      </c>
      <c r="X413" s="1" t="str">
        <f>VLOOKUP(Cohort[[#This Row],[Code]],Codes[],COLUMN(Codes[[#Headers],[Obstetric Histpry]]),FALSE)</f>
        <v>Yes</v>
      </c>
      <c r="Y413" s="1" t="str">
        <f>VLOOKUP(Cohort[[#This Row],[Code]],Codes[],COLUMN(Codes[[#Headers],[18 Month Follow on Data]]),FALSE)</f>
        <v>No</v>
      </c>
    </row>
    <row r="414" spans="1:25" hidden="1" x14ac:dyDescent="0.2">
      <c r="A414" t="s">
        <v>426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tr" cm="1">
        <f t="array" ref="I414">TEXT(SUM(10^Code_Mask*(Cohort[[#This Row],[Fetal Pilot Scans, validated or not]:[Has child had an 18 month assessment.  NB this includes limited data, courtesy assessments etc]]&gt;0)),"0000000")</f>
        <v>0000010</v>
      </c>
      <c r="L414" s="1" t="b">
        <f>VLOOKUP(Cohort[[#This Row],[Participant ID]],BIBS[],COLUMN(BIBS[[#Headers],[BIBS?]]),FALSE)</f>
        <v>0</v>
      </c>
      <c r="N414" s="1" t="str">
        <f>VLOOKUP(Cohort[[#This Row],[Code]],Codes[],COLUMN(Codes[[#Headers],[Meaning]]),FALSE)</f>
        <v>Fetal pilot.  Not assessed.  Enrolment, EPDS, not cleaned</v>
      </c>
      <c r="O414" s="1" t="str">
        <f>VLOOKUP(Cohort[[#This Row],[Code]],Codes[],COLUMN(Codes[[#Headers],[Parents Demographic]]),FALSE)</f>
        <v>Yes - uncleaned</v>
      </c>
      <c r="P414" s="1" t="str">
        <f>VLOOKUP(Cohort[[#This Row],[Code]],Codes[],COLUMN(Codes[[#Headers],[Mother''s Past Medical History]]),FALSE)</f>
        <v>Yes - uncleaned</v>
      </c>
      <c r="Q414" s="1" t="str">
        <f>VLOOKUP(Cohort[[#This Row],[Code]],Codes[],COLUMN(Codes[[#Headers],[EDD + Mode of Conception]]),FALSE)</f>
        <v>Yes - uncleaned</v>
      </c>
      <c r="R414" s="1" t="str">
        <f>VLOOKUP(Cohort[[#This Row],[Code]],Codes[],COLUMN(Codes[[#Headers],[Late Pregnancy History]]),FALSE)</f>
        <v>No</v>
      </c>
      <c r="S414" s="1" t="str">
        <f>VLOOKUP(Cohort[[#This Row],[Code]],Codes[],COLUMN(Codes[[#Headers],[Labour History]]),FALSE)</f>
        <v>No</v>
      </c>
      <c r="T414" s="1" t="str">
        <f>VLOOKUP(Cohort[[#This Row],[Code]],Codes[],COLUMN(Codes[[#Headers],[Baby Background Information]]),FALSE)</f>
        <v>No</v>
      </c>
      <c r="U414" s="1" t="str">
        <f>VLOOKUP(Cohort[[#This Row],[Code]],Codes[],COLUMN(Codes[[#Headers],[EPDS]]),FALSE)</f>
        <v>Yes</v>
      </c>
      <c r="V414" s="1" t="str">
        <f>VLOOKUP(Cohort[[#This Row],[Code]],Codes[],COLUMN(Codes[[#Headers],[Mother''s Medications]]),FALSE)</f>
        <v>Yes - uncleaned</v>
      </c>
      <c r="W414" s="1" t="str">
        <f>VLOOKUP(Cohort[[#This Row],[Code]],Codes[],COLUMN(Codes[[#Headers],[Baby Medications]]),FALSE)</f>
        <v>No</v>
      </c>
      <c r="X414" s="1" t="str">
        <f>VLOOKUP(Cohort[[#This Row],[Code]],Codes[],COLUMN(Codes[[#Headers],[Obstetric Histpry]]),FALSE)</f>
        <v>Yes - uncleaned</v>
      </c>
      <c r="Y414" s="1" t="str">
        <f>VLOOKUP(Cohort[[#This Row],[Code]],Codes[],COLUMN(Codes[[#Headers],[18 Month Follow on Data]]),FALSE)</f>
        <v>No</v>
      </c>
    </row>
    <row r="415" spans="1:25" hidden="1" x14ac:dyDescent="0.2">
      <c r="A415" t="s">
        <v>427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tr" cm="1">
        <f t="array" ref="I415">TEXT(SUM(10^Code_Mask*(Cohort[[#This Row],[Fetal Pilot Scans, validated or not]:[Has child had an 18 month assessment.  NB this includes limited data, courtesy assessments etc]]&gt;0)),"0000000")</f>
        <v>0000010</v>
      </c>
      <c r="L415" s="1" t="b">
        <f>VLOOKUP(Cohort[[#This Row],[Participant ID]],BIBS[],COLUMN(BIBS[[#Headers],[BIBS?]]),FALSE)</f>
        <v>0</v>
      </c>
      <c r="N415" s="1" t="str">
        <f>VLOOKUP(Cohort[[#This Row],[Code]],Codes[],COLUMN(Codes[[#Headers],[Meaning]]),FALSE)</f>
        <v>Fetal pilot.  Not assessed.  Enrolment, EPDS, not cleaned</v>
      </c>
      <c r="O415" s="1" t="str">
        <f>VLOOKUP(Cohort[[#This Row],[Code]],Codes[],COLUMN(Codes[[#Headers],[Parents Demographic]]),FALSE)</f>
        <v>Yes - uncleaned</v>
      </c>
      <c r="P415" s="1" t="str">
        <f>VLOOKUP(Cohort[[#This Row],[Code]],Codes[],COLUMN(Codes[[#Headers],[Mother''s Past Medical History]]),FALSE)</f>
        <v>Yes - uncleaned</v>
      </c>
      <c r="Q415" s="1" t="str">
        <f>VLOOKUP(Cohort[[#This Row],[Code]],Codes[],COLUMN(Codes[[#Headers],[EDD + Mode of Conception]]),FALSE)</f>
        <v>Yes - uncleaned</v>
      </c>
      <c r="R415" s="1" t="str">
        <f>VLOOKUP(Cohort[[#This Row],[Code]],Codes[],COLUMN(Codes[[#Headers],[Late Pregnancy History]]),FALSE)</f>
        <v>No</v>
      </c>
      <c r="S415" s="1" t="str">
        <f>VLOOKUP(Cohort[[#This Row],[Code]],Codes[],COLUMN(Codes[[#Headers],[Labour History]]),FALSE)</f>
        <v>No</v>
      </c>
      <c r="T415" s="1" t="str">
        <f>VLOOKUP(Cohort[[#This Row],[Code]],Codes[],COLUMN(Codes[[#Headers],[Baby Background Information]]),FALSE)</f>
        <v>No</v>
      </c>
      <c r="U415" s="1" t="str">
        <f>VLOOKUP(Cohort[[#This Row],[Code]],Codes[],COLUMN(Codes[[#Headers],[EPDS]]),FALSE)</f>
        <v>Yes</v>
      </c>
      <c r="V415" s="1" t="str">
        <f>VLOOKUP(Cohort[[#This Row],[Code]],Codes[],COLUMN(Codes[[#Headers],[Mother''s Medications]]),FALSE)</f>
        <v>Yes - uncleaned</v>
      </c>
      <c r="W415" s="1" t="str">
        <f>VLOOKUP(Cohort[[#This Row],[Code]],Codes[],COLUMN(Codes[[#Headers],[Baby Medications]]),FALSE)</f>
        <v>No</v>
      </c>
      <c r="X415" s="1" t="str">
        <f>VLOOKUP(Cohort[[#This Row],[Code]],Codes[],COLUMN(Codes[[#Headers],[Obstetric Histpry]]),FALSE)</f>
        <v>Yes - uncleaned</v>
      </c>
      <c r="Y415" s="1" t="str">
        <f>VLOOKUP(Cohort[[#This Row],[Code]],Codes[],COLUMN(Codes[[#Headers],[18 Month Follow on Data]]),FALSE)</f>
        <v>No</v>
      </c>
    </row>
    <row r="416" spans="1:25" hidden="1" x14ac:dyDescent="0.2">
      <c r="A416" t="s">
        <v>428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tr" cm="1">
        <f t="array" ref="I416">TEXT(SUM(10^Code_Mask*(Cohort[[#This Row],[Fetal Pilot Scans, validated or not]:[Has child had an 18 month assessment.  NB this includes limited data, courtesy assessments etc]]&gt;0)),"0000000")</f>
        <v>0000010</v>
      </c>
      <c r="L416" s="1" t="b">
        <f>VLOOKUP(Cohort[[#This Row],[Participant ID]],BIBS[],COLUMN(BIBS[[#Headers],[BIBS?]]),FALSE)</f>
        <v>0</v>
      </c>
      <c r="N416" s="1" t="str">
        <f>VLOOKUP(Cohort[[#This Row],[Code]],Codes[],COLUMN(Codes[[#Headers],[Meaning]]),FALSE)</f>
        <v>Fetal pilot.  Not assessed.  Enrolment, EPDS, not cleaned</v>
      </c>
      <c r="O416" s="1" t="str">
        <f>VLOOKUP(Cohort[[#This Row],[Code]],Codes[],COLUMN(Codes[[#Headers],[Parents Demographic]]),FALSE)</f>
        <v>Yes - uncleaned</v>
      </c>
      <c r="P416" s="1" t="str">
        <f>VLOOKUP(Cohort[[#This Row],[Code]],Codes[],COLUMN(Codes[[#Headers],[Mother''s Past Medical History]]),FALSE)</f>
        <v>Yes - uncleaned</v>
      </c>
      <c r="Q416" s="1" t="str">
        <f>VLOOKUP(Cohort[[#This Row],[Code]],Codes[],COLUMN(Codes[[#Headers],[EDD + Mode of Conception]]),FALSE)</f>
        <v>Yes - uncleaned</v>
      </c>
      <c r="R416" s="1" t="str">
        <f>VLOOKUP(Cohort[[#This Row],[Code]],Codes[],COLUMN(Codes[[#Headers],[Late Pregnancy History]]),FALSE)</f>
        <v>No</v>
      </c>
      <c r="S416" s="1" t="str">
        <f>VLOOKUP(Cohort[[#This Row],[Code]],Codes[],COLUMN(Codes[[#Headers],[Labour History]]),FALSE)</f>
        <v>No</v>
      </c>
      <c r="T416" s="1" t="str">
        <f>VLOOKUP(Cohort[[#This Row],[Code]],Codes[],COLUMN(Codes[[#Headers],[Baby Background Information]]),FALSE)</f>
        <v>No</v>
      </c>
      <c r="U416" s="1" t="str">
        <f>VLOOKUP(Cohort[[#This Row],[Code]],Codes[],COLUMN(Codes[[#Headers],[EPDS]]),FALSE)</f>
        <v>Yes</v>
      </c>
      <c r="V416" s="1" t="str">
        <f>VLOOKUP(Cohort[[#This Row],[Code]],Codes[],COLUMN(Codes[[#Headers],[Mother''s Medications]]),FALSE)</f>
        <v>Yes - uncleaned</v>
      </c>
      <c r="W416" s="1" t="str">
        <f>VLOOKUP(Cohort[[#This Row],[Code]],Codes[],COLUMN(Codes[[#Headers],[Baby Medications]]),FALSE)</f>
        <v>No</v>
      </c>
      <c r="X416" s="1" t="str">
        <f>VLOOKUP(Cohort[[#This Row],[Code]],Codes[],COLUMN(Codes[[#Headers],[Obstetric Histpry]]),FALSE)</f>
        <v>Yes - uncleaned</v>
      </c>
      <c r="Y416" s="1" t="str">
        <f>VLOOKUP(Cohort[[#This Row],[Code]],Codes[],COLUMN(Codes[[#Headers],[18 Month Follow on Data]]),FALSE)</f>
        <v>No</v>
      </c>
    </row>
    <row r="417" spans="1:25" hidden="1" x14ac:dyDescent="0.2">
      <c r="A417" t="s">
        <v>429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 t="str" cm="1">
        <f t="array" ref="I417">TEXT(SUM(10^Code_Mask*(Cohort[[#This Row],[Fetal Pilot Scans, validated or not]:[Has child had an 18 month assessment.  NB this includes limited data, courtesy assessments etc]]&gt;0)),"0000000")</f>
        <v>0100110</v>
      </c>
      <c r="L417" s="1" t="b">
        <f>VLOOKUP(Cohort[[#This Row],[Participant ID]],BIBS[],COLUMN(BIBS[[#Headers],[BIBS?]]),FALSE)</f>
        <v>0</v>
      </c>
      <c r="N417" s="1" t="str">
        <f>VLOOKUP(Cohort[[#This Row],[Code]],Codes[],COLUMN(Codes[[#Headers],[Meaning]]),FALSE)</f>
        <v>Term scan + fetal pilot assessed at 18 months</v>
      </c>
      <c r="O417" s="1" t="str">
        <f>VLOOKUP(Cohort[[#This Row],[Code]],Codes[],COLUMN(Codes[[#Headers],[Parents Demographic]]),FALSE)</f>
        <v>Yes</v>
      </c>
      <c r="P417" s="1" t="str">
        <f>VLOOKUP(Cohort[[#This Row],[Code]],Codes[],COLUMN(Codes[[#Headers],[Mother''s Past Medical History]]),FALSE)</f>
        <v>Yes</v>
      </c>
      <c r="Q417" s="1" t="str">
        <f>VLOOKUP(Cohort[[#This Row],[Code]],Codes[],COLUMN(Codes[[#Headers],[EDD + Mode of Conception]]),FALSE)</f>
        <v>Yes</v>
      </c>
      <c r="R417" s="1" t="str">
        <f>VLOOKUP(Cohort[[#This Row],[Code]],Codes[],COLUMN(Codes[[#Headers],[Late Pregnancy History]]),FALSE)</f>
        <v>Yes</v>
      </c>
      <c r="S417" s="1" t="str">
        <f>VLOOKUP(Cohort[[#This Row],[Code]],Codes[],COLUMN(Codes[[#Headers],[Labour History]]),FALSE)</f>
        <v>Yes</v>
      </c>
      <c r="T417" s="1" t="str">
        <f>VLOOKUP(Cohort[[#This Row],[Code]],Codes[],COLUMN(Codes[[#Headers],[Baby Background Information]]),FALSE)</f>
        <v>Yes</v>
      </c>
      <c r="U417" s="1" t="str">
        <f>VLOOKUP(Cohort[[#This Row],[Code]],Codes[],COLUMN(Codes[[#Headers],[EPDS]]),FALSE)</f>
        <v>Yes</v>
      </c>
      <c r="V417" s="1" t="str">
        <f>VLOOKUP(Cohort[[#This Row],[Code]],Codes[],COLUMN(Codes[[#Headers],[Mother''s Medications]]),FALSE)</f>
        <v>Yes</v>
      </c>
      <c r="W417" s="1" t="str">
        <f>VLOOKUP(Cohort[[#This Row],[Code]],Codes[],COLUMN(Codes[[#Headers],[Baby Medications]]),FALSE)</f>
        <v>Yes</v>
      </c>
      <c r="X417" s="1" t="str">
        <f>VLOOKUP(Cohort[[#This Row],[Code]],Codes[],COLUMN(Codes[[#Headers],[Obstetric Histpry]]),FALSE)</f>
        <v>Yes</v>
      </c>
      <c r="Y417" s="1" t="str">
        <f>VLOOKUP(Cohort[[#This Row],[Code]],Codes[],COLUMN(Codes[[#Headers],[18 Month Follow on Data]]),FALSE)</f>
        <v>Yes</v>
      </c>
    </row>
    <row r="418" spans="1:25" hidden="1" x14ac:dyDescent="0.2">
      <c r="A418" t="s">
        <v>430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 t="str" cm="1">
        <f t="array" ref="I418">TEXT(SUM(10^Code_Mask*(Cohort[[#This Row],[Fetal Pilot Scans, validated or not]:[Has child had an 18 month assessment.  NB this includes limited data, courtesy assessments etc]]&gt;0)),"0000000")</f>
        <v>0100100</v>
      </c>
      <c r="L418" s="1" t="b">
        <f>VLOOKUP(Cohort[[#This Row],[Participant ID]],BIBS[],COLUMN(BIBS[[#Headers],[BIBS?]]),FALSE)</f>
        <v>0</v>
      </c>
      <c r="N418" s="1" t="str">
        <f>VLOOKUP(Cohort[[#This Row],[Code]],Codes[],COLUMN(Codes[[#Headers],[Meaning]]),FALSE)</f>
        <v>Term scan, Assessed at 18 months</v>
      </c>
      <c r="O418" s="1" t="str">
        <f>VLOOKUP(Cohort[[#This Row],[Code]],Codes[],COLUMN(Codes[[#Headers],[Parents Demographic]]),FALSE)</f>
        <v>Yes</v>
      </c>
      <c r="P418" s="1" t="str">
        <f>VLOOKUP(Cohort[[#This Row],[Code]],Codes[],COLUMN(Codes[[#Headers],[Mother''s Past Medical History]]),FALSE)</f>
        <v>Yes</v>
      </c>
      <c r="Q418" s="1" t="str">
        <f>VLOOKUP(Cohort[[#This Row],[Code]],Codes[],COLUMN(Codes[[#Headers],[EDD + Mode of Conception]]),FALSE)</f>
        <v>Yes</v>
      </c>
      <c r="R418" s="1" t="str">
        <f>VLOOKUP(Cohort[[#This Row],[Code]],Codes[],COLUMN(Codes[[#Headers],[Late Pregnancy History]]),FALSE)</f>
        <v>Yes</v>
      </c>
      <c r="S418" s="1" t="str">
        <f>VLOOKUP(Cohort[[#This Row],[Code]],Codes[],COLUMN(Codes[[#Headers],[Labour History]]),FALSE)</f>
        <v>Yes</v>
      </c>
      <c r="T418" s="1" t="str">
        <f>VLOOKUP(Cohort[[#This Row],[Code]],Codes[],COLUMN(Codes[[#Headers],[Baby Background Information]]),FALSE)</f>
        <v>Yes</v>
      </c>
      <c r="U418" s="1" t="str">
        <f>VLOOKUP(Cohort[[#This Row],[Code]],Codes[],COLUMN(Codes[[#Headers],[EPDS]]),FALSE)</f>
        <v>Yes</v>
      </c>
      <c r="V418" s="1" t="str">
        <f>VLOOKUP(Cohort[[#This Row],[Code]],Codes[],COLUMN(Codes[[#Headers],[Mother''s Medications]]),FALSE)</f>
        <v>Yes</v>
      </c>
      <c r="W418" s="1" t="str">
        <f>VLOOKUP(Cohort[[#This Row],[Code]],Codes[],COLUMN(Codes[[#Headers],[Baby Medications]]),FALSE)</f>
        <v>Yes</v>
      </c>
      <c r="X418" s="1" t="str">
        <f>VLOOKUP(Cohort[[#This Row],[Code]],Codes[],COLUMN(Codes[[#Headers],[Obstetric Histpry]]),FALSE)</f>
        <v>Yes</v>
      </c>
      <c r="Y418" s="1" t="str">
        <f>VLOOKUP(Cohort[[#This Row],[Code]],Codes[],COLUMN(Codes[[#Headers],[18 Month Follow on Data]]),FALSE)</f>
        <v>Yes</v>
      </c>
    </row>
    <row r="419" spans="1:25" x14ac:dyDescent="0.2">
      <c r="A419" t="s">
        <v>431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 t="str" cm="1">
        <f t="array" ref="I419">TEXT(SUM(10^Code_Mask*(Cohort[[#This Row],[Fetal Pilot Scans, validated or not]:[Has child had an 18 month assessment.  NB this includes limited data, courtesy assessments etc]]&gt;0)),"0000000")</f>
        <v>0100100</v>
      </c>
      <c r="L419" s="1" t="b">
        <f>VLOOKUP(Cohort[[#This Row],[Participant ID]],BIBS[],COLUMN(BIBS[[#Headers],[BIBS?]]),FALSE)</f>
        <v>1</v>
      </c>
      <c r="N419" s="1" t="str">
        <f>VLOOKUP(Cohort[[#This Row],[Code]],Codes[],COLUMN(Codes[[#Headers],[Meaning]]),FALSE)</f>
        <v>Term scan, Assessed at 18 months</v>
      </c>
      <c r="O419" s="1" t="str">
        <f>VLOOKUP(Cohort[[#This Row],[Code]],Codes[],COLUMN(Codes[[#Headers],[Parents Demographic]]),FALSE)</f>
        <v>Yes</v>
      </c>
      <c r="P419" s="1" t="str">
        <f>VLOOKUP(Cohort[[#This Row],[Code]],Codes[],COLUMN(Codes[[#Headers],[Mother''s Past Medical History]]),FALSE)</f>
        <v>Yes</v>
      </c>
      <c r="Q419" s="1" t="str">
        <f>VLOOKUP(Cohort[[#This Row],[Code]],Codes[],COLUMN(Codes[[#Headers],[EDD + Mode of Conception]]),FALSE)</f>
        <v>Yes</v>
      </c>
      <c r="R419" s="1" t="str">
        <f>VLOOKUP(Cohort[[#This Row],[Code]],Codes[],COLUMN(Codes[[#Headers],[Late Pregnancy History]]),FALSE)</f>
        <v>Yes</v>
      </c>
      <c r="S419" s="1" t="str">
        <f>VLOOKUP(Cohort[[#This Row],[Code]],Codes[],COLUMN(Codes[[#Headers],[Labour History]]),FALSE)</f>
        <v>Yes</v>
      </c>
      <c r="T419" s="1" t="str">
        <f>VLOOKUP(Cohort[[#This Row],[Code]],Codes[],COLUMN(Codes[[#Headers],[Baby Background Information]]),FALSE)</f>
        <v>Yes</v>
      </c>
      <c r="U419" s="1" t="str">
        <f>VLOOKUP(Cohort[[#This Row],[Code]],Codes[],COLUMN(Codes[[#Headers],[EPDS]]),FALSE)</f>
        <v>Yes</v>
      </c>
      <c r="V419" s="1" t="str">
        <f>VLOOKUP(Cohort[[#This Row],[Code]],Codes[],COLUMN(Codes[[#Headers],[Mother''s Medications]]),FALSE)</f>
        <v>Yes</v>
      </c>
      <c r="W419" s="1" t="str">
        <f>VLOOKUP(Cohort[[#This Row],[Code]],Codes[],COLUMN(Codes[[#Headers],[Baby Medications]]),FALSE)</f>
        <v>Yes</v>
      </c>
      <c r="X419" s="1" t="str">
        <f>VLOOKUP(Cohort[[#This Row],[Code]],Codes[],COLUMN(Codes[[#Headers],[Obstetric Histpry]]),FALSE)</f>
        <v>Yes</v>
      </c>
      <c r="Y419" s="1" t="str">
        <f>VLOOKUP(Cohort[[#This Row],[Code]],Codes[],COLUMN(Codes[[#Headers],[18 Month Follow on Data]]),FALSE)</f>
        <v>Yes</v>
      </c>
    </row>
    <row r="420" spans="1:25" ht="51" x14ac:dyDescent="0.2">
      <c r="A420" t="s">
        <v>432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 t="str" cm="1">
        <f t="array" ref="I420">TEXT(SUM(10^Code_Mask*(Cohort[[#This Row],[Fetal Pilot Scans, validated or not]:[Has child had an 18 month assessment.  NB this includes limited data, courtesy assessments etc]]&gt;0)),"0000000")</f>
        <v>0100000</v>
      </c>
      <c r="K420" s="1" t="s">
        <v>16</v>
      </c>
      <c r="L420" s="1" t="b">
        <f>VLOOKUP(Cohort[[#This Row],[Participant ID]],BIBS[],COLUMN(BIBS[[#Headers],[BIBS?]]),FALSE)</f>
        <v>1</v>
      </c>
      <c r="N420" s="1" t="str">
        <f>VLOOKUP(Cohort[[#This Row],[Code]],Codes[],COLUMN(Codes[[#Headers],[Meaning]]),FALSE)</f>
        <v>Term scan, not assessed</v>
      </c>
      <c r="O420" s="1" t="str">
        <f>VLOOKUP(Cohort[[#This Row],[Code]],Codes[],COLUMN(Codes[[#Headers],[Parents Demographic]]),FALSE)</f>
        <v>Yes</v>
      </c>
      <c r="P420" s="1" t="str">
        <f>VLOOKUP(Cohort[[#This Row],[Code]],Codes[],COLUMN(Codes[[#Headers],[Mother''s Past Medical History]]),FALSE)</f>
        <v>Yes</v>
      </c>
      <c r="Q420" s="1" t="str">
        <f>VLOOKUP(Cohort[[#This Row],[Code]],Codes[],COLUMN(Codes[[#Headers],[EDD + Mode of Conception]]),FALSE)</f>
        <v>Yes</v>
      </c>
      <c r="R420" s="1" t="str">
        <f>VLOOKUP(Cohort[[#This Row],[Code]],Codes[],COLUMN(Codes[[#Headers],[Late Pregnancy History]]),FALSE)</f>
        <v>Yes</v>
      </c>
      <c r="S420" s="1" t="str">
        <f>VLOOKUP(Cohort[[#This Row],[Code]],Codes[],COLUMN(Codes[[#Headers],[Labour History]]),FALSE)</f>
        <v>Yes</v>
      </c>
      <c r="T420" s="1" t="str">
        <f>VLOOKUP(Cohort[[#This Row],[Code]],Codes[],COLUMN(Codes[[#Headers],[Baby Background Information]]),FALSE)</f>
        <v>Yes</v>
      </c>
      <c r="U420" s="1" t="str">
        <f>VLOOKUP(Cohort[[#This Row],[Code]],Codes[],COLUMN(Codes[[#Headers],[EPDS]]),FALSE)</f>
        <v>Yes</v>
      </c>
      <c r="V420" s="1" t="str">
        <f>VLOOKUP(Cohort[[#This Row],[Code]],Codes[],COLUMN(Codes[[#Headers],[Mother''s Medications]]),FALSE)</f>
        <v>Yes</v>
      </c>
      <c r="W420" s="1" t="str">
        <f>VLOOKUP(Cohort[[#This Row],[Code]],Codes[],COLUMN(Codes[[#Headers],[Baby Medications]]),FALSE)</f>
        <v>Yes</v>
      </c>
      <c r="X420" s="1" t="str">
        <f>VLOOKUP(Cohort[[#This Row],[Code]],Codes[],COLUMN(Codes[[#Headers],[Obstetric Histpry]]),FALSE)</f>
        <v>Yes</v>
      </c>
      <c r="Y420" s="1" t="str">
        <f>VLOOKUP(Cohort[[#This Row],[Code]],Codes[],COLUMN(Codes[[#Headers],[18 Month Follow on Data]]),FALSE)</f>
        <v>No</v>
      </c>
    </row>
    <row r="421" spans="1:25" hidden="1" x14ac:dyDescent="0.2">
      <c r="A421" t="s">
        <v>433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 t="str" cm="1">
        <f t="array" ref="I421">TEXT(SUM(10^Code_Mask*(Cohort[[#This Row],[Fetal Pilot Scans, validated or not]:[Has child had an 18 month assessment.  NB this includes limited data, courtesy assessments etc]]&gt;0)),"0000000")</f>
        <v>0100100</v>
      </c>
      <c r="L421" s="1" t="b">
        <f>VLOOKUP(Cohort[[#This Row],[Participant ID]],BIBS[],COLUMN(BIBS[[#Headers],[BIBS?]]),FALSE)</f>
        <v>0</v>
      </c>
      <c r="N421" s="1" t="str">
        <f>VLOOKUP(Cohort[[#This Row],[Code]],Codes[],COLUMN(Codes[[#Headers],[Meaning]]),FALSE)</f>
        <v>Term scan, Assessed at 18 months</v>
      </c>
      <c r="O421" s="1" t="str">
        <f>VLOOKUP(Cohort[[#This Row],[Code]],Codes[],COLUMN(Codes[[#Headers],[Parents Demographic]]),FALSE)</f>
        <v>Yes</v>
      </c>
      <c r="P421" s="1" t="str">
        <f>VLOOKUP(Cohort[[#This Row],[Code]],Codes[],COLUMN(Codes[[#Headers],[Mother''s Past Medical History]]),FALSE)</f>
        <v>Yes</v>
      </c>
      <c r="Q421" s="1" t="str">
        <f>VLOOKUP(Cohort[[#This Row],[Code]],Codes[],COLUMN(Codes[[#Headers],[EDD + Mode of Conception]]),FALSE)</f>
        <v>Yes</v>
      </c>
      <c r="R421" s="1" t="str">
        <f>VLOOKUP(Cohort[[#This Row],[Code]],Codes[],COLUMN(Codes[[#Headers],[Late Pregnancy History]]),FALSE)</f>
        <v>Yes</v>
      </c>
      <c r="S421" s="1" t="str">
        <f>VLOOKUP(Cohort[[#This Row],[Code]],Codes[],COLUMN(Codes[[#Headers],[Labour History]]),FALSE)</f>
        <v>Yes</v>
      </c>
      <c r="T421" s="1" t="str">
        <f>VLOOKUP(Cohort[[#This Row],[Code]],Codes[],COLUMN(Codes[[#Headers],[Baby Background Information]]),FALSE)</f>
        <v>Yes</v>
      </c>
      <c r="U421" s="1" t="str">
        <f>VLOOKUP(Cohort[[#This Row],[Code]],Codes[],COLUMN(Codes[[#Headers],[EPDS]]),FALSE)</f>
        <v>Yes</v>
      </c>
      <c r="V421" s="1" t="str">
        <f>VLOOKUP(Cohort[[#This Row],[Code]],Codes[],COLUMN(Codes[[#Headers],[Mother''s Medications]]),FALSE)</f>
        <v>Yes</v>
      </c>
      <c r="W421" s="1" t="str">
        <f>VLOOKUP(Cohort[[#This Row],[Code]],Codes[],COLUMN(Codes[[#Headers],[Baby Medications]]),FALSE)</f>
        <v>Yes</v>
      </c>
      <c r="X421" s="1" t="str">
        <f>VLOOKUP(Cohort[[#This Row],[Code]],Codes[],COLUMN(Codes[[#Headers],[Obstetric Histpry]]),FALSE)</f>
        <v>Yes</v>
      </c>
      <c r="Y421" s="1" t="str">
        <f>VLOOKUP(Cohort[[#This Row],[Code]],Codes[],COLUMN(Codes[[#Headers],[18 Month Follow on Data]]),FALSE)</f>
        <v>Yes</v>
      </c>
    </row>
    <row r="422" spans="1:25" hidden="1" x14ac:dyDescent="0.2">
      <c r="A422" t="s">
        <v>434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 t="str" cm="1">
        <f t="array" ref="I422">TEXT(SUM(10^Code_Mask*(Cohort[[#This Row],[Fetal Pilot Scans, validated or not]:[Has child had an 18 month assessment.  NB this includes limited data, courtesy assessments etc]]&gt;0)),"0000000")</f>
        <v>0100100</v>
      </c>
      <c r="L422" s="1" t="b">
        <f>VLOOKUP(Cohort[[#This Row],[Participant ID]],BIBS[],COLUMN(BIBS[[#Headers],[BIBS?]]),FALSE)</f>
        <v>0</v>
      </c>
      <c r="N422" s="1" t="str">
        <f>VLOOKUP(Cohort[[#This Row],[Code]],Codes[],COLUMN(Codes[[#Headers],[Meaning]]),FALSE)</f>
        <v>Term scan, Assessed at 18 months</v>
      </c>
      <c r="O422" s="1" t="str">
        <f>VLOOKUP(Cohort[[#This Row],[Code]],Codes[],COLUMN(Codes[[#Headers],[Parents Demographic]]),FALSE)</f>
        <v>Yes</v>
      </c>
      <c r="P422" s="1" t="str">
        <f>VLOOKUP(Cohort[[#This Row],[Code]],Codes[],COLUMN(Codes[[#Headers],[Mother''s Past Medical History]]),FALSE)</f>
        <v>Yes</v>
      </c>
      <c r="Q422" s="1" t="str">
        <f>VLOOKUP(Cohort[[#This Row],[Code]],Codes[],COLUMN(Codes[[#Headers],[EDD + Mode of Conception]]),FALSE)</f>
        <v>Yes</v>
      </c>
      <c r="R422" s="1" t="str">
        <f>VLOOKUP(Cohort[[#This Row],[Code]],Codes[],COLUMN(Codes[[#Headers],[Late Pregnancy History]]),FALSE)</f>
        <v>Yes</v>
      </c>
      <c r="S422" s="1" t="str">
        <f>VLOOKUP(Cohort[[#This Row],[Code]],Codes[],COLUMN(Codes[[#Headers],[Labour History]]),FALSE)</f>
        <v>Yes</v>
      </c>
      <c r="T422" s="1" t="str">
        <f>VLOOKUP(Cohort[[#This Row],[Code]],Codes[],COLUMN(Codes[[#Headers],[Baby Background Information]]),FALSE)</f>
        <v>Yes</v>
      </c>
      <c r="U422" s="1" t="str">
        <f>VLOOKUP(Cohort[[#This Row],[Code]],Codes[],COLUMN(Codes[[#Headers],[EPDS]]),FALSE)</f>
        <v>Yes</v>
      </c>
      <c r="V422" s="1" t="str">
        <f>VLOOKUP(Cohort[[#This Row],[Code]],Codes[],COLUMN(Codes[[#Headers],[Mother''s Medications]]),FALSE)</f>
        <v>Yes</v>
      </c>
      <c r="W422" s="1" t="str">
        <f>VLOOKUP(Cohort[[#This Row],[Code]],Codes[],COLUMN(Codes[[#Headers],[Baby Medications]]),FALSE)</f>
        <v>Yes</v>
      </c>
      <c r="X422" s="1" t="str">
        <f>VLOOKUP(Cohort[[#This Row],[Code]],Codes[],COLUMN(Codes[[#Headers],[Obstetric Histpry]]),FALSE)</f>
        <v>Yes</v>
      </c>
      <c r="Y422" s="1" t="str">
        <f>VLOOKUP(Cohort[[#This Row],[Code]],Codes[],COLUMN(Codes[[#Headers],[18 Month Follow on Data]]),FALSE)</f>
        <v>Yes</v>
      </c>
    </row>
    <row r="423" spans="1:25" hidden="1" x14ac:dyDescent="0.2">
      <c r="A423" t="s">
        <v>435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 t="str" cm="1">
        <f t="array" ref="I423">TEXT(SUM(10^Code_Mask*(Cohort[[#This Row],[Fetal Pilot Scans, validated or not]:[Has child had an 18 month assessment.  NB this includes limited data, courtesy assessments etc]]&gt;0)),"0000000")</f>
        <v>0100100</v>
      </c>
      <c r="L423" s="1" t="b">
        <f>VLOOKUP(Cohort[[#This Row],[Participant ID]],BIBS[],COLUMN(BIBS[[#Headers],[BIBS?]]),FALSE)</f>
        <v>0</v>
      </c>
      <c r="N423" s="1" t="str">
        <f>VLOOKUP(Cohort[[#This Row],[Code]],Codes[],COLUMN(Codes[[#Headers],[Meaning]]),FALSE)</f>
        <v>Term scan, Assessed at 18 months</v>
      </c>
      <c r="O423" s="1" t="str">
        <f>VLOOKUP(Cohort[[#This Row],[Code]],Codes[],COLUMN(Codes[[#Headers],[Parents Demographic]]),FALSE)</f>
        <v>Yes</v>
      </c>
      <c r="P423" s="1" t="str">
        <f>VLOOKUP(Cohort[[#This Row],[Code]],Codes[],COLUMN(Codes[[#Headers],[Mother''s Past Medical History]]),FALSE)</f>
        <v>Yes</v>
      </c>
      <c r="Q423" s="1" t="str">
        <f>VLOOKUP(Cohort[[#This Row],[Code]],Codes[],COLUMN(Codes[[#Headers],[EDD + Mode of Conception]]),FALSE)</f>
        <v>Yes</v>
      </c>
      <c r="R423" s="1" t="str">
        <f>VLOOKUP(Cohort[[#This Row],[Code]],Codes[],COLUMN(Codes[[#Headers],[Late Pregnancy History]]),FALSE)</f>
        <v>Yes</v>
      </c>
      <c r="S423" s="1" t="str">
        <f>VLOOKUP(Cohort[[#This Row],[Code]],Codes[],COLUMN(Codes[[#Headers],[Labour History]]),FALSE)</f>
        <v>Yes</v>
      </c>
      <c r="T423" s="1" t="str">
        <f>VLOOKUP(Cohort[[#This Row],[Code]],Codes[],COLUMN(Codes[[#Headers],[Baby Background Information]]),FALSE)</f>
        <v>Yes</v>
      </c>
      <c r="U423" s="1" t="str">
        <f>VLOOKUP(Cohort[[#This Row],[Code]],Codes[],COLUMN(Codes[[#Headers],[EPDS]]),FALSE)</f>
        <v>Yes</v>
      </c>
      <c r="V423" s="1" t="str">
        <f>VLOOKUP(Cohort[[#This Row],[Code]],Codes[],COLUMN(Codes[[#Headers],[Mother''s Medications]]),FALSE)</f>
        <v>Yes</v>
      </c>
      <c r="W423" s="1" t="str">
        <f>VLOOKUP(Cohort[[#This Row],[Code]],Codes[],COLUMN(Codes[[#Headers],[Baby Medications]]),FALSE)</f>
        <v>Yes</v>
      </c>
      <c r="X423" s="1" t="str">
        <f>VLOOKUP(Cohort[[#This Row],[Code]],Codes[],COLUMN(Codes[[#Headers],[Obstetric Histpry]]),FALSE)</f>
        <v>Yes</v>
      </c>
      <c r="Y423" s="1" t="str">
        <f>VLOOKUP(Cohort[[#This Row],[Code]],Codes[],COLUMN(Codes[[#Headers],[18 Month Follow on Data]]),FALSE)</f>
        <v>Yes</v>
      </c>
    </row>
    <row r="424" spans="1:25" hidden="1" x14ac:dyDescent="0.2">
      <c r="A424" t="s">
        <v>436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 t="str" cm="1">
        <f t="array" ref="I424">TEXT(SUM(10^Code_Mask*(Cohort[[#This Row],[Fetal Pilot Scans, validated or not]:[Has child had an 18 month assessment.  NB this includes limited data, courtesy assessments etc]]&gt;0)),"0000000")</f>
        <v>0100100</v>
      </c>
      <c r="L424" s="1" t="b">
        <f>VLOOKUP(Cohort[[#This Row],[Participant ID]],BIBS[],COLUMN(BIBS[[#Headers],[BIBS?]]),FALSE)</f>
        <v>0</v>
      </c>
      <c r="N424" s="1" t="str">
        <f>VLOOKUP(Cohort[[#This Row],[Code]],Codes[],COLUMN(Codes[[#Headers],[Meaning]]),FALSE)</f>
        <v>Term scan, Assessed at 18 months</v>
      </c>
      <c r="O424" s="1" t="str">
        <f>VLOOKUP(Cohort[[#This Row],[Code]],Codes[],COLUMN(Codes[[#Headers],[Parents Demographic]]),FALSE)</f>
        <v>Yes</v>
      </c>
      <c r="P424" s="1" t="str">
        <f>VLOOKUP(Cohort[[#This Row],[Code]],Codes[],COLUMN(Codes[[#Headers],[Mother''s Past Medical History]]),FALSE)</f>
        <v>Yes</v>
      </c>
      <c r="Q424" s="1" t="str">
        <f>VLOOKUP(Cohort[[#This Row],[Code]],Codes[],COLUMN(Codes[[#Headers],[EDD + Mode of Conception]]),FALSE)</f>
        <v>Yes</v>
      </c>
      <c r="R424" s="1" t="str">
        <f>VLOOKUP(Cohort[[#This Row],[Code]],Codes[],COLUMN(Codes[[#Headers],[Late Pregnancy History]]),FALSE)</f>
        <v>Yes</v>
      </c>
      <c r="S424" s="1" t="str">
        <f>VLOOKUP(Cohort[[#This Row],[Code]],Codes[],COLUMN(Codes[[#Headers],[Labour History]]),FALSE)</f>
        <v>Yes</v>
      </c>
      <c r="T424" s="1" t="str">
        <f>VLOOKUP(Cohort[[#This Row],[Code]],Codes[],COLUMN(Codes[[#Headers],[Baby Background Information]]),FALSE)</f>
        <v>Yes</v>
      </c>
      <c r="U424" s="1" t="str">
        <f>VLOOKUP(Cohort[[#This Row],[Code]],Codes[],COLUMN(Codes[[#Headers],[EPDS]]),FALSE)</f>
        <v>Yes</v>
      </c>
      <c r="V424" s="1" t="str">
        <f>VLOOKUP(Cohort[[#This Row],[Code]],Codes[],COLUMN(Codes[[#Headers],[Mother''s Medications]]),FALSE)</f>
        <v>Yes</v>
      </c>
      <c r="W424" s="1" t="str">
        <f>VLOOKUP(Cohort[[#This Row],[Code]],Codes[],COLUMN(Codes[[#Headers],[Baby Medications]]),FALSE)</f>
        <v>Yes</v>
      </c>
      <c r="X424" s="1" t="str">
        <f>VLOOKUP(Cohort[[#This Row],[Code]],Codes[],COLUMN(Codes[[#Headers],[Obstetric Histpry]]),FALSE)</f>
        <v>Yes</v>
      </c>
      <c r="Y424" s="1" t="str">
        <f>VLOOKUP(Cohort[[#This Row],[Code]],Codes[],COLUMN(Codes[[#Headers],[18 Month Follow on Data]]),FALSE)</f>
        <v>Yes</v>
      </c>
    </row>
    <row r="425" spans="1:25" hidden="1" x14ac:dyDescent="0.2">
      <c r="A425" t="s">
        <v>437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 t="str" cm="1">
        <f t="array" ref="I425">TEXT(SUM(10^Code_Mask*(Cohort[[#This Row],[Fetal Pilot Scans, validated or not]:[Has child had an 18 month assessment.  NB this includes limited data, courtesy assessments etc]]&gt;0)),"0000000")</f>
        <v>0100100</v>
      </c>
      <c r="L425" s="1" t="b">
        <f>VLOOKUP(Cohort[[#This Row],[Participant ID]],BIBS[],COLUMN(BIBS[[#Headers],[BIBS?]]),FALSE)</f>
        <v>0</v>
      </c>
      <c r="N425" s="1" t="str">
        <f>VLOOKUP(Cohort[[#This Row],[Code]],Codes[],COLUMN(Codes[[#Headers],[Meaning]]),FALSE)</f>
        <v>Term scan, Assessed at 18 months</v>
      </c>
      <c r="O425" s="1" t="str">
        <f>VLOOKUP(Cohort[[#This Row],[Code]],Codes[],COLUMN(Codes[[#Headers],[Parents Demographic]]),FALSE)</f>
        <v>Yes</v>
      </c>
      <c r="P425" s="1" t="str">
        <f>VLOOKUP(Cohort[[#This Row],[Code]],Codes[],COLUMN(Codes[[#Headers],[Mother''s Past Medical History]]),FALSE)</f>
        <v>Yes</v>
      </c>
      <c r="Q425" s="1" t="str">
        <f>VLOOKUP(Cohort[[#This Row],[Code]],Codes[],COLUMN(Codes[[#Headers],[EDD + Mode of Conception]]),FALSE)</f>
        <v>Yes</v>
      </c>
      <c r="R425" s="1" t="str">
        <f>VLOOKUP(Cohort[[#This Row],[Code]],Codes[],COLUMN(Codes[[#Headers],[Late Pregnancy History]]),FALSE)</f>
        <v>Yes</v>
      </c>
      <c r="S425" s="1" t="str">
        <f>VLOOKUP(Cohort[[#This Row],[Code]],Codes[],COLUMN(Codes[[#Headers],[Labour History]]),FALSE)</f>
        <v>Yes</v>
      </c>
      <c r="T425" s="1" t="str">
        <f>VLOOKUP(Cohort[[#This Row],[Code]],Codes[],COLUMN(Codes[[#Headers],[Baby Background Information]]),FALSE)</f>
        <v>Yes</v>
      </c>
      <c r="U425" s="1" t="str">
        <f>VLOOKUP(Cohort[[#This Row],[Code]],Codes[],COLUMN(Codes[[#Headers],[EPDS]]),FALSE)</f>
        <v>Yes</v>
      </c>
      <c r="V425" s="1" t="str">
        <f>VLOOKUP(Cohort[[#This Row],[Code]],Codes[],COLUMN(Codes[[#Headers],[Mother''s Medications]]),FALSE)</f>
        <v>Yes</v>
      </c>
      <c r="W425" s="1" t="str">
        <f>VLOOKUP(Cohort[[#This Row],[Code]],Codes[],COLUMN(Codes[[#Headers],[Baby Medications]]),FALSE)</f>
        <v>Yes</v>
      </c>
      <c r="X425" s="1" t="str">
        <f>VLOOKUP(Cohort[[#This Row],[Code]],Codes[],COLUMN(Codes[[#Headers],[Obstetric Histpry]]),FALSE)</f>
        <v>Yes</v>
      </c>
      <c r="Y425" s="1" t="str">
        <f>VLOOKUP(Cohort[[#This Row],[Code]],Codes[],COLUMN(Codes[[#Headers],[18 Month Follow on Data]]),FALSE)</f>
        <v>Yes</v>
      </c>
    </row>
    <row r="426" spans="1:25" hidden="1" x14ac:dyDescent="0.2">
      <c r="A426" t="s">
        <v>438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 t="str" cm="1">
        <f t="array" ref="I426">TEXT(SUM(10^Code_Mask*(Cohort[[#This Row],[Fetal Pilot Scans, validated or not]:[Has child had an 18 month assessment.  NB this includes limited data, courtesy assessments etc]]&gt;0)),"0000000")</f>
        <v>0100100</v>
      </c>
      <c r="L426" s="1" t="b">
        <f>VLOOKUP(Cohort[[#This Row],[Participant ID]],BIBS[],COLUMN(BIBS[[#Headers],[BIBS?]]),FALSE)</f>
        <v>0</v>
      </c>
      <c r="N426" s="1" t="str">
        <f>VLOOKUP(Cohort[[#This Row],[Code]],Codes[],COLUMN(Codes[[#Headers],[Meaning]]),FALSE)</f>
        <v>Term scan, Assessed at 18 months</v>
      </c>
      <c r="O426" s="1" t="str">
        <f>VLOOKUP(Cohort[[#This Row],[Code]],Codes[],COLUMN(Codes[[#Headers],[Parents Demographic]]),FALSE)</f>
        <v>Yes</v>
      </c>
      <c r="P426" s="1" t="str">
        <f>VLOOKUP(Cohort[[#This Row],[Code]],Codes[],COLUMN(Codes[[#Headers],[Mother''s Past Medical History]]),FALSE)</f>
        <v>Yes</v>
      </c>
      <c r="Q426" s="1" t="str">
        <f>VLOOKUP(Cohort[[#This Row],[Code]],Codes[],COLUMN(Codes[[#Headers],[EDD + Mode of Conception]]),FALSE)</f>
        <v>Yes</v>
      </c>
      <c r="R426" s="1" t="str">
        <f>VLOOKUP(Cohort[[#This Row],[Code]],Codes[],COLUMN(Codes[[#Headers],[Late Pregnancy History]]),FALSE)</f>
        <v>Yes</v>
      </c>
      <c r="S426" s="1" t="str">
        <f>VLOOKUP(Cohort[[#This Row],[Code]],Codes[],COLUMN(Codes[[#Headers],[Labour History]]),FALSE)</f>
        <v>Yes</v>
      </c>
      <c r="T426" s="1" t="str">
        <f>VLOOKUP(Cohort[[#This Row],[Code]],Codes[],COLUMN(Codes[[#Headers],[Baby Background Information]]),FALSE)</f>
        <v>Yes</v>
      </c>
      <c r="U426" s="1" t="str">
        <f>VLOOKUP(Cohort[[#This Row],[Code]],Codes[],COLUMN(Codes[[#Headers],[EPDS]]),FALSE)</f>
        <v>Yes</v>
      </c>
      <c r="V426" s="1" t="str">
        <f>VLOOKUP(Cohort[[#This Row],[Code]],Codes[],COLUMN(Codes[[#Headers],[Mother''s Medications]]),FALSE)</f>
        <v>Yes</v>
      </c>
      <c r="W426" s="1" t="str">
        <f>VLOOKUP(Cohort[[#This Row],[Code]],Codes[],COLUMN(Codes[[#Headers],[Baby Medications]]),FALSE)</f>
        <v>Yes</v>
      </c>
      <c r="X426" s="1" t="str">
        <f>VLOOKUP(Cohort[[#This Row],[Code]],Codes[],COLUMN(Codes[[#Headers],[Obstetric Histpry]]),FALSE)</f>
        <v>Yes</v>
      </c>
      <c r="Y426" s="1" t="str">
        <f>VLOOKUP(Cohort[[#This Row],[Code]],Codes[],COLUMN(Codes[[#Headers],[18 Month Follow on Data]]),FALSE)</f>
        <v>Yes</v>
      </c>
    </row>
    <row r="427" spans="1:25" hidden="1" x14ac:dyDescent="0.2">
      <c r="A427" t="s">
        <v>439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 t="str" cm="1">
        <f t="array" ref="I427">TEXT(SUM(10^Code_Mask*(Cohort[[#This Row],[Fetal Pilot Scans, validated or not]:[Has child had an 18 month assessment.  NB this includes limited data, courtesy assessments etc]]&gt;0)),"0000000")</f>
        <v>0100000</v>
      </c>
      <c r="L427" s="1" t="b">
        <f>VLOOKUP(Cohort[[#This Row],[Participant ID]],BIBS[],COLUMN(BIBS[[#Headers],[BIBS?]]),FALSE)</f>
        <v>0</v>
      </c>
      <c r="N427" s="1" t="str">
        <f>VLOOKUP(Cohort[[#This Row],[Code]],Codes[],COLUMN(Codes[[#Headers],[Meaning]]),FALSE)</f>
        <v>Term scan, not assessed</v>
      </c>
      <c r="O427" s="1" t="str">
        <f>VLOOKUP(Cohort[[#This Row],[Code]],Codes[],COLUMN(Codes[[#Headers],[Parents Demographic]]),FALSE)</f>
        <v>Yes</v>
      </c>
      <c r="P427" s="1" t="str">
        <f>VLOOKUP(Cohort[[#This Row],[Code]],Codes[],COLUMN(Codes[[#Headers],[Mother''s Past Medical History]]),FALSE)</f>
        <v>Yes</v>
      </c>
      <c r="Q427" s="1" t="str">
        <f>VLOOKUP(Cohort[[#This Row],[Code]],Codes[],COLUMN(Codes[[#Headers],[EDD + Mode of Conception]]),FALSE)</f>
        <v>Yes</v>
      </c>
      <c r="R427" s="1" t="str">
        <f>VLOOKUP(Cohort[[#This Row],[Code]],Codes[],COLUMN(Codes[[#Headers],[Late Pregnancy History]]),FALSE)</f>
        <v>Yes</v>
      </c>
      <c r="S427" s="1" t="str">
        <f>VLOOKUP(Cohort[[#This Row],[Code]],Codes[],COLUMN(Codes[[#Headers],[Labour History]]),FALSE)</f>
        <v>Yes</v>
      </c>
      <c r="T427" s="1" t="str">
        <f>VLOOKUP(Cohort[[#This Row],[Code]],Codes[],COLUMN(Codes[[#Headers],[Baby Background Information]]),FALSE)</f>
        <v>Yes</v>
      </c>
      <c r="U427" s="1" t="str">
        <f>VLOOKUP(Cohort[[#This Row],[Code]],Codes[],COLUMN(Codes[[#Headers],[EPDS]]),FALSE)</f>
        <v>Yes</v>
      </c>
      <c r="V427" s="1" t="str">
        <f>VLOOKUP(Cohort[[#This Row],[Code]],Codes[],COLUMN(Codes[[#Headers],[Mother''s Medications]]),FALSE)</f>
        <v>Yes</v>
      </c>
      <c r="W427" s="1" t="str">
        <f>VLOOKUP(Cohort[[#This Row],[Code]],Codes[],COLUMN(Codes[[#Headers],[Baby Medications]]),FALSE)</f>
        <v>Yes</v>
      </c>
      <c r="X427" s="1" t="str">
        <f>VLOOKUP(Cohort[[#This Row],[Code]],Codes[],COLUMN(Codes[[#Headers],[Obstetric Histpry]]),FALSE)</f>
        <v>Yes</v>
      </c>
      <c r="Y427" s="1" t="str">
        <f>VLOOKUP(Cohort[[#This Row],[Code]],Codes[],COLUMN(Codes[[#Headers],[18 Month Follow on Data]]),FALSE)</f>
        <v>No</v>
      </c>
    </row>
    <row r="428" spans="1:25" ht="51" x14ac:dyDescent="0.2">
      <c r="A428" t="s">
        <v>440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 t="str" cm="1">
        <f t="array" ref="I428">TEXT(SUM(10^Code_Mask*(Cohort[[#This Row],[Fetal Pilot Scans, validated or not]:[Has child had an 18 month assessment.  NB this includes limited data, courtesy assessments etc]]&gt;0)),"0000000")</f>
        <v>0100000</v>
      </c>
      <c r="K428" s="1" t="s">
        <v>16</v>
      </c>
      <c r="L428" s="1" t="b">
        <f>VLOOKUP(Cohort[[#This Row],[Participant ID]],BIBS[],COLUMN(BIBS[[#Headers],[BIBS?]]),FALSE)</f>
        <v>1</v>
      </c>
      <c r="N428" s="1" t="str">
        <f>VLOOKUP(Cohort[[#This Row],[Code]],Codes[],COLUMN(Codes[[#Headers],[Meaning]]),FALSE)</f>
        <v>Term scan, not assessed</v>
      </c>
      <c r="O428" s="1" t="str">
        <f>VLOOKUP(Cohort[[#This Row],[Code]],Codes[],COLUMN(Codes[[#Headers],[Parents Demographic]]),FALSE)</f>
        <v>Yes</v>
      </c>
      <c r="P428" s="1" t="str">
        <f>VLOOKUP(Cohort[[#This Row],[Code]],Codes[],COLUMN(Codes[[#Headers],[Mother''s Past Medical History]]),FALSE)</f>
        <v>Yes</v>
      </c>
      <c r="Q428" s="1" t="str">
        <f>VLOOKUP(Cohort[[#This Row],[Code]],Codes[],COLUMN(Codes[[#Headers],[EDD + Mode of Conception]]),FALSE)</f>
        <v>Yes</v>
      </c>
      <c r="R428" s="1" t="str">
        <f>VLOOKUP(Cohort[[#This Row],[Code]],Codes[],COLUMN(Codes[[#Headers],[Late Pregnancy History]]),FALSE)</f>
        <v>Yes</v>
      </c>
      <c r="S428" s="1" t="str">
        <f>VLOOKUP(Cohort[[#This Row],[Code]],Codes[],COLUMN(Codes[[#Headers],[Labour History]]),FALSE)</f>
        <v>Yes</v>
      </c>
      <c r="T428" s="1" t="str">
        <f>VLOOKUP(Cohort[[#This Row],[Code]],Codes[],COLUMN(Codes[[#Headers],[Baby Background Information]]),FALSE)</f>
        <v>Yes</v>
      </c>
      <c r="U428" s="1" t="str">
        <f>VLOOKUP(Cohort[[#This Row],[Code]],Codes[],COLUMN(Codes[[#Headers],[EPDS]]),FALSE)</f>
        <v>Yes</v>
      </c>
      <c r="V428" s="1" t="str">
        <f>VLOOKUP(Cohort[[#This Row],[Code]],Codes[],COLUMN(Codes[[#Headers],[Mother''s Medications]]),FALSE)</f>
        <v>Yes</v>
      </c>
      <c r="W428" s="1" t="str">
        <f>VLOOKUP(Cohort[[#This Row],[Code]],Codes[],COLUMN(Codes[[#Headers],[Baby Medications]]),FALSE)</f>
        <v>Yes</v>
      </c>
      <c r="X428" s="1" t="str">
        <f>VLOOKUP(Cohort[[#This Row],[Code]],Codes[],COLUMN(Codes[[#Headers],[Obstetric Histpry]]),FALSE)</f>
        <v>Yes</v>
      </c>
      <c r="Y428" s="1" t="str">
        <f>VLOOKUP(Cohort[[#This Row],[Code]],Codes[],COLUMN(Codes[[#Headers],[18 Month Follow on Data]]),FALSE)</f>
        <v>No</v>
      </c>
    </row>
    <row r="429" spans="1:25" hidden="1" x14ac:dyDescent="0.2">
      <c r="A429" t="s">
        <v>441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 t="str" cm="1">
        <f t="array" ref="I429">TEXT(SUM(10^Code_Mask*(Cohort[[#This Row],[Fetal Pilot Scans, validated or not]:[Has child had an 18 month assessment.  NB this includes limited data, courtesy assessments etc]]&gt;0)),"0000000")</f>
        <v>0100100</v>
      </c>
      <c r="L429" s="1" t="b">
        <f>VLOOKUP(Cohort[[#This Row],[Participant ID]],BIBS[],COLUMN(BIBS[[#Headers],[BIBS?]]),FALSE)</f>
        <v>0</v>
      </c>
      <c r="N429" s="1" t="str">
        <f>VLOOKUP(Cohort[[#This Row],[Code]],Codes[],COLUMN(Codes[[#Headers],[Meaning]]),FALSE)</f>
        <v>Term scan, Assessed at 18 months</v>
      </c>
      <c r="O429" s="1" t="str">
        <f>VLOOKUP(Cohort[[#This Row],[Code]],Codes[],COLUMN(Codes[[#Headers],[Parents Demographic]]),FALSE)</f>
        <v>Yes</v>
      </c>
      <c r="P429" s="1" t="str">
        <f>VLOOKUP(Cohort[[#This Row],[Code]],Codes[],COLUMN(Codes[[#Headers],[Mother''s Past Medical History]]),FALSE)</f>
        <v>Yes</v>
      </c>
      <c r="Q429" s="1" t="str">
        <f>VLOOKUP(Cohort[[#This Row],[Code]],Codes[],COLUMN(Codes[[#Headers],[EDD + Mode of Conception]]),FALSE)</f>
        <v>Yes</v>
      </c>
      <c r="R429" s="1" t="str">
        <f>VLOOKUP(Cohort[[#This Row],[Code]],Codes[],COLUMN(Codes[[#Headers],[Late Pregnancy History]]),FALSE)</f>
        <v>Yes</v>
      </c>
      <c r="S429" s="1" t="str">
        <f>VLOOKUP(Cohort[[#This Row],[Code]],Codes[],COLUMN(Codes[[#Headers],[Labour History]]),FALSE)</f>
        <v>Yes</v>
      </c>
      <c r="T429" s="1" t="str">
        <f>VLOOKUP(Cohort[[#This Row],[Code]],Codes[],COLUMN(Codes[[#Headers],[Baby Background Information]]),FALSE)</f>
        <v>Yes</v>
      </c>
      <c r="U429" s="1" t="str">
        <f>VLOOKUP(Cohort[[#This Row],[Code]],Codes[],COLUMN(Codes[[#Headers],[EPDS]]),FALSE)</f>
        <v>Yes</v>
      </c>
      <c r="V429" s="1" t="str">
        <f>VLOOKUP(Cohort[[#This Row],[Code]],Codes[],COLUMN(Codes[[#Headers],[Mother''s Medications]]),FALSE)</f>
        <v>Yes</v>
      </c>
      <c r="W429" s="1" t="str">
        <f>VLOOKUP(Cohort[[#This Row],[Code]],Codes[],COLUMN(Codes[[#Headers],[Baby Medications]]),FALSE)</f>
        <v>Yes</v>
      </c>
      <c r="X429" s="1" t="str">
        <f>VLOOKUP(Cohort[[#This Row],[Code]],Codes[],COLUMN(Codes[[#Headers],[Obstetric Histpry]]),FALSE)</f>
        <v>Yes</v>
      </c>
      <c r="Y429" s="1" t="str">
        <f>VLOOKUP(Cohort[[#This Row],[Code]],Codes[],COLUMN(Codes[[#Headers],[18 Month Follow on Data]]),FALSE)</f>
        <v>Yes</v>
      </c>
    </row>
    <row r="430" spans="1:25" hidden="1" x14ac:dyDescent="0.2">
      <c r="A430" t="s">
        <v>442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 t="str" cm="1">
        <f t="array" ref="I430">TEXT(SUM(10^Code_Mask*(Cohort[[#This Row],[Fetal Pilot Scans, validated or not]:[Has child had an 18 month assessment.  NB this includes limited data, courtesy assessments etc]]&gt;0)),"0000000")</f>
        <v>0100100</v>
      </c>
      <c r="L430" s="1" t="b">
        <f>VLOOKUP(Cohort[[#This Row],[Participant ID]],BIBS[],COLUMN(BIBS[[#Headers],[BIBS?]]),FALSE)</f>
        <v>0</v>
      </c>
      <c r="N430" s="1" t="str">
        <f>VLOOKUP(Cohort[[#This Row],[Code]],Codes[],COLUMN(Codes[[#Headers],[Meaning]]),FALSE)</f>
        <v>Term scan, Assessed at 18 months</v>
      </c>
      <c r="O430" s="1" t="str">
        <f>VLOOKUP(Cohort[[#This Row],[Code]],Codes[],COLUMN(Codes[[#Headers],[Parents Demographic]]),FALSE)</f>
        <v>Yes</v>
      </c>
      <c r="P430" s="1" t="str">
        <f>VLOOKUP(Cohort[[#This Row],[Code]],Codes[],COLUMN(Codes[[#Headers],[Mother''s Past Medical History]]),FALSE)</f>
        <v>Yes</v>
      </c>
      <c r="Q430" s="1" t="str">
        <f>VLOOKUP(Cohort[[#This Row],[Code]],Codes[],COLUMN(Codes[[#Headers],[EDD + Mode of Conception]]),FALSE)</f>
        <v>Yes</v>
      </c>
      <c r="R430" s="1" t="str">
        <f>VLOOKUP(Cohort[[#This Row],[Code]],Codes[],COLUMN(Codes[[#Headers],[Late Pregnancy History]]),FALSE)</f>
        <v>Yes</v>
      </c>
      <c r="S430" s="1" t="str">
        <f>VLOOKUP(Cohort[[#This Row],[Code]],Codes[],COLUMN(Codes[[#Headers],[Labour History]]),FALSE)</f>
        <v>Yes</v>
      </c>
      <c r="T430" s="1" t="str">
        <f>VLOOKUP(Cohort[[#This Row],[Code]],Codes[],COLUMN(Codes[[#Headers],[Baby Background Information]]),FALSE)</f>
        <v>Yes</v>
      </c>
      <c r="U430" s="1" t="str">
        <f>VLOOKUP(Cohort[[#This Row],[Code]],Codes[],COLUMN(Codes[[#Headers],[EPDS]]),FALSE)</f>
        <v>Yes</v>
      </c>
      <c r="V430" s="1" t="str">
        <f>VLOOKUP(Cohort[[#This Row],[Code]],Codes[],COLUMN(Codes[[#Headers],[Mother''s Medications]]),FALSE)</f>
        <v>Yes</v>
      </c>
      <c r="W430" s="1" t="str">
        <f>VLOOKUP(Cohort[[#This Row],[Code]],Codes[],COLUMN(Codes[[#Headers],[Baby Medications]]),FALSE)</f>
        <v>Yes</v>
      </c>
      <c r="X430" s="1" t="str">
        <f>VLOOKUP(Cohort[[#This Row],[Code]],Codes[],COLUMN(Codes[[#Headers],[Obstetric Histpry]]),FALSE)</f>
        <v>Yes</v>
      </c>
      <c r="Y430" s="1" t="str">
        <f>VLOOKUP(Cohort[[#This Row],[Code]],Codes[],COLUMN(Codes[[#Headers],[18 Month Follow on Data]]),FALSE)</f>
        <v>Yes</v>
      </c>
    </row>
    <row r="431" spans="1:25" hidden="1" x14ac:dyDescent="0.2">
      <c r="A431" t="s">
        <v>443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 t="str" cm="1">
        <f t="array" ref="I431">TEXT(SUM(10^Code_Mask*(Cohort[[#This Row],[Fetal Pilot Scans, validated or not]:[Has child had an 18 month assessment.  NB this includes limited data, courtesy assessments etc]]&gt;0)),"0000000")</f>
        <v>0100000</v>
      </c>
      <c r="L431" s="1" t="b">
        <f>VLOOKUP(Cohort[[#This Row],[Participant ID]],BIBS[],COLUMN(BIBS[[#Headers],[BIBS?]]),FALSE)</f>
        <v>0</v>
      </c>
      <c r="N431" s="1" t="str">
        <f>VLOOKUP(Cohort[[#This Row],[Code]],Codes[],COLUMN(Codes[[#Headers],[Meaning]]),FALSE)</f>
        <v>Term scan, not assessed</v>
      </c>
      <c r="O431" s="1" t="str">
        <f>VLOOKUP(Cohort[[#This Row],[Code]],Codes[],COLUMN(Codes[[#Headers],[Parents Demographic]]),FALSE)</f>
        <v>Yes</v>
      </c>
      <c r="P431" s="1" t="str">
        <f>VLOOKUP(Cohort[[#This Row],[Code]],Codes[],COLUMN(Codes[[#Headers],[Mother''s Past Medical History]]),FALSE)</f>
        <v>Yes</v>
      </c>
      <c r="Q431" s="1" t="str">
        <f>VLOOKUP(Cohort[[#This Row],[Code]],Codes[],COLUMN(Codes[[#Headers],[EDD + Mode of Conception]]),FALSE)</f>
        <v>Yes</v>
      </c>
      <c r="R431" s="1" t="str">
        <f>VLOOKUP(Cohort[[#This Row],[Code]],Codes[],COLUMN(Codes[[#Headers],[Late Pregnancy History]]),FALSE)</f>
        <v>Yes</v>
      </c>
      <c r="S431" s="1" t="str">
        <f>VLOOKUP(Cohort[[#This Row],[Code]],Codes[],COLUMN(Codes[[#Headers],[Labour History]]),FALSE)</f>
        <v>Yes</v>
      </c>
      <c r="T431" s="1" t="str">
        <f>VLOOKUP(Cohort[[#This Row],[Code]],Codes[],COLUMN(Codes[[#Headers],[Baby Background Information]]),FALSE)</f>
        <v>Yes</v>
      </c>
      <c r="U431" s="1" t="str">
        <f>VLOOKUP(Cohort[[#This Row],[Code]],Codes[],COLUMN(Codes[[#Headers],[EPDS]]),FALSE)</f>
        <v>Yes</v>
      </c>
      <c r="V431" s="1" t="str">
        <f>VLOOKUP(Cohort[[#This Row],[Code]],Codes[],COLUMN(Codes[[#Headers],[Mother''s Medications]]),FALSE)</f>
        <v>Yes</v>
      </c>
      <c r="W431" s="1" t="str">
        <f>VLOOKUP(Cohort[[#This Row],[Code]],Codes[],COLUMN(Codes[[#Headers],[Baby Medications]]),FALSE)</f>
        <v>Yes</v>
      </c>
      <c r="X431" s="1" t="str">
        <f>VLOOKUP(Cohort[[#This Row],[Code]],Codes[],COLUMN(Codes[[#Headers],[Obstetric Histpry]]),FALSE)</f>
        <v>Yes</v>
      </c>
      <c r="Y431" s="1" t="str">
        <f>VLOOKUP(Cohort[[#This Row],[Code]],Codes[],COLUMN(Codes[[#Headers],[18 Month Follow on Data]]),FALSE)</f>
        <v>No</v>
      </c>
    </row>
    <row r="432" spans="1:25" hidden="1" x14ac:dyDescent="0.2">
      <c r="A432" t="s">
        <v>444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 t="str" cm="1">
        <f t="array" ref="I432">TEXT(SUM(10^Code_Mask*(Cohort[[#This Row],[Fetal Pilot Scans, validated or not]:[Has child had an 18 month assessment.  NB this includes limited data, courtesy assessments etc]]&gt;0)),"0000000")</f>
        <v>0100100</v>
      </c>
      <c r="L432" s="1" t="b">
        <f>VLOOKUP(Cohort[[#This Row],[Participant ID]],BIBS[],COLUMN(BIBS[[#Headers],[BIBS?]]),FALSE)</f>
        <v>0</v>
      </c>
      <c r="N432" s="1" t="str">
        <f>VLOOKUP(Cohort[[#This Row],[Code]],Codes[],COLUMN(Codes[[#Headers],[Meaning]]),FALSE)</f>
        <v>Term scan, Assessed at 18 months</v>
      </c>
      <c r="O432" s="1" t="str">
        <f>VLOOKUP(Cohort[[#This Row],[Code]],Codes[],COLUMN(Codes[[#Headers],[Parents Demographic]]),FALSE)</f>
        <v>Yes</v>
      </c>
      <c r="P432" s="1" t="str">
        <f>VLOOKUP(Cohort[[#This Row],[Code]],Codes[],COLUMN(Codes[[#Headers],[Mother''s Past Medical History]]),FALSE)</f>
        <v>Yes</v>
      </c>
      <c r="Q432" s="1" t="str">
        <f>VLOOKUP(Cohort[[#This Row],[Code]],Codes[],COLUMN(Codes[[#Headers],[EDD + Mode of Conception]]),FALSE)</f>
        <v>Yes</v>
      </c>
      <c r="R432" s="1" t="str">
        <f>VLOOKUP(Cohort[[#This Row],[Code]],Codes[],COLUMN(Codes[[#Headers],[Late Pregnancy History]]),FALSE)</f>
        <v>Yes</v>
      </c>
      <c r="S432" s="1" t="str">
        <f>VLOOKUP(Cohort[[#This Row],[Code]],Codes[],COLUMN(Codes[[#Headers],[Labour History]]),FALSE)</f>
        <v>Yes</v>
      </c>
      <c r="T432" s="1" t="str">
        <f>VLOOKUP(Cohort[[#This Row],[Code]],Codes[],COLUMN(Codes[[#Headers],[Baby Background Information]]),FALSE)</f>
        <v>Yes</v>
      </c>
      <c r="U432" s="1" t="str">
        <f>VLOOKUP(Cohort[[#This Row],[Code]],Codes[],COLUMN(Codes[[#Headers],[EPDS]]),FALSE)</f>
        <v>Yes</v>
      </c>
      <c r="V432" s="1" t="str">
        <f>VLOOKUP(Cohort[[#This Row],[Code]],Codes[],COLUMN(Codes[[#Headers],[Mother''s Medications]]),FALSE)</f>
        <v>Yes</v>
      </c>
      <c r="W432" s="1" t="str">
        <f>VLOOKUP(Cohort[[#This Row],[Code]],Codes[],COLUMN(Codes[[#Headers],[Baby Medications]]),FALSE)</f>
        <v>Yes</v>
      </c>
      <c r="X432" s="1" t="str">
        <f>VLOOKUP(Cohort[[#This Row],[Code]],Codes[],COLUMN(Codes[[#Headers],[Obstetric Histpry]]),FALSE)</f>
        <v>Yes</v>
      </c>
      <c r="Y432" s="1" t="str">
        <f>VLOOKUP(Cohort[[#This Row],[Code]],Codes[],COLUMN(Codes[[#Headers],[18 Month Follow on Data]]),FALSE)</f>
        <v>Yes</v>
      </c>
    </row>
    <row r="433" spans="1:25" hidden="1" x14ac:dyDescent="0.2">
      <c r="A433" t="s">
        <v>445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 t="str" cm="1">
        <f t="array" ref="I433">TEXT(SUM(10^Code_Mask*(Cohort[[#This Row],[Fetal Pilot Scans, validated or not]:[Has child had an 18 month assessment.  NB this includes limited data, courtesy assessments etc]]&gt;0)),"0000000")</f>
        <v>0100100</v>
      </c>
      <c r="L433" s="1" t="b">
        <f>VLOOKUP(Cohort[[#This Row],[Participant ID]],BIBS[],COLUMN(BIBS[[#Headers],[BIBS?]]),FALSE)</f>
        <v>0</v>
      </c>
      <c r="N433" s="1" t="str">
        <f>VLOOKUP(Cohort[[#This Row],[Code]],Codes[],COLUMN(Codes[[#Headers],[Meaning]]),FALSE)</f>
        <v>Term scan, Assessed at 18 months</v>
      </c>
      <c r="O433" s="1" t="str">
        <f>VLOOKUP(Cohort[[#This Row],[Code]],Codes[],COLUMN(Codes[[#Headers],[Parents Demographic]]),FALSE)</f>
        <v>Yes</v>
      </c>
      <c r="P433" s="1" t="str">
        <f>VLOOKUP(Cohort[[#This Row],[Code]],Codes[],COLUMN(Codes[[#Headers],[Mother''s Past Medical History]]),FALSE)</f>
        <v>Yes</v>
      </c>
      <c r="Q433" s="1" t="str">
        <f>VLOOKUP(Cohort[[#This Row],[Code]],Codes[],COLUMN(Codes[[#Headers],[EDD + Mode of Conception]]),FALSE)</f>
        <v>Yes</v>
      </c>
      <c r="R433" s="1" t="str">
        <f>VLOOKUP(Cohort[[#This Row],[Code]],Codes[],COLUMN(Codes[[#Headers],[Late Pregnancy History]]),FALSE)</f>
        <v>Yes</v>
      </c>
      <c r="S433" s="1" t="str">
        <f>VLOOKUP(Cohort[[#This Row],[Code]],Codes[],COLUMN(Codes[[#Headers],[Labour History]]),FALSE)</f>
        <v>Yes</v>
      </c>
      <c r="T433" s="1" t="str">
        <f>VLOOKUP(Cohort[[#This Row],[Code]],Codes[],COLUMN(Codes[[#Headers],[Baby Background Information]]),FALSE)</f>
        <v>Yes</v>
      </c>
      <c r="U433" s="1" t="str">
        <f>VLOOKUP(Cohort[[#This Row],[Code]],Codes[],COLUMN(Codes[[#Headers],[EPDS]]),FALSE)</f>
        <v>Yes</v>
      </c>
      <c r="V433" s="1" t="str">
        <f>VLOOKUP(Cohort[[#This Row],[Code]],Codes[],COLUMN(Codes[[#Headers],[Mother''s Medications]]),FALSE)</f>
        <v>Yes</v>
      </c>
      <c r="W433" s="1" t="str">
        <f>VLOOKUP(Cohort[[#This Row],[Code]],Codes[],COLUMN(Codes[[#Headers],[Baby Medications]]),FALSE)</f>
        <v>Yes</v>
      </c>
      <c r="X433" s="1" t="str">
        <f>VLOOKUP(Cohort[[#This Row],[Code]],Codes[],COLUMN(Codes[[#Headers],[Obstetric Histpry]]),FALSE)</f>
        <v>Yes</v>
      </c>
      <c r="Y433" s="1" t="str">
        <f>VLOOKUP(Cohort[[#This Row],[Code]],Codes[],COLUMN(Codes[[#Headers],[18 Month Follow on Data]]),FALSE)</f>
        <v>Yes</v>
      </c>
    </row>
    <row r="434" spans="1:25" hidden="1" x14ac:dyDescent="0.2">
      <c r="A434" t="s">
        <v>446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 t="str" cm="1">
        <f t="array" ref="I434">TEXT(SUM(10^Code_Mask*(Cohort[[#This Row],[Fetal Pilot Scans, validated or not]:[Has child had an 18 month assessment.  NB this includes limited data, courtesy assessments etc]]&gt;0)),"0000000")</f>
        <v>0100100</v>
      </c>
      <c r="L434" s="1" t="b">
        <f>VLOOKUP(Cohort[[#This Row],[Participant ID]],BIBS[],COLUMN(BIBS[[#Headers],[BIBS?]]),FALSE)</f>
        <v>0</v>
      </c>
      <c r="N434" s="1" t="str">
        <f>VLOOKUP(Cohort[[#This Row],[Code]],Codes[],COLUMN(Codes[[#Headers],[Meaning]]),FALSE)</f>
        <v>Term scan, Assessed at 18 months</v>
      </c>
      <c r="O434" s="1" t="str">
        <f>VLOOKUP(Cohort[[#This Row],[Code]],Codes[],COLUMN(Codes[[#Headers],[Parents Demographic]]),FALSE)</f>
        <v>Yes</v>
      </c>
      <c r="P434" s="1" t="str">
        <f>VLOOKUP(Cohort[[#This Row],[Code]],Codes[],COLUMN(Codes[[#Headers],[Mother''s Past Medical History]]),FALSE)</f>
        <v>Yes</v>
      </c>
      <c r="Q434" s="1" t="str">
        <f>VLOOKUP(Cohort[[#This Row],[Code]],Codes[],COLUMN(Codes[[#Headers],[EDD + Mode of Conception]]),FALSE)</f>
        <v>Yes</v>
      </c>
      <c r="R434" s="1" t="str">
        <f>VLOOKUP(Cohort[[#This Row],[Code]],Codes[],COLUMN(Codes[[#Headers],[Late Pregnancy History]]),FALSE)</f>
        <v>Yes</v>
      </c>
      <c r="S434" s="1" t="str">
        <f>VLOOKUP(Cohort[[#This Row],[Code]],Codes[],COLUMN(Codes[[#Headers],[Labour History]]),FALSE)</f>
        <v>Yes</v>
      </c>
      <c r="T434" s="1" t="str">
        <f>VLOOKUP(Cohort[[#This Row],[Code]],Codes[],COLUMN(Codes[[#Headers],[Baby Background Information]]),FALSE)</f>
        <v>Yes</v>
      </c>
      <c r="U434" s="1" t="str">
        <f>VLOOKUP(Cohort[[#This Row],[Code]],Codes[],COLUMN(Codes[[#Headers],[EPDS]]),FALSE)</f>
        <v>Yes</v>
      </c>
      <c r="V434" s="1" t="str">
        <f>VLOOKUP(Cohort[[#This Row],[Code]],Codes[],COLUMN(Codes[[#Headers],[Mother''s Medications]]),FALSE)</f>
        <v>Yes</v>
      </c>
      <c r="W434" s="1" t="str">
        <f>VLOOKUP(Cohort[[#This Row],[Code]],Codes[],COLUMN(Codes[[#Headers],[Baby Medications]]),FALSE)</f>
        <v>Yes</v>
      </c>
      <c r="X434" s="1" t="str">
        <f>VLOOKUP(Cohort[[#This Row],[Code]],Codes[],COLUMN(Codes[[#Headers],[Obstetric Histpry]]),FALSE)</f>
        <v>Yes</v>
      </c>
      <c r="Y434" s="1" t="str">
        <f>VLOOKUP(Cohort[[#This Row],[Code]],Codes[],COLUMN(Codes[[#Headers],[18 Month Follow on Data]]),FALSE)</f>
        <v>Yes</v>
      </c>
    </row>
    <row r="435" spans="1:25" hidden="1" x14ac:dyDescent="0.2">
      <c r="A435" t="s">
        <v>447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 t="str" cm="1">
        <f t="array" ref="I435">TEXT(SUM(10^Code_Mask*(Cohort[[#This Row],[Fetal Pilot Scans, validated or not]:[Has child had an 18 month assessment.  NB this includes limited data, courtesy assessments etc]]&gt;0)),"0000000")</f>
        <v>0100100</v>
      </c>
      <c r="L435" s="1" t="b">
        <f>VLOOKUP(Cohort[[#This Row],[Participant ID]],BIBS[],COLUMN(BIBS[[#Headers],[BIBS?]]),FALSE)</f>
        <v>0</v>
      </c>
      <c r="N435" s="1" t="str">
        <f>VLOOKUP(Cohort[[#This Row],[Code]],Codes[],COLUMN(Codes[[#Headers],[Meaning]]),FALSE)</f>
        <v>Term scan, Assessed at 18 months</v>
      </c>
      <c r="O435" s="1" t="str">
        <f>VLOOKUP(Cohort[[#This Row],[Code]],Codes[],COLUMN(Codes[[#Headers],[Parents Demographic]]),FALSE)</f>
        <v>Yes</v>
      </c>
      <c r="P435" s="1" t="str">
        <f>VLOOKUP(Cohort[[#This Row],[Code]],Codes[],COLUMN(Codes[[#Headers],[Mother''s Past Medical History]]),FALSE)</f>
        <v>Yes</v>
      </c>
      <c r="Q435" s="1" t="str">
        <f>VLOOKUP(Cohort[[#This Row],[Code]],Codes[],COLUMN(Codes[[#Headers],[EDD + Mode of Conception]]),FALSE)</f>
        <v>Yes</v>
      </c>
      <c r="R435" s="1" t="str">
        <f>VLOOKUP(Cohort[[#This Row],[Code]],Codes[],COLUMN(Codes[[#Headers],[Late Pregnancy History]]),FALSE)</f>
        <v>Yes</v>
      </c>
      <c r="S435" s="1" t="str">
        <f>VLOOKUP(Cohort[[#This Row],[Code]],Codes[],COLUMN(Codes[[#Headers],[Labour History]]),FALSE)</f>
        <v>Yes</v>
      </c>
      <c r="T435" s="1" t="str">
        <f>VLOOKUP(Cohort[[#This Row],[Code]],Codes[],COLUMN(Codes[[#Headers],[Baby Background Information]]),FALSE)</f>
        <v>Yes</v>
      </c>
      <c r="U435" s="1" t="str">
        <f>VLOOKUP(Cohort[[#This Row],[Code]],Codes[],COLUMN(Codes[[#Headers],[EPDS]]),FALSE)</f>
        <v>Yes</v>
      </c>
      <c r="V435" s="1" t="str">
        <f>VLOOKUP(Cohort[[#This Row],[Code]],Codes[],COLUMN(Codes[[#Headers],[Mother''s Medications]]),FALSE)</f>
        <v>Yes</v>
      </c>
      <c r="W435" s="1" t="str">
        <f>VLOOKUP(Cohort[[#This Row],[Code]],Codes[],COLUMN(Codes[[#Headers],[Baby Medications]]),FALSE)</f>
        <v>Yes</v>
      </c>
      <c r="X435" s="1" t="str">
        <f>VLOOKUP(Cohort[[#This Row],[Code]],Codes[],COLUMN(Codes[[#Headers],[Obstetric Histpry]]),FALSE)</f>
        <v>Yes</v>
      </c>
      <c r="Y435" s="1" t="str">
        <f>VLOOKUP(Cohort[[#This Row],[Code]],Codes[],COLUMN(Codes[[#Headers],[18 Month Follow on Data]]),FALSE)</f>
        <v>Yes</v>
      </c>
    </row>
    <row r="436" spans="1:25" hidden="1" x14ac:dyDescent="0.2">
      <c r="A436" t="s">
        <v>448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 t="str" cm="1">
        <f t="array" ref="I436">TEXT(SUM(10^Code_Mask*(Cohort[[#This Row],[Fetal Pilot Scans, validated or not]:[Has child had an 18 month assessment.  NB this includes limited data, courtesy assessments etc]]&gt;0)),"0000000")</f>
        <v>0100100</v>
      </c>
      <c r="L436" s="1" t="b">
        <f>VLOOKUP(Cohort[[#This Row],[Participant ID]],BIBS[],COLUMN(BIBS[[#Headers],[BIBS?]]),FALSE)</f>
        <v>0</v>
      </c>
      <c r="N436" s="1" t="str">
        <f>VLOOKUP(Cohort[[#This Row],[Code]],Codes[],COLUMN(Codes[[#Headers],[Meaning]]),FALSE)</f>
        <v>Term scan, Assessed at 18 months</v>
      </c>
      <c r="O436" s="1" t="str">
        <f>VLOOKUP(Cohort[[#This Row],[Code]],Codes[],COLUMN(Codes[[#Headers],[Parents Demographic]]),FALSE)</f>
        <v>Yes</v>
      </c>
      <c r="P436" s="1" t="str">
        <f>VLOOKUP(Cohort[[#This Row],[Code]],Codes[],COLUMN(Codes[[#Headers],[Mother''s Past Medical History]]),FALSE)</f>
        <v>Yes</v>
      </c>
      <c r="Q436" s="1" t="str">
        <f>VLOOKUP(Cohort[[#This Row],[Code]],Codes[],COLUMN(Codes[[#Headers],[EDD + Mode of Conception]]),FALSE)</f>
        <v>Yes</v>
      </c>
      <c r="R436" s="1" t="str">
        <f>VLOOKUP(Cohort[[#This Row],[Code]],Codes[],COLUMN(Codes[[#Headers],[Late Pregnancy History]]),FALSE)</f>
        <v>Yes</v>
      </c>
      <c r="S436" s="1" t="str">
        <f>VLOOKUP(Cohort[[#This Row],[Code]],Codes[],COLUMN(Codes[[#Headers],[Labour History]]),FALSE)</f>
        <v>Yes</v>
      </c>
      <c r="T436" s="1" t="str">
        <f>VLOOKUP(Cohort[[#This Row],[Code]],Codes[],COLUMN(Codes[[#Headers],[Baby Background Information]]),FALSE)</f>
        <v>Yes</v>
      </c>
      <c r="U436" s="1" t="str">
        <f>VLOOKUP(Cohort[[#This Row],[Code]],Codes[],COLUMN(Codes[[#Headers],[EPDS]]),FALSE)</f>
        <v>Yes</v>
      </c>
      <c r="V436" s="1" t="str">
        <f>VLOOKUP(Cohort[[#This Row],[Code]],Codes[],COLUMN(Codes[[#Headers],[Mother''s Medications]]),FALSE)</f>
        <v>Yes</v>
      </c>
      <c r="W436" s="1" t="str">
        <f>VLOOKUP(Cohort[[#This Row],[Code]],Codes[],COLUMN(Codes[[#Headers],[Baby Medications]]),FALSE)</f>
        <v>Yes</v>
      </c>
      <c r="X436" s="1" t="str">
        <f>VLOOKUP(Cohort[[#This Row],[Code]],Codes[],COLUMN(Codes[[#Headers],[Obstetric Histpry]]),FALSE)</f>
        <v>Yes</v>
      </c>
      <c r="Y436" s="1" t="str">
        <f>VLOOKUP(Cohort[[#This Row],[Code]],Codes[],COLUMN(Codes[[#Headers],[18 Month Follow on Data]]),FALSE)</f>
        <v>Yes</v>
      </c>
    </row>
    <row r="437" spans="1:25" hidden="1" x14ac:dyDescent="0.2">
      <c r="A437" t="s">
        <v>449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tr" cm="1">
        <f t="array" ref="I437">TEXT(SUM(10^Code_Mask*(Cohort[[#This Row],[Fetal Pilot Scans, validated or not]:[Has child had an 18 month assessment.  NB this includes limited data, courtesy assessments etc]]&gt;0)),"0000000")</f>
        <v>0000010</v>
      </c>
      <c r="L437" s="1" t="b">
        <f>VLOOKUP(Cohort[[#This Row],[Participant ID]],BIBS[],COLUMN(BIBS[[#Headers],[BIBS?]]),FALSE)</f>
        <v>0</v>
      </c>
      <c r="N437" s="1" t="str">
        <f>VLOOKUP(Cohort[[#This Row],[Code]],Codes[],COLUMN(Codes[[#Headers],[Meaning]]),FALSE)</f>
        <v>Fetal pilot.  Not assessed.  Enrolment, EPDS, not cleaned</v>
      </c>
      <c r="O437" s="1" t="str">
        <f>VLOOKUP(Cohort[[#This Row],[Code]],Codes[],COLUMN(Codes[[#Headers],[Parents Demographic]]),FALSE)</f>
        <v>Yes - uncleaned</v>
      </c>
      <c r="P437" s="1" t="str">
        <f>VLOOKUP(Cohort[[#This Row],[Code]],Codes[],COLUMN(Codes[[#Headers],[Mother''s Past Medical History]]),FALSE)</f>
        <v>Yes - uncleaned</v>
      </c>
      <c r="Q437" s="1" t="str">
        <f>VLOOKUP(Cohort[[#This Row],[Code]],Codes[],COLUMN(Codes[[#Headers],[EDD + Mode of Conception]]),FALSE)</f>
        <v>Yes - uncleaned</v>
      </c>
      <c r="R437" s="1" t="str">
        <f>VLOOKUP(Cohort[[#This Row],[Code]],Codes[],COLUMN(Codes[[#Headers],[Late Pregnancy History]]),FALSE)</f>
        <v>No</v>
      </c>
      <c r="S437" s="1" t="str">
        <f>VLOOKUP(Cohort[[#This Row],[Code]],Codes[],COLUMN(Codes[[#Headers],[Labour History]]),FALSE)</f>
        <v>No</v>
      </c>
      <c r="T437" s="1" t="str">
        <f>VLOOKUP(Cohort[[#This Row],[Code]],Codes[],COLUMN(Codes[[#Headers],[Baby Background Information]]),FALSE)</f>
        <v>No</v>
      </c>
      <c r="U437" s="1" t="str">
        <f>VLOOKUP(Cohort[[#This Row],[Code]],Codes[],COLUMN(Codes[[#Headers],[EPDS]]),FALSE)</f>
        <v>Yes</v>
      </c>
      <c r="V437" s="1" t="str">
        <f>VLOOKUP(Cohort[[#This Row],[Code]],Codes[],COLUMN(Codes[[#Headers],[Mother''s Medications]]),FALSE)</f>
        <v>Yes - uncleaned</v>
      </c>
      <c r="W437" s="1" t="str">
        <f>VLOOKUP(Cohort[[#This Row],[Code]],Codes[],COLUMN(Codes[[#Headers],[Baby Medications]]),FALSE)</f>
        <v>No</v>
      </c>
      <c r="X437" s="1" t="str">
        <f>VLOOKUP(Cohort[[#This Row],[Code]],Codes[],COLUMN(Codes[[#Headers],[Obstetric Histpry]]),FALSE)</f>
        <v>Yes - uncleaned</v>
      </c>
      <c r="Y437" s="1" t="str">
        <f>VLOOKUP(Cohort[[#This Row],[Code]],Codes[],COLUMN(Codes[[#Headers],[18 Month Follow on Data]]),FALSE)</f>
        <v>No</v>
      </c>
    </row>
    <row r="438" spans="1:25" hidden="1" x14ac:dyDescent="0.2">
      <c r="A438" t="s">
        <v>450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tr" cm="1">
        <f t="array" ref="I438">TEXT(SUM(10^Code_Mask*(Cohort[[#This Row],[Fetal Pilot Scans, validated or not]:[Has child had an 18 month assessment.  NB this includes limited data, courtesy assessments etc]]&gt;0)),"0000000")</f>
        <v>0000010</v>
      </c>
      <c r="L438" s="1" t="b">
        <f>VLOOKUP(Cohort[[#This Row],[Participant ID]],BIBS[],COLUMN(BIBS[[#Headers],[BIBS?]]),FALSE)</f>
        <v>0</v>
      </c>
      <c r="N438" s="1" t="str">
        <f>VLOOKUP(Cohort[[#This Row],[Code]],Codes[],COLUMN(Codes[[#Headers],[Meaning]]),FALSE)</f>
        <v>Fetal pilot.  Not assessed.  Enrolment, EPDS, not cleaned</v>
      </c>
      <c r="O438" s="1" t="str">
        <f>VLOOKUP(Cohort[[#This Row],[Code]],Codes[],COLUMN(Codes[[#Headers],[Parents Demographic]]),FALSE)</f>
        <v>Yes - uncleaned</v>
      </c>
      <c r="P438" s="1" t="str">
        <f>VLOOKUP(Cohort[[#This Row],[Code]],Codes[],COLUMN(Codes[[#Headers],[Mother''s Past Medical History]]),FALSE)</f>
        <v>Yes - uncleaned</v>
      </c>
      <c r="Q438" s="1" t="str">
        <f>VLOOKUP(Cohort[[#This Row],[Code]],Codes[],COLUMN(Codes[[#Headers],[EDD + Mode of Conception]]),FALSE)</f>
        <v>Yes - uncleaned</v>
      </c>
      <c r="R438" s="1" t="str">
        <f>VLOOKUP(Cohort[[#This Row],[Code]],Codes[],COLUMN(Codes[[#Headers],[Late Pregnancy History]]),FALSE)</f>
        <v>No</v>
      </c>
      <c r="S438" s="1" t="str">
        <f>VLOOKUP(Cohort[[#This Row],[Code]],Codes[],COLUMN(Codes[[#Headers],[Labour History]]),FALSE)</f>
        <v>No</v>
      </c>
      <c r="T438" s="1" t="str">
        <f>VLOOKUP(Cohort[[#This Row],[Code]],Codes[],COLUMN(Codes[[#Headers],[Baby Background Information]]),FALSE)</f>
        <v>No</v>
      </c>
      <c r="U438" s="1" t="str">
        <f>VLOOKUP(Cohort[[#This Row],[Code]],Codes[],COLUMN(Codes[[#Headers],[EPDS]]),FALSE)</f>
        <v>Yes</v>
      </c>
      <c r="V438" s="1" t="str">
        <f>VLOOKUP(Cohort[[#This Row],[Code]],Codes[],COLUMN(Codes[[#Headers],[Mother''s Medications]]),FALSE)</f>
        <v>Yes - uncleaned</v>
      </c>
      <c r="W438" s="1" t="str">
        <f>VLOOKUP(Cohort[[#This Row],[Code]],Codes[],COLUMN(Codes[[#Headers],[Baby Medications]]),FALSE)</f>
        <v>No</v>
      </c>
      <c r="X438" s="1" t="str">
        <f>VLOOKUP(Cohort[[#This Row],[Code]],Codes[],COLUMN(Codes[[#Headers],[Obstetric Histpry]]),FALSE)</f>
        <v>Yes - uncleaned</v>
      </c>
      <c r="Y438" s="1" t="str">
        <f>VLOOKUP(Cohort[[#This Row],[Code]],Codes[],COLUMN(Codes[[#Headers],[18 Month Follow on Data]]),FALSE)</f>
        <v>No</v>
      </c>
    </row>
    <row r="439" spans="1:25" hidden="1" x14ac:dyDescent="0.2">
      <c r="A439" t="s">
        <v>451</v>
      </c>
      <c r="B439">
        <v>2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 t="str" cm="1">
        <f t="array" ref="I439">TEXT(SUM(10^Code_Mask*(Cohort[[#This Row],[Fetal Pilot Scans, validated or not]:[Has child had an 18 month assessment.  NB this includes limited data, courtesy assessments etc]]&gt;0)),"0000000")</f>
        <v>0100110</v>
      </c>
      <c r="L439" s="1" t="b">
        <f>VLOOKUP(Cohort[[#This Row],[Participant ID]],BIBS[],COLUMN(BIBS[[#Headers],[BIBS?]]),FALSE)</f>
        <v>0</v>
      </c>
      <c r="N439" s="1" t="str">
        <f>VLOOKUP(Cohort[[#This Row],[Code]],Codes[],COLUMN(Codes[[#Headers],[Meaning]]),FALSE)</f>
        <v>Term scan + fetal pilot assessed at 18 months</v>
      </c>
      <c r="O439" s="1" t="str">
        <f>VLOOKUP(Cohort[[#This Row],[Code]],Codes[],COLUMN(Codes[[#Headers],[Parents Demographic]]),FALSE)</f>
        <v>Yes</v>
      </c>
      <c r="P439" s="1" t="str">
        <f>VLOOKUP(Cohort[[#This Row],[Code]],Codes[],COLUMN(Codes[[#Headers],[Mother''s Past Medical History]]),FALSE)</f>
        <v>Yes</v>
      </c>
      <c r="Q439" s="1" t="str">
        <f>VLOOKUP(Cohort[[#This Row],[Code]],Codes[],COLUMN(Codes[[#Headers],[EDD + Mode of Conception]]),FALSE)</f>
        <v>Yes</v>
      </c>
      <c r="R439" s="1" t="str">
        <f>VLOOKUP(Cohort[[#This Row],[Code]],Codes[],COLUMN(Codes[[#Headers],[Late Pregnancy History]]),FALSE)</f>
        <v>Yes</v>
      </c>
      <c r="S439" s="1" t="str">
        <f>VLOOKUP(Cohort[[#This Row],[Code]],Codes[],COLUMN(Codes[[#Headers],[Labour History]]),FALSE)</f>
        <v>Yes</v>
      </c>
      <c r="T439" s="1" t="str">
        <f>VLOOKUP(Cohort[[#This Row],[Code]],Codes[],COLUMN(Codes[[#Headers],[Baby Background Information]]),FALSE)</f>
        <v>Yes</v>
      </c>
      <c r="U439" s="1" t="str">
        <f>VLOOKUP(Cohort[[#This Row],[Code]],Codes[],COLUMN(Codes[[#Headers],[EPDS]]),FALSE)</f>
        <v>Yes</v>
      </c>
      <c r="V439" s="1" t="str">
        <f>VLOOKUP(Cohort[[#This Row],[Code]],Codes[],COLUMN(Codes[[#Headers],[Mother''s Medications]]),FALSE)</f>
        <v>Yes</v>
      </c>
      <c r="W439" s="1" t="str">
        <f>VLOOKUP(Cohort[[#This Row],[Code]],Codes[],COLUMN(Codes[[#Headers],[Baby Medications]]),FALSE)</f>
        <v>Yes</v>
      </c>
      <c r="X439" s="1" t="str">
        <f>VLOOKUP(Cohort[[#This Row],[Code]],Codes[],COLUMN(Codes[[#Headers],[Obstetric Histpry]]),FALSE)</f>
        <v>Yes</v>
      </c>
      <c r="Y439" s="1" t="str">
        <f>VLOOKUP(Cohort[[#This Row],[Code]],Codes[],COLUMN(Codes[[#Headers],[18 Month Follow on Data]]),FALSE)</f>
        <v>Yes</v>
      </c>
    </row>
    <row r="440" spans="1:25" x14ac:dyDescent="0.2">
      <c r="A440" t="s">
        <v>452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 t="str" cm="1">
        <f t="array" ref="I440">TEXT(SUM(10^Code_Mask*(Cohort[[#This Row],[Fetal Pilot Scans, validated or not]:[Has child had an 18 month assessment.  NB this includes limited data, courtesy assessments etc]]&gt;0)),"0000000")</f>
        <v>0100100</v>
      </c>
      <c r="L440" s="1" t="b">
        <f>VLOOKUP(Cohort[[#This Row],[Participant ID]],BIBS[],COLUMN(BIBS[[#Headers],[BIBS?]]),FALSE)</f>
        <v>1</v>
      </c>
      <c r="N440" s="1" t="str">
        <f>VLOOKUP(Cohort[[#This Row],[Code]],Codes[],COLUMN(Codes[[#Headers],[Meaning]]),FALSE)</f>
        <v>Term scan, Assessed at 18 months</v>
      </c>
      <c r="O440" s="1" t="str">
        <f>VLOOKUP(Cohort[[#This Row],[Code]],Codes[],COLUMN(Codes[[#Headers],[Parents Demographic]]),FALSE)</f>
        <v>Yes</v>
      </c>
      <c r="P440" s="1" t="str">
        <f>VLOOKUP(Cohort[[#This Row],[Code]],Codes[],COLUMN(Codes[[#Headers],[Mother''s Past Medical History]]),FALSE)</f>
        <v>Yes</v>
      </c>
      <c r="Q440" s="1" t="str">
        <f>VLOOKUP(Cohort[[#This Row],[Code]],Codes[],COLUMN(Codes[[#Headers],[EDD + Mode of Conception]]),FALSE)</f>
        <v>Yes</v>
      </c>
      <c r="R440" s="1" t="str">
        <f>VLOOKUP(Cohort[[#This Row],[Code]],Codes[],COLUMN(Codes[[#Headers],[Late Pregnancy History]]),FALSE)</f>
        <v>Yes</v>
      </c>
      <c r="S440" s="1" t="str">
        <f>VLOOKUP(Cohort[[#This Row],[Code]],Codes[],COLUMN(Codes[[#Headers],[Labour History]]),FALSE)</f>
        <v>Yes</v>
      </c>
      <c r="T440" s="1" t="str">
        <f>VLOOKUP(Cohort[[#This Row],[Code]],Codes[],COLUMN(Codes[[#Headers],[Baby Background Information]]),FALSE)</f>
        <v>Yes</v>
      </c>
      <c r="U440" s="1" t="str">
        <f>VLOOKUP(Cohort[[#This Row],[Code]],Codes[],COLUMN(Codes[[#Headers],[EPDS]]),FALSE)</f>
        <v>Yes</v>
      </c>
      <c r="V440" s="1" t="str">
        <f>VLOOKUP(Cohort[[#This Row],[Code]],Codes[],COLUMN(Codes[[#Headers],[Mother''s Medications]]),FALSE)</f>
        <v>Yes</v>
      </c>
      <c r="W440" s="1" t="str">
        <f>VLOOKUP(Cohort[[#This Row],[Code]],Codes[],COLUMN(Codes[[#Headers],[Baby Medications]]),FALSE)</f>
        <v>Yes</v>
      </c>
      <c r="X440" s="1" t="str">
        <f>VLOOKUP(Cohort[[#This Row],[Code]],Codes[],COLUMN(Codes[[#Headers],[Obstetric Histpry]]),FALSE)</f>
        <v>Yes</v>
      </c>
      <c r="Y440" s="1" t="str">
        <f>VLOOKUP(Cohort[[#This Row],[Code]],Codes[],COLUMN(Codes[[#Headers],[18 Month Follow on Data]]),FALSE)</f>
        <v>Yes</v>
      </c>
    </row>
    <row r="441" spans="1:25" hidden="1" x14ac:dyDescent="0.2">
      <c r="A441" t="s">
        <v>453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tr" cm="1">
        <f t="array" ref="I441">TEXT(SUM(10^Code_Mask*(Cohort[[#This Row],[Fetal Pilot Scans, validated or not]:[Has child had an 18 month assessment.  NB this includes limited data, courtesy assessments etc]]&gt;0)),"0000000")</f>
        <v>0000010</v>
      </c>
      <c r="L441" s="1" t="b">
        <f>VLOOKUP(Cohort[[#This Row],[Participant ID]],BIBS[],COLUMN(BIBS[[#Headers],[BIBS?]]),FALSE)</f>
        <v>0</v>
      </c>
      <c r="N441" s="1" t="str">
        <f>VLOOKUP(Cohort[[#This Row],[Code]],Codes[],COLUMN(Codes[[#Headers],[Meaning]]),FALSE)</f>
        <v>Fetal pilot.  Not assessed.  Enrolment, EPDS, not cleaned</v>
      </c>
      <c r="O441" s="1" t="str">
        <f>VLOOKUP(Cohort[[#This Row],[Code]],Codes[],COLUMN(Codes[[#Headers],[Parents Demographic]]),FALSE)</f>
        <v>Yes - uncleaned</v>
      </c>
      <c r="P441" s="1" t="str">
        <f>VLOOKUP(Cohort[[#This Row],[Code]],Codes[],COLUMN(Codes[[#Headers],[Mother''s Past Medical History]]),FALSE)</f>
        <v>Yes - uncleaned</v>
      </c>
      <c r="Q441" s="1" t="str">
        <f>VLOOKUP(Cohort[[#This Row],[Code]],Codes[],COLUMN(Codes[[#Headers],[EDD + Mode of Conception]]),FALSE)</f>
        <v>Yes - uncleaned</v>
      </c>
      <c r="R441" s="1" t="str">
        <f>VLOOKUP(Cohort[[#This Row],[Code]],Codes[],COLUMN(Codes[[#Headers],[Late Pregnancy History]]),FALSE)</f>
        <v>No</v>
      </c>
      <c r="S441" s="1" t="str">
        <f>VLOOKUP(Cohort[[#This Row],[Code]],Codes[],COLUMN(Codes[[#Headers],[Labour History]]),FALSE)</f>
        <v>No</v>
      </c>
      <c r="T441" s="1" t="str">
        <f>VLOOKUP(Cohort[[#This Row],[Code]],Codes[],COLUMN(Codes[[#Headers],[Baby Background Information]]),FALSE)</f>
        <v>No</v>
      </c>
      <c r="U441" s="1" t="str">
        <f>VLOOKUP(Cohort[[#This Row],[Code]],Codes[],COLUMN(Codes[[#Headers],[EPDS]]),FALSE)</f>
        <v>Yes</v>
      </c>
      <c r="V441" s="1" t="str">
        <f>VLOOKUP(Cohort[[#This Row],[Code]],Codes[],COLUMN(Codes[[#Headers],[Mother''s Medications]]),FALSE)</f>
        <v>Yes - uncleaned</v>
      </c>
      <c r="W441" s="1" t="str">
        <f>VLOOKUP(Cohort[[#This Row],[Code]],Codes[],COLUMN(Codes[[#Headers],[Baby Medications]]),FALSE)</f>
        <v>No</v>
      </c>
      <c r="X441" s="1" t="str">
        <f>VLOOKUP(Cohort[[#This Row],[Code]],Codes[],COLUMN(Codes[[#Headers],[Obstetric Histpry]]),FALSE)</f>
        <v>Yes - uncleaned</v>
      </c>
      <c r="Y441" s="1" t="str">
        <f>VLOOKUP(Cohort[[#This Row],[Code]],Codes[],COLUMN(Codes[[#Headers],[18 Month Follow on Data]]),FALSE)</f>
        <v>No</v>
      </c>
    </row>
    <row r="442" spans="1:25" hidden="1" x14ac:dyDescent="0.2">
      <c r="A442" t="s">
        <v>454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tr" cm="1">
        <f t="array" ref="I442">TEXT(SUM(10^Code_Mask*(Cohort[[#This Row],[Fetal Pilot Scans, validated or not]:[Has child had an 18 month assessment.  NB this includes limited data, courtesy assessments etc]]&gt;0)),"0000000")</f>
        <v>0000010</v>
      </c>
      <c r="L442" s="1" t="b">
        <f>VLOOKUP(Cohort[[#This Row],[Participant ID]],BIBS[],COLUMN(BIBS[[#Headers],[BIBS?]]),FALSE)</f>
        <v>0</v>
      </c>
      <c r="N442" s="1" t="str">
        <f>VLOOKUP(Cohort[[#This Row],[Code]],Codes[],COLUMN(Codes[[#Headers],[Meaning]]),FALSE)</f>
        <v>Fetal pilot.  Not assessed.  Enrolment, EPDS, not cleaned</v>
      </c>
      <c r="O442" s="1" t="str">
        <f>VLOOKUP(Cohort[[#This Row],[Code]],Codes[],COLUMN(Codes[[#Headers],[Parents Demographic]]),FALSE)</f>
        <v>Yes - uncleaned</v>
      </c>
      <c r="P442" s="1" t="str">
        <f>VLOOKUP(Cohort[[#This Row],[Code]],Codes[],COLUMN(Codes[[#Headers],[Mother''s Past Medical History]]),FALSE)</f>
        <v>Yes - uncleaned</v>
      </c>
      <c r="Q442" s="1" t="str">
        <f>VLOOKUP(Cohort[[#This Row],[Code]],Codes[],COLUMN(Codes[[#Headers],[EDD + Mode of Conception]]),FALSE)</f>
        <v>Yes - uncleaned</v>
      </c>
      <c r="R442" s="1" t="str">
        <f>VLOOKUP(Cohort[[#This Row],[Code]],Codes[],COLUMN(Codes[[#Headers],[Late Pregnancy History]]),FALSE)</f>
        <v>No</v>
      </c>
      <c r="S442" s="1" t="str">
        <f>VLOOKUP(Cohort[[#This Row],[Code]],Codes[],COLUMN(Codes[[#Headers],[Labour History]]),FALSE)</f>
        <v>No</v>
      </c>
      <c r="T442" s="1" t="str">
        <f>VLOOKUP(Cohort[[#This Row],[Code]],Codes[],COLUMN(Codes[[#Headers],[Baby Background Information]]),FALSE)</f>
        <v>No</v>
      </c>
      <c r="U442" s="1" t="str">
        <f>VLOOKUP(Cohort[[#This Row],[Code]],Codes[],COLUMN(Codes[[#Headers],[EPDS]]),FALSE)</f>
        <v>Yes</v>
      </c>
      <c r="V442" s="1" t="str">
        <f>VLOOKUP(Cohort[[#This Row],[Code]],Codes[],COLUMN(Codes[[#Headers],[Mother''s Medications]]),FALSE)</f>
        <v>Yes - uncleaned</v>
      </c>
      <c r="W442" s="1" t="str">
        <f>VLOOKUP(Cohort[[#This Row],[Code]],Codes[],COLUMN(Codes[[#Headers],[Baby Medications]]),FALSE)</f>
        <v>No</v>
      </c>
      <c r="X442" s="1" t="str">
        <f>VLOOKUP(Cohort[[#This Row],[Code]],Codes[],COLUMN(Codes[[#Headers],[Obstetric Histpry]]),FALSE)</f>
        <v>Yes - uncleaned</v>
      </c>
      <c r="Y442" s="1" t="str">
        <f>VLOOKUP(Cohort[[#This Row],[Code]],Codes[],COLUMN(Codes[[#Headers],[18 Month Follow on Data]]),FALSE)</f>
        <v>No</v>
      </c>
    </row>
    <row r="443" spans="1:25" hidden="1" x14ac:dyDescent="0.2">
      <c r="A443" t="s">
        <v>455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 t="str" cm="1">
        <f t="array" ref="I443">TEXT(SUM(10^Code_Mask*(Cohort[[#This Row],[Fetal Pilot Scans, validated or not]:[Has child had an 18 month assessment.  NB this includes limited data, courtesy assessments etc]]&gt;0)),"0000000")</f>
        <v>0001100</v>
      </c>
      <c r="L443" s="1" t="b">
        <f>VLOOKUP(Cohort[[#This Row],[Participant ID]],BIBS[],COLUMN(BIBS[[#Headers],[BIBS?]]),FALSE)</f>
        <v>0</v>
      </c>
      <c r="N443" s="1" t="str">
        <f>VLOOKUP(Cohort[[#This Row],[Code]],Codes[],COLUMN(Codes[[#Headers],[Meaning]]),FALSE)</f>
        <v>Pre-term_at term only, no other scans, assessed at 18 months</v>
      </c>
      <c r="O443" s="1" t="str">
        <f>VLOOKUP(Cohort[[#This Row],[Code]],Codes[],COLUMN(Codes[[#Headers],[Parents Demographic]]),FALSE)</f>
        <v>Yes</v>
      </c>
      <c r="P443" s="1" t="str">
        <f>VLOOKUP(Cohort[[#This Row],[Code]],Codes[],COLUMN(Codes[[#Headers],[Mother''s Past Medical History]]),FALSE)</f>
        <v>Yes</v>
      </c>
      <c r="Q443" s="1" t="str">
        <f>VLOOKUP(Cohort[[#This Row],[Code]],Codes[],COLUMN(Codes[[#Headers],[EDD + Mode of Conception]]),FALSE)</f>
        <v>Yes</v>
      </c>
      <c r="R443" s="1" t="str">
        <f>VLOOKUP(Cohort[[#This Row],[Code]],Codes[],COLUMN(Codes[[#Headers],[Late Pregnancy History]]),FALSE)</f>
        <v>Yes</v>
      </c>
      <c r="S443" s="1" t="str">
        <f>VLOOKUP(Cohort[[#This Row],[Code]],Codes[],COLUMN(Codes[[#Headers],[Labour History]]),FALSE)</f>
        <v>Yes</v>
      </c>
      <c r="T443" s="1" t="str">
        <f>VLOOKUP(Cohort[[#This Row],[Code]],Codes[],COLUMN(Codes[[#Headers],[Baby Background Information]]),FALSE)</f>
        <v>Yes</v>
      </c>
      <c r="U443" s="1" t="str">
        <f>VLOOKUP(Cohort[[#This Row],[Code]],Codes[],COLUMN(Codes[[#Headers],[EPDS]]),FALSE)</f>
        <v>Yes</v>
      </c>
      <c r="V443" s="1" t="str">
        <f>VLOOKUP(Cohort[[#This Row],[Code]],Codes[],COLUMN(Codes[[#Headers],[Mother''s Medications]]),FALSE)</f>
        <v>Yes</v>
      </c>
      <c r="W443" s="1" t="str">
        <f>VLOOKUP(Cohort[[#This Row],[Code]],Codes[],COLUMN(Codes[[#Headers],[Baby Medications]]),FALSE)</f>
        <v>Yes</v>
      </c>
      <c r="X443" s="1" t="str">
        <f>VLOOKUP(Cohort[[#This Row],[Code]],Codes[],COLUMN(Codes[[#Headers],[Obstetric Histpry]]),FALSE)</f>
        <v>Yes</v>
      </c>
      <c r="Y443" s="1" t="str">
        <f>VLOOKUP(Cohort[[#This Row],[Code]],Codes[],COLUMN(Codes[[#Headers],[18 Month Follow on Data]]),FALSE)</f>
        <v>Yes</v>
      </c>
    </row>
    <row r="444" spans="1:25" hidden="1" x14ac:dyDescent="0.2">
      <c r="A444" t="s">
        <v>456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 t="str" cm="1">
        <f t="array" ref="I444">TEXT(SUM(10^Code_Mask*(Cohort[[#This Row],[Fetal Pilot Scans, validated or not]:[Has child had an 18 month assessment.  NB this includes limited data, courtesy assessments etc]]&gt;0)),"0000000")</f>
        <v>0100100</v>
      </c>
      <c r="L444" s="1" t="b">
        <f>VLOOKUP(Cohort[[#This Row],[Participant ID]],BIBS[],COLUMN(BIBS[[#Headers],[BIBS?]]),FALSE)</f>
        <v>0</v>
      </c>
      <c r="N444" s="1" t="str">
        <f>VLOOKUP(Cohort[[#This Row],[Code]],Codes[],COLUMN(Codes[[#Headers],[Meaning]]),FALSE)</f>
        <v>Term scan, Assessed at 18 months</v>
      </c>
      <c r="O444" s="1" t="str">
        <f>VLOOKUP(Cohort[[#This Row],[Code]],Codes[],COLUMN(Codes[[#Headers],[Parents Demographic]]),FALSE)</f>
        <v>Yes</v>
      </c>
      <c r="P444" s="1" t="str">
        <f>VLOOKUP(Cohort[[#This Row],[Code]],Codes[],COLUMN(Codes[[#Headers],[Mother''s Past Medical History]]),FALSE)</f>
        <v>Yes</v>
      </c>
      <c r="Q444" s="1" t="str">
        <f>VLOOKUP(Cohort[[#This Row],[Code]],Codes[],COLUMN(Codes[[#Headers],[EDD + Mode of Conception]]),FALSE)</f>
        <v>Yes</v>
      </c>
      <c r="R444" s="1" t="str">
        <f>VLOOKUP(Cohort[[#This Row],[Code]],Codes[],COLUMN(Codes[[#Headers],[Late Pregnancy History]]),FALSE)</f>
        <v>Yes</v>
      </c>
      <c r="S444" s="1" t="str">
        <f>VLOOKUP(Cohort[[#This Row],[Code]],Codes[],COLUMN(Codes[[#Headers],[Labour History]]),FALSE)</f>
        <v>Yes</v>
      </c>
      <c r="T444" s="1" t="str">
        <f>VLOOKUP(Cohort[[#This Row],[Code]],Codes[],COLUMN(Codes[[#Headers],[Baby Background Information]]),FALSE)</f>
        <v>Yes</v>
      </c>
      <c r="U444" s="1" t="str">
        <f>VLOOKUP(Cohort[[#This Row],[Code]],Codes[],COLUMN(Codes[[#Headers],[EPDS]]),FALSE)</f>
        <v>Yes</v>
      </c>
      <c r="V444" s="1" t="str">
        <f>VLOOKUP(Cohort[[#This Row],[Code]],Codes[],COLUMN(Codes[[#Headers],[Mother''s Medications]]),FALSE)</f>
        <v>Yes</v>
      </c>
      <c r="W444" s="1" t="str">
        <f>VLOOKUP(Cohort[[#This Row],[Code]],Codes[],COLUMN(Codes[[#Headers],[Baby Medications]]),FALSE)</f>
        <v>Yes</v>
      </c>
      <c r="X444" s="1" t="str">
        <f>VLOOKUP(Cohort[[#This Row],[Code]],Codes[],COLUMN(Codes[[#Headers],[Obstetric Histpry]]),FALSE)</f>
        <v>Yes</v>
      </c>
      <c r="Y444" s="1" t="str">
        <f>VLOOKUP(Cohort[[#This Row],[Code]],Codes[],COLUMN(Codes[[#Headers],[18 Month Follow on Data]]),FALSE)</f>
        <v>Yes</v>
      </c>
    </row>
    <row r="445" spans="1:25" hidden="1" x14ac:dyDescent="0.2">
      <c r="A445" t="s">
        <v>457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 t="str" cm="1">
        <f t="array" ref="I445">TEXT(SUM(10^Code_Mask*(Cohort[[#This Row],[Fetal Pilot Scans, validated or not]:[Has child had an 18 month assessment.  NB this includes limited data, courtesy assessments etc]]&gt;0)),"0000000")</f>
        <v>0100100</v>
      </c>
      <c r="L445" s="1" t="b">
        <f>VLOOKUP(Cohort[[#This Row],[Participant ID]],BIBS[],COLUMN(BIBS[[#Headers],[BIBS?]]),FALSE)</f>
        <v>0</v>
      </c>
      <c r="N445" s="1" t="str">
        <f>VLOOKUP(Cohort[[#This Row],[Code]],Codes[],COLUMN(Codes[[#Headers],[Meaning]]),FALSE)</f>
        <v>Term scan, Assessed at 18 months</v>
      </c>
      <c r="O445" s="1" t="str">
        <f>VLOOKUP(Cohort[[#This Row],[Code]],Codes[],COLUMN(Codes[[#Headers],[Parents Demographic]]),FALSE)</f>
        <v>Yes</v>
      </c>
      <c r="P445" s="1" t="str">
        <f>VLOOKUP(Cohort[[#This Row],[Code]],Codes[],COLUMN(Codes[[#Headers],[Mother''s Past Medical History]]),FALSE)</f>
        <v>Yes</v>
      </c>
      <c r="Q445" s="1" t="str">
        <f>VLOOKUP(Cohort[[#This Row],[Code]],Codes[],COLUMN(Codes[[#Headers],[EDD + Mode of Conception]]),FALSE)</f>
        <v>Yes</v>
      </c>
      <c r="R445" s="1" t="str">
        <f>VLOOKUP(Cohort[[#This Row],[Code]],Codes[],COLUMN(Codes[[#Headers],[Late Pregnancy History]]),FALSE)</f>
        <v>Yes</v>
      </c>
      <c r="S445" s="1" t="str">
        <f>VLOOKUP(Cohort[[#This Row],[Code]],Codes[],COLUMN(Codes[[#Headers],[Labour History]]),FALSE)</f>
        <v>Yes</v>
      </c>
      <c r="T445" s="1" t="str">
        <f>VLOOKUP(Cohort[[#This Row],[Code]],Codes[],COLUMN(Codes[[#Headers],[Baby Background Information]]),FALSE)</f>
        <v>Yes</v>
      </c>
      <c r="U445" s="1" t="str">
        <f>VLOOKUP(Cohort[[#This Row],[Code]],Codes[],COLUMN(Codes[[#Headers],[EPDS]]),FALSE)</f>
        <v>Yes</v>
      </c>
      <c r="V445" s="1" t="str">
        <f>VLOOKUP(Cohort[[#This Row],[Code]],Codes[],COLUMN(Codes[[#Headers],[Mother''s Medications]]),FALSE)</f>
        <v>Yes</v>
      </c>
      <c r="W445" s="1" t="str">
        <f>VLOOKUP(Cohort[[#This Row],[Code]],Codes[],COLUMN(Codes[[#Headers],[Baby Medications]]),FALSE)</f>
        <v>Yes</v>
      </c>
      <c r="X445" s="1" t="str">
        <f>VLOOKUP(Cohort[[#This Row],[Code]],Codes[],COLUMN(Codes[[#Headers],[Obstetric Histpry]]),FALSE)</f>
        <v>Yes</v>
      </c>
      <c r="Y445" s="1" t="str">
        <f>VLOOKUP(Cohort[[#This Row],[Code]],Codes[],COLUMN(Codes[[#Headers],[18 Month Follow on Data]]),FALSE)</f>
        <v>Yes</v>
      </c>
    </row>
    <row r="446" spans="1:25" hidden="1" x14ac:dyDescent="0.2">
      <c r="A446" t="s">
        <v>458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 t="str" cm="1">
        <f t="array" ref="I446">TEXT(SUM(10^Code_Mask*(Cohort[[#This Row],[Fetal Pilot Scans, validated or not]:[Has child had an 18 month assessment.  NB this includes limited data, courtesy assessments etc]]&gt;0)),"0000000")</f>
        <v>0100100</v>
      </c>
      <c r="L446" s="1" t="b">
        <f>VLOOKUP(Cohort[[#This Row],[Participant ID]],BIBS[],COLUMN(BIBS[[#Headers],[BIBS?]]),FALSE)</f>
        <v>0</v>
      </c>
      <c r="N446" s="1" t="str">
        <f>VLOOKUP(Cohort[[#This Row],[Code]],Codes[],COLUMN(Codes[[#Headers],[Meaning]]),FALSE)</f>
        <v>Term scan, Assessed at 18 months</v>
      </c>
      <c r="O446" s="1" t="str">
        <f>VLOOKUP(Cohort[[#This Row],[Code]],Codes[],COLUMN(Codes[[#Headers],[Parents Demographic]]),FALSE)</f>
        <v>Yes</v>
      </c>
      <c r="P446" s="1" t="str">
        <f>VLOOKUP(Cohort[[#This Row],[Code]],Codes[],COLUMN(Codes[[#Headers],[Mother''s Past Medical History]]),FALSE)</f>
        <v>Yes</v>
      </c>
      <c r="Q446" s="1" t="str">
        <f>VLOOKUP(Cohort[[#This Row],[Code]],Codes[],COLUMN(Codes[[#Headers],[EDD + Mode of Conception]]),FALSE)</f>
        <v>Yes</v>
      </c>
      <c r="R446" s="1" t="str">
        <f>VLOOKUP(Cohort[[#This Row],[Code]],Codes[],COLUMN(Codes[[#Headers],[Late Pregnancy History]]),FALSE)</f>
        <v>Yes</v>
      </c>
      <c r="S446" s="1" t="str">
        <f>VLOOKUP(Cohort[[#This Row],[Code]],Codes[],COLUMN(Codes[[#Headers],[Labour History]]),FALSE)</f>
        <v>Yes</v>
      </c>
      <c r="T446" s="1" t="str">
        <f>VLOOKUP(Cohort[[#This Row],[Code]],Codes[],COLUMN(Codes[[#Headers],[Baby Background Information]]),FALSE)</f>
        <v>Yes</v>
      </c>
      <c r="U446" s="1" t="str">
        <f>VLOOKUP(Cohort[[#This Row],[Code]],Codes[],COLUMN(Codes[[#Headers],[EPDS]]),FALSE)</f>
        <v>Yes</v>
      </c>
      <c r="V446" s="1" t="str">
        <f>VLOOKUP(Cohort[[#This Row],[Code]],Codes[],COLUMN(Codes[[#Headers],[Mother''s Medications]]),FALSE)</f>
        <v>Yes</v>
      </c>
      <c r="W446" s="1" t="str">
        <f>VLOOKUP(Cohort[[#This Row],[Code]],Codes[],COLUMN(Codes[[#Headers],[Baby Medications]]),FALSE)</f>
        <v>Yes</v>
      </c>
      <c r="X446" s="1" t="str">
        <f>VLOOKUP(Cohort[[#This Row],[Code]],Codes[],COLUMN(Codes[[#Headers],[Obstetric Histpry]]),FALSE)</f>
        <v>Yes</v>
      </c>
      <c r="Y446" s="1" t="str">
        <f>VLOOKUP(Cohort[[#This Row],[Code]],Codes[],COLUMN(Codes[[#Headers],[18 Month Follow on Data]]),FALSE)</f>
        <v>Yes</v>
      </c>
    </row>
    <row r="447" spans="1:25" hidden="1" x14ac:dyDescent="0.2">
      <c r="A447" t="s">
        <v>459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 t="str" cm="1">
        <f t="array" ref="I447">TEXT(SUM(10^Code_Mask*(Cohort[[#This Row],[Fetal Pilot Scans, validated or not]:[Has child had an 18 month assessment.  NB this includes limited data, courtesy assessments etc]]&gt;0)),"0000000")</f>
        <v>0100100</v>
      </c>
      <c r="L447" s="1" t="b">
        <f>VLOOKUP(Cohort[[#This Row],[Participant ID]],BIBS[],COLUMN(BIBS[[#Headers],[BIBS?]]),FALSE)</f>
        <v>0</v>
      </c>
      <c r="N447" s="1" t="str">
        <f>VLOOKUP(Cohort[[#This Row],[Code]],Codes[],COLUMN(Codes[[#Headers],[Meaning]]),FALSE)</f>
        <v>Term scan, Assessed at 18 months</v>
      </c>
      <c r="O447" s="1" t="str">
        <f>VLOOKUP(Cohort[[#This Row],[Code]],Codes[],COLUMN(Codes[[#Headers],[Parents Demographic]]),FALSE)</f>
        <v>Yes</v>
      </c>
      <c r="P447" s="1" t="str">
        <f>VLOOKUP(Cohort[[#This Row],[Code]],Codes[],COLUMN(Codes[[#Headers],[Mother''s Past Medical History]]),FALSE)</f>
        <v>Yes</v>
      </c>
      <c r="Q447" s="1" t="str">
        <f>VLOOKUP(Cohort[[#This Row],[Code]],Codes[],COLUMN(Codes[[#Headers],[EDD + Mode of Conception]]),FALSE)</f>
        <v>Yes</v>
      </c>
      <c r="R447" s="1" t="str">
        <f>VLOOKUP(Cohort[[#This Row],[Code]],Codes[],COLUMN(Codes[[#Headers],[Late Pregnancy History]]),FALSE)</f>
        <v>Yes</v>
      </c>
      <c r="S447" s="1" t="str">
        <f>VLOOKUP(Cohort[[#This Row],[Code]],Codes[],COLUMN(Codes[[#Headers],[Labour History]]),FALSE)</f>
        <v>Yes</v>
      </c>
      <c r="T447" s="1" t="str">
        <f>VLOOKUP(Cohort[[#This Row],[Code]],Codes[],COLUMN(Codes[[#Headers],[Baby Background Information]]),FALSE)</f>
        <v>Yes</v>
      </c>
      <c r="U447" s="1" t="str">
        <f>VLOOKUP(Cohort[[#This Row],[Code]],Codes[],COLUMN(Codes[[#Headers],[EPDS]]),FALSE)</f>
        <v>Yes</v>
      </c>
      <c r="V447" s="1" t="str">
        <f>VLOOKUP(Cohort[[#This Row],[Code]],Codes[],COLUMN(Codes[[#Headers],[Mother''s Medications]]),FALSE)</f>
        <v>Yes</v>
      </c>
      <c r="W447" s="1" t="str">
        <f>VLOOKUP(Cohort[[#This Row],[Code]],Codes[],COLUMN(Codes[[#Headers],[Baby Medications]]),FALSE)</f>
        <v>Yes</v>
      </c>
      <c r="X447" s="1" t="str">
        <f>VLOOKUP(Cohort[[#This Row],[Code]],Codes[],COLUMN(Codes[[#Headers],[Obstetric Histpry]]),FALSE)</f>
        <v>Yes</v>
      </c>
      <c r="Y447" s="1" t="str">
        <f>VLOOKUP(Cohort[[#This Row],[Code]],Codes[],COLUMN(Codes[[#Headers],[18 Month Follow on Data]]),FALSE)</f>
        <v>Yes</v>
      </c>
    </row>
    <row r="448" spans="1:25" hidden="1" x14ac:dyDescent="0.2">
      <c r="A448" t="s">
        <v>460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 t="str" cm="1">
        <f t="array" ref="I448">TEXT(SUM(10^Code_Mask*(Cohort[[#This Row],[Fetal Pilot Scans, validated or not]:[Has child had an 18 month assessment.  NB this includes limited data, courtesy assessments etc]]&gt;0)),"0000000")</f>
        <v>0100100</v>
      </c>
      <c r="L448" s="1" t="b">
        <f>VLOOKUP(Cohort[[#This Row],[Participant ID]],BIBS[],COLUMN(BIBS[[#Headers],[BIBS?]]),FALSE)</f>
        <v>0</v>
      </c>
      <c r="N448" s="1" t="str">
        <f>VLOOKUP(Cohort[[#This Row],[Code]],Codes[],COLUMN(Codes[[#Headers],[Meaning]]),FALSE)</f>
        <v>Term scan, Assessed at 18 months</v>
      </c>
      <c r="O448" s="1" t="str">
        <f>VLOOKUP(Cohort[[#This Row],[Code]],Codes[],COLUMN(Codes[[#Headers],[Parents Demographic]]),FALSE)</f>
        <v>Yes</v>
      </c>
      <c r="P448" s="1" t="str">
        <f>VLOOKUP(Cohort[[#This Row],[Code]],Codes[],COLUMN(Codes[[#Headers],[Mother''s Past Medical History]]),FALSE)</f>
        <v>Yes</v>
      </c>
      <c r="Q448" s="1" t="str">
        <f>VLOOKUP(Cohort[[#This Row],[Code]],Codes[],COLUMN(Codes[[#Headers],[EDD + Mode of Conception]]),FALSE)</f>
        <v>Yes</v>
      </c>
      <c r="R448" s="1" t="str">
        <f>VLOOKUP(Cohort[[#This Row],[Code]],Codes[],COLUMN(Codes[[#Headers],[Late Pregnancy History]]),FALSE)</f>
        <v>Yes</v>
      </c>
      <c r="S448" s="1" t="str">
        <f>VLOOKUP(Cohort[[#This Row],[Code]],Codes[],COLUMN(Codes[[#Headers],[Labour History]]),FALSE)</f>
        <v>Yes</v>
      </c>
      <c r="T448" s="1" t="str">
        <f>VLOOKUP(Cohort[[#This Row],[Code]],Codes[],COLUMN(Codes[[#Headers],[Baby Background Information]]),FALSE)</f>
        <v>Yes</v>
      </c>
      <c r="U448" s="1" t="str">
        <f>VLOOKUP(Cohort[[#This Row],[Code]],Codes[],COLUMN(Codes[[#Headers],[EPDS]]),FALSE)</f>
        <v>Yes</v>
      </c>
      <c r="V448" s="1" t="str">
        <f>VLOOKUP(Cohort[[#This Row],[Code]],Codes[],COLUMN(Codes[[#Headers],[Mother''s Medications]]),FALSE)</f>
        <v>Yes</v>
      </c>
      <c r="W448" s="1" t="str">
        <f>VLOOKUP(Cohort[[#This Row],[Code]],Codes[],COLUMN(Codes[[#Headers],[Baby Medications]]),FALSE)</f>
        <v>Yes</v>
      </c>
      <c r="X448" s="1" t="str">
        <f>VLOOKUP(Cohort[[#This Row],[Code]],Codes[],COLUMN(Codes[[#Headers],[Obstetric Histpry]]),FALSE)</f>
        <v>Yes</v>
      </c>
      <c r="Y448" s="1" t="str">
        <f>VLOOKUP(Cohort[[#This Row],[Code]],Codes[],COLUMN(Codes[[#Headers],[18 Month Follow on Data]]),FALSE)</f>
        <v>Yes</v>
      </c>
    </row>
    <row r="449" spans="1:25" hidden="1" x14ac:dyDescent="0.2">
      <c r="A449" t="s">
        <v>461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 t="str" cm="1">
        <f t="array" ref="I449">TEXT(SUM(10^Code_Mask*(Cohort[[#This Row],[Fetal Pilot Scans, validated or not]:[Has child had an 18 month assessment.  NB this includes limited data, courtesy assessments etc]]&gt;0)),"0000000")</f>
        <v>0100100</v>
      </c>
      <c r="L449" s="1" t="b">
        <f>VLOOKUP(Cohort[[#This Row],[Participant ID]],BIBS[],COLUMN(BIBS[[#Headers],[BIBS?]]),FALSE)</f>
        <v>0</v>
      </c>
      <c r="N449" s="1" t="str">
        <f>VLOOKUP(Cohort[[#This Row],[Code]],Codes[],COLUMN(Codes[[#Headers],[Meaning]]),FALSE)</f>
        <v>Term scan, Assessed at 18 months</v>
      </c>
      <c r="O449" s="1" t="str">
        <f>VLOOKUP(Cohort[[#This Row],[Code]],Codes[],COLUMN(Codes[[#Headers],[Parents Demographic]]),FALSE)</f>
        <v>Yes</v>
      </c>
      <c r="P449" s="1" t="str">
        <f>VLOOKUP(Cohort[[#This Row],[Code]],Codes[],COLUMN(Codes[[#Headers],[Mother''s Past Medical History]]),FALSE)</f>
        <v>Yes</v>
      </c>
      <c r="Q449" s="1" t="str">
        <f>VLOOKUP(Cohort[[#This Row],[Code]],Codes[],COLUMN(Codes[[#Headers],[EDD + Mode of Conception]]),FALSE)</f>
        <v>Yes</v>
      </c>
      <c r="R449" s="1" t="str">
        <f>VLOOKUP(Cohort[[#This Row],[Code]],Codes[],COLUMN(Codes[[#Headers],[Late Pregnancy History]]),FALSE)</f>
        <v>Yes</v>
      </c>
      <c r="S449" s="1" t="str">
        <f>VLOOKUP(Cohort[[#This Row],[Code]],Codes[],COLUMN(Codes[[#Headers],[Labour History]]),FALSE)</f>
        <v>Yes</v>
      </c>
      <c r="T449" s="1" t="str">
        <f>VLOOKUP(Cohort[[#This Row],[Code]],Codes[],COLUMN(Codes[[#Headers],[Baby Background Information]]),FALSE)</f>
        <v>Yes</v>
      </c>
      <c r="U449" s="1" t="str">
        <f>VLOOKUP(Cohort[[#This Row],[Code]],Codes[],COLUMN(Codes[[#Headers],[EPDS]]),FALSE)</f>
        <v>Yes</v>
      </c>
      <c r="V449" s="1" t="str">
        <f>VLOOKUP(Cohort[[#This Row],[Code]],Codes[],COLUMN(Codes[[#Headers],[Mother''s Medications]]),FALSE)</f>
        <v>Yes</v>
      </c>
      <c r="W449" s="1" t="str">
        <f>VLOOKUP(Cohort[[#This Row],[Code]],Codes[],COLUMN(Codes[[#Headers],[Baby Medications]]),FALSE)</f>
        <v>Yes</v>
      </c>
      <c r="X449" s="1" t="str">
        <f>VLOOKUP(Cohort[[#This Row],[Code]],Codes[],COLUMN(Codes[[#Headers],[Obstetric Histpry]]),FALSE)</f>
        <v>Yes</v>
      </c>
      <c r="Y449" s="1" t="str">
        <f>VLOOKUP(Cohort[[#This Row],[Code]],Codes[],COLUMN(Codes[[#Headers],[18 Month Follow on Data]]),FALSE)</f>
        <v>Yes</v>
      </c>
    </row>
    <row r="450" spans="1:25" hidden="1" x14ac:dyDescent="0.2">
      <c r="A450" t="s">
        <v>462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 t="str" cm="1">
        <f t="array" ref="I450">TEXT(SUM(10^Code_Mask*(Cohort[[#This Row],[Fetal Pilot Scans, validated or not]:[Has child had an 18 month assessment.  NB this includes limited data, courtesy assessments etc]]&gt;0)),"0000000")</f>
        <v>0100100</v>
      </c>
      <c r="L450" s="1" t="b">
        <f>VLOOKUP(Cohort[[#This Row],[Participant ID]],BIBS[],COLUMN(BIBS[[#Headers],[BIBS?]]),FALSE)</f>
        <v>0</v>
      </c>
      <c r="N450" s="1" t="str">
        <f>VLOOKUP(Cohort[[#This Row],[Code]],Codes[],COLUMN(Codes[[#Headers],[Meaning]]),FALSE)</f>
        <v>Term scan, Assessed at 18 months</v>
      </c>
      <c r="O450" s="1" t="str">
        <f>VLOOKUP(Cohort[[#This Row],[Code]],Codes[],COLUMN(Codes[[#Headers],[Parents Demographic]]),FALSE)</f>
        <v>Yes</v>
      </c>
      <c r="P450" s="1" t="str">
        <f>VLOOKUP(Cohort[[#This Row],[Code]],Codes[],COLUMN(Codes[[#Headers],[Mother''s Past Medical History]]),FALSE)</f>
        <v>Yes</v>
      </c>
      <c r="Q450" s="1" t="str">
        <f>VLOOKUP(Cohort[[#This Row],[Code]],Codes[],COLUMN(Codes[[#Headers],[EDD + Mode of Conception]]),FALSE)</f>
        <v>Yes</v>
      </c>
      <c r="R450" s="1" t="str">
        <f>VLOOKUP(Cohort[[#This Row],[Code]],Codes[],COLUMN(Codes[[#Headers],[Late Pregnancy History]]),FALSE)</f>
        <v>Yes</v>
      </c>
      <c r="S450" s="1" t="str">
        <f>VLOOKUP(Cohort[[#This Row],[Code]],Codes[],COLUMN(Codes[[#Headers],[Labour History]]),FALSE)</f>
        <v>Yes</v>
      </c>
      <c r="T450" s="1" t="str">
        <f>VLOOKUP(Cohort[[#This Row],[Code]],Codes[],COLUMN(Codes[[#Headers],[Baby Background Information]]),FALSE)</f>
        <v>Yes</v>
      </c>
      <c r="U450" s="1" t="str">
        <f>VLOOKUP(Cohort[[#This Row],[Code]],Codes[],COLUMN(Codes[[#Headers],[EPDS]]),FALSE)</f>
        <v>Yes</v>
      </c>
      <c r="V450" s="1" t="str">
        <f>VLOOKUP(Cohort[[#This Row],[Code]],Codes[],COLUMN(Codes[[#Headers],[Mother''s Medications]]),FALSE)</f>
        <v>Yes</v>
      </c>
      <c r="W450" s="1" t="str">
        <f>VLOOKUP(Cohort[[#This Row],[Code]],Codes[],COLUMN(Codes[[#Headers],[Baby Medications]]),FALSE)</f>
        <v>Yes</v>
      </c>
      <c r="X450" s="1" t="str">
        <f>VLOOKUP(Cohort[[#This Row],[Code]],Codes[],COLUMN(Codes[[#Headers],[Obstetric Histpry]]),FALSE)</f>
        <v>Yes</v>
      </c>
      <c r="Y450" s="1" t="str">
        <f>VLOOKUP(Cohort[[#This Row],[Code]],Codes[],COLUMN(Codes[[#Headers],[18 Month Follow on Data]]),FALSE)</f>
        <v>Yes</v>
      </c>
    </row>
    <row r="451" spans="1:25" hidden="1" x14ac:dyDescent="0.2">
      <c r="A451" t="s">
        <v>463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 t="str" cm="1">
        <f t="array" ref="I451">TEXT(SUM(10^Code_Mask*(Cohort[[#This Row],[Fetal Pilot Scans, validated or not]:[Has child had an 18 month assessment.  NB this includes limited data, courtesy assessments etc]]&gt;0)),"0000000")</f>
        <v>0100100</v>
      </c>
      <c r="L451" s="1" t="b">
        <f>VLOOKUP(Cohort[[#This Row],[Participant ID]],BIBS[],COLUMN(BIBS[[#Headers],[BIBS?]]),FALSE)</f>
        <v>0</v>
      </c>
      <c r="N451" s="1" t="str">
        <f>VLOOKUP(Cohort[[#This Row],[Code]],Codes[],COLUMN(Codes[[#Headers],[Meaning]]),FALSE)</f>
        <v>Term scan, Assessed at 18 months</v>
      </c>
      <c r="O451" s="1" t="str">
        <f>VLOOKUP(Cohort[[#This Row],[Code]],Codes[],COLUMN(Codes[[#Headers],[Parents Demographic]]),FALSE)</f>
        <v>Yes</v>
      </c>
      <c r="P451" s="1" t="str">
        <f>VLOOKUP(Cohort[[#This Row],[Code]],Codes[],COLUMN(Codes[[#Headers],[Mother''s Past Medical History]]),FALSE)</f>
        <v>Yes</v>
      </c>
      <c r="Q451" s="1" t="str">
        <f>VLOOKUP(Cohort[[#This Row],[Code]],Codes[],COLUMN(Codes[[#Headers],[EDD + Mode of Conception]]),FALSE)</f>
        <v>Yes</v>
      </c>
      <c r="R451" s="1" t="str">
        <f>VLOOKUP(Cohort[[#This Row],[Code]],Codes[],COLUMN(Codes[[#Headers],[Late Pregnancy History]]),FALSE)</f>
        <v>Yes</v>
      </c>
      <c r="S451" s="1" t="str">
        <f>VLOOKUP(Cohort[[#This Row],[Code]],Codes[],COLUMN(Codes[[#Headers],[Labour History]]),FALSE)</f>
        <v>Yes</v>
      </c>
      <c r="T451" s="1" t="str">
        <f>VLOOKUP(Cohort[[#This Row],[Code]],Codes[],COLUMN(Codes[[#Headers],[Baby Background Information]]),FALSE)</f>
        <v>Yes</v>
      </c>
      <c r="U451" s="1" t="str">
        <f>VLOOKUP(Cohort[[#This Row],[Code]],Codes[],COLUMN(Codes[[#Headers],[EPDS]]),FALSE)</f>
        <v>Yes</v>
      </c>
      <c r="V451" s="1" t="str">
        <f>VLOOKUP(Cohort[[#This Row],[Code]],Codes[],COLUMN(Codes[[#Headers],[Mother''s Medications]]),FALSE)</f>
        <v>Yes</v>
      </c>
      <c r="W451" s="1" t="str">
        <f>VLOOKUP(Cohort[[#This Row],[Code]],Codes[],COLUMN(Codes[[#Headers],[Baby Medications]]),FALSE)</f>
        <v>Yes</v>
      </c>
      <c r="X451" s="1" t="str">
        <f>VLOOKUP(Cohort[[#This Row],[Code]],Codes[],COLUMN(Codes[[#Headers],[Obstetric Histpry]]),FALSE)</f>
        <v>Yes</v>
      </c>
      <c r="Y451" s="1" t="str">
        <f>VLOOKUP(Cohort[[#This Row],[Code]],Codes[],COLUMN(Codes[[#Headers],[18 Month Follow on Data]]),FALSE)</f>
        <v>Yes</v>
      </c>
    </row>
    <row r="452" spans="1:25" ht="51" hidden="1" x14ac:dyDescent="0.2">
      <c r="A452" t="s">
        <v>464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 t="str" cm="1">
        <f t="array" ref="I452">TEXT(SUM(10^Code_Mask*(Cohort[[#This Row],[Fetal Pilot Scans, validated or not]:[Has child had an 18 month assessment.  NB this includes limited data, courtesy assessments etc]]&gt;0)),"0000000")</f>
        <v>0100000</v>
      </c>
      <c r="K452" s="1" t="s">
        <v>16</v>
      </c>
      <c r="L452" s="1" t="b">
        <f>VLOOKUP(Cohort[[#This Row],[Participant ID]],BIBS[],COLUMN(BIBS[[#Headers],[BIBS?]]),FALSE)</f>
        <v>0</v>
      </c>
      <c r="N452" s="1" t="str">
        <f>VLOOKUP(Cohort[[#This Row],[Code]],Codes[],COLUMN(Codes[[#Headers],[Meaning]]),FALSE)</f>
        <v>Term scan, not assessed</v>
      </c>
      <c r="O452" s="1" t="str">
        <f>VLOOKUP(Cohort[[#This Row],[Code]],Codes[],COLUMN(Codes[[#Headers],[Parents Demographic]]),FALSE)</f>
        <v>Yes</v>
      </c>
      <c r="P452" s="1" t="str">
        <f>VLOOKUP(Cohort[[#This Row],[Code]],Codes[],COLUMN(Codes[[#Headers],[Mother''s Past Medical History]]),FALSE)</f>
        <v>Yes</v>
      </c>
      <c r="Q452" s="1" t="str">
        <f>VLOOKUP(Cohort[[#This Row],[Code]],Codes[],COLUMN(Codes[[#Headers],[EDD + Mode of Conception]]),FALSE)</f>
        <v>Yes</v>
      </c>
      <c r="R452" s="1" t="str">
        <f>VLOOKUP(Cohort[[#This Row],[Code]],Codes[],COLUMN(Codes[[#Headers],[Late Pregnancy History]]),FALSE)</f>
        <v>Yes</v>
      </c>
      <c r="S452" s="1" t="str">
        <f>VLOOKUP(Cohort[[#This Row],[Code]],Codes[],COLUMN(Codes[[#Headers],[Labour History]]),FALSE)</f>
        <v>Yes</v>
      </c>
      <c r="T452" s="1" t="str">
        <f>VLOOKUP(Cohort[[#This Row],[Code]],Codes[],COLUMN(Codes[[#Headers],[Baby Background Information]]),FALSE)</f>
        <v>Yes</v>
      </c>
      <c r="U452" s="1" t="str">
        <f>VLOOKUP(Cohort[[#This Row],[Code]],Codes[],COLUMN(Codes[[#Headers],[EPDS]]),FALSE)</f>
        <v>Yes</v>
      </c>
      <c r="V452" s="1" t="str">
        <f>VLOOKUP(Cohort[[#This Row],[Code]],Codes[],COLUMN(Codes[[#Headers],[Mother''s Medications]]),FALSE)</f>
        <v>Yes</v>
      </c>
      <c r="W452" s="1" t="str">
        <f>VLOOKUP(Cohort[[#This Row],[Code]],Codes[],COLUMN(Codes[[#Headers],[Baby Medications]]),FALSE)</f>
        <v>Yes</v>
      </c>
      <c r="X452" s="1" t="str">
        <f>VLOOKUP(Cohort[[#This Row],[Code]],Codes[],COLUMN(Codes[[#Headers],[Obstetric Histpry]]),FALSE)</f>
        <v>Yes</v>
      </c>
      <c r="Y452" s="1" t="str">
        <f>VLOOKUP(Cohort[[#This Row],[Code]],Codes[],COLUMN(Codes[[#Headers],[18 Month Follow on Data]]),FALSE)</f>
        <v>No</v>
      </c>
    </row>
    <row r="453" spans="1:25" hidden="1" x14ac:dyDescent="0.2">
      <c r="A453" t="s">
        <v>465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 t="str" cm="1">
        <f t="array" ref="I453">TEXT(SUM(10^Code_Mask*(Cohort[[#This Row],[Fetal Pilot Scans, validated or not]:[Has child had an 18 month assessment.  NB this includes limited data, courtesy assessments etc]]&gt;0)),"0000000")</f>
        <v>0100100</v>
      </c>
      <c r="L453" s="1" t="b">
        <f>VLOOKUP(Cohort[[#This Row],[Participant ID]],BIBS[],COLUMN(BIBS[[#Headers],[BIBS?]]),FALSE)</f>
        <v>0</v>
      </c>
      <c r="N453" s="1" t="str">
        <f>VLOOKUP(Cohort[[#This Row],[Code]],Codes[],COLUMN(Codes[[#Headers],[Meaning]]),FALSE)</f>
        <v>Term scan, Assessed at 18 months</v>
      </c>
      <c r="O453" s="1" t="str">
        <f>VLOOKUP(Cohort[[#This Row],[Code]],Codes[],COLUMN(Codes[[#Headers],[Parents Demographic]]),FALSE)</f>
        <v>Yes</v>
      </c>
      <c r="P453" s="1" t="str">
        <f>VLOOKUP(Cohort[[#This Row],[Code]],Codes[],COLUMN(Codes[[#Headers],[Mother''s Past Medical History]]),FALSE)</f>
        <v>Yes</v>
      </c>
      <c r="Q453" s="1" t="str">
        <f>VLOOKUP(Cohort[[#This Row],[Code]],Codes[],COLUMN(Codes[[#Headers],[EDD + Mode of Conception]]),FALSE)</f>
        <v>Yes</v>
      </c>
      <c r="R453" s="1" t="str">
        <f>VLOOKUP(Cohort[[#This Row],[Code]],Codes[],COLUMN(Codes[[#Headers],[Late Pregnancy History]]),FALSE)</f>
        <v>Yes</v>
      </c>
      <c r="S453" s="1" t="str">
        <f>VLOOKUP(Cohort[[#This Row],[Code]],Codes[],COLUMN(Codes[[#Headers],[Labour History]]),FALSE)</f>
        <v>Yes</v>
      </c>
      <c r="T453" s="1" t="str">
        <f>VLOOKUP(Cohort[[#This Row],[Code]],Codes[],COLUMN(Codes[[#Headers],[Baby Background Information]]),FALSE)</f>
        <v>Yes</v>
      </c>
      <c r="U453" s="1" t="str">
        <f>VLOOKUP(Cohort[[#This Row],[Code]],Codes[],COLUMN(Codes[[#Headers],[EPDS]]),FALSE)</f>
        <v>Yes</v>
      </c>
      <c r="V453" s="1" t="str">
        <f>VLOOKUP(Cohort[[#This Row],[Code]],Codes[],COLUMN(Codes[[#Headers],[Mother''s Medications]]),FALSE)</f>
        <v>Yes</v>
      </c>
      <c r="W453" s="1" t="str">
        <f>VLOOKUP(Cohort[[#This Row],[Code]],Codes[],COLUMN(Codes[[#Headers],[Baby Medications]]),FALSE)</f>
        <v>Yes</v>
      </c>
      <c r="X453" s="1" t="str">
        <f>VLOOKUP(Cohort[[#This Row],[Code]],Codes[],COLUMN(Codes[[#Headers],[Obstetric Histpry]]),FALSE)</f>
        <v>Yes</v>
      </c>
      <c r="Y453" s="1" t="str">
        <f>VLOOKUP(Cohort[[#This Row],[Code]],Codes[],COLUMN(Codes[[#Headers],[18 Month Follow on Data]]),FALSE)</f>
        <v>Yes</v>
      </c>
    </row>
    <row r="454" spans="1:25" x14ac:dyDescent="0.2">
      <c r="A454" t="s">
        <v>466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 t="str" cm="1">
        <f t="array" ref="I454">TEXT(SUM(10^Code_Mask*(Cohort[[#This Row],[Fetal Pilot Scans, validated or not]:[Has child had an 18 month assessment.  NB this includes limited data, courtesy assessments etc]]&gt;0)),"0000000")</f>
        <v>0100100</v>
      </c>
      <c r="L454" s="1" t="b">
        <f>VLOOKUP(Cohort[[#This Row],[Participant ID]],BIBS[],COLUMN(BIBS[[#Headers],[BIBS?]]),FALSE)</f>
        <v>1</v>
      </c>
      <c r="N454" s="1" t="str">
        <f>VLOOKUP(Cohort[[#This Row],[Code]],Codes[],COLUMN(Codes[[#Headers],[Meaning]]),FALSE)</f>
        <v>Term scan, Assessed at 18 months</v>
      </c>
      <c r="O454" s="1" t="str">
        <f>VLOOKUP(Cohort[[#This Row],[Code]],Codes[],COLUMN(Codes[[#Headers],[Parents Demographic]]),FALSE)</f>
        <v>Yes</v>
      </c>
      <c r="P454" s="1" t="str">
        <f>VLOOKUP(Cohort[[#This Row],[Code]],Codes[],COLUMN(Codes[[#Headers],[Mother''s Past Medical History]]),FALSE)</f>
        <v>Yes</v>
      </c>
      <c r="Q454" s="1" t="str">
        <f>VLOOKUP(Cohort[[#This Row],[Code]],Codes[],COLUMN(Codes[[#Headers],[EDD + Mode of Conception]]),FALSE)</f>
        <v>Yes</v>
      </c>
      <c r="R454" s="1" t="str">
        <f>VLOOKUP(Cohort[[#This Row],[Code]],Codes[],COLUMN(Codes[[#Headers],[Late Pregnancy History]]),FALSE)</f>
        <v>Yes</v>
      </c>
      <c r="S454" s="1" t="str">
        <f>VLOOKUP(Cohort[[#This Row],[Code]],Codes[],COLUMN(Codes[[#Headers],[Labour History]]),FALSE)</f>
        <v>Yes</v>
      </c>
      <c r="T454" s="1" t="str">
        <f>VLOOKUP(Cohort[[#This Row],[Code]],Codes[],COLUMN(Codes[[#Headers],[Baby Background Information]]),FALSE)</f>
        <v>Yes</v>
      </c>
      <c r="U454" s="1" t="str">
        <f>VLOOKUP(Cohort[[#This Row],[Code]],Codes[],COLUMN(Codes[[#Headers],[EPDS]]),FALSE)</f>
        <v>Yes</v>
      </c>
      <c r="V454" s="1" t="str">
        <f>VLOOKUP(Cohort[[#This Row],[Code]],Codes[],COLUMN(Codes[[#Headers],[Mother''s Medications]]),FALSE)</f>
        <v>Yes</v>
      </c>
      <c r="W454" s="1" t="str">
        <f>VLOOKUP(Cohort[[#This Row],[Code]],Codes[],COLUMN(Codes[[#Headers],[Baby Medications]]),FALSE)</f>
        <v>Yes</v>
      </c>
      <c r="X454" s="1" t="str">
        <f>VLOOKUP(Cohort[[#This Row],[Code]],Codes[],COLUMN(Codes[[#Headers],[Obstetric Histpry]]),FALSE)</f>
        <v>Yes</v>
      </c>
      <c r="Y454" s="1" t="str">
        <f>VLOOKUP(Cohort[[#This Row],[Code]],Codes[],COLUMN(Codes[[#Headers],[18 Month Follow on Data]]),FALSE)</f>
        <v>Yes</v>
      </c>
    </row>
    <row r="455" spans="1:25" x14ac:dyDescent="0.2">
      <c r="A455" t="s">
        <v>467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 t="str" cm="1">
        <f t="array" ref="I455">TEXT(SUM(10^Code_Mask*(Cohort[[#This Row],[Fetal Pilot Scans, validated or not]:[Has child had an 18 month assessment.  NB this includes limited data, courtesy assessments etc]]&gt;0)),"0000000")</f>
        <v>0100100</v>
      </c>
      <c r="L455" s="1" t="b">
        <f>VLOOKUP(Cohort[[#This Row],[Participant ID]],BIBS[],COLUMN(BIBS[[#Headers],[BIBS?]]),FALSE)</f>
        <v>1</v>
      </c>
      <c r="N455" s="1" t="str">
        <f>VLOOKUP(Cohort[[#This Row],[Code]],Codes[],COLUMN(Codes[[#Headers],[Meaning]]),FALSE)</f>
        <v>Term scan, Assessed at 18 months</v>
      </c>
      <c r="O455" s="1" t="str">
        <f>VLOOKUP(Cohort[[#This Row],[Code]],Codes[],COLUMN(Codes[[#Headers],[Parents Demographic]]),FALSE)</f>
        <v>Yes</v>
      </c>
      <c r="P455" s="1" t="str">
        <f>VLOOKUP(Cohort[[#This Row],[Code]],Codes[],COLUMN(Codes[[#Headers],[Mother''s Past Medical History]]),FALSE)</f>
        <v>Yes</v>
      </c>
      <c r="Q455" s="1" t="str">
        <f>VLOOKUP(Cohort[[#This Row],[Code]],Codes[],COLUMN(Codes[[#Headers],[EDD + Mode of Conception]]),FALSE)</f>
        <v>Yes</v>
      </c>
      <c r="R455" s="1" t="str">
        <f>VLOOKUP(Cohort[[#This Row],[Code]],Codes[],COLUMN(Codes[[#Headers],[Late Pregnancy History]]),FALSE)</f>
        <v>Yes</v>
      </c>
      <c r="S455" s="1" t="str">
        <f>VLOOKUP(Cohort[[#This Row],[Code]],Codes[],COLUMN(Codes[[#Headers],[Labour History]]),FALSE)</f>
        <v>Yes</v>
      </c>
      <c r="T455" s="1" t="str">
        <f>VLOOKUP(Cohort[[#This Row],[Code]],Codes[],COLUMN(Codes[[#Headers],[Baby Background Information]]),FALSE)</f>
        <v>Yes</v>
      </c>
      <c r="U455" s="1" t="str">
        <f>VLOOKUP(Cohort[[#This Row],[Code]],Codes[],COLUMN(Codes[[#Headers],[EPDS]]),FALSE)</f>
        <v>Yes</v>
      </c>
      <c r="V455" s="1" t="str">
        <f>VLOOKUP(Cohort[[#This Row],[Code]],Codes[],COLUMN(Codes[[#Headers],[Mother''s Medications]]),FALSE)</f>
        <v>Yes</v>
      </c>
      <c r="W455" s="1" t="str">
        <f>VLOOKUP(Cohort[[#This Row],[Code]],Codes[],COLUMN(Codes[[#Headers],[Baby Medications]]),FALSE)</f>
        <v>Yes</v>
      </c>
      <c r="X455" s="1" t="str">
        <f>VLOOKUP(Cohort[[#This Row],[Code]],Codes[],COLUMN(Codes[[#Headers],[Obstetric Histpry]]),FALSE)</f>
        <v>Yes</v>
      </c>
      <c r="Y455" s="1" t="str">
        <f>VLOOKUP(Cohort[[#This Row],[Code]],Codes[],COLUMN(Codes[[#Headers],[18 Month Follow on Data]]),FALSE)</f>
        <v>Yes</v>
      </c>
    </row>
    <row r="456" spans="1:25" hidden="1" x14ac:dyDescent="0.2">
      <c r="A456" t="s">
        <v>468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 t="str" cm="1">
        <f t="array" ref="I456">TEXT(SUM(10^Code_Mask*(Cohort[[#This Row],[Fetal Pilot Scans, validated or not]:[Has child had an 18 month assessment.  NB this includes limited data, courtesy assessments etc]]&gt;0)),"0000000")</f>
        <v>0100100</v>
      </c>
      <c r="L456" s="1" t="b">
        <f>VLOOKUP(Cohort[[#This Row],[Participant ID]],BIBS[],COLUMN(BIBS[[#Headers],[BIBS?]]),FALSE)</f>
        <v>0</v>
      </c>
      <c r="N456" s="1" t="str">
        <f>VLOOKUP(Cohort[[#This Row],[Code]],Codes[],COLUMN(Codes[[#Headers],[Meaning]]),FALSE)</f>
        <v>Term scan, Assessed at 18 months</v>
      </c>
      <c r="O456" s="1" t="str">
        <f>VLOOKUP(Cohort[[#This Row],[Code]],Codes[],COLUMN(Codes[[#Headers],[Parents Demographic]]),FALSE)</f>
        <v>Yes</v>
      </c>
      <c r="P456" s="1" t="str">
        <f>VLOOKUP(Cohort[[#This Row],[Code]],Codes[],COLUMN(Codes[[#Headers],[Mother''s Past Medical History]]),FALSE)</f>
        <v>Yes</v>
      </c>
      <c r="Q456" s="1" t="str">
        <f>VLOOKUP(Cohort[[#This Row],[Code]],Codes[],COLUMN(Codes[[#Headers],[EDD + Mode of Conception]]),FALSE)</f>
        <v>Yes</v>
      </c>
      <c r="R456" s="1" t="str">
        <f>VLOOKUP(Cohort[[#This Row],[Code]],Codes[],COLUMN(Codes[[#Headers],[Late Pregnancy History]]),FALSE)</f>
        <v>Yes</v>
      </c>
      <c r="S456" s="1" t="str">
        <f>VLOOKUP(Cohort[[#This Row],[Code]],Codes[],COLUMN(Codes[[#Headers],[Labour History]]),FALSE)</f>
        <v>Yes</v>
      </c>
      <c r="T456" s="1" t="str">
        <f>VLOOKUP(Cohort[[#This Row],[Code]],Codes[],COLUMN(Codes[[#Headers],[Baby Background Information]]),FALSE)</f>
        <v>Yes</v>
      </c>
      <c r="U456" s="1" t="str">
        <f>VLOOKUP(Cohort[[#This Row],[Code]],Codes[],COLUMN(Codes[[#Headers],[EPDS]]),FALSE)</f>
        <v>Yes</v>
      </c>
      <c r="V456" s="1" t="str">
        <f>VLOOKUP(Cohort[[#This Row],[Code]],Codes[],COLUMN(Codes[[#Headers],[Mother''s Medications]]),FALSE)</f>
        <v>Yes</v>
      </c>
      <c r="W456" s="1" t="str">
        <f>VLOOKUP(Cohort[[#This Row],[Code]],Codes[],COLUMN(Codes[[#Headers],[Baby Medications]]),FALSE)</f>
        <v>Yes</v>
      </c>
      <c r="X456" s="1" t="str">
        <f>VLOOKUP(Cohort[[#This Row],[Code]],Codes[],COLUMN(Codes[[#Headers],[Obstetric Histpry]]),FALSE)</f>
        <v>Yes</v>
      </c>
      <c r="Y456" s="1" t="str">
        <f>VLOOKUP(Cohort[[#This Row],[Code]],Codes[],COLUMN(Codes[[#Headers],[18 Month Follow on Data]]),FALSE)</f>
        <v>Yes</v>
      </c>
    </row>
    <row r="457" spans="1:25" ht="51" hidden="1" x14ac:dyDescent="0.2">
      <c r="A457" t="s">
        <v>469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 t="str" cm="1">
        <f t="array" ref="I457">TEXT(SUM(10^Code_Mask*(Cohort[[#This Row],[Fetal Pilot Scans, validated or not]:[Has child had an 18 month assessment.  NB this includes limited data, courtesy assessments etc]]&gt;0)),"0000000")</f>
        <v>0100000</v>
      </c>
      <c r="K457" s="1" t="s">
        <v>16</v>
      </c>
      <c r="L457" s="1" t="b">
        <f>VLOOKUP(Cohort[[#This Row],[Participant ID]],BIBS[],COLUMN(BIBS[[#Headers],[BIBS?]]),FALSE)</f>
        <v>0</v>
      </c>
      <c r="N457" s="1" t="str">
        <f>VLOOKUP(Cohort[[#This Row],[Code]],Codes[],COLUMN(Codes[[#Headers],[Meaning]]),FALSE)</f>
        <v>Term scan, not assessed</v>
      </c>
      <c r="O457" s="1" t="str">
        <f>VLOOKUP(Cohort[[#This Row],[Code]],Codes[],COLUMN(Codes[[#Headers],[Parents Demographic]]),FALSE)</f>
        <v>Yes</v>
      </c>
      <c r="P457" s="1" t="str">
        <f>VLOOKUP(Cohort[[#This Row],[Code]],Codes[],COLUMN(Codes[[#Headers],[Mother''s Past Medical History]]),FALSE)</f>
        <v>Yes</v>
      </c>
      <c r="Q457" s="1" t="str">
        <f>VLOOKUP(Cohort[[#This Row],[Code]],Codes[],COLUMN(Codes[[#Headers],[EDD + Mode of Conception]]),FALSE)</f>
        <v>Yes</v>
      </c>
      <c r="R457" s="1" t="str">
        <f>VLOOKUP(Cohort[[#This Row],[Code]],Codes[],COLUMN(Codes[[#Headers],[Late Pregnancy History]]),FALSE)</f>
        <v>Yes</v>
      </c>
      <c r="S457" s="1" t="str">
        <f>VLOOKUP(Cohort[[#This Row],[Code]],Codes[],COLUMN(Codes[[#Headers],[Labour History]]),FALSE)</f>
        <v>Yes</v>
      </c>
      <c r="T457" s="1" t="str">
        <f>VLOOKUP(Cohort[[#This Row],[Code]],Codes[],COLUMN(Codes[[#Headers],[Baby Background Information]]),FALSE)</f>
        <v>Yes</v>
      </c>
      <c r="U457" s="1" t="str">
        <f>VLOOKUP(Cohort[[#This Row],[Code]],Codes[],COLUMN(Codes[[#Headers],[EPDS]]),FALSE)</f>
        <v>Yes</v>
      </c>
      <c r="V457" s="1" t="str">
        <f>VLOOKUP(Cohort[[#This Row],[Code]],Codes[],COLUMN(Codes[[#Headers],[Mother''s Medications]]),FALSE)</f>
        <v>Yes</v>
      </c>
      <c r="W457" s="1" t="str">
        <f>VLOOKUP(Cohort[[#This Row],[Code]],Codes[],COLUMN(Codes[[#Headers],[Baby Medications]]),FALSE)</f>
        <v>Yes</v>
      </c>
      <c r="X457" s="1" t="str">
        <f>VLOOKUP(Cohort[[#This Row],[Code]],Codes[],COLUMN(Codes[[#Headers],[Obstetric Histpry]]),FALSE)</f>
        <v>Yes</v>
      </c>
      <c r="Y457" s="1" t="str">
        <f>VLOOKUP(Cohort[[#This Row],[Code]],Codes[],COLUMN(Codes[[#Headers],[18 Month Follow on Data]]),FALSE)</f>
        <v>No</v>
      </c>
    </row>
    <row r="458" spans="1:25" x14ac:dyDescent="0.2">
      <c r="A458" t="s">
        <v>470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 t="str" cm="1">
        <f t="array" ref="I458">TEXT(SUM(10^Code_Mask*(Cohort[[#This Row],[Fetal Pilot Scans, validated or not]:[Has child had an 18 month assessment.  NB this includes limited data, courtesy assessments etc]]&gt;0)),"0000000")</f>
        <v>0100000</v>
      </c>
      <c r="L458" s="1" t="b">
        <f>VLOOKUP(Cohort[[#This Row],[Participant ID]],BIBS[],COLUMN(BIBS[[#Headers],[BIBS?]]),FALSE)</f>
        <v>1</v>
      </c>
      <c r="N458" s="1" t="str">
        <f>VLOOKUP(Cohort[[#This Row],[Code]],Codes[],COLUMN(Codes[[#Headers],[Meaning]]),FALSE)</f>
        <v>Term scan, not assessed</v>
      </c>
      <c r="O458" s="1" t="str">
        <f>VLOOKUP(Cohort[[#This Row],[Code]],Codes[],COLUMN(Codes[[#Headers],[Parents Demographic]]),FALSE)</f>
        <v>Yes</v>
      </c>
      <c r="P458" s="1" t="str">
        <f>VLOOKUP(Cohort[[#This Row],[Code]],Codes[],COLUMN(Codes[[#Headers],[Mother''s Past Medical History]]),FALSE)</f>
        <v>Yes</v>
      </c>
      <c r="Q458" s="1" t="str">
        <f>VLOOKUP(Cohort[[#This Row],[Code]],Codes[],COLUMN(Codes[[#Headers],[EDD + Mode of Conception]]),FALSE)</f>
        <v>Yes</v>
      </c>
      <c r="R458" s="1" t="str">
        <f>VLOOKUP(Cohort[[#This Row],[Code]],Codes[],COLUMN(Codes[[#Headers],[Late Pregnancy History]]),FALSE)</f>
        <v>Yes</v>
      </c>
      <c r="S458" s="1" t="str">
        <f>VLOOKUP(Cohort[[#This Row],[Code]],Codes[],COLUMN(Codes[[#Headers],[Labour History]]),FALSE)</f>
        <v>Yes</v>
      </c>
      <c r="T458" s="1" t="str">
        <f>VLOOKUP(Cohort[[#This Row],[Code]],Codes[],COLUMN(Codes[[#Headers],[Baby Background Information]]),FALSE)</f>
        <v>Yes</v>
      </c>
      <c r="U458" s="1" t="str">
        <f>VLOOKUP(Cohort[[#This Row],[Code]],Codes[],COLUMN(Codes[[#Headers],[EPDS]]),FALSE)</f>
        <v>Yes</v>
      </c>
      <c r="V458" s="1" t="str">
        <f>VLOOKUP(Cohort[[#This Row],[Code]],Codes[],COLUMN(Codes[[#Headers],[Mother''s Medications]]),FALSE)</f>
        <v>Yes</v>
      </c>
      <c r="W458" s="1" t="str">
        <f>VLOOKUP(Cohort[[#This Row],[Code]],Codes[],COLUMN(Codes[[#Headers],[Baby Medications]]),FALSE)</f>
        <v>Yes</v>
      </c>
      <c r="X458" s="1" t="str">
        <f>VLOOKUP(Cohort[[#This Row],[Code]],Codes[],COLUMN(Codes[[#Headers],[Obstetric Histpry]]),FALSE)</f>
        <v>Yes</v>
      </c>
      <c r="Y458" s="1" t="str">
        <f>VLOOKUP(Cohort[[#This Row],[Code]],Codes[],COLUMN(Codes[[#Headers],[18 Month Follow on Data]]),FALSE)</f>
        <v>No</v>
      </c>
    </row>
    <row r="459" spans="1:25" ht="51" hidden="1" x14ac:dyDescent="0.2">
      <c r="A459" t="s">
        <v>471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 t="str" cm="1">
        <f t="array" ref="I459">TEXT(SUM(10^Code_Mask*(Cohort[[#This Row],[Fetal Pilot Scans, validated or not]:[Has child had an 18 month assessment.  NB this includes limited data, courtesy assessments etc]]&gt;0)),"0000000")</f>
        <v>0100000</v>
      </c>
      <c r="K459" s="1" t="s">
        <v>16</v>
      </c>
      <c r="L459" s="1" t="b">
        <f>VLOOKUP(Cohort[[#This Row],[Participant ID]],BIBS[],COLUMN(BIBS[[#Headers],[BIBS?]]),FALSE)</f>
        <v>0</v>
      </c>
      <c r="N459" s="1" t="str">
        <f>VLOOKUP(Cohort[[#This Row],[Code]],Codes[],COLUMN(Codes[[#Headers],[Meaning]]),FALSE)</f>
        <v>Term scan, not assessed</v>
      </c>
      <c r="O459" s="1" t="str">
        <f>VLOOKUP(Cohort[[#This Row],[Code]],Codes[],COLUMN(Codes[[#Headers],[Parents Demographic]]),FALSE)</f>
        <v>Yes</v>
      </c>
      <c r="P459" s="1" t="str">
        <f>VLOOKUP(Cohort[[#This Row],[Code]],Codes[],COLUMN(Codes[[#Headers],[Mother''s Past Medical History]]),FALSE)</f>
        <v>Yes</v>
      </c>
      <c r="Q459" s="1" t="str">
        <f>VLOOKUP(Cohort[[#This Row],[Code]],Codes[],COLUMN(Codes[[#Headers],[EDD + Mode of Conception]]),FALSE)</f>
        <v>Yes</v>
      </c>
      <c r="R459" s="1" t="str">
        <f>VLOOKUP(Cohort[[#This Row],[Code]],Codes[],COLUMN(Codes[[#Headers],[Late Pregnancy History]]),FALSE)</f>
        <v>Yes</v>
      </c>
      <c r="S459" s="1" t="str">
        <f>VLOOKUP(Cohort[[#This Row],[Code]],Codes[],COLUMN(Codes[[#Headers],[Labour History]]),FALSE)</f>
        <v>Yes</v>
      </c>
      <c r="T459" s="1" t="str">
        <f>VLOOKUP(Cohort[[#This Row],[Code]],Codes[],COLUMN(Codes[[#Headers],[Baby Background Information]]),FALSE)</f>
        <v>Yes</v>
      </c>
      <c r="U459" s="1" t="str">
        <f>VLOOKUP(Cohort[[#This Row],[Code]],Codes[],COLUMN(Codes[[#Headers],[EPDS]]),FALSE)</f>
        <v>Yes</v>
      </c>
      <c r="V459" s="1" t="str">
        <f>VLOOKUP(Cohort[[#This Row],[Code]],Codes[],COLUMN(Codes[[#Headers],[Mother''s Medications]]),FALSE)</f>
        <v>Yes</v>
      </c>
      <c r="W459" s="1" t="str">
        <f>VLOOKUP(Cohort[[#This Row],[Code]],Codes[],COLUMN(Codes[[#Headers],[Baby Medications]]),FALSE)</f>
        <v>Yes</v>
      </c>
      <c r="X459" s="1" t="str">
        <f>VLOOKUP(Cohort[[#This Row],[Code]],Codes[],COLUMN(Codes[[#Headers],[Obstetric Histpry]]),FALSE)</f>
        <v>Yes</v>
      </c>
      <c r="Y459" s="1" t="str">
        <f>VLOOKUP(Cohort[[#This Row],[Code]],Codes[],COLUMN(Codes[[#Headers],[18 Month Follow on Data]]),FALSE)</f>
        <v>No</v>
      </c>
    </row>
    <row r="460" spans="1:25" x14ac:dyDescent="0.2">
      <c r="A460" t="s">
        <v>472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 t="str" cm="1">
        <f t="array" ref="I460">TEXT(SUM(10^Code_Mask*(Cohort[[#This Row],[Fetal Pilot Scans, validated or not]:[Has child had an 18 month assessment.  NB this includes limited data, courtesy assessments etc]]&gt;0)),"0000000")</f>
        <v>0100100</v>
      </c>
      <c r="L460" s="1" t="b">
        <f>VLOOKUP(Cohort[[#This Row],[Participant ID]],BIBS[],COLUMN(BIBS[[#Headers],[BIBS?]]),FALSE)</f>
        <v>1</v>
      </c>
      <c r="N460" s="1" t="str">
        <f>VLOOKUP(Cohort[[#This Row],[Code]],Codes[],COLUMN(Codes[[#Headers],[Meaning]]),FALSE)</f>
        <v>Term scan, Assessed at 18 months</v>
      </c>
      <c r="O460" s="1" t="str">
        <f>VLOOKUP(Cohort[[#This Row],[Code]],Codes[],COLUMN(Codes[[#Headers],[Parents Demographic]]),FALSE)</f>
        <v>Yes</v>
      </c>
      <c r="P460" s="1" t="str">
        <f>VLOOKUP(Cohort[[#This Row],[Code]],Codes[],COLUMN(Codes[[#Headers],[Mother''s Past Medical History]]),FALSE)</f>
        <v>Yes</v>
      </c>
      <c r="Q460" s="1" t="str">
        <f>VLOOKUP(Cohort[[#This Row],[Code]],Codes[],COLUMN(Codes[[#Headers],[EDD + Mode of Conception]]),FALSE)</f>
        <v>Yes</v>
      </c>
      <c r="R460" s="1" t="str">
        <f>VLOOKUP(Cohort[[#This Row],[Code]],Codes[],COLUMN(Codes[[#Headers],[Late Pregnancy History]]),FALSE)</f>
        <v>Yes</v>
      </c>
      <c r="S460" s="1" t="str">
        <f>VLOOKUP(Cohort[[#This Row],[Code]],Codes[],COLUMN(Codes[[#Headers],[Labour History]]),FALSE)</f>
        <v>Yes</v>
      </c>
      <c r="T460" s="1" t="str">
        <f>VLOOKUP(Cohort[[#This Row],[Code]],Codes[],COLUMN(Codes[[#Headers],[Baby Background Information]]),FALSE)</f>
        <v>Yes</v>
      </c>
      <c r="U460" s="1" t="str">
        <f>VLOOKUP(Cohort[[#This Row],[Code]],Codes[],COLUMN(Codes[[#Headers],[EPDS]]),FALSE)</f>
        <v>Yes</v>
      </c>
      <c r="V460" s="1" t="str">
        <f>VLOOKUP(Cohort[[#This Row],[Code]],Codes[],COLUMN(Codes[[#Headers],[Mother''s Medications]]),FALSE)</f>
        <v>Yes</v>
      </c>
      <c r="W460" s="1" t="str">
        <f>VLOOKUP(Cohort[[#This Row],[Code]],Codes[],COLUMN(Codes[[#Headers],[Baby Medications]]),FALSE)</f>
        <v>Yes</v>
      </c>
      <c r="X460" s="1" t="str">
        <f>VLOOKUP(Cohort[[#This Row],[Code]],Codes[],COLUMN(Codes[[#Headers],[Obstetric Histpry]]),FALSE)</f>
        <v>Yes</v>
      </c>
      <c r="Y460" s="1" t="str">
        <f>VLOOKUP(Cohort[[#This Row],[Code]],Codes[],COLUMN(Codes[[#Headers],[18 Month Follow on Data]]),FALSE)</f>
        <v>Yes</v>
      </c>
    </row>
    <row r="461" spans="1:25" hidden="1" x14ac:dyDescent="0.2">
      <c r="A461" t="s">
        <v>473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 t="str" cm="1">
        <f t="array" ref="I461">TEXT(SUM(10^Code_Mask*(Cohort[[#This Row],[Fetal Pilot Scans, validated or not]:[Has child had an 18 month assessment.  NB this includes limited data, courtesy assessments etc]]&gt;0)),"0000000")</f>
        <v>0100100</v>
      </c>
      <c r="L461" s="1" t="b">
        <f>VLOOKUP(Cohort[[#This Row],[Participant ID]],BIBS[],COLUMN(BIBS[[#Headers],[BIBS?]]),FALSE)</f>
        <v>0</v>
      </c>
      <c r="N461" s="1" t="str">
        <f>VLOOKUP(Cohort[[#This Row],[Code]],Codes[],COLUMN(Codes[[#Headers],[Meaning]]),FALSE)</f>
        <v>Term scan, Assessed at 18 months</v>
      </c>
      <c r="O461" s="1" t="str">
        <f>VLOOKUP(Cohort[[#This Row],[Code]],Codes[],COLUMN(Codes[[#Headers],[Parents Demographic]]),FALSE)</f>
        <v>Yes</v>
      </c>
      <c r="P461" s="1" t="str">
        <f>VLOOKUP(Cohort[[#This Row],[Code]],Codes[],COLUMN(Codes[[#Headers],[Mother''s Past Medical History]]),FALSE)</f>
        <v>Yes</v>
      </c>
      <c r="Q461" s="1" t="str">
        <f>VLOOKUP(Cohort[[#This Row],[Code]],Codes[],COLUMN(Codes[[#Headers],[EDD + Mode of Conception]]),FALSE)</f>
        <v>Yes</v>
      </c>
      <c r="R461" s="1" t="str">
        <f>VLOOKUP(Cohort[[#This Row],[Code]],Codes[],COLUMN(Codes[[#Headers],[Late Pregnancy History]]),FALSE)</f>
        <v>Yes</v>
      </c>
      <c r="S461" s="1" t="str">
        <f>VLOOKUP(Cohort[[#This Row],[Code]],Codes[],COLUMN(Codes[[#Headers],[Labour History]]),FALSE)</f>
        <v>Yes</v>
      </c>
      <c r="T461" s="1" t="str">
        <f>VLOOKUP(Cohort[[#This Row],[Code]],Codes[],COLUMN(Codes[[#Headers],[Baby Background Information]]),FALSE)</f>
        <v>Yes</v>
      </c>
      <c r="U461" s="1" t="str">
        <f>VLOOKUP(Cohort[[#This Row],[Code]],Codes[],COLUMN(Codes[[#Headers],[EPDS]]),FALSE)</f>
        <v>Yes</v>
      </c>
      <c r="V461" s="1" t="str">
        <f>VLOOKUP(Cohort[[#This Row],[Code]],Codes[],COLUMN(Codes[[#Headers],[Mother''s Medications]]),FALSE)</f>
        <v>Yes</v>
      </c>
      <c r="W461" s="1" t="str">
        <f>VLOOKUP(Cohort[[#This Row],[Code]],Codes[],COLUMN(Codes[[#Headers],[Baby Medications]]),FALSE)</f>
        <v>Yes</v>
      </c>
      <c r="X461" s="1" t="str">
        <f>VLOOKUP(Cohort[[#This Row],[Code]],Codes[],COLUMN(Codes[[#Headers],[Obstetric Histpry]]),FALSE)</f>
        <v>Yes</v>
      </c>
      <c r="Y461" s="1" t="str">
        <f>VLOOKUP(Cohort[[#This Row],[Code]],Codes[],COLUMN(Codes[[#Headers],[18 Month Follow on Data]]),FALSE)</f>
        <v>Yes</v>
      </c>
    </row>
    <row r="462" spans="1:25" hidden="1" x14ac:dyDescent="0.2">
      <c r="A462" t="s">
        <v>474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 t="str" cm="1">
        <f t="array" ref="I462">TEXT(SUM(10^Code_Mask*(Cohort[[#This Row],[Fetal Pilot Scans, validated or not]:[Has child had an 18 month assessment.  NB this includes limited data, courtesy assessments etc]]&gt;0)),"0000000")</f>
        <v>0100100</v>
      </c>
      <c r="L462" s="1" t="b">
        <f>VLOOKUP(Cohort[[#This Row],[Participant ID]],BIBS[],COLUMN(BIBS[[#Headers],[BIBS?]]),FALSE)</f>
        <v>0</v>
      </c>
      <c r="N462" s="1" t="str">
        <f>VLOOKUP(Cohort[[#This Row],[Code]],Codes[],COLUMN(Codes[[#Headers],[Meaning]]),FALSE)</f>
        <v>Term scan, Assessed at 18 months</v>
      </c>
      <c r="O462" s="1" t="str">
        <f>VLOOKUP(Cohort[[#This Row],[Code]],Codes[],COLUMN(Codes[[#Headers],[Parents Demographic]]),FALSE)</f>
        <v>Yes</v>
      </c>
      <c r="P462" s="1" t="str">
        <f>VLOOKUP(Cohort[[#This Row],[Code]],Codes[],COLUMN(Codes[[#Headers],[Mother''s Past Medical History]]),FALSE)</f>
        <v>Yes</v>
      </c>
      <c r="Q462" s="1" t="str">
        <f>VLOOKUP(Cohort[[#This Row],[Code]],Codes[],COLUMN(Codes[[#Headers],[EDD + Mode of Conception]]),FALSE)</f>
        <v>Yes</v>
      </c>
      <c r="R462" s="1" t="str">
        <f>VLOOKUP(Cohort[[#This Row],[Code]],Codes[],COLUMN(Codes[[#Headers],[Late Pregnancy History]]),FALSE)</f>
        <v>Yes</v>
      </c>
      <c r="S462" s="1" t="str">
        <f>VLOOKUP(Cohort[[#This Row],[Code]],Codes[],COLUMN(Codes[[#Headers],[Labour History]]),FALSE)</f>
        <v>Yes</v>
      </c>
      <c r="T462" s="1" t="str">
        <f>VLOOKUP(Cohort[[#This Row],[Code]],Codes[],COLUMN(Codes[[#Headers],[Baby Background Information]]),FALSE)</f>
        <v>Yes</v>
      </c>
      <c r="U462" s="1" t="str">
        <f>VLOOKUP(Cohort[[#This Row],[Code]],Codes[],COLUMN(Codes[[#Headers],[EPDS]]),FALSE)</f>
        <v>Yes</v>
      </c>
      <c r="V462" s="1" t="str">
        <f>VLOOKUP(Cohort[[#This Row],[Code]],Codes[],COLUMN(Codes[[#Headers],[Mother''s Medications]]),FALSE)</f>
        <v>Yes</v>
      </c>
      <c r="W462" s="1" t="str">
        <f>VLOOKUP(Cohort[[#This Row],[Code]],Codes[],COLUMN(Codes[[#Headers],[Baby Medications]]),FALSE)</f>
        <v>Yes</v>
      </c>
      <c r="X462" s="1" t="str">
        <f>VLOOKUP(Cohort[[#This Row],[Code]],Codes[],COLUMN(Codes[[#Headers],[Obstetric Histpry]]),FALSE)</f>
        <v>Yes</v>
      </c>
      <c r="Y462" s="1" t="str">
        <f>VLOOKUP(Cohort[[#This Row],[Code]],Codes[],COLUMN(Codes[[#Headers],[18 Month Follow on Data]]),FALSE)</f>
        <v>Yes</v>
      </c>
    </row>
    <row r="463" spans="1:25" hidden="1" x14ac:dyDescent="0.2">
      <c r="A463" t="s">
        <v>475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 t="str" cm="1">
        <f t="array" ref="I463">TEXT(SUM(10^Code_Mask*(Cohort[[#This Row],[Fetal Pilot Scans, validated or not]:[Has child had an 18 month assessment.  NB this includes limited data, courtesy assessments etc]]&gt;0)),"0000000")</f>
        <v>0100100</v>
      </c>
      <c r="L463" s="1" t="b">
        <f>VLOOKUP(Cohort[[#This Row],[Participant ID]],BIBS[],COLUMN(BIBS[[#Headers],[BIBS?]]),FALSE)</f>
        <v>0</v>
      </c>
      <c r="N463" s="1" t="str">
        <f>VLOOKUP(Cohort[[#This Row],[Code]],Codes[],COLUMN(Codes[[#Headers],[Meaning]]),FALSE)</f>
        <v>Term scan, Assessed at 18 months</v>
      </c>
      <c r="O463" s="1" t="str">
        <f>VLOOKUP(Cohort[[#This Row],[Code]],Codes[],COLUMN(Codes[[#Headers],[Parents Demographic]]),FALSE)</f>
        <v>Yes</v>
      </c>
      <c r="P463" s="1" t="str">
        <f>VLOOKUP(Cohort[[#This Row],[Code]],Codes[],COLUMN(Codes[[#Headers],[Mother''s Past Medical History]]),FALSE)</f>
        <v>Yes</v>
      </c>
      <c r="Q463" s="1" t="str">
        <f>VLOOKUP(Cohort[[#This Row],[Code]],Codes[],COLUMN(Codes[[#Headers],[EDD + Mode of Conception]]),FALSE)</f>
        <v>Yes</v>
      </c>
      <c r="R463" s="1" t="str">
        <f>VLOOKUP(Cohort[[#This Row],[Code]],Codes[],COLUMN(Codes[[#Headers],[Late Pregnancy History]]),FALSE)</f>
        <v>Yes</v>
      </c>
      <c r="S463" s="1" t="str">
        <f>VLOOKUP(Cohort[[#This Row],[Code]],Codes[],COLUMN(Codes[[#Headers],[Labour History]]),FALSE)</f>
        <v>Yes</v>
      </c>
      <c r="T463" s="1" t="str">
        <f>VLOOKUP(Cohort[[#This Row],[Code]],Codes[],COLUMN(Codes[[#Headers],[Baby Background Information]]),FALSE)</f>
        <v>Yes</v>
      </c>
      <c r="U463" s="1" t="str">
        <f>VLOOKUP(Cohort[[#This Row],[Code]],Codes[],COLUMN(Codes[[#Headers],[EPDS]]),FALSE)</f>
        <v>Yes</v>
      </c>
      <c r="V463" s="1" t="str">
        <f>VLOOKUP(Cohort[[#This Row],[Code]],Codes[],COLUMN(Codes[[#Headers],[Mother''s Medications]]),FALSE)</f>
        <v>Yes</v>
      </c>
      <c r="W463" s="1" t="str">
        <f>VLOOKUP(Cohort[[#This Row],[Code]],Codes[],COLUMN(Codes[[#Headers],[Baby Medications]]),FALSE)</f>
        <v>Yes</v>
      </c>
      <c r="X463" s="1" t="str">
        <f>VLOOKUP(Cohort[[#This Row],[Code]],Codes[],COLUMN(Codes[[#Headers],[Obstetric Histpry]]),FALSE)</f>
        <v>Yes</v>
      </c>
      <c r="Y463" s="1" t="str">
        <f>VLOOKUP(Cohort[[#This Row],[Code]],Codes[],COLUMN(Codes[[#Headers],[18 Month Follow on Data]]),FALSE)</f>
        <v>Yes</v>
      </c>
    </row>
    <row r="464" spans="1:25" hidden="1" x14ac:dyDescent="0.2">
      <c r="A464" t="s">
        <v>476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 t="str" cm="1">
        <f t="array" ref="I464">TEXT(SUM(10^Code_Mask*(Cohort[[#This Row],[Fetal Pilot Scans, validated or not]:[Has child had an 18 month assessment.  NB this includes limited data, courtesy assessments etc]]&gt;0)),"0000000")</f>
        <v>0100100</v>
      </c>
      <c r="L464" s="1" t="b">
        <f>VLOOKUP(Cohort[[#This Row],[Participant ID]],BIBS[],COLUMN(BIBS[[#Headers],[BIBS?]]),FALSE)</f>
        <v>0</v>
      </c>
      <c r="N464" s="1" t="str">
        <f>VLOOKUP(Cohort[[#This Row],[Code]],Codes[],COLUMN(Codes[[#Headers],[Meaning]]),FALSE)</f>
        <v>Term scan, Assessed at 18 months</v>
      </c>
      <c r="O464" s="1" t="str">
        <f>VLOOKUP(Cohort[[#This Row],[Code]],Codes[],COLUMN(Codes[[#Headers],[Parents Demographic]]),FALSE)</f>
        <v>Yes</v>
      </c>
      <c r="P464" s="1" t="str">
        <f>VLOOKUP(Cohort[[#This Row],[Code]],Codes[],COLUMN(Codes[[#Headers],[Mother''s Past Medical History]]),FALSE)</f>
        <v>Yes</v>
      </c>
      <c r="Q464" s="1" t="str">
        <f>VLOOKUP(Cohort[[#This Row],[Code]],Codes[],COLUMN(Codes[[#Headers],[EDD + Mode of Conception]]),FALSE)</f>
        <v>Yes</v>
      </c>
      <c r="R464" s="1" t="str">
        <f>VLOOKUP(Cohort[[#This Row],[Code]],Codes[],COLUMN(Codes[[#Headers],[Late Pregnancy History]]),FALSE)</f>
        <v>Yes</v>
      </c>
      <c r="S464" s="1" t="str">
        <f>VLOOKUP(Cohort[[#This Row],[Code]],Codes[],COLUMN(Codes[[#Headers],[Labour History]]),FALSE)</f>
        <v>Yes</v>
      </c>
      <c r="T464" s="1" t="str">
        <f>VLOOKUP(Cohort[[#This Row],[Code]],Codes[],COLUMN(Codes[[#Headers],[Baby Background Information]]),FALSE)</f>
        <v>Yes</v>
      </c>
      <c r="U464" s="1" t="str">
        <f>VLOOKUP(Cohort[[#This Row],[Code]],Codes[],COLUMN(Codes[[#Headers],[EPDS]]),FALSE)</f>
        <v>Yes</v>
      </c>
      <c r="V464" s="1" t="str">
        <f>VLOOKUP(Cohort[[#This Row],[Code]],Codes[],COLUMN(Codes[[#Headers],[Mother''s Medications]]),FALSE)</f>
        <v>Yes</v>
      </c>
      <c r="W464" s="1" t="str">
        <f>VLOOKUP(Cohort[[#This Row],[Code]],Codes[],COLUMN(Codes[[#Headers],[Baby Medications]]),FALSE)</f>
        <v>Yes</v>
      </c>
      <c r="X464" s="1" t="str">
        <f>VLOOKUP(Cohort[[#This Row],[Code]],Codes[],COLUMN(Codes[[#Headers],[Obstetric Histpry]]),FALSE)</f>
        <v>Yes</v>
      </c>
      <c r="Y464" s="1" t="str">
        <f>VLOOKUP(Cohort[[#This Row],[Code]],Codes[],COLUMN(Codes[[#Headers],[18 Month Follow on Data]]),FALSE)</f>
        <v>Yes</v>
      </c>
    </row>
    <row r="465" spans="1:25" hidden="1" x14ac:dyDescent="0.2">
      <c r="A465" t="s">
        <v>477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tr" cm="1">
        <f t="array" ref="I465">TEXT(SUM(10^Code_Mask*(Cohort[[#This Row],[Fetal Pilot Scans, validated or not]:[Has child had an 18 month assessment.  NB this includes limited data, courtesy assessments etc]]&gt;0)),"0000000")</f>
        <v>0000010</v>
      </c>
      <c r="L465" s="1" t="b">
        <f>VLOOKUP(Cohort[[#This Row],[Participant ID]],BIBS[],COLUMN(BIBS[[#Headers],[BIBS?]]),FALSE)</f>
        <v>0</v>
      </c>
      <c r="N465" s="1" t="str">
        <f>VLOOKUP(Cohort[[#This Row],[Code]],Codes[],COLUMN(Codes[[#Headers],[Meaning]]),FALSE)</f>
        <v>Fetal pilot.  Not assessed.  Enrolment, EPDS, not cleaned</v>
      </c>
      <c r="O465" s="1" t="str">
        <f>VLOOKUP(Cohort[[#This Row],[Code]],Codes[],COLUMN(Codes[[#Headers],[Parents Demographic]]),FALSE)</f>
        <v>Yes - uncleaned</v>
      </c>
      <c r="P465" s="1" t="str">
        <f>VLOOKUP(Cohort[[#This Row],[Code]],Codes[],COLUMN(Codes[[#Headers],[Mother''s Past Medical History]]),FALSE)</f>
        <v>Yes - uncleaned</v>
      </c>
      <c r="Q465" s="1" t="str">
        <f>VLOOKUP(Cohort[[#This Row],[Code]],Codes[],COLUMN(Codes[[#Headers],[EDD + Mode of Conception]]),FALSE)</f>
        <v>Yes - uncleaned</v>
      </c>
      <c r="R465" s="1" t="str">
        <f>VLOOKUP(Cohort[[#This Row],[Code]],Codes[],COLUMN(Codes[[#Headers],[Late Pregnancy History]]),FALSE)</f>
        <v>No</v>
      </c>
      <c r="S465" s="1" t="str">
        <f>VLOOKUP(Cohort[[#This Row],[Code]],Codes[],COLUMN(Codes[[#Headers],[Labour History]]),FALSE)</f>
        <v>No</v>
      </c>
      <c r="T465" s="1" t="str">
        <f>VLOOKUP(Cohort[[#This Row],[Code]],Codes[],COLUMN(Codes[[#Headers],[Baby Background Information]]),FALSE)</f>
        <v>No</v>
      </c>
      <c r="U465" s="1" t="str">
        <f>VLOOKUP(Cohort[[#This Row],[Code]],Codes[],COLUMN(Codes[[#Headers],[EPDS]]),FALSE)</f>
        <v>Yes</v>
      </c>
      <c r="V465" s="1" t="str">
        <f>VLOOKUP(Cohort[[#This Row],[Code]],Codes[],COLUMN(Codes[[#Headers],[Mother''s Medications]]),FALSE)</f>
        <v>Yes - uncleaned</v>
      </c>
      <c r="W465" s="1" t="str">
        <f>VLOOKUP(Cohort[[#This Row],[Code]],Codes[],COLUMN(Codes[[#Headers],[Baby Medications]]),FALSE)</f>
        <v>No</v>
      </c>
      <c r="X465" s="1" t="str">
        <f>VLOOKUP(Cohort[[#This Row],[Code]],Codes[],COLUMN(Codes[[#Headers],[Obstetric Histpry]]),FALSE)</f>
        <v>Yes - uncleaned</v>
      </c>
      <c r="Y465" s="1" t="str">
        <f>VLOOKUP(Cohort[[#This Row],[Code]],Codes[],COLUMN(Codes[[#Headers],[18 Month Follow on Data]]),FALSE)</f>
        <v>No</v>
      </c>
    </row>
    <row r="466" spans="1:25" hidden="1" x14ac:dyDescent="0.2">
      <c r="A466" t="s">
        <v>478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 t="str" cm="1">
        <f t="array" ref="I466">TEXT(SUM(10^Code_Mask*(Cohort[[#This Row],[Fetal Pilot Scans, validated or not]:[Has child had an 18 month assessment.  NB this includes limited data, courtesy assessments etc]]&gt;0)),"0000000")</f>
        <v>0011100</v>
      </c>
      <c r="L466" s="1" t="b">
        <f>VLOOKUP(Cohort[[#This Row],[Participant ID]],BIBS[],COLUMN(BIBS[[#Headers],[BIBS?]]),FALSE)</f>
        <v>0</v>
      </c>
      <c r="N466" s="1" t="str">
        <f>VLOOKUP(Cohort[[#This Row],[Code]],Codes[],COLUMN(Codes[[#Headers],[Meaning]]),FALSE)</f>
        <v>Pre-term and pre-term at term scans, assessed at 18 months</v>
      </c>
      <c r="O466" s="1" t="str">
        <f>VLOOKUP(Cohort[[#This Row],[Code]],Codes[],COLUMN(Codes[[#Headers],[Parents Demographic]]),FALSE)</f>
        <v>Yes</v>
      </c>
      <c r="P466" s="1" t="str">
        <f>VLOOKUP(Cohort[[#This Row],[Code]],Codes[],COLUMN(Codes[[#Headers],[Mother''s Past Medical History]]),FALSE)</f>
        <v>Yes</v>
      </c>
      <c r="Q466" s="1" t="str">
        <f>VLOOKUP(Cohort[[#This Row],[Code]],Codes[],COLUMN(Codes[[#Headers],[EDD + Mode of Conception]]),FALSE)</f>
        <v>Yes</v>
      </c>
      <c r="R466" s="1" t="str">
        <f>VLOOKUP(Cohort[[#This Row],[Code]],Codes[],COLUMN(Codes[[#Headers],[Late Pregnancy History]]),FALSE)</f>
        <v>Yes</v>
      </c>
      <c r="S466" s="1" t="str">
        <f>VLOOKUP(Cohort[[#This Row],[Code]],Codes[],COLUMN(Codes[[#Headers],[Labour History]]),FALSE)</f>
        <v>Yes</v>
      </c>
      <c r="T466" s="1" t="str">
        <f>VLOOKUP(Cohort[[#This Row],[Code]],Codes[],COLUMN(Codes[[#Headers],[Baby Background Information]]),FALSE)</f>
        <v>Yes</v>
      </c>
      <c r="U466" s="1" t="str">
        <f>VLOOKUP(Cohort[[#This Row],[Code]],Codes[],COLUMN(Codes[[#Headers],[EPDS]]),FALSE)</f>
        <v>Yes</v>
      </c>
      <c r="V466" s="1" t="str">
        <f>VLOOKUP(Cohort[[#This Row],[Code]],Codes[],COLUMN(Codes[[#Headers],[Mother''s Medications]]),FALSE)</f>
        <v>Yes</v>
      </c>
      <c r="W466" s="1" t="str">
        <f>VLOOKUP(Cohort[[#This Row],[Code]],Codes[],COLUMN(Codes[[#Headers],[Baby Medications]]),FALSE)</f>
        <v>Yes</v>
      </c>
      <c r="X466" s="1" t="str">
        <f>VLOOKUP(Cohort[[#This Row],[Code]],Codes[],COLUMN(Codes[[#Headers],[Obstetric Histpry]]),FALSE)</f>
        <v>Yes</v>
      </c>
      <c r="Y466" s="1" t="str">
        <f>VLOOKUP(Cohort[[#This Row],[Code]],Codes[],COLUMN(Codes[[#Headers],[18 Month Follow on Data]]),FALSE)</f>
        <v>Yes</v>
      </c>
    </row>
    <row r="467" spans="1:25" hidden="1" x14ac:dyDescent="0.2">
      <c r="A467" t="s">
        <v>479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tr" cm="1">
        <f t="array" ref="I467">TEXT(SUM(10^Code_Mask*(Cohort[[#This Row],[Fetal Pilot Scans, validated or not]:[Has child had an 18 month assessment.  NB this includes limited data, courtesy assessments etc]]&gt;0)),"0000000")</f>
        <v>0000010</v>
      </c>
      <c r="L467" s="1" t="b">
        <f>VLOOKUP(Cohort[[#This Row],[Participant ID]],BIBS[],COLUMN(BIBS[[#Headers],[BIBS?]]),FALSE)</f>
        <v>0</v>
      </c>
      <c r="N467" s="1" t="str">
        <f>VLOOKUP(Cohort[[#This Row],[Code]],Codes[],COLUMN(Codes[[#Headers],[Meaning]]),FALSE)</f>
        <v>Fetal pilot.  Not assessed.  Enrolment, EPDS, not cleaned</v>
      </c>
      <c r="O467" s="1" t="str">
        <f>VLOOKUP(Cohort[[#This Row],[Code]],Codes[],COLUMN(Codes[[#Headers],[Parents Demographic]]),FALSE)</f>
        <v>Yes - uncleaned</v>
      </c>
      <c r="P467" s="1" t="str">
        <f>VLOOKUP(Cohort[[#This Row],[Code]],Codes[],COLUMN(Codes[[#Headers],[Mother''s Past Medical History]]),FALSE)</f>
        <v>Yes - uncleaned</v>
      </c>
      <c r="Q467" s="1" t="str">
        <f>VLOOKUP(Cohort[[#This Row],[Code]],Codes[],COLUMN(Codes[[#Headers],[EDD + Mode of Conception]]),FALSE)</f>
        <v>Yes - uncleaned</v>
      </c>
      <c r="R467" s="1" t="str">
        <f>VLOOKUP(Cohort[[#This Row],[Code]],Codes[],COLUMN(Codes[[#Headers],[Late Pregnancy History]]),FALSE)</f>
        <v>No</v>
      </c>
      <c r="S467" s="1" t="str">
        <f>VLOOKUP(Cohort[[#This Row],[Code]],Codes[],COLUMN(Codes[[#Headers],[Labour History]]),FALSE)</f>
        <v>No</v>
      </c>
      <c r="T467" s="1" t="str">
        <f>VLOOKUP(Cohort[[#This Row],[Code]],Codes[],COLUMN(Codes[[#Headers],[Baby Background Information]]),FALSE)</f>
        <v>No</v>
      </c>
      <c r="U467" s="1" t="str">
        <f>VLOOKUP(Cohort[[#This Row],[Code]],Codes[],COLUMN(Codes[[#Headers],[EPDS]]),FALSE)</f>
        <v>Yes</v>
      </c>
      <c r="V467" s="1" t="str">
        <f>VLOOKUP(Cohort[[#This Row],[Code]],Codes[],COLUMN(Codes[[#Headers],[Mother''s Medications]]),FALSE)</f>
        <v>Yes - uncleaned</v>
      </c>
      <c r="W467" s="1" t="str">
        <f>VLOOKUP(Cohort[[#This Row],[Code]],Codes[],COLUMN(Codes[[#Headers],[Baby Medications]]),FALSE)</f>
        <v>No</v>
      </c>
      <c r="X467" s="1" t="str">
        <f>VLOOKUP(Cohort[[#This Row],[Code]],Codes[],COLUMN(Codes[[#Headers],[Obstetric Histpry]]),FALSE)</f>
        <v>Yes - uncleaned</v>
      </c>
      <c r="Y467" s="1" t="str">
        <f>VLOOKUP(Cohort[[#This Row],[Code]],Codes[],COLUMN(Codes[[#Headers],[18 Month Follow on Data]]),FALSE)</f>
        <v>No</v>
      </c>
    </row>
    <row r="468" spans="1:25" hidden="1" x14ac:dyDescent="0.2">
      <c r="A468" t="s">
        <v>480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 t="str" cm="1">
        <f t="array" ref="I468">TEXT(SUM(10^Code_Mask*(Cohort[[#This Row],[Fetal Pilot Scans, validated or not]:[Has child had an 18 month assessment.  NB this includes limited data, courtesy assessments etc]]&gt;0)),"0000000")</f>
        <v>0010100</v>
      </c>
      <c r="L468" s="1" t="b">
        <f>VLOOKUP(Cohort[[#This Row],[Participant ID]],BIBS[],COLUMN(BIBS[[#Headers],[BIBS?]]),FALSE)</f>
        <v>0</v>
      </c>
      <c r="N468" s="1" t="str">
        <f>VLOOKUP(Cohort[[#This Row],[Code]],Codes[],COLUMN(Codes[[#Headers],[Meaning]]),FALSE)</f>
        <v>Pre-term scan, no other scans, assessed at 18 months</v>
      </c>
      <c r="O468" s="1" t="str">
        <f>VLOOKUP(Cohort[[#This Row],[Code]],Codes[],COLUMN(Codes[[#Headers],[Parents Demographic]]),FALSE)</f>
        <v>Yes</v>
      </c>
      <c r="P468" s="1" t="str">
        <f>VLOOKUP(Cohort[[#This Row],[Code]],Codes[],COLUMN(Codes[[#Headers],[Mother''s Past Medical History]]),FALSE)</f>
        <v>Yes</v>
      </c>
      <c r="Q468" s="1" t="str">
        <f>VLOOKUP(Cohort[[#This Row],[Code]],Codes[],COLUMN(Codes[[#Headers],[EDD + Mode of Conception]]),FALSE)</f>
        <v>Yes</v>
      </c>
      <c r="R468" s="1" t="str">
        <f>VLOOKUP(Cohort[[#This Row],[Code]],Codes[],COLUMN(Codes[[#Headers],[Late Pregnancy History]]),FALSE)</f>
        <v>Yes</v>
      </c>
      <c r="S468" s="1" t="str">
        <f>VLOOKUP(Cohort[[#This Row],[Code]],Codes[],COLUMN(Codes[[#Headers],[Labour History]]),FALSE)</f>
        <v>Yes</v>
      </c>
      <c r="T468" s="1" t="str">
        <f>VLOOKUP(Cohort[[#This Row],[Code]],Codes[],COLUMN(Codes[[#Headers],[Baby Background Information]]),FALSE)</f>
        <v>Yes</v>
      </c>
      <c r="U468" s="1" t="str">
        <f>VLOOKUP(Cohort[[#This Row],[Code]],Codes[],COLUMN(Codes[[#Headers],[EPDS]]),FALSE)</f>
        <v>Yes</v>
      </c>
      <c r="V468" s="1" t="str">
        <f>VLOOKUP(Cohort[[#This Row],[Code]],Codes[],COLUMN(Codes[[#Headers],[Mother''s Medications]]),FALSE)</f>
        <v>Yes</v>
      </c>
      <c r="W468" s="1" t="str">
        <f>VLOOKUP(Cohort[[#This Row],[Code]],Codes[],COLUMN(Codes[[#Headers],[Baby Medications]]),FALSE)</f>
        <v>Yes</v>
      </c>
      <c r="X468" s="1" t="str">
        <f>VLOOKUP(Cohort[[#This Row],[Code]],Codes[],COLUMN(Codes[[#Headers],[Obstetric Histpry]]),FALSE)</f>
        <v>Yes</v>
      </c>
      <c r="Y468" s="1" t="str">
        <f>VLOOKUP(Cohort[[#This Row],[Code]],Codes[],COLUMN(Codes[[#Headers],[18 Month Follow on Data]]),FALSE)</f>
        <v>Yes</v>
      </c>
    </row>
    <row r="469" spans="1:25" hidden="1" x14ac:dyDescent="0.2">
      <c r="A469" t="s">
        <v>481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 t="str" cm="1">
        <f t="array" ref="I469">TEXT(SUM(10^Code_Mask*(Cohort[[#This Row],[Fetal Pilot Scans, validated or not]:[Has child had an 18 month assessment.  NB this includes limited data, courtesy assessments etc]]&gt;0)),"0000000")</f>
        <v>0010100</v>
      </c>
      <c r="L469" s="1" t="b">
        <f>VLOOKUP(Cohort[[#This Row],[Participant ID]],BIBS[],COLUMN(BIBS[[#Headers],[BIBS?]]),FALSE)</f>
        <v>0</v>
      </c>
      <c r="N469" s="1" t="str">
        <f>VLOOKUP(Cohort[[#This Row],[Code]],Codes[],COLUMN(Codes[[#Headers],[Meaning]]),FALSE)</f>
        <v>Pre-term scan, no other scans, assessed at 18 months</v>
      </c>
      <c r="O469" s="1" t="str">
        <f>VLOOKUP(Cohort[[#This Row],[Code]],Codes[],COLUMN(Codes[[#Headers],[Parents Demographic]]),FALSE)</f>
        <v>Yes</v>
      </c>
      <c r="P469" s="1" t="str">
        <f>VLOOKUP(Cohort[[#This Row],[Code]],Codes[],COLUMN(Codes[[#Headers],[Mother''s Past Medical History]]),FALSE)</f>
        <v>Yes</v>
      </c>
      <c r="Q469" s="1" t="str">
        <f>VLOOKUP(Cohort[[#This Row],[Code]],Codes[],COLUMN(Codes[[#Headers],[EDD + Mode of Conception]]),FALSE)</f>
        <v>Yes</v>
      </c>
      <c r="R469" s="1" t="str">
        <f>VLOOKUP(Cohort[[#This Row],[Code]],Codes[],COLUMN(Codes[[#Headers],[Late Pregnancy History]]),FALSE)</f>
        <v>Yes</v>
      </c>
      <c r="S469" s="1" t="str">
        <f>VLOOKUP(Cohort[[#This Row],[Code]],Codes[],COLUMN(Codes[[#Headers],[Labour History]]),FALSE)</f>
        <v>Yes</v>
      </c>
      <c r="T469" s="1" t="str">
        <f>VLOOKUP(Cohort[[#This Row],[Code]],Codes[],COLUMN(Codes[[#Headers],[Baby Background Information]]),FALSE)</f>
        <v>Yes</v>
      </c>
      <c r="U469" s="1" t="str">
        <f>VLOOKUP(Cohort[[#This Row],[Code]],Codes[],COLUMN(Codes[[#Headers],[EPDS]]),FALSE)</f>
        <v>Yes</v>
      </c>
      <c r="V469" s="1" t="str">
        <f>VLOOKUP(Cohort[[#This Row],[Code]],Codes[],COLUMN(Codes[[#Headers],[Mother''s Medications]]),FALSE)</f>
        <v>Yes</v>
      </c>
      <c r="W469" s="1" t="str">
        <f>VLOOKUP(Cohort[[#This Row],[Code]],Codes[],COLUMN(Codes[[#Headers],[Baby Medications]]),FALSE)</f>
        <v>Yes</v>
      </c>
      <c r="X469" s="1" t="str">
        <f>VLOOKUP(Cohort[[#This Row],[Code]],Codes[],COLUMN(Codes[[#Headers],[Obstetric Histpry]]),FALSE)</f>
        <v>Yes</v>
      </c>
      <c r="Y469" s="1" t="str">
        <f>VLOOKUP(Cohort[[#This Row],[Code]],Codes[],COLUMN(Codes[[#Headers],[18 Month Follow on Data]]),FALSE)</f>
        <v>Yes</v>
      </c>
    </row>
    <row r="470" spans="1:25" hidden="1" x14ac:dyDescent="0.2">
      <c r="A470" t="s">
        <v>482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tr" cm="1">
        <f t="array" ref="I470">TEXT(SUM(10^Code_Mask*(Cohort[[#This Row],[Fetal Pilot Scans, validated or not]:[Has child had an 18 month assessment.  NB this includes limited data, courtesy assessments etc]]&gt;0)),"0000000")</f>
        <v>0000010</v>
      </c>
      <c r="L470" s="1" t="b">
        <f>VLOOKUP(Cohort[[#This Row],[Participant ID]],BIBS[],COLUMN(BIBS[[#Headers],[BIBS?]]),FALSE)</f>
        <v>0</v>
      </c>
      <c r="N470" s="1" t="str">
        <f>VLOOKUP(Cohort[[#This Row],[Code]],Codes[],COLUMN(Codes[[#Headers],[Meaning]]),FALSE)</f>
        <v>Fetal pilot.  Not assessed.  Enrolment, EPDS, not cleaned</v>
      </c>
      <c r="O470" s="1" t="str">
        <f>VLOOKUP(Cohort[[#This Row],[Code]],Codes[],COLUMN(Codes[[#Headers],[Parents Demographic]]),FALSE)</f>
        <v>Yes - uncleaned</v>
      </c>
      <c r="P470" s="1" t="str">
        <f>VLOOKUP(Cohort[[#This Row],[Code]],Codes[],COLUMN(Codes[[#Headers],[Mother''s Past Medical History]]),FALSE)</f>
        <v>Yes - uncleaned</v>
      </c>
      <c r="Q470" s="1" t="str">
        <f>VLOOKUP(Cohort[[#This Row],[Code]],Codes[],COLUMN(Codes[[#Headers],[EDD + Mode of Conception]]),FALSE)</f>
        <v>Yes - uncleaned</v>
      </c>
      <c r="R470" s="1" t="str">
        <f>VLOOKUP(Cohort[[#This Row],[Code]],Codes[],COLUMN(Codes[[#Headers],[Late Pregnancy History]]),FALSE)</f>
        <v>No</v>
      </c>
      <c r="S470" s="1" t="str">
        <f>VLOOKUP(Cohort[[#This Row],[Code]],Codes[],COLUMN(Codes[[#Headers],[Labour History]]),FALSE)</f>
        <v>No</v>
      </c>
      <c r="T470" s="1" t="str">
        <f>VLOOKUP(Cohort[[#This Row],[Code]],Codes[],COLUMN(Codes[[#Headers],[Baby Background Information]]),FALSE)</f>
        <v>No</v>
      </c>
      <c r="U470" s="1" t="str">
        <f>VLOOKUP(Cohort[[#This Row],[Code]],Codes[],COLUMN(Codes[[#Headers],[EPDS]]),FALSE)</f>
        <v>Yes</v>
      </c>
      <c r="V470" s="1" t="str">
        <f>VLOOKUP(Cohort[[#This Row],[Code]],Codes[],COLUMN(Codes[[#Headers],[Mother''s Medications]]),FALSE)</f>
        <v>Yes - uncleaned</v>
      </c>
      <c r="W470" s="1" t="str">
        <f>VLOOKUP(Cohort[[#This Row],[Code]],Codes[],COLUMN(Codes[[#Headers],[Baby Medications]]),FALSE)</f>
        <v>No</v>
      </c>
      <c r="X470" s="1" t="str">
        <f>VLOOKUP(Cohort[[#This Row],[Code]],Codes[],COLUMN(Codes[[#Headers],[Obstetric Histpry]]),FALSE)</f>
        <v>Yes - uncleaned</v>
      </c>
      <c r="Y470" s="1" t="str">
        <f>VLOOKUP(Cohort[[#This Row],[Code]],Codes[],COLUMN(Codes[[#Headers],[18 Month Follow on Data]]),FALSE)</f>
        <v>No</v>
      </c>
    </row>
    <row r="471" spans="1:25" hidden="1" x14ac:dyDescent="0.2">
      <c r="A471" t="s">
        <v>483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tr" cm="1">
        <f t="array" ref="I471">TEXT(SUM(10^Code_Mask*(Cohort[[#This Row],[Fetal Pilot Scans, validated or not]:[Has child had an 18 month assessment.  NB this includes limited data, courtesy assessments etc]]&gt;0)),"0000000")</f>
        <v>0000010</v>
      </c>
      <c r="L471" s="1" t="b">
        <f>VLOOKUP(Cohort[[#This Row],[Participant ID]],BIBS[],COLUMN(BIBS[[#Headers],[BIBS?]]),FALSE)</f>
        <v>0</v>
      </c>
      <c r="N471" s="1" t="str">
        <f>VLOOKUP(Cohort[[#This Row],[Code]],Codes[],COLUMN(Codes[[#Headers],[Meaning]]),FALSE)</f>
        <v>Fetal pilot.  Not assessed.  Enrolment, EPDS, not cleaned</v>
      </c>
      <c r="O471" s="1" t="str">
        <f>VLOOKUP(Cohort[[#This Row],[Code]],Codes[],COLUMN(Codes[[#Headers],[Parents Demographic]]),FALSE)</f>
        <v>Yes - uncleaned</v>
      </c>
      <c r="P471" s="1" t="str">
        <f>VLOOKUP(Cohort[[#This Row],[Code]],Codes[],COLUMN(Codes[[#Headers],[Mother''s Past Medical History]]),FALSE)</f>
        <v>Yes - uncleaned</v>
      </c>
      <c r="Q471" s="1" t="str">
        <f>VLOOKUP(Cohort[[#This Row],[Code]],Codes[],COLUMN(Codes[[#Headers],[EDD + Mode of Conception]]),FALSE)</f>
        <v>Yes - uncleaned</v>
      </c>
      <c r="R471" s="1" t="str">
        <f>VLOOKUP(Cohort[[#This Row],[Code]],Codes[],COLUMN(Codes[[#Headers],[Late Pregnancy History]]),FALSE)</f>
        <v>No</v>
      </c>
      <c r="S471" s="1" t="str">
        <f>VLOOKUP(Cohort[[#This Row],[Code]],Codes[],COLUMN(Codes[[#Headers],[Labour History]]),FALSE)</f>
        <v>No</v>
      </c>
      <c r="T471" s="1" t="str">
        <f>VLOOKUP(Cohort[[#This Row],[Code]],Codes[],COLUMN(Codes[[#Headers],[Baby Background Information]]),FALSE)</f>
        <v>No</v>
      </c>
      <c r="U471" s="1" t="str">
        <f>VLOOKUP(Cohort[[#This Row],[Code]],Codes[],COLUMN(Codes[[#Headers],[EPDS]]),FALSE)</f>
        <v>Yes</v>
      </c>
      <c r="V471" s="1" t="str">
        <f>VLOOKUP(Cohort[[#This Row],[Code]],Codes[],COLUMN(Codes[[#Headers],[Mother''s Medications]]),FALSE)</f>
        <v>Yes - uncleaned</v>
      </c>
      <c r="W471" s="1" t="str">
        <f>VLOOKUP(Cohort[[#This Row],[Code]],Codes[],COLUMN(Codes[[#Headers],[Baby Medications]]),FALSE)</f>
        <v>No</v>
      </c>
      <c r="X471" s="1" t="str">
        <f>VLOOKUP(Cohort[[#This Row],[Code]],Codes[],COLUMN(Codes[[#Headers],[Obstetric Histpry]]),FALSE)</f>
        <v>Yes - uncleaned</v>
      </c>
      <c r="Y471" s="1" t="str">
        <f>VLOOKUP(Cohort[[#This Row],[Code]],Codes[],COLUMN(Codes[[#Headers],[18 Month Follow on Data]]),FALSE)</f>
        <v>No</v>
      </c>
    </row>
    <row r="472" spans="1:25" hidden="1" x14ac:dyDescent="0.2">
      <c r="A472" t="s">
        <v>484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 t="str" cm="1">
        <f t="array" ref="I472">TEXT(SUM(10^Code_Mask*(Cohort[[#This Row],[Fetal Pilot Scans, validated or not]:[Has child had an 18 month assessment.  NB this includes limited data, courtesy assessments etc]]&gt;0)),"0000000")</f>
        <v>0100100</v>
      </c>
      <c r="L472" s="1" t="b">
        <f>VLOOKUP(Cohort[[#This Row],[Participant ID]],BIBS[],COLUMN(BIBS[[#Headers],[BIBS?]]),FALSE)</f>
        <v>0</v>
      </c>
      <c r="N472" s="1" t="str">
        <f>VLOOKUP(Cohort[[#This Row],[Code]],Codes[],COLUMN(Codes[[#Headers],[Meaning]]),FALSE)</f>
        <v>Term scan, Assessed at 18 months</v>
      </c>
      <c r="O472" s="1" t="str">
        <f>VLOOKUP(Cohort[[#This Row],[Code]],Codes[],COLUMN(Codes[[#Headers],[Parents Demographic]]),FALSE)</f>
        <v>Yes</v>
      </c>
      <c r="P472" s="1" t="str">
        <f>VLOOKUP(Cohort[[#This Row],[Code]],Codes[],COLUMN(Codes[[#Headers],[Mother''s Past Medical History]]),FALSE)</f>
        <v>Yes</v>
      </c>
      <c r="Q472" s="1" t="str">
        <f>VLOOKUP(Cohort[[#This Row],[Code]],Codes[],COLUMN(Codes[[#Headers],[EDD + Mode of Conception]]),FALSE)</f>
        <v>Yes</v>
      </c>
      <c r="R472" s="1" t="str">
        <f>VLOOKUP(Cohort[[#This Row],[Code]],Codes[],COLUMN(Codes[[#Headers],[Late Pregnancy History]]),FALSE)</f>
        <v>Yes</v>
      </c>
      <c r="S472" s="1" t="str">
        <f>VLOOKUP(Cohort[[#This Row],[Code]],Codes[],COLUMN(Codes[[#Headers],[Labour History]]),FALSE)</f>
        <v>Yes</v>
      </c>
      <c r="T472" s="1" t="str">
        <f>VLOOKUP(Cohort[[#This Row],[Code]],Codes[],COLUMN(Codes[[#Headers],[Baby Background Information]]),FALSE)</f>
        <v>Yes</v>
      </c>
      <c r="U472" s="1" t="str">
        <f>VLOOKUP(Cohort[[#This Row],[Code]],Codes[],COLUMN(Codes[[#Headers],[EPDS]]),FALSE)</f>
        <v>Yes</v>
      </c>
      <c r="V472" s="1" t="str">
        <f>VLOOKUP(Cohort[[#This Row],[Code]],Codes[],COLUMN(Codes[[#Headers],[Mother''s Medications]]),FALSE)</f>
        <v>Yes</v>
      </c>
      <c r="W472" s="1" t="str">
        <f>VLOOKUP(Cohort[[#This Row],[Code]],Codes[],COLUMN(Codes[[#Headers],[Baby Medications]]),FALSE)</f>
        <v>Yes</v>
      </c>
      <c r="X472" s="1" t="str">
        <f>VLOOKUP(Cohort[[#This Row],[Code]],Codes[],COLUMN(Codes[[#Headers],[Obstetric Histpry]]),FALSE)</f>
        <v>Yes</v>
      </c>
      <c r="Y472" s="1" t="str">
        <f>VLOOKUP(Cohort[[#This Row],[Code]],Codes[],COLUMN(Codes[[#Headers],[18 Month Follow on Data]]),FALSE)</f>
        <v>Yes</v>
      </c>
    </row>
    <row r="473" spans="1:25" x14ac:dyDescent="0.2">
      <c r="A473" t="s">
        <v>485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 t="str" cm="1">
        <f t="array" ref="I473">TEXT(SUM(10^Code_Mask*(Cohort[[#This Row],[Fetal Pilot Scans, validated or not]:[Has child had an 18 month assessment.  NB this includes limited data, courtesy assessments etc]]&gt;0)),"0000000")</f>
        <v>0100100</v>
      </c>
      <c r="L473" s="1" t="b">
        <f>VLOOKUP(Cohort[[#This Row],[Participant ID]],BIBS[],COLUMN(BIBS[[#Headers],[BIBS?]]),FALSE)</f>
        <v>1</v>
      </c>
      <c r="N473" s="1" t="str">
        <f>VLOOKUP(Cohort[[#This Row],[Code]],Codes[],COLUMN(Codes[[#Headers],[Meaning]]),FALSE)</f>
        <v>Term scan, Assessed at 18 months</v>
      </c>
      <c r="O473" s="1" t="str">
        <f>VLOOKUP(Cohort[[#This Row],[Code]],Codes[],COLUMN(Codes[[#Headers],[Parents Demographic]]),FALSE)</f>
        <v>Yes</v>
      </c>
      <c r="P473" s="1" t="str">
        <f>VLOOKUP(Cohort[[#This Row],[Code]],Codes[],COLUMN(Codes[[#Headers],[Mother''s Past Medical History]]),FALSE)</f>
        <v>Yes</v>
      </c>
      <c r="Q473" s="1" t="str">
        <f>VLOOKUP(Cohort[[#This Row],[Code]],Codes[],COLUMN(Codes[[#Headers],[EDD + Mode of Conception]]),FALSE)</f>
        <v>Yes</v>
      </c>
      <c r="R473" s="1" t="str">
        <f>VLOOKUP(Cohort[[#This Row],[Code]],Codes[],COLUMN(Codes[[#Headers],[Late Pregnancy History]]),FALSE)</f>
        <v>Yes</v>
      </c>
      <c r="S473" s="1" t="str">
        <f>VLOOKUP(Cohort[[#This Row],[Code]],Codes[],COLUMN(Codes[[#Headers],[Labour History]]),FALSE)</f>
        <v>Yes</v>
      </c>
      <c r="T473" s="1" t="str">
        <f>VLOOKUP(Cohort[[#This Row],[Code]],Codes[],COLUMN(Codes[[#Headers],[Baby Background Information]]),FALSE)</f>
        <v>Yes</v>
      </c>
      <c r="U473" s="1" t="str">
        <f>VLOOKUP(Cohort[[#This Row],[Code]],Codes[],COLUMN(Codes[[#Headers],[EPDS]]),FALSE)</f>
        <v>Yes</v>
      </c>
      <c r="V473" s="1" t="str">
        <f>VLOOKUP(Cohort[[#This Row],[Code]],Codes[],COLUMN(Codes[[#Headers],[Mother''s Medications]]),FALSE)</f>
        <v>Yes</v>
      </c>
      <c r="W473" s="1" t="str">
        <f>VLOOKUP(Cohort[[#This Row],[Code]],Codes[],COLUMN(Codes[[#Headers],[Baby Medications]]),FALSE)</f>
        <v>Yes</v>
      </c>
      <c r="X473" s="1" t="str">
        <f>VLOOKUP(Cohort[[#This Row],[Code]],Codes[],COLUMN(Codes[[#Headers],[Obstetric Histpry]]),FALSE)</f>
        <v>Yes</v>
      </c>
      <c r="Y473" s="1" t="str">
        <f>VLOOKUP(Cohort[[#This Row],[Code]],Codes[],COLUMN(Codes[[#Headers],[18 Month Follow on Data]]),FALSE)</f>
        <v>Yes</v>
      </c>
    </row>
    <row r="474" spans="1:25" hidden="1" x14ac:dyDescent="0.2">
      <c r="A474" t="s">
        <v>486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 t="str" cm="1">
        <f t="array" ref="I474">TEXT(SUM(10^Code_Mask*(Cohort[[#This Row],[Fetal Pilot Scans, validated or not]:[Has child had an 18 month assessment.  NB this includes limited data, courtesy assessments etc]]&gt;0)),"0000000")</f>
        <v>0100100</v>
      </c>
      <c r="L474" s="1" t="b">
        <f>VLOOKUP(Cohort[[#This Row],[Participant ID]],BIBS[],COLUMN(BIBS[[#Headers],[BIBS?]]),FALSE)</f>
        <v>0</v>
      </c>
      <c r="N474" s="1" t="str">
        <f>VLOOKUP(Cohort[[#This Row],[Code]],Codes[],COLUMN(Codes[[#Headers],[Meaning]]),FALSE)</f>
        <v>Term scan, Assessed at 18 months</v>
      </c>
      <c r="O474" s="1" t="str">
        <f>VLOOKUP(Cohort[[#This Row],[Code]],Codes[],COLUMN(Codes[[#Headers],[Parents Demographic]]),FALSE)</f>
        <v>Yes</v>
      </c>
      <c r="P474" s="1" t="str">
        <f>VLOOKUP(Cohort[[#This Row],[Code]],Codes[],COLUMN(Codes[[#Headers],[Mother''s Past Medical History]]),FALSE)</f>
        <v>Yes</v>
      </c>
      <c r="Q474" s="1" t="str">
        <f>VLOOKUP(Cohort[[#This Row],[Code]],Codes[],COLUMN(Codes[[#Headers],[EDD + Mode of Conception]]),FALSE)</f>
        <v>Yes</v>
      </c>
      <c r="R474" s="1" t="str">
        <f>VLOOKUP(Cohort[[#This Row],[Code]],Codes[],COLUMN(Codes[[#Headers],[Late Pregnancy History]]),FALSE)</f>
        <v>Yes</v>
      </c>
      <c r="S474" s="1" t="str">
        <f>VLOOKUP(Cohort[[#This Row],[Code]],Codes[],COLUMN(Codes[[#Headers],[Labour History]]),FALSE)</f>
        <v>Yes</v>
      </c>
      <c r="T474" s="1" t="str">
        <f>VLOOKUP(Cohort[[#This Row],[Code]],Codes[],COLUMN(Codes[[#Headers],[Baby Background Information]]),FALSE)</f>
        <v>Yes</v>
      </c>
      <c r="U474" s="1" t="str">
        <f>VLOOKUP(Cohort[[#This Row],[Code]],Codes[],COLUMN(Codes[[#Headers],[EPDS]]),FALSE)</f>
        <v>Yes</v>
      </c>
      <c r="V474" s="1" t="str">
        <f>VLOOKUP(Cohort[[#This Row],[Code]],Codes[],COLUMN(Codes[[#Headers],[Mother''s Medications]]),FALSE)</f>
        <v>Yes</v>
      </c>
      <c r="W474" s="1" t="str">
        <f>VLOOKUP(Cohort[[#This Row],[Code]],Codes[],COLUMN(Codes[[#Headers],[Baby Medications]]),FALSE)</f>
        <v>Yes</v>
      </c>
      <c r="X474" s="1" t="str">
        <f>VLOOKUP(Cohort[[#This Row],[Code]],Codes[],COLUMN(Codes[[#Headers],[Obstetric Histpry]]),FALSE)</f>
        <v>Yes</v>
      </c>
      <c r="Y474" s="1" t="str">
        <f>VLOOKUP(Cohort[[#This Row],[Code]],Codes[],COLUMN(Codes[[#Headers],[18 Month Follow on Data]]),FALSE)</f>
        <v>Yes</v>
      </c>
    </row>
    <row r="475" spans="1:25" x14ac:dyDescent="0.2">
      <c r="A475" t="s">
        <v>487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 t="str" cm="1">
        <f t="array" ref="I475">TEXT(SUM(10^Code_Mask*(Cohort[[#This Row],[Fetal Pilot Scans, validated or not]:[Has child had an 18 month assessment.  NB this includes limited data, courtesy assessments etc]]&gt;0)),"0000000")</f>
        <v>0100100</v>
      </c>
      <c r="L475" s="1" t="b">
        <f>VLOOKUP(Cohort[[#This Row],[Participant ID]],BIBS[],COLUMN(BIBS[[#Headers],[BIBS?]]),FALSE)</f>
        <v>1</v>
      </c>
      <c r="N475" s="1" t="str">
        <f>VLOOKUP(Cohort[[#This Row],[Code]],Codes[],COLUMN(Codes[[#Headers],[Meaning]]),FALSE)</f>
        <v>Term scan, Assessed at 18 months</v>
      </c>
      <c r="O475" s="1" t="str">
        <f>VLOOKUP(Cohort[[#This Row],[Code]],Codes[],COLUMN(Codes[[#Headers],[Parents Demographic]]),FALSE)</f>
        <v>Yes</v>
      </c>
      <c r="P475" s="1" t="str">
        <f>VLOOKUP(Cohort[[#This Row],[Code]],Codes[],COLUMN(Codes[[#Headers],[Mother''s Past Medical History]]),FALSE)</f>
        <v>Yes</v>
      </c>
      <c r="Q475" s="1" t="str">
        <f>VLOOKUP(Cohort[[#This Row],[Code]],Codes[],COLUMN(Codes[[#Headers],[EDD + Mode of Conception]]),FALSE)</f>
        <v>Yes</v>
      </c>
      <c r="R475" s="1" t="str">
        <f>VLOOKUP(Cohort[[#This Row],[Code]],Codes[],COLUMN(Codes[[#Headers],[Late Pregnancy History]]),FALSE)</f>
        <v>Yes</v>
      </c>
      <c r="S475" s="1" t="str">
        <f>VLOOKUP(Cohort[[#This Row],[Code]],Codes[],COLUMN(Codes[[#Headers],[Labour History]]),FALSE)</f>
        <v>Yes</v>
      </c>
      <c r="T475" s="1" t="str">
        <f>VLOOKUP(Cohort[[#This Row],[Code]],Codes[],COLUMN(Codes[[#Headers],[Baby Background Information]]),FALSE)</f>
        <v>Yes</v>
      </c>
      <c r="U475" s="1" t="str">
        <f>VLOOKUP(Cohort[[#This Row],[Code]],Codes[],COLUMN(Codes[[#Headers],[EPDS]]),FALSE)</f>
        <v>Yes</v>
      </c>
      <c r="V475" s="1" t="str">
        <f>VLOOKUP(Cohort[[#This Row],[Code]],Codes[],COLUMN(Codes[[#Headers],[Mother''s Medications]]),FALSE)</f>
        <v>Yes</v>
      </c>
      <c r="W475" s="1" t="str">
        <f>VLOOKUP(Cohort[[#This Row],[Code]],Codes[],COLUMN(Codes[[#Headers],[Baby Medications]]),FALSE)</f>
        <v>Yes</v>
      </c>
      <c r="X475" s="1" t="str">
        <f>VLOOKUP(Cohort[[#This Row],[Code]],Codes[],COLUMN(Codes[[#Headers],[Obstetric Histpry]]),FALSE)</f>
        <v>Yes</v>
      </c>
      <c r="Y475" s="1" t="str">
        <f>VLOOKUP(Cohort[[#This Row],[Code]],Codes[],COLUMN(Codes[[#Headers],[18 Month Follow on Data]]),FALSE)</f>
        <v>Yes</v>
      </c>
    </row>
    <row r="476" spans="1:25" hidden="1" x14ac:dyDescent="0.2">
      <c r="A476" t="s">
        <v>488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 t="str" cm="1">
        <f t="array" ref="I476">TEXT(SUM(10^Code_Mask*(Cohort[[#This Row],[Fetal Pilot Scans, validated or not]:[Has child had an 18 month assessment.  NB this includes limited data, courtesy assessments etc]]&gt;0)),"0000000")</f>
        <v>0100100</v>
      </c>
      <c r="L476" s="1" t="b">
        <f>VLOOKUP(Cohort[[#This Row],[Participant ID]],BIBS[],COLUMN(BIBS[[#Headers],[BIBS?]]),FALSE)</f>
        <v>0</v>
      </c>
      <c r="N476" s="1" t="str">
        <f>VLOOKUP(Cohort[[#This Row],[Code]],Codes[],COLUMN(Codes[[#Headers],[Meaning]]),FALSE)</f>
        <v>Term scan, Assessed at 18 months</v>
      </c>
      <c r="O476" s="1" t="str">
        <f>VLOOKUP(Cohort[[#This Row],[Code]],Codes[],COLUMN(Codes[[#Headers],[Parents Demographic]]),FALSE)</f>
        <v>Yes</v>
      </c>
      <c r="P476" s="1" t="str">
        <f>VLOOKUP(Cohort[[#This Row],[Code]],Codes[],COLUMN(Codes[[#Headers],[Mother''s Past Medical History]]),FALSE)</f>
        <v>Yes</v>
      </c>
      <c r="Q476" s="1" t="str">
        <f>VLOOKUP(Cohort[[#This Row],[Code]],Codes[],COLUMN(Codes[[#Headers],[EDD + Mode of Conception]]),FALSE)</f>
        <v>Yes</v>
      </c>
      <c r="R476" s="1" t="str">
        <f>VLOOKUP(Cohort[[#This Row],[Code]],Codes[],COLUMN(Codes[[#Headers],[Late Pregnancy History]]),FALSE)</f>
        <v>Yes</v>
      </c>
      <c r="S476" s="1" t="str">
        <f>VLOOKUP(Cohort[[#This Row],[Code]],Codes[],COLUMN(Codes[[#Headers],[Labour History]]),FALSE)</f>
        <v>Yes</v>
      </c>
      <c r="T476" s="1" t="str">
        <f>VLOOKUP(Cohort[[#This Row],[Code]],Codes[],COLUMN(Codes[[#Headers],[Baby Background Information]]),FALSE)</f>
        <v>Yes</v>
      </c>
      <c r="U476" s="1" t="str">
        <f>VLOOKUP(Cohort[[#This Row],[Code]],Codes[],COLUMN(Codes[[#Headers],[EPDS]]),FALSE)</f>
        <v>Yes</v>
      </c>
      <c r="V476" s="1" t="str">
        <f>VLOOKUP(Cohort[[#This Row],[Code]],Codes[],COLUMN(Codes[[#Headers],[Mother''s Medications]]),FALSE)</f>
        <v>Yes</v>
      </c>
      <c r="W476" s="1" t="str">
        <f>VLOOKUP(Cohort[[#This Row],[Code]],Codes[],COLUMN(Codes[[#Headers],[Baby Medications]]),FALSE)</f>
        <v>Yes</v>
      </c>
      <c r="X476" s="1" t="str">
        <f>VLOOKUP(Cohort[[#This Row],[Code]],Codes[],COLUMN(Codes[[#Headers],[Obstetric Histpry]]),FALSE)</f>
        <v>Yes</v>
      </c>
      <c r="Y476" s="1" t="str">
        <f>VLOOKUP(Cohort[[#This Row],[Code]],Codes[],COLUMN(Codes[[#Headers],[18 Month Follow on Data]]),FALSE)</f>
        <v>Yes</v>
      </c>
    </row>
    <row r="477" spans="1:25" hidden="1" x14ac:dyDescent="0.2">
      <c r="A477" t="s">
        <v>489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 t="str" cm="1">
        <f t="array" ref="I477">TEXT(SUM(10^Code_Mask*(Cohort[[#This Row],[Fetal Pilot Scans, validated or not]:[Has child had an 18 month assessment.  NB this includes limited data, courtesy assessments etc]]&gt;0)),"0000000")</f>
        <v>0100100</v>
      </c>
      <c r="L477" s="1" t="b">
        <f>VLOOKUP(Cohort[[#This Row],[Participant ID]],BIBS[],COLUMN(BIBS[[#Headers],[BIBS?]]),FALSE)</f>
        <v>0</v>
      </c>
      <c r="N477" s="1" t="str">
        <f>VLOOKUP(Cohort[[#This Row],[Code]],Codes[],COLUMN(Codes[[#Headers],[Meaning]]),FALSE)</f>
        <v>Term scan, Assessed at 18 months</v>
      </c>
      <c r="O477" s="1" t="str">
        <f>VLOOKUP(Cohort[[#This Row],[Code]],Codes[],COLUMN(Codes[[#Headers],[Parents Demographic]]),FALSE)</f>
        <v>Yes</v>
      </c>
      <c r="P477" s="1" t="str">
        <f>VLOOKUP(Cohort[[#This Row],[Code]],Codes[],COLUMN(Codes[[#Headers],[Mother''s Past Medical History]]),FALSE)</f>
        <v>Yes</v>
      </c>
      <c r="Q477" s="1" t="str">
        <f>VLOOKUP(Cohort[[#This Row],[Code]],Codes[],COLUMN(Codes[[#Headers],[EDD + Mode of Conception]]),FALSE)</f>
        <v>Yes</v>
      </c>
      <c r="R477" s="1" t="str">
        <f>VLOOKUP(Cohort[[#This Row],[Code]],Codes[],COLUMN(Codes[[#Headers],[Late Pregnancy History]]),FALSE)</f>
        <v>Yes</v>
      </c>
      <c r="S477" s="1" t="str">
        <f>VLOOKUP(Cohort[[#This Row],[Code]],Codes[],COLUMN(Codes[[#Headers],[Labour History]]),FALSE)</f>
        <v>Yes</v>
      </c>
      <c r="T477" s="1" t="str">
        <f>VLOOKUP(Cohort[[#This Row],[Code]],Codes[],COLUMN(Codes[[#Headers],[Baby Background Information]]),FALSE)</f>
        <v>Yes</v>
      </c>
      <c r="U477" s="1" t="str">
        <f>VLOOKUP(Cohort[[#This Row],[Code]],Codes[],COLUMN(Codes[[#Headers],[EPDS]]),FALSE)</f>
        <v>Yes</v>
      </c>
      <c r="V477" s="1" t="str">
        <f>VLOOKUP(Cohort[[#This Row],[Code]],Codes[],COLUMN(Codes[[#Headers],[Mother''s Medications]]),FALSE)</f>
        <v>Yes</v>
      </c>
      <c r="W477" s="1" t="str">
        <f>VLOOKUP(Cohort[[#This Row],[Code]],Codes[],COLUMN(Codes[[#Headers],[Baby Medications]]),FALSE)</f>
        <v>Yes</v>
      </c>
      <c r="X477" s="1" t="str">
        <f>VLOOKUP(Cohort[[#This Row],[Code]],Codes[],COLUMN(Codes[[#Headers],[Obstetric Histpry]]),FALSE)</f>
        <v>Yes</v>
      </c>
      <c r="Y477" s="1" t="str">
        <f>VLOOKUP(Cohort[[#This Row],[Code]],Codes[],COLUMN(Codes[[#Headers],[18 Month Follow on Data]]),FALSE)</f>
        <v>Yes</v>
      </c>
    </row>
    <row r="478" spans="1:25" x14ac:dyDescent="0.2">
      <c r="A478" t="s">
        <v>490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 t="str" cm="1">
        <f t="array" ref="I478">TEXT(SUM(10^Code_Mask*(Cohort[[#This Row],[Fetal Pilot Scans, validated or not]:[Has child had an 18 month assessment.  NB this includes limited data, courtesy assessments etc]]&gt;0)),"0000000")</f>
        <v>0100000</v>
      </c>
      <c r="L478" s="1" t="b">
        <f>VLOOKUP(Cohort[[#This Row],[Participant ID]],BIBS[],COLUMN(BIBS[[#Headers],[BIBS?]]),FALSE)</f>
        <v>1</v>
      </c>
      <c r="N478" s="1" t="str">
        <f>VLOOKUP(Cohort[[#This Row],[Code]],Codes[],COLUMN(Codes[[#Headers],[Meaning]]),FALSE)</f>
        <v>Term scan, not assessed</v>
      </c>
      <c r="O478" s="1" t="str">
        <f>VLOOKUP(Cohort[[#This Row],[Code]],Codes[],COLUMN(Codes[[#Headers],[Parents Demographic]]),FALSE)</f>
        <v>Yes</v>
      </c>
      <c r="P478" s="1" t="str">
        <f>VLOOKUP(Cohort[[#This Row],[Code]],Codes[],COLUMN(Codes[[#Headers],[Mother''s Past Medical History]]),FALSE)</f>
        <v>Yes</v>
      </c>
      <c r="Q478" s="1" t="str">
        <f>VLOOKUP(Cohort[[#This Row],[Code]],Codes[],COLUMN(Codes[[#Headers],[EDD + Mode of Conception]]),FALSE)</f>
        <v>Yes</v>
      </c>
      <c r="R478" s="1" t="str">
        <f>VLOOKUP(Cohort[[#This Row],[Code]],Codes[],COLUMN(Codes[[#Headers],[Late Pregnancy History]]),FALSE)</f>
        <v>Yes</v>
      </c>
      <c r="S478" s="1" t="str">
        <f>VLOOKUP(Cohort[[#This Row],[Code]],Codes[],COLUMN(Codes[[#Headers],[Labour History]]),FALSE)</f>
        <v>Yes</v>
      </c>
      <c r="T478" s="1" t="str">
        <f>VLOOKUP(Cohort[[#This Row],[Code]],Codes[],COLUMN(Codes[[#Headers],[Baby Background Information]]),FALSE)</f>
        <v>Yes</v>
      </c>
      <c r="U478" s="1" t="str">
        <f>VLOOKUP(Cohort[[#This Row],[Code]],Codes[],COLUMN(Codes[[#Headers],[EPDS]]),FALSE)</f>
        <v>Yes</v>
      </c>
      <c r="V478" s="1" t="str">
        <f>VLOOKUP(Cohort[[#This Row],[Code]],Codes[],COLUMN(Codes[[#Headers],[Mother''s Medications]]),FALSE)</f>
        <v>Yes</v>
      </c>
      <c r="W478" s="1" t="str">
        <f>VLOOKUP(Cohort[[#This Row],[Code]],Codes[],COLUMN(Codes[[#Headers],[Baby Medications]]),FALSE)</f>
        <v>Yes</v>
      </c>
      <c r="X478" s="1" t="str">
        <f>VLOOKUP(Cohort[[#This Row],[Code]],Codes[],COLUMN(Codes[[#Headers],[Obstetric Histpry]]),FALSE)</f>
        <v>Yes</v>
      </c>
      <c r="Y478" s="1" t="str">
        <f>VLOOKUP(Cohort[[#This Row],[Code]],Codes[],COLUMN(Codes[[#Headers],[18 Month Follow on Data]]),FALSE)</f>
        <v>No</v>
      </c>
    </row>
    <row r="479" spans="1:25" hidden="1" x14ac:dyDescent="0.2">
      <c r="A479" t="s">
        <v>491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 t="str" cm="1">
        <f t="array" ref="I479">TEXT(SUM(10^Code_Mask*(Cohort[[#This Row],[Fetal Pilot Scans, validated or not]:[Has child had an 18 month assessment.  NB this includes limited data, courtesy assessments etc]]&gt;0)),"0000000")</f>
        <v>0100100</v>
      </c>
      <c r="L479" s="1" t="b">
        <f>VLOOKUP(Cohort[[#This Row],[Participant ID]],BIBS[],COLUMN(BIBS[[#Headers],[BIBS?]]),FALSE)</f>
        <v>0</v>
      </c>
      <c r="N479" s="1" t="str">
        <f>VLOOKUP(Cohort[[#This Row],[Code]],Codes[],COLUMN(Codes[[#Headers],[Meaning]]),FALSE)</f>
        <v>Term scan, Assessed at 18 months</v>
      </c>
      <c r="O479" s="1" t="str">
        <f>VLOOKUP(Cohort[[#This Row],[Code]],Codes[],COLUMN(Codes[[#Headers],[Parents Demographic]]),FALSE)</f>
        <v>Yes</v>
      </c>
      <c r="P479" s="1" t="str">
        <f>VLOOKUP(Cohort[[#This Row],[Code]],Codes[],COLUMN(Codes[[#Headers],[Mother''s Past Medical History]]),FALSE)</f>
        <v>Yes</v>
      </c>
      <c r="Q479" s="1" t="str">
        <f>VLOOKUP(Cohort[[#This Row],[Code]],Codes[],COLUMN(Codes[[#Headers],[EDD + Mode of Conception]]),FALSE)</f>
        <v>Yes</v>
      </c>
      <c r="R479" s="1" t="str">
        <f>VLOOKUP(Cohort[[#This Row],[Code]],Codes[],COLUMN(Codes[[#Headers],[Late Pregnancy History]]),FALSE)</f>
        <v>Yes</v>
      </c>
      <c r="S479" s="1" t="str">
        <f>VLOOKUP(Cohort[[#This Row],[Code]],Codes[],COLUMN(Codes[[#Headers],[Labour History]]),FALSE)</f>
        <v>Yes</v>
      </c>
      <c r="T479" s="1" t="str">
        <f>VLOOKUP(Cohort[[#This Row],[Code]],Codes[],COLUMN(Codes[[#Headers],[Baby Background Information]]),FALSE)</f>
        <v>Yes</v>
      </c>
      <c r="U479" s="1" t="str">
        <f>VLOOKUP(Cohort[[#This Row],[Code]],Codes[],COLUMN(Codes[[#Headers],[EPDS]]),FALSE)</f>
        <v>Yes</v>
      </c>
      <c r="V479" s="1" t="str">
        <f>VLOOKUP(Cohort[[#This Row],[Code]],Codes[],COLUMN(Codes[[#Headers],[Mother''s Medications]]),FALSE)</f>
        <v>Yes</v>
      </c>
      <c r="W479" s="1" t="str">
        <f>VLOOKUP(Cohort[[#This Row],[Code]],Codes[],COLUMN(Codes[[#Headers],[Baby Medications]]),FALSE)</f>
        <v>Yes</v>
      </c>
      <c r="X479" s="1" t="str">
        <f>VLOOKUP(Cohort[[#This Row],[Code]],Codes[],COLUMN(Codes[[#Headers],[Obstetric Histpry]]),FALSE)</f>
        <v>Yes</v>
      </c>
      <c r="Y479" s="1" t="str">
        <f>VLOOKUP(Cohort[[#This Row],[Code]],Codes[],COLUMN(Codes[[#Headers],[18 Month Follow on Data]]),FALSE)</f>
        <v>Yes</v>
      </c>
    </row>
    <row r="480" spans="1:25" hidden="1" x14ac:dyDescent="0.2">
      <c r="A480" t="s">
        <v>492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 t="str" cm="1">
        <f t="array" ref="I480">TEXT(SUM(10^Code_Mask*(Cohort[[#This Row],[Fetal Pilot Scans, validated or not]:[Has child had an 18 month assessment.  NB this includes limited data, courtesy assessments etc]]&gt;0)),"0000000")</f>
        <v>0100100</v>
      </c>
      <c r="L480" s="1" t="b">
        <f>VLOOKUP(Cohort[[#This Row],[Participant ID]],BIBS[],COLUMN(BIBS[[#Headers],[BIBS?]]),FALSE)</f>
        <v>0</v>
      </c>
      <c r="N480" s="1" t="str">
        <f>VLOOKUP(Cohort[[#This Row],[Code]],Codes[],COLUMN(Codes[[#Headers],[Meaning]]),FALSE)</f>
        <v>Term scan, Assessed at 18 months</v>
      </c>
      <c r="O480" s="1" t="str">
        <f>VLOOKUP(Cohort[[#This Row],[Code]],Codes[],COLUMN(Codes[[#Headers],[Parents Demographic]]),FALSE)</f>
        <v>Yes</v>
      </c>
      <c r="P480" s="1" t="str">
        <f>VLOOKUP(Cohort[[#This Row],[Code]],Codes[],COLUMN(Codes[[#Headers],[Mother''s Past Medical History]]),FALSE)</f>
        <v>Yes</v>
      </c>
      <c r="Q480" s="1" t="str">
        <f>VLOOKUP(Cohort[[#This Row],[Code]],Codes[],COLUMN(Codes[[#Headers],[EDD + Mode of Conception]]),FALSE)</f>
        <v>Yes</v>
      </c>
      <c r="R480" s="1" t="str">
        <f>VLOOKUP(Cohort[[#This Row],[Code]],Codes[],COLUMN(Codes[[#Headers],[Late Pregnancy History]]),FALSE)</f>
        <v>Yes</v>
      </c>
      <c r="S480" s="1" t="str">
        <f>VLOOKUP(Cohort[[#This Row],[Code]],Codes[],COLUMN(Codes[[#Headers],[Labour History]]),FALSE)</f>
        <v>Yes</v>
      </c>
      <c r="T480" s="1" t="str">
        <f>VLOOKUP(Cohort[[#This Row],[Code]],Codes[],COLUMN(Codes[[#Headers],[Baby Background Information]]),FALSE)</f>
        <v>Yes</v>
      </c>
      <c r="U480" s="1" t="str">
        <f>VLOOKUP(Cohort[[#This Row],[Code]],Codes[],COLUMN(Codes[[#Headers],[EPDS]]),FALSE)</f>
        <v>Yes</v>
      </c>
      <c r="V480" s="1" t="str">
        <f>VLOOKUP(Cohort[[#This Row],[Code]],Codes[],COLUMN(Codes[[#Headers],[Mother''s Medications]]),FALSE)</f>
        <v>Yes</v>
      </c>
      <c r="W480" s="1" t="str">
        <f>VLOOKUP(Cohort[[#This Row],[Code]],Codes[],COLUMN(Codes[[#Headers],[Baby Medications]]),FALSE)</f>
        <v>Yes</v>
      </c>
      <c r="X480" s="1" t="str">
        <f>VLOOKUP(Cohort[[#This Row],[Code]],Codes[],COLUMN(Codes[[#Headers],[Obstetric Histpry]]),FALSE)</f>
        <v>Yes</v>
      </c>
      <c r="Y480" s="1" t="str">
        <f>VLOOKUP(Cohort[[#This Row],[Code]],Codes[],COLUMN(Codes[[#Headers],[18 Month Follow on Data]]),FALSE)</f>
        <v>Yes</v>
      </c>
    </row>
    <row r="481" spans="1:25" ht="51" hidden="1" x14ac:dyDescent="0.2">
      <c r="A481" t="s">
        <v>493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 t="str" cm="1">
        <f t="array" ref="I481">TEXT(SUM(10^Code_Mask*(Cohort[[#This Row],[Fetal Pilot Scans, validated or not]:[Has child had an 18 month assessment.  NB this includes limited data, courtesy assessments etc]]&gt;0)),"0000000")</f>
        <v>0100000</v>
      </c>
      <c r="K481" s="1" t="s">
        <v>16</v>
      </c>
      <c r="L481" s="1" t="b">
        <f>VLOOKUP(Cohort[[#This Row],[Participant ID]],BIBS[],COLUMN(BIBS[[#Headers],[BIBS?]]),FALSE)</f>
        <v>0</v>
      </c>
      <c r="N481" s="1" t="str">
        <f>VLOOKUP(Cohort[[#This Row],[Code]],Codes[],COLUMN(Codes[[#Headers],[Meaning]]),FALSE)</f>
        <v>Term scan, not assessed</v>
      </c>
      <c r="O481" s="1" t="str">
        <f>VLOOKUP(Cohort[[#This Row],[Code]],Codes[],COLUMN(Codes[[#Headers],[Parents Demographic]]),FALSE)</f>
        <v>Yes</v>
      </c>
      <c r="P481" s="1" t="str">
        <f>VLOOKUP(Cohort[[#This Row],[Code]],Codes[],COLUMN(Codes[[#Headers],[Mother''s Past Medical History]]),FALSE)</f>
        <v>Yes</v>
      </c>
      <c r="Q481" s="1" t="str">
        <f>VLOOKUP(Cohort[[#This Row],[Code]],Codes[],COLUMN(Codes[[#Headers],[EDD + Mode of Conception]]),FALSE)</f>
        <v>Yes</v>
      </c>
      <c r="R481" s="1" t="str">
        <f>VLOOKUP(Cohort[[#This Row],[Code]],Codes[],COLUMN(Codes[[#Headers],[Late Pregnancy History]]),FALSE)</f>
        <v>Yes</v>
      </c>
      <c r="S481" s="1" t="str">
        <f>VLOOKUP(Cohort[[#This Row],[Code]],Codes[],COLUMN(Codes[[#Headers],[Labour History]]),FALSE)</f>
        <v>Yes</v>
      </c>
      <c r="T481" s="1" t="str">
        <f>VLOOKUP(Cohort[[#This Row],[Code]],Codes[],COLUMN(Codes[[#Headers],[Baby Background Information]]),FALSE)</f>
        <v>Yes</v>
      </c>
      <c r="U481" s="1" t="str">
        <f>VLOOKUP(Cohort[[#This Row],[Code]],Codes[],COLUMN(Codes[[#Headers],[EPDS]]),FALSE)</f>
        <v>Yes</v>
      </c>
      <c r="V481" s="1" t="str">
        <f>VLOOKUP(Cohort[[#This Row],[Code]],Codes[],COLUMN(Codes[[#Headers],[Mother''s Medications]]),FALSE)</f>
        <v>Yes</v>
      </c>
      <c r="W481" s="1" t="str">
        <f>VLOOKUP(Cohort[[#This Row],[Code]],Codes[],COLUMN(Codes[[#Headers],[Baby Medications]]),FALSE)</f>
        <v>Yes</v>
      </c>
      <c r="X481" s="1" t="str">
        <f>VLOOKUP(Cohort[[#This Row],[Code]],Codes[],COLUMN(Codes[[#Headers],[Obstetric Histpry]]),FALSE)</f>
        <v>Yes</v>
      </c>
      <c r="Y481" s="1" t="str">
        <f>VLOOKUP(Cohort[[#This Row],[Code]],Codes[],COLUMN(Codes[[#Headers],[18 Month Follow on Data]]),FALSE)</f>
        <v>No</v>
      </c>
    </row>
    <row r="482" spans="1:25" hidden="1" x14ac:dyDescent="0.2">
      <c r="A482" t="s">
        <v>494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 t="str" cm="1">
        <f t="array" ref="I482">TEXT(SUM(10^Code_Mask*(Cohort[[#This Row],[Fetal Pilot Scans, validated or not]:[Has child had an 18 month assessment.  NB this includes limited data, courtesy assessments etc]]&gt;0)),"0000000")</f>
        <v>0100100</v>
      </c>
      <c r="L482" s="1" t="b">
        <f>VLOOKUP(Cohort[[#This Row],[Participant ID]],BIBS[],COLUMN(BIBS[[#Headers],[BIBS?]]),FALSE)</f>
        <v>0</v>
      </c>
      <c r="N482" s="1" t="str">
        <f>VLOOKUP(Cohort[[#This Row],[Code]],Codes[],COLUMN(Codes[[#Headers],[Meaning]]),FALSE)</f>
        <v>Term scan, Assessed at 18 months</v>
      </c>
      <c r="O482" s="1" t="str">
        <f>VLOOKUP(Cohort[[#This Row],[Code]],Codes[],COLUMN(Codes[[#Headers],[Parents Demographic]]),FALSE)</f>
        <v>Yes</v>
      </c>
      <c r="P482" s="1" t="str">
        <f>VLOOKUP(Cohort[[#This Row],[Code]],Codes[],COLUMN(Codes[[#Headers],[Mother''s Past Medical History]]),FALSE)</f>
        <v>Yes</v>
      </c>
      <c r="Q482" s="1" t="str">
        <f>VLOOKUP(Cohort[[#This Row],[Code]],Codes[],COLUMN(Codes[[#Headers],[EDD + Mode of Conception]]),FALSE)</f>
        <v>Yes</v>
      </c>
      <c r="R482" s="1" t="str">
        <f>VLOOKUP(Cohort[[#This Row],[Code]],Codes[],COLUMN(Codes[[#Headers],[Late Pregnancy History]]),FALSE)</f>
        <v>Yes</v>
      </c>
      <c r="S482" s="1" t="str">
        <f>VLOOKUP(Cohort[[#This Row],[Code]],Codes[],COLUMN(Codes[[#Headers],[Labour History]]),FALSE)</f>
        <v>Yes</v>
      </c>
      <c r="T482" s="1" t="str">
        <f>VLOOKUP(Cohort[[#This Row],[Code]],Codes[],COLUMN(Codes[[#Headers],[Baby Background Information]]),FALSE)</f>
        <v>Yes</v>
      </c>
      <c r="U482" s="1" t="str">
        <f>VLOOKUP(Cohort[[#This Row],[Code]],Codes[],COLUMN(Codes[[#Headers],[EPDS]]),FALSE)</f>
        <v>Yes</v>
      </c>
      <c r="V482" s="1" t="str">
        <f>VLOOKUP(Cohort[[#This Row],[Code]],Codes[],COLUMN(Codes[[#Headers],[Mother''s Medications]]),FALSE)</f>
        <v>Yes</v>
      </c>
      <c r="W482" s="1" t="str">
        <f>VLOOKUP(Cohort[[#This Row],[Code]],Codes[],COLUMN(Codes[[#Headers],[Baby Medications]]),FALSE)</f>
        <v>Yes</v>
      </c>
      <c r="X482" s="1" t="str">
        <f>VLOOKUP(Cohort[[#This Row],[Code]],Codes[],COLUMN(Codes[[#Headers],[Obstetric Histpry]]),FALSE)</f>
        <v>Yes</v>
      </c>
      <c r="Y482" s="1" t="str">
        <f>VLOOKUP(Cohort[[#This Row],[Code]],Codes[],COLUMN(Codes[[#Headers],[18 Month Follow on Data]]),FALSE)</f>
        <v>Yes</v>
      </c>
    </row>
    <row r="483" spans="1:25" hidden="1" x14ac:dyDescent="0.2">
      <c r="A483" t="s">
        <v>495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 t="str" cm="1">
        <f t="array" ref="I483">TEXT(SUM(10^Code_Mask*(Cohort[[#This Row],[Fetal Pilot Scans, validated or not]:[Has child had an 18 month assessment.  NB this includes limited data, courtesy assessments etc]]&gt;0)),"0000000")</f>
        <v>0100100</v>
      </c>
      <c r="L483" s="1" t="b">
        <f>VLOOKUP(Cohort[[#This Row],[Participant ID]],BIBS[],COLUMN(BIBS[[#Headers],[BIBS?]]),FALSE)</f>
        <v>0</v>
      </c>
      <c r="N483" s="1" t="str">
        <f>VLOOKUP(Cohort[[#This Row],[Code]],Codes[],COLUMN(Codes[[#Headers],[Meaning]]),FALSE)</f>
        <v>Term scan, Assessed at 18 months</v>
      </c>
      <c r="O483" s="1" t="str">
        <f>VLOOKUP(Cohort[[#This Row],[Code]],Codes[],COLUMN(Codes[[#Headers],[Parents Demographic]]),FALSE)</f>
        <v>Yes</v>
      </c>
      <c r="P483" s="1" t="str">
        <f>VLOOKUP(Cohort[[#This Row],[Code]],Codes[],COLUMN(Codes[[#Headers],[Mother''s Past Medical History]]),FALSE)</f>
        <v>Yes</v>
      </c>
      <c r="Q483" s="1" t="str">
        <f>VLOOKUP(Cohort[[#This Row],[Code]],Codes[],COLUMN(Codes[[#Headers],[EDD + Mode of Conception]]),FALSE)</f>
        <v>Yes</v>
      </c>
      <c r="R483" s="1" t="str">
        <f>VLOOKUP(Cohort[[#This Row],[Code]],Codes[],COLUMN(Codes[[#Headers],[Late Pregnancy History]]),FALSE)</f>
        <v>Yes</v>
      </c>
      <c r="S483" s="1" t="str">
        <f>VLOOKUP(Cohort[[#This Row],[Code]],Codes[],COLUMN(Codes[[#Headers],[Labour History]]),FALSE)</f>
        <v>Yes</v>
      </c>
      <c r="T483" s="1" t="str">
        <f>VLOOKUP(Cohort[[#This Row],[Code]],Codes[],COLUMN(Codes[[#Headers],[Baby Background Information]]),FALSE)</f>
        <v>Yes</v>
      </c>
      <c r="U483" s="1" t="str">
        <f>VLOOKUP(Cohort[[#This Row],[Code]],Codes[],COLUMN(Codes[[#Headers],[EPDS]]),FALSE)</f>
        <v>Yes</v>
      </c>
      <c r="V483" s="1" t="str">
        <f>VLOOKUP(Cohort[[#This Row],[Code]],Codes[],COLUMN(Codes[[#Headers],[Mother''s Medications]]),FALSE)</f>
        <v>Yes</v>
      </c>
      <c r="W483" s="1" t="str">
        <f>VLOOKUP(Cohort[[#This Row],[Code]],Codes[],COLUMN(Codes[[#Headers],[Baby Medications]]),FALSE)</f>
        <v>Yes</v>
      </c>
      <c r="X483" s="1" t="str">
        <f>VLOOKUP(Cohort[[#This Row],[Code]],Codes[],COLUMN(Codes[[#Headers],[Obstetric Histpry]]),FALSE)</f>
        <v>Yes</v>
      </c>
      <c r="Y483" s="1" t="str">
        <f>VLOOKUP(Cohort[[#This Row],[Code]],Codes[],COLUMN(Codes[[#Headers],[18 Month Follow on Data]]),FALSE)</f>
        <v>Yes</v>
      </c>
    </row>
    <row r="484" spans="1:25" ht="51" hidden="1" x14ac:dyDescent="0.2">
      <c r="A484" t="s">
        <v>496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 t="str" cm="1">
        <f t="array" ref="I484">TEXT(SUM(10^Code_Mask*(Cohort[[#This Row],[Fetal Pilot Scans, validated or not]:[Has child had an 18 month assessment.  NB this includes limited data, courtesy assessments etc]]&gt;0)),"0000000")</f>
        <v>0100000</v>
      </c>
      <c r="K484" s="1" t="s">
        <v>16</v>
      </c>
      <c r="L484" s="1" t="b">
        <f>VLOOKUP(Cohort[[#This Row],[Participant ID]],BIBS[],COLUMN(BIBS[[#Headers],[BIBS?]]),FALSE)</f>
        <v>0</v>
      </c>
      <c r="N484" s="1" t="str">
        <f>VLOOKUP(Cohort[[#This Row],[Code]],Codes[],COLUMN(Codes[[#Headers],[Meaning]]),FALSE)</f>
        <v>Term scan, not assessed</v>
      </c>
      <c r="O484" s="1" t="str">
        <f>VLOOKUP(Cohort[[#This Row],[Code]],Codes[],COLUMN(Codes[[#Headers],[Parents Demographic]]),FALSE)</f>
        <v>Yes</v>
      </c>
      <c r="P484" s="1" t="str">
        <f>VLOOKUP(Cohort[[#This Row],[Code]],Codes[],COLUMN(Codes[[#Headers],[Mother''s Past Medical History]]),FALSE)</f>
        <v>Yes</v>
      </c>
      <c r="Q484" s="1" t="str">
        <f>VLOOKUP(Cohort[[#This Row],[Code]],Codes[],COLUMN(Codes[[#Headers],[EDD + Mode of Conception]]),FALSE)</f>
        <v>Yes</v>
      </c>
      <c r="R484" s="1" t="str">
        <f>VLOOKUP(Cohort[[#This Row],[Code]],Codes[],COLUMN(Codes[[#Headers],[Late Pregnancy History]]),FALSE)</f>
        <v>Yes</v>
      </c>
      <c r="S484" s="1" t="str">
        <f>VLOOKUP(Cohort[[#This Row],[Code]],Codes[],COLUMN(Codes[[#Headers],[Labour History]]),FALSE)</f>
        <v>Yes</v>
      </c>
      <c r="T484" s="1" t="str">
        <f>VLOOKUP(Cohort[[#This Row],[Code]],Codes[],COLUMN(Codes[[#Headers],[Baby Background Information]]),FALSE)</f>
        <v>Yes</v>
      </c>
      <c r="U484" s="1" t="str">
        <f>VLOOKUP(Cohort[[#This Row],[Code]],Codes[],COLUMN(Codes[[#Headers],[EPDS]]),FALSE)</f>
        <v>Yes</v>
      </c>
      <c r="V484" s="1" t="str">
        <f>VLOOKUP(Cohort[[#This Row],[Code]],Codes[],COLUMN(Codes[[#Headers],[Mother''s Medications]]),FALSE)</f>
        <v>Yes</v>
      </c>
      <c r="W484" s="1" t="str">
        <f>VLOOKUP(Cohort[[#This Row],[Code]],Codes[],COLUMN(Codes[[#Headers],[Baby Medications]]),FALSE)</f>
        <v>Yes</v>
      </c>
      <c r="X484" s="1" t="str">
        <f>VLOOKUP(Cohort[[#This Row],[Code]],Codes[],COLUMN(Codes[[#Headers],[Obstetric Histpry]]),FALSE)</f>
        <v>Yes</v>
      </c>
      <c r="Y484" s="1" t="str">
        <f>VLOOKUP(Cohort[[#This Row],[Code]],Codes[],COLUMN(Codes[[#Headers],[18 Month Follow on Data]]),FALSE)</f>
        <v>No</v>
      </c>
    </row>
    <row r="485" spans="1:25" ht="51" hidden="1" x14ac:dyDescent="0.2">
      <c r="A485" t="s">
        <v>497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 t="str" cm="1">
        <f t="array" ref="I485">TEXT(SUM(10^Code_Mask*(Cohort[[#This Row],[Fetal Pilot Scans, validated or not]:[Has child had an 18 month assessment.  NB this includes limited data, courtesy assessments etc]]&gt;0)),"0000000")</f>
        <v>0100000</v>
      </c>
      <c r="K485" s="1" t="s">
        <v>16</v>
      </c>
      <c r="L485" s="1" t="b">
        <f>VLOOKUP(Cohort[[#This Row],[Participant ID]],BIBS[],COLUMN(BIBS[[#Headers],[BIBS?]]),FALSE)</f>
        <v>0</v>
      </c>
      <c r="N485" s="1" t="str">
        <f>VLOOKUP(Cohort[[#This Row],[Code]],Codes[],COLUMN(Codes[[#Headers],[Meaning]]),FALSE)</f>
        <v>Term scan, not assessed</v>
      </c>
      <c r="O485" s="1" t="str">
        <f>VLOOKUP(Cohort[[#This Row],[Code]],Codes[],COLUMN(Codes[[#Headers],[Parents Demographic]]),FALSE)</f>
        <v>Yes</v>
      </c>
      <c r="P485" s="1" t="str">
        <f>VLOOKUP(Cohort[[#This Row],[Code]],Codes[],COLUMN(Codes[[#Headers],[Mother''s Past Medical History]]),FALSE)</f>
        <v>Yes</v>
      </c>
      <c r="Q485" s="1" t="str">
        <f>VLOOKUP(Cohort[[#This Row],[Code]],Codes[],COLUMN(Codes[[#Headers],[EDD + Mode of Conception]]),FALSE)</f>
        <v>Yes</v>
      </c>
      <c r="R485" s="1" t="str">
        <f>VLOOKUP(Cohort[[#This Row],[Code]],Codes[],COLUMN(Codes[[#Headers],[Late Pregnancy History]]),FALSE)</f>
        <v>Yes</v>
      </c>
      <c r="S485" s="1" t="str">
        <f>VLOOKUP(Cohort[[#This Row],[Code]],Codes[],COLUMN(Codes[[#Headers],[Labour History]]),FALSE)</f>
        <v>Yes</v>
      </c>
      <c r="T485" s="1" t="str">
        <f>VLOOKUP(Cohort[[#This Row],[Code]],Codes[],COLUMN(Codes[[#Headers],[Baby Background Information]]),FALSE)</f>
        <v>Yes</v>
      </c>
      <c r="U485" s="1" t="str">
        <f>VLOOKUP(Cohort[[#This Row],[Code]],Codes[],COLUMN(Codes[[#Headers],[EPDS]]),FALSE)</f>
        <v>Yes</v>
      </c>
      <c r="V485" s="1" t="str">
        <f>VLOOKUP(Cohort[[#This Row],[Code]],Codes[],COLUMN(Codes[[#Headers],[Mother''s Medications]]),FALSE)</f>
        <v>Yes</v>
      </c>
      <c r="W485" s="1" t="str">
        <f>VLOOKUP(Cohort[[#This Row],[Code]],Codes[],COLUMN(Codes[[#Headers],[Baby Medications]]),FALSE)</f>
        <v>Yes</v>
      </c>
      <c r="X485" s="1" t="str">
        <f>VLOOKUP(Cohort[[#This Row],[Code]],Codes[],COLUMN(Codes[[#Headers],[Obstetric Histpry]]),FALSE)</f>
        <v>Yes</v>
      </c>
      <c r="Y485" s="1" t="str">
        <f>VLOOKUP(Cohort[[#This Row],[Code]],Codes[],COLUMN(Codes[[#Headers],[18 Month Follow on Data]]),FALSE)</f>
        <v>No</v>
      </c>
    </row>
    <row r="486" spans="1:25" hidden="1" x14ac:dyDescent="0.2">
      <c r="A486" t="s">
        <v>498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 t="str" cm="1">
        <f t="array" ref="I486">TEXT(SUM(10^Code_Mask*(Cohort[[#This Row],[Fetal Pilot Scans, validated or not]:[Has child had an 18 month assessment.  NB this includes limited data, courtesy assessments etc]]&gt;0)),"0000000")</f>
        <v>0100100</v>
      </c>
      <c r="L486" s="1" t="b">
        <f>VLOOKUP(Cohort[[#This Row],[Participant ID]],BIBS[],COLUMN(BIBS[[#Headers],[BIBS?]]),FALSE)</f>
        <v>0</v>
      </c>
      <c r="N486" s="1" t="str">
        <f>VLOOKUP(Cohort[[#This Row],[Code]],Codes[],COLUMN(Codes[[#Headers],[Meaning]]),FALSE)</f>
        <v>Term scan, Assessed at 18 months</v>
      </c>
      <c r="O486" s="1" t="str">
        <f>VLOOKUP(Cohort[[#This Row],[Code]],Codes[],COLUMN(Codes[[#Headers],[Parents Demographic]]),FALSE)</f>
        <v>Yes</v>
      </c>
      <c r="P486" s="1" t="str">
        <f>VLOOKUP(Cohort[[#This Row],[Code]],Codes[],COLUMN(Codes[[#Headers],[Mother''s Past Medical History]]),FALSE)</f>
        <v>Yes</v>
      </c>
      <c r="Q486" s="1" t="str">
        <f>VLOOKUP(Cohort[[#This Row],[Code]],Codes[],COLUMN(Codes[[#Headers],[EDD + Mode of Conception]]),FALSE)</f>
        <v>Yes</v>
      </c>
      <c r="R486" s="1" t="str">
        <f>VLOOKUP(Cohort[[#This Row],[Code]],Codes[],COLUMN(Codes[[#Headers],[Late Pregnancy History]]),FALSE)</f>
        <v>Yes</v>
      </c>
      <c r="S486" s="1" t="str">
        <f>VLOOKUP(Cohort[[#This Row],[Code]],Codes[],COLUMN(Codes[[#Headers],[Labour History]]),FALSE)</f>
        <v>Yes</v>
      </c>
      <c r="T486" s="1" t="str">
        <f>VLOOKUP(Cohort[[#This Row],[Code]],Codes[],COLUMN(Codes[[#Headers],[Baby Background Information]]),FALSE)</f>
        <v>Yes</v>
      </c>
      <c r="U486" s="1" t="str">
        <f>VLOOKUP(Cohort[[#This Row],[Code]],Codes[],COLUMN(Codes[[#Headers],[EPDS]]),FALSE)</f>
        <v>Yes</v>
      </c>
      <c r="V486" s="1" t="str">
        <f>VLOOKUP(Cohort[[#This Row],[Code]],Codes[],COLUMN(Codes[[#Headers],[Mother''s Medications]]),FALSE)</f>
        <v>Yes</v>
      </c>
      <c r="W486" s="1" t="str">
        <f>VLOOKUP(Cohort[[#This Row],[Code]],Codes[],COLUMN(Codes[[#Headers],[Baby Medications]]),FALSE)</f>
        <v>Yes</v>
      </c>
      <c r="X486" s="1" t="str">
        <f>VLOOKUP(Cohort[[#This Row],[Code]],Codes[],COLUMN(Codes[[#Headers],[Obstetric Histpry]]),FALSE)</f>
        <v>Yes</v>
      </c>
      <c r="Y486" s="1" t="str">
        <f>VLOOKUP(Cohort[[#This Row],[Code]],Codes[],COLUMN(Codes[[#Headers],[18 Month Follow on Data]]),FALSE)</f>
        <v>Yes</v>
      </c>
    </row>
    <row r="487" spans="1:25" hidden="1" x14ac:dyDescent="0.2">
      <c r="A487" t="s">
        <v>499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 t="str" cm="1">
        <f t="array" ref="I487">TEXT(SUM(10^Code_Mask*(Cohort[[#This Row],[Fetal Pilot Scans, validated or not]:[Has child had an 18 month assessment.  NB this includes limited data, courtesy assessments etc]]&gt;0)),"0000000")</f>
        <v>0100100</v>
      </c>
      <c r="L487" s="1" t="b">
        <f>VLOOKUP(Cohort[[#This Row],[Participant ID]],BIBS[],COLUMN(BIBS[[#Headers],[BIBS?]]),FALSE)</f>
        <v>0</v>
      </c>
      <c r="N487" s="1" t="str">
        <f>VLOOKUP(Cohort[[#This Row],[Code]],Codes[],COLUMN(Codes[[#Headers],[Meaning]]),FALSE)</f>
        <v>Term scan, Assessed at 18 months</v>
      </c>
      <c r="O487" s="1" t="str">
        <f>VLOOKUP(Cohort[[#This Row],[Code]],Codes[],COLUMN(Codes[[#Headers],[Parents Demographic]]),FALSE)</f>
        <v>Yes</v>
      </c>
      <c r="P487" s="1" t="str">
        <f>VLOOKUP(Cohort[[#This Row],[Code]],Codes[],COLUMN(Codes[[#Headers],[Mother''s Past Medical History]]),FALSE)</f>
        <v>Yes</v>
      </c>
      <c r="Q487" s="1" t="str">
        <f>VLOOKUP(Cohort[[#This Row],[Code]],Codes[],COLUMN(Codes[[#Headers],[EDD + Mode of Conception]]),FALSE)</f>
        <v>Yes</v>
      </c>
      <c r="R487" s="1" t="str">
        <f>VLOOKUP(Cohort[[#This Row],[Code]],Codes[],COLUMN(Codes[[#Headers],[Late Pregnancy History]]),FALSE)</f>
        <v>Yes</v>
      </c>
      <c r="S487" s="1" t="str">
        <f>VLOOKUP(Cohort[[#This Row],[Code]],Codes[],COLUMN(Codes[[#Headers],[Labour History]]),FALSE)</f>
        <v>Yes</v>
      </c>
      <c r="T487" s="1" t="str">
        <f>VLOOKUP(Cohort[[#This Row],[Code]],Codes[],COLUMN(Codes[[#Headers],[Baby Background Information]]),FALSE)</f>
        <v>Yes</v>
      </c>
      <c r="U487" s="1" t="str">
        <f>VLOOKUP(Cohort[[#This Row],[Code]],Codes[],COLUMN(Codes[[#Headers],[EPDS]]),FALSE)</f>
        <v>Yes</v>
      </c>
      <c r="V487" s="1" t="str">
        <f>VLOOKUP(Cohort[[#This Row],[Code]],Codes[],COLUMN(Codes[[#Headers],[Mother''s Medications]]),FALSE)</f>
        <v>Yes</v>
      </c>
      <c r="W487" s="1" t="str">
        <f>VLOOKUP(Cohort[[#This Row],[Code]],Codes[],COLUMN(Codes[[#Headers],[Baby Medications]]),FALSE)</f>
        <v>Yes</v>
      </c>
      <c r="X487" s="1" t="str">
        <f>VLOOKUP(Cohort[[#This Row],[Code]],Codes[],COLUMN(Codes[[#Headers],[Obstetric Histpry]]),FALSE)</f>
        <v>Yes</v>
      </c>
      <c r="Y487" s="1" t="str">
        <f>VLOOKUP(Cohort[[#This Row],[Code]],Codes[],COLUMN(Codes[[#Headers],[18 Month Follow on Data]]),FALSE)</f>
        <v>Yes</v>
      </c>
    </row>
    <row r="488" spans="1:25" hidden="1" x14ac:dyDescent="0.2">
      <c r="A488" t="s">
        <v>500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 t="str" cm="1">
        <f t="array" ref="I488">TEXT(SUM(10^Code_Mask*(Cohort[[#This Row],[Fetal Pilot Scans, validated or not]:[Has child had an 18 month assessment.  NB this includes limited data, courtesy assessments etc]]&gt;0)),"0000000")</f>
        <v>0100100</v>
      </c>
      <c r="L488" s="1" t="b">
        <f>VLOOKUP(Cohort[[#This Row],[Participant ID]],BIBS[],COLUMN(BIBS[[#Headers],[BIBS?]]),FALSE)</f>
        <v>0</v>
      </c>
      <c r="N488" s="1" t="str">
        <f>VLOOKUP(Cohort[[#This Row],[Code]],Codes[],COLUMN(Codes[[#Headers],[Meaning]]),FALSE)</f>
        <v>Term scan, Assessed at 18 months</v>
      </c>
      <c r="O488" s="1" t="str">
        <f>VLOOKUP(Cohort[[#This Row],[Code]],Codes[],COLUMN(Codes[[#Headers],[Parents Demographic]]),FALSE)</f>
        <v>Yes</v>
      </c>
      <c r="P488" s="1" t="str">
        <f>VLOOKUP(Cohort[[#This Row],[Code]],Codes[],COLUMN(Codes[[#Headers],[Mother''s Past Medical History]]),FALSE)</f>
        <v>Yes</v>
      </c>
      <c r="Q488" s="1" t="str">
        <f>VLOOKUP(Cohort[[#This Row],[Code]],Codes[],COLUMN(Codes[[#Headers],[EDD + Mode of Conception]]),FALSE)</f>
        <v>Yes</v>
      </c>
      <c r="R488" s="1" t="str">
        <f>VLOOKUP(Cohort[[#This Row],[Code]],Codes[],COLUMN(Codes[[#Headers],[Late Pregnancy History]]),FALSE)</f>
        <v>Yes</v>
      </c>
      <c r="S488" s="1" t="str">
        <f>VLOOKUP(Cohort[[#This Row],[Code]],Codes[],COLUMN(Codes[[#Headers],[Labour History]]),FALSE)</f>
        <v>Yes</v>
      </c>
      <c r="T488" s="1" t="str">
        <f>VLOOKUP(Cohort[[#This Row],[Code]],Codes[],COLUMN(Codes[[#Headers],[Baby Background Information]]),FALSE)</f>
        <v>Yes</v>
      </c>
      <c r="U488" s="1" t="str">
        <f>VLOOKUP(Cohort[[#This Row],[Code]],Codes[],COLUMN(Codes[[#Headers],[EPDS]]),FALSE)</f>
        <v>Yes</v>
      </c>
      <c r="V488" s="1" t="str">
        <f>VLOOKUP(Cohort[[#This Row],[Code]],Codes[],COLUMN(Codes[[#Headers],[Mother''s Medications]]),FALSE)</f>
        <v>Yes</v>
      </c>
      <c r="W488" s="1" t="str">
        <f>VLOOKUP(Cohort[[#This Row],[Code]],Codes[],COLUMN(Codes[[#Headers],[Baby Medications]]),FALSE)</f>
        <v>Yes</v>
      </c>
      <c r="X488" s="1" t="str">
        <f>VLOOKUP(Cohort[[#This Row],[Code]],Codes[],COLUMN(Codes[[#Headers],[Obstetric Histpry]]),FALSE)</f>
        <v>Yes</v>
      </c>
      <c r="Y488" s="1" t="str">
        <f>VLOOKUP(Cohort[[#This Row],[Code]],Codes[],COLUMN(Codes[[#Headers],[18 Month Follow on Data]]),FALSE)</f>
        <v>Yes</v>
      </c>
    </row>
    <row r="489" spans="1:25" hidden="1" x14ac:dyDescent="0.2">
      <c r="A489" t="s">
        <v>501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 t="str" cm="1">
        <f t="array" ref="I489">TEXT(SUM(10^Code_Mask*(Cohort[[#This Row],[Fetal Pilot Scans, validated or not]:[Has child had an 18 month assessment.  NB this includes limited data, courtesy assessments etc]]&gt;0)),"0000000")</f>
        <v>0100100</v>
      </c>
      <c r="L489" s="1" t="b">
        <f>VLOOKUP(Cohort[[#This Row],[Participant ID]],BIBS[],COLUMN(BIBS[[#Headers],[BIBS?]]),FALSE)</f>
        <v>0</v>
      </c>
      <c r="N489" s="1" t="str">
        <f>VLOOKUP(Cohort[[#This Row],[Code]],Codes[],COLUMN(Codes[[#Headers],[Meaning]]),FALSE)</f>
        <v>Term scan, Assessed at 18 months</v>
      </c>
      <c r="O489" s="1" t="str">
        <f>VLOOKUP(Cohort[[#This Row],[Code]],Codes[],COLUMN(Codes[[#Headers],[Parents Demographic]]),FALSE)</f>
        <v>Yes</v>
      </c>
      <c r="P489" s="1" t="str">
        <f>VLOOKUP(Cohort[[#This Row],[Code]],Codes[],COLUMN(Codes[[#Headers],[Mother''s Past Medical History]]),FALSE)</f>
        <v>Yes</v>
      </c>
      <c r="Q489" s="1" t="str">
        <f>VLOOKUP(Cohort[[#This Row],[Code]],Codes[],COLUMN(Codes[[#Headers],[EDD + Mode of Conception]]),FALSE)</f>
        <v>Yes</v>
      </c>
      <c r="R489" s="1" t="str">
        <f>VLOOKUP(Cohort[[#This Row],[Code]],Codes[],COLUMN(Codes[[#Headers],[Late Pregnancy History]]),FALSE)</f>
        <v>Yes</v>
      </c>
      <c r="S489" s="1" t="str">
        <f>VLOOKUP(Cohort[[#This Row],[Code]],Codes[],COLUMN(Codes[[#Headers],[Labour History]]),FALSE)</f>
        <v>Yes</v>
      </c>
      <c r="T489" s="1" t="str">
        <f>VLOOKUP(Cohort[[#This Row],[Code]],Codes[],COLUMN(Codes[[#Headers],[Baby Background Information]]),FALSE)</f>
        <v>Yes</v>
      </c>
      <c r="U489" s="1" t="str">
        <f>VLOOKUP(Cohort[[#This Row],[Code]],Codes[],COLUMN(Codes[[#Headers],[EPDS]]),FALSE)</f>
        <v>Yes</v>
      </c>
      <c r="V489" s="1" t="str">
        <f>VLOOKUP(Cohort[[#This Row],[Code]],Codes[],COLUMN(Codes[[#Headers],[Mother''s Medications]]),FALSE)</f>
        <v>Yes</v>
      </c>
      <c r="W489" s="1" t="str">
        <f>VLOOKUP(Cohort[[#This Row],[Code]],Codes[],COLUMN(Codes[[#Headers],[Baby Medications]]),FALSE)</f>
        <v>Yes</v>
      </c>
      <c r="X489" s="1" t="str">
        <f>VLOOKUP(Cohort[[#This Row],[Code]],Codes[],COLUMN(Codes[[#Headers],[Obstetric Histpry]]),FALSE)</f>
        <v>Yes</v>
      </c>
      <c r="Y489" s="1" t="str">
        <f>VLOOKUP(Cohort[[#This Row],[Code]],Codes[],COLUMN(Codes[[#Headers],[18 Month Follow on Data]]),FALSE)</f>
        <v>Yes</v>
      </c>
    </row>
    <row r="490" spans="1:25" hidden="1" x14ac:dyDescent="0.2">
      <c r="A490" t="s">
        <v>502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 t="str" cm="1">
        <f t="array" ref="I490">TEXT(SUM(10^Code_Mask*(Cohort[[#This Row],[Fetal Pilot Scans, validated or not]:[Has child had an 18 month assessment.  NB this includes limited data, courtesy assessments etc]]&gt;0)),"0000000")</f>
        <v>0100100</v>
      </c>
      <c r="L490" s="1" t="b">
        <f>VLOOKUP(Cohort[[#This Row],[Participant ID]],BIBS[],COLUMN(BIBS[[#Headers],[BIBS?]]),FALSE)</f>
        <v>0</v>
      </c>
      <c r="N490" s="1" t="str">
        <f>VLOOKUP(Cohort[[#This Row],[Code]],Codes[],COLUMN(Codes[[#Headers],[Meaning]]),FALSE)</f>
        <v>Term scan, Assessed at 18 months</v>
      </c>
      <c r="O490" s="1" t="str">
        <f>VLOOKUP(Cohort[[#This Row],[Code]],Codes[],COLUMN(Codes[[#Headers],[Parents Demographic]]),FALSE)</f>
        <v>Yes</v>
      </c>
      <c r="P490" s="1" t="str">
        <f>VLOOKUP(Cohort[[#This Row],[Code]],Codes[],COLUMN(Codes[[#Headers],[Mother''s Past Medical History]]),FALSE)</f>
        <v>Yes</v>
      </c>
      <c r="Q490" s="1" t="str">
        <f>VLOOKUP(Cohort[[#This Row],[Code]],Codes[],COLUMN(Codes[[#Headers],[EDD + Mode of Conception]]),FALSE)</f>
        <v>Yes</v>
      </c>
      <c r="R490" s="1" t="str">
        <f>VLOOKUP(Cohort[[#This Row],[Code]],Codes[],COLUMN(Codes[[#Headers],[Late Pregnancy History]]),FALSE)</f>
        <v>Yes</v>
      </c>
      <c r="S490" s="1" t="str">
        <f>VLOOKUP(Cohort[[#This Row],[Code]],Codes[],COLUMN(Codes[[#Headers],[Labour History]]),FALSE)</f>
        <v>Yes</v>
      </c>
      <c r="T490" s="1" t="str">
        <f>VLOOKUP(Cohort[[#This Row],[Code]],Codes[],COLUMN(Codes[[#Headers],[Baby Background Information]]),FALSE)</f>
        <v>Yes</v>
      </c>
      <c r="U490" s="1" t="str">
        <f>VLOOKUP(Cohort[[#This Row],[Code]],Codes[],COLUMN(Codes[[#Headers],[EPDS]]),FALSE)</f>
        <v>Yes</v>
      </c>
      <c r="V490" s="1" t="str">
        <f>VLOOKUP(Cohort[[#This Row],[Code]],Codes[],COLUMN(Codes[[#Headers],[Mother''s Medications]]),FALSE)</f>
        <v>Yes</v>
      </c>
      <c r="W490" s="1" t="str">
        <f>VLOOKUP(Cohort[[#This Row],[Code]],Codes[],COLUMN(Codes[[#Headers],[Baby Medications]]),FALSE)</f>
        <v>Yes</v>
      </c>
      <c r="X490" s="1" t="str">
        <f>VLOOKUP(Cohort[[#This Row],[Code]],Codes[],COLUMN(Codes[[#Headers],[Obstetric Histpry]]),FALSE)</f>
        <v>Yes</v>
      </c>
      <c r="Y490" s="1" t="str">
        <f>VLOOKUP(Cohort[[#This Row],[Code]],Codes[],COLUMN(Codes[[#Headers],[18 Month Follow on Data]]),FALSE)</f>
        <v>Yes</v>
      </c>
    </row>
    <row r="491" spans="1:25" hidden="1" x14ac:dyDescent="0.2">
      <c r="A491" t="s">
        <v>503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1</v>
      </c>
      <c r="I491" t="str" cm="1">
        <f t="array" ref="I491">TEXT(SUM(10^Code_Mask*(Cohort[[#This Row],[Fetal Pilot Scans, validated or not]:[Has child had an 18 month assessment.  NB this includes limited data, courtesy assessments etc]]&gt;0)),"0000000")</f>
        <v>0011100</v>
      </c>
      <c r="L491" s="1" t="b">
        <f>VLOOKUP(Cohort[[#This Row],[Participant ID]],BIBS[],COLUMN(BIBS[[#Headers],[BIBS?]]),FALSE)</f>
        <v>0</v>
      </c>
      <c r="N491" s="1" t="str">
        <f>VLOOKUP(Cohort[[#This Row],[Code]],Codes[],COLUMN(Codes[[#Headers],[Meaning]]),FALSE)</f>
        <v>Pre-term and pre-term at term scans, assessed at 18 months</v>
      </c>
      <c r="O491" s="1" t="str">
        <f>VLOOKUP(Cohort[[#This Row],[Code]],Codes[],COLUMN(Codes[[#Headers],[Parents Demographic]]),FALSE)</f>
        <v>Yes</v>
      </c>
      <c r="P491" s="1" t="str">
        <f>VLOOKUP(Cohort[[#This Row],[Code]],Codes[],COLUMN(Codes[[#Headers],[Mother''s Past Medical History]]),FALSE)</f>
        <v>Yes</v>
      </c>
      <c r="Q491" s="1" t="str">
        <f>VLOOKUP(Cohort[[#This Row],[Code]],Codes[],COLUMN(Codes[[#Headers],[EDD + Mode of Conception]]),FALSE)</f>
        <v>Yes</v>
      </c>
      <c r="R491" s="1" t="str">
        <f>VLOOKUP(Cohort[[#This Row],[Code]],Codes[],COLUMN(Codes[[#Headers],[Late Pregnancy History]]),FALSE)</f>
        <v>Yes</v>
      </c>
      <c r="S491" s="1" t="str">
        <f>VLOOKUP(Cohort[[#This Row],[Code]],Codes[],COLUMN(Codes[[#Headers],[Labour History]]),FALSE)</f>
        <v>Yes</v>
      </c>
      <c r="T491" s="1" t="str">
        <f>VLOOKUP(Cohort[[#This Row],[Code]],Codes[],COLUMN(Codes[[#Headers],[Baby Background Information]]),FALSE)</f>
        <v>Yes</v>
      </c>
      <c r="U491" s="1" t="str">
        <f>VLOOKUP(Cohort[[#This Row],[Code]],Codes[],COLUMN(Codes[[#Headers],[EPDS]]),FALSE)</f>
        <v>Yes</v>
      </c>
      <c r="V491" s="1" t="str">
        <f>VLOOKUP(Cohort[[#This Row],[Code]],Codes[],COLUMN(Codes[[#Headers],[Mother''s Medications]]),FALSE)</f>
        <v>Yes</v>
      </c>
      <c r="W491" s="1" t="str">
        <f>VLOOKUP(Cohort[[#This Row],[Code]],Codes[],COLUMN(Codes[[#Headers],[Baby Medications]]),FALSE)</f>
        <v>Yes</v>
      </c>
      <c r="X491" s="1" t="str">
        <f>VLOOKUP(Cohort[[#This Row],[Code]],Codes[],COLUMN(Codes[[#Headers],[Obstetric Histpry]]),FALSE)</f>
        <v>Yes</v>
      </c>
      <c r="Y491" s="1" t="str">
        <f>VLOOKUP(Cohort[[#This Row],[Code]],Codes[],COLUMN(Codes[[#Headers],[18 Month Follow on Data]]),FALSE)</f>
        <v>Yes</v>
      </c>
    </row>
    <row r="492" spans="1:25" hidden="1" x14ac:dyDescent="0.2">
      <c r="A492" t="s">
        <v>504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 t="str" cm="1">
        <f t="array" ref="I492">TEXT(SUM(10^Code_Mask*(Cohort[[#This Row],[Fetal Pilot Scans, validated or not]:[Has child had an 18 month assessment.  NB this includes limited data, courtesy assessments etc]]&gt;0)),"0000000")</f>
        <v>0011100</v>
      </c>
      <c r="L492" s="1" t="b">
        <f>VLOOKUP(Cohort[[#This Row],[Participant ID]],BIBS[],COLUMN(BIBS[[#Headers],[BIBS?]]),FALSE)</f>
        <v>0</v>
      </c>
      <c r="N492" s="1" t="str">
        <f>VLOOKUP(Cohort[[#This Row],[Code]],Codes[],COLUMN(Codes[[#Headers],[Meaning]]),FALSE)</f>
        <v>Pre-term and pre-term at term scans, assessed at 18 months</v>
      </c>
      <c r="O492" s="1" t="str">
        <f>VLOOKUP(Cohort[[#This Row],[Code]],Codes[],COLUMN(Codes[[#Headers],[Parents Demographic]]),FALSE)</f>
        <v>Yes</v>
      </c>
      <c r="P492" s="1" t="str">
        <f>VLOOKUP(Cohort[[#This Row],[Code]],Codes[],COLUMN(Codes[[#Headers],[Mother''s Past Medical History]]),FALSE)</f>
        <v>Yes</v>
      </c>
      <c r="Q492" s="1" t="str">
        <f>VLOOKUP(Cohort[[#This Row],[Code]],Codes[],COLUMN(Codes[[#Headers],[EDD + Mode of Conception]]),FALSE)</f>
        <v>Yes</v>
      </c>
      <c r="R492" s="1" t="str">
        <f>VLOOKUP(Cohort[[#This Row],[Code]],Codes[],COLUMN(Codes[[#Headers],[Late Pregnancy History]]),FALSE)</f>
        <v>Yes</v>
      </c>
      <c r="S492" s="1" t="str">
        <f>VLOOKUP(Cohort[[#This Row],[Code]],Codes[],COLUMN(Codes[[#Headers],[Labour History]]),FALSE)</f>
        <v>Yes</v>
      </c>
      <c r="T492" s="1" t="str">
        <f>VLOOKUP(Cohort[[#This Row],[Code]],Codes[],COLUMN(Codes[[#Headers],[Baby Background Information]]),FALSE)</f>
        <v>Yes</v>
      </c>
      <c r="U492" s="1" t="str">
        <f>VLOOKUP(Cohort[[#This Row],[Code]],Codes[],COLUMN(Codes[[#Headers],[EPDS]]),FALSE)</f>
        <v>Yes</v>
      </c>
      <c r="V492" s="1" t="str">
        <f>VLOOKUP(Cohort[[#This Row],[Code]],Codes[],COLUMN(Codes[[#Headers],[Mother''s Medications]]),FALSE)</f>
        <v>Yes</v>
      </c>
      <c r="W492" s="1" t="str">
        <f>VLOOKUP(Cohort[[#This Row],[Code]],Codes[],COLUMN(Codes[[#Headers],[Baby Medications]]),FALSE)</f>
        <v>Yes</v>
      </c>
      <c r="X492" s="1" t="str">
        <f>VLOOKUP(Cohort[[#This Row],[Code]],Codes[],COLUMN(Codes[[#Headers],[Obstetric Histpry]]),FALSE)</f>
        <v>Yes</v>
      </c>
      <c r="Y492" s="1" t="str">
        <f>VLOOKUP(Cohort[[#This Row],[Code]],Codes[],COLUMN(Codes[[#Headers],[18 Month Follow on Data]]),FALSE)</f>
        <v>Yes</v>
      </c>
    </row>
    <row r="493" spans="1:25" hidden="1" x14ac:dyDescent="0.2">
      <c r="A493" t="s">
        <v>505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tr" cm="1">
        <f t="array" ref="I493">TEXT(SUM(10^Code_Mask*(Cohort[[#This Row],[Fetal Pilot Scans, validated or not]:[Has child had an 18 month assessment.  NB this includes limited data, courtesy assessments etc]]&gt;0)),"0000000")</f>
        <v>0000010</v>
      </c>
      <c r="L493" s="1" t="b">
        <f>VLOOKUP(Cohort[[#This Row],[Participant ID]],BIBS[],COLUMN(BIBS[[#Headers],[BIBS?]]),FALSE)</f>
        <v>0</v>
      </c>
      <c r="N493" s="1" t="str">
        <f>VLOOKUP(Cohort[[#This Row],[Code]],Codes[],COLUMN(Codes[[#Headers],[Meaning]]),FALSE)</f>
        <v>Fetal pilot.  Not assessed.  Enrolment, EPDS, not cleaned</v>
      </c>
      <c r="O493" s="1" t="str">
        <f>VLOOKUP(Cohort[[#This Row],[Code]],Codes[],COLUMN(Codes[[#Headers],[Parents Demographic]]),FALSE)</f>
        <v>Yes - uncleaned</v>
      </c>
      <c r="P493" s="1" t="str">
        <f>VLOOKUP(Cohort[[#This Row],[Code]],Codes[],COLUMN(Codes[[#Headers],[Mother''s Past Medical History]]),FALSE)</f>
        <v>Yes - uncleaned</v>
      </c>
      <c r="Q493" s="1" t="str">
        <f>VLOOKUP(Cohort[[#This Row],[Code]],Codes[],COLUMN(Codes[[#Headers],[EDD + Mode of Conception]]),FALSE)</f>
        <v>Yes - uncleaned</v>
      </c>
      <c r="R493" s="1" t="str">
        <f>VLOOKUP(Cohort[[#This Row],[Code]],Codes[],COLUMN(Codes[[#Headers],[Late Pregnancy History]]),FALSE)</f>
        <v>No</v>
      </c>
      <c r="S493" s="1" t="str">
        <f>VLOOKUP(Cohort[[#This Row],[Code]],Codes[],COLUMN(Codes[[#Headers],[Labour History]]),FALSE)</f>
        <v>No</v>
      </c>
      <c r="T493" s="1" t="str">
        <f>VLOOKUP(Cohort[[#This Row],[Code]],Codes[],COLUMN(Codes[[#Headers],[Baby Background Information]]),FALSE)</f>
        <v>No</v>
      </c>
      <c r="U493" s="1" t="str">
        <f>VLOOKUP(Cohort[[#This Row],[Code]],Codes[],COLUMN(Codes[[#Headers],[EPDS]]),FALSE)</f>
        <v>Yes</v>
      </c>
      <c r="V493" s="1" t="str">
        <f>VLOOKUP(Cohort[[#This Row],[Code]],Codes[],COLUMN(Codes[[#Headers],[Mother''s Medications]]),FALSE)</f>
        <v>Yes - uncleaned</v>
      </c>
      <c r="W493" s="1" t="str">
        <f>VLOOKUP(Cohort[[#This Row],[Code]],Codes[],COLUMN(Codes[[#Headers],[Baby Medications]]),FALSE)</f>
        <v>No</v>
      </c>
      <c r="X493" s="1" t="str">
        <f>VLOOKUP(Cohort[[#This Row],[Code]],Codes[],COLUMN(Codes[[#Headers],[Obstetric Histpry]]),FALSE)</f>
        <v>Yes - uncleaned</v>
      </c>
      <c r="Y493" s="1" t="str">
        <f>VLOOKUP(Cohort[[#This Row],[Code]],Codes[],COLUMN(Codes[[#Headers],[18 Month Follow on Data]]),FALSE)</f>
        <v>No</v>
      </c>
    </row>
    <row r="494" spans="1:25" hidden="1" x14ac:dyDescent="0.2">
      <c r="A494" t="s">
        <v>506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 t="str" cm="1">
        <f t="array" ref="I494">TEXT(SUM(10^Code_Mask*(Cohort[[#This Row],[Fetal Pilot Scans, validated or not]:[Has child had an 18 month assessment.  NB this includes limited data, courtesy assessments etc]]&gt;0)),"0000000")</f>
        <v>0100100</v>
      </c>
      <c r="L494" s="1" t="b">
        <f>VLOOKUP(Cohort[[#This Row],[Participant ID]],BIBS[],COLUMN(BIBS[[#Headers],[BIBS?]]),FALSE)</f>
        <v>0</v>
      </c>
      <c r="N494" s="1" t="str">
        <f>VLOOKUP(Cohort[[#This Row],[Code]],Codes[],COLUMN(Codes[[#Headers],[Meaning]]),FALSE)</f>
        <v>Term scan, Assessed at 18 months</v>
      </c>
      <c r="O494" s="1" t="str">
        <f>VLOOKUP(Cohort[[#This Row],[Code]],Codes[],COLUMN(Codes[[#Headers],[Parents Demographic]]),FALSE)</f>
        <v>Yes</v>
      </c>
      <c r="P494" s="1" t="str">
        <f>VLOOKUP(Cohort[[#This Row],[Code]],Codes[],COLUMN(Codes[[#Headers],[Mother''s Past Medical History]]),FALSE)</f>
        <v>Yes</v>
      </c>
      <c r="Q494" s="1" t="str">
        <f>VLOOKUP(Cohort[[#This Row],[Code]],Codes[],COLUMN(Codes[[#Headers],[EDD + Mode of Conception]]),FALSE)</f>
        <v>Yes</v>
      </c>
      <c r="R494" s="1" t="str">
        <f>VLOOKUP(Cohort[[#This Row],[Code]],Codes[],COLUMN(Codes[[#Headers],[Late Pregnancy History]]),FALSE)</f>
        <v>Yes</v>
      </c>
      <c r="S494" s="1" t="str">
        <f>VLOOKUP(Cohort[[#This Row],[Code]],Codes[],COLUMN(Codes[[#Headers],[Labour History]]),FALSE)</f>
        <v>Yes</v>
      </c>
      <c r="T494" s="1" t="str">
        <f>VLOOKUP(Cohort[[#This Row],[Code]],Codes[],COLUMN(Codes[[#Headers],[Baby Background Information]]),FALSE)</f>
        <v>Yes</v>
      </c>
      <c r="U494" s="1" t="str">
        <f>VLOOKUP(Cohort[[#This Row],[Code]],Codes[],COLUMN(Codes[[#Headers],[EPDS]]),FALSE)</f>
        <v>Yes</v>
      </c>
      <c r="V494" s="1" t="str">
        <f>VLOOKUP(Cohort[[#This Row],[Code]],Codes[],COLUMN(Codes[[#Headers],[Mother''s Medications]]),FALSE)</f>
        <v>Yes</v>
      </c>
      <c r="W494" s="1" t="str">
        <f>VLOOKUP(Cohort[[#This Row],[Code]],Codes[],COLUMN(Codes[[#Headers],[Baby Medications]]),FALSE)</f>
        <v>Yes</v>
      </c>
      <c r="X494" s="1" t="str">
        <f>VLOOKUP(Cohort[[#This Row],[Code]],Codes[],COLUMN(Codes[[#Headers],[Obstetric Histpry]]),FALSE)</f>
        <v>Yes</v>
      </c>
      <c r="Y494" s="1" t="str">
        <f>VLOOKUP(Cohort[[#This Row],[Code]],Codes[],COLUMN(Codes[[#Headers],[18 Month Follow on Data]]),FALSE)</f>
        <v>Yes</v>
      </c>
    </row>
    <row r="495" spans="1:25" hidden="1" x14ac:dyDescent="0.2">
      <c r="A495" t="s">
        <v>507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tr" cm="1">
        <f t="array" ref="I495">TEXT(SUM(10^Code_Mask*(Cohort[[#This Row],[Fetal Pilot Scans, validated or not]:[Has child had an 18 month assessment.  NB this includes limited data, courtesy assessments etc]]&gt;0)),"0000000")</f>
        <v>0000010</v>
      </c>
      <c r="L495" s="1" t="b">
        <f>VLOOKUP(Cohort[[#This Row],[Participant ID]],BIBS[],COLUMN(BIBS[[#Headers],[BIBS?]]),FALSE)</f>
        <v>0</v>
      </c>
      <c r="N495" s="1" t="str">
        <f>VLOOKUP(Cohort[[#This Row],[Code]],Codes[],COLUMN(Codes[[#Headers],[Meaning]]),FALSE)</f>
        <v>Fetal pilot.  Not assessed.  Enrolment, EPDS, not cleaned</v>
      </c>
      <c r="O495" s="1" t="str">
        <f>VLOOKUP(Cohort[[#This Row],[Code]],Codes[],COLUMN(Codes[[#Headers],[Parents Demographic]]),FALSE)</f>
        <v>Yes - uncleaned</v>
      </c>
      <c r="P495" s="1" t="str">
        <f>VLOOKUP(Cohort[[#This Row],[Code]],Codes[],COLUMN(Codes[[#Headers],[Mother''s Past Medical History]]),FALSE)</f>
        <v>Yes - uncleaned</v>
      </c>
      <c r="Q495" s="1" t="str">
        <f>VLOOKUP(Cohort[[#This Row],[Code]],Codes[],COLUMN(Codes[[#Headers],[EDD + Mode of Conception]]),FALSE)</f>
        <v>Yes - uncleaned</v>
      </c>
      <c r="R495" s="1" t="str">
        <f>VLOOKUP(Cohort[[#This Row],[Code]],Codes[],COLUMN(Codes[[#Headers],[Late Pregnancy History]]),FALSE)</f>
        <v>No</v>
      </c>
      <c r="S495" s="1" t="str">
        <f>VLOOKUP(Cohort[[#This Row],[Code]],Codes[],COLUMN(Codes[[#Headers],[Labour History]]),FALSE)</f>
        <v>No</v>
      </c>
      <c r="T495" s="1" t="str">
        <f>VLOOKUP(Cohort[[#This Row],[Code]],Codes[],COLUMN(Codes[[#Headers],[Baby Background Information]]),FALSE)</f>
        <v>No</v>
      </c>
      <c r="U495" s="1" t="str">
        <f>VLOOKUP(Cohort[[#This Row],[Code]],Codes[],COLUMN(Codes[[#Headers],[EPDS]]),FALSE)</f>
        <v>Yes</v>
      </c>
      <c r="V495" s="1" t="str">
        <f>VLOOKUP(Cohort[[#This Row],[Code]],Codes[],COLUMN(Codes[[#Headers],[Mother''s Medications]]),FALSE)</f>
        <v>Yes - uncleaned</v>
      </c>
      <c r="W495" s="1" t="str">
        <f>VLOOKUP(Cohort[[#This Row],[Code]],Codes[],COLUMN(Codes[[#Headers],[Baby Medications]]),FALSE)</f>
        <v>No</v>
      </c>
      <c r="X495" s="1" t="str">
        <f>VLOOKUP(Cohort[[#This Row],[Code]],Codes[],COLUMN(Codes[[#Headers],[Obstetric Histpry]]),FALSE)</f>
        <v>Yes - uncleaned</v>
      </c>
      <c r="Y495" s="1" t="str">
        <f>VLOOKUP(Cohort[[#This Row],[Code]],Codes[],COLUMN(Codes[[#Headers],[18 Month Follow on Data]]),FALSE)</f>
        <v>No</v>
      </c>
    </row>
    <row r="496" spans="1:25" hidden="1" x14ac:dyDescent="0.2">
      <c r="A496" t="s">
        <v>508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tr" cm="1">
        <f t="array" ref="I496">TEXT(SUM(10^Code_Mask*(Cohort[[#This Row],[Fetal Pilot Scans, validated or not]:[Has child had an 18 month assessment.  NB this includes limited data, courtesy assessments etc]]&gt;0)),"0000000")</f>
        <v>0000010</v>
      </c>
      <c r="L496" s="1" t="b">
        <f>VLOOKUP(Cohort[[#This Row],[Participant ID]],BIBS[],COLUMN(BIBS[[#Headers],[BIBS?]]),FALSE)</f>
        <v>0</v>
      </c>
      <c r="N496" s="1" t="str">
        <f>VLOOKUP(Cohort[[#This Row],[Code]],Codes[],COLUMN(Codes[[#Headers],[Meaning]]),FALSE)</f>
        <v>Fetal pilot.  Not assessed.  Enrolment, EPDS, not cleaned</v>
      </c>
      <c r="O496" s="1" t="str">
        <f>VLOOKUP(Cohort[[#This Row],[Code]],Codes[],COLUMN(Codes[[#Headers],[Parents Demographic]]),FALSE)</f>
        <v>Yes - uncleaned</v>
      </c>
      <c r="P496" s="1" t="str">
        <f>VLOOKUP(Cohort[[#This Row],[Code]],Codes[],COLUMN(Codes[[#Headers],[Mother''s Past Medical History]]),FALSE)</f>
        <v>Yes - uncleaned</v>
      </c>
      <c r="Q496" s="1" t="str">
        <f>VLOOKUP(Cohort[[#This Row],[Code]],Codes[],COLUMN(Codes[[#Headers],[EDD + Mode of Conception]]),FALSE)</f>
        <v>Yes - uncleaned</v>
      </c>
      <c r="R496" s="1" t="str">
        <f>VLOOKUP(Cohort[[#This Row],[Code]],Codes[],COLUMN(Codes[[#Headers],[Late Pregnancy History]]),FALSE)</f>
        <v>No</v>
      </c>
      <c r="S496" s="1" t="str">
        <f>VLOOKUP(Cohort[[#This Row],[Code]],Codes[],COLUMN(Codes[[#Headers],[Labour History]]),FALSE)</f>
        <v>No</v>
      </c>
      <c r="T496" s="1" t="str">
        <f>VLOOKUP(Cohort[[#This Row],[Code]],Codes[],COLUMN(Codes[[#Headers],[Baby Background Information]]),FALSE)</f>
        <v>No</v>
      </c>
      <c r="U496" s="1" t="str">
        <f>VLOOKUP(Cohort[[#This Row],[Code]],Codes[],COLUMN(Codes[[#Headers],[EPDS]]),FALSE)</f>
        <v>Yes</v>
      </c>
      <c r="V496" s="1" t="str">
        <f>VLOOKUP(Cohort[[#This Row],[Code]],Codes[],COLUMN(Codes[[#Headers],[Mother''s Medications]]),FALSE)</f>
        <v>Yes - uncleaned</v>
      </c>
      <c r="W496" s="1" t="str">
        <f>VLOOKUP(Cohort[[#This Row],[Code]],Codes[],COLUMN(Codes[[#Headers],[Baby Medications]]),FALSE)</f>
        <v>No</v>
      </c>
      <c r="X496" s="1" t="str">
        <f>VLOOKUP(Cohort[[#This Row],[Code]],Codes[],COLUMN(Codes[[#Headers],[Obstetric Histpry]]),FALSE)</f>
        <v>Yes - uncleaned</v>
      </c>
      <c r="Y496" s="1" t="str">
        <f>VLOOKUP(Cohort[[#This Row],[Code]],Codes[],COLUMN(Codes[[#Headers],[18 Month Follow on Data]]),FALSE)</f>
        <v>No</v>
      </c>
    </row>
    <row r="497" spans="1:25" hidden="1" x14ac:dyDescent="0.2">
      <c r="A497" t="s">
        <v>509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tr" cm="1">
        <f t="array" ref="I497">TEXT(SUM(10^Code_Mask*(Cohort[[#This Row],[Fetal Pilot Scans, validated or not]:[Has child had an 18 month assessment.  NB this includes limited data, courtesy assessments etc]]&gt;0)),"0000000")</f>
        <v>0000010</v>
      </c>
      <c r="L497" s="1" t="b">
        <f>VLOOKUP(Cohort[[#This Row],[Participant ID]],BIBS[],COLUMN(BIBS[[#Headers],[BIBS?]]),FALSE)</f>
        <v>0</v>
      </c>
      <c r="N497" s="1" t="str">
        <f>VLOOKUP(Cohort[[#This Row],[Code]],Codes[],COLUMN(Codes[[#Headers],[Meaning]]),FALSE)</f>
        <v>Fetal pilot.  Not assessed.  Enrolment, EPDS, not cleaned</v>
      </c>
      <c r="O497" s="1" t="str">
        <f>VLOOKUP(Cohort[[#This Row],[Code]],Codes[],COLUMN(Codes[[#Headers],[Parents Demographic]]),FALSE)</f>
        <v>Yes - uncleaned</v>
      </c>
      <c r="P497" s="1" t="str">
        <f>VLOOKUP(Cohort[[#This Row],[Code]],Codes[],COLUMN(Codes[[#Headers],[Mother''s Past Medical History]]),FALSE)</f>
        <v>Yes - uncleaned</v>
      </c>
      <c r="Q497" s="1" t="str">
        <f>VLOOKUP(Cohort[[#This Row],[Code]],Codes[],COLUMN(Codes[[#Headers],[EDD + Mode of Conception]]),FALSE)</f>
        <v>Yes - uncleaned</v>
      </c>
      <c r="R497" s="1" t="str">
        <f>VLOOKUP(Cohort[[#This Row],[Code]],Codes[],COLUMN(Codes[[#Headers],[Late Pregnancy History]]),FALSE)</f>
        <v>No</v>
      </c>
      <c r="S497" s="1" t="str">
        <f>VLOOKUP(Cohort[[#This Row],[Code]],Codes[],COLUMN(Codes[[#Headers],[Labour History]]),FALSE)</f>
        <v>No</v>
      </c>
      <c r="T497" s="1" t="str">
        <f>VLOOKUP(Cohort[[#This Row],[Code]],Codes[],COLUMN(Codes[[#Headers],[Baby Background Information]]),FALSE)</f>
        <v>No</v>
      </c>
      <c r="U497" s="1" t="str">
        <f>VLOOKUP(Cohort[[#This Row],[Code]],Codes[],COLUMN(Codes[[#Headers],[EPDS]]),FALSE)</f>
        <v>Yes</v>
      </c>
      <c r="V497" s="1" t="str">
        <f>VLOOKUP(Cohort[[#This Row],[Code]],Codes[],COLUMN(Codes[[#Headers],[Mother''s Medications]]),FALSE)</f>
        <v>Yes - uncleaned</v>
      </c>
      <c r="W497" s="1" t="str">
        <f>VLOOKUP(Cohort[[#This Row],[Code]],Codes[],COLUMN(Codes[[#Headers],[Baby Medications]]),FALSE)</f>
        <v>No</v>
      </c>
      <c r="X497" s="1" t="str">
        <f>VLOOKUP(Cohort[[#This Row],[Code]],Codes[],COLUMN(Codes[[#Headers],[Obstetric Histpry]]),FALSE)</f>
        <v>Yes - uncleaned</v>
      </c>
      <c r="Y497" s="1" t="str">
        <f>VLOOKUP(Cohort[[#This Row],[Code]],Codes[],COLUMN(Codes[[#Headers],[18 Month Follow on Data]]),FALSE)</f>
        <v>No</v>
      </c>
    </row>
    <row r="498" spans="1:25" ht="51" hidden="1" x14ac:dyDescent="0.2">
      <c r="A498" t="s">
        <v>510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 t="str" cm="1">
        <f t="array" ref="I498">TEXT(SUM(10^Code_Mask*(Cohort[[#This Row],[Fetal Pilot Scans, validated or not]:[Has child had an 18 month assessment.  NB this includes limited data, courtesy assessments etc]]&gt;0)),"0000000")</f>
        <v>0011000</v>
      </c>
      <c r="K498" s="1" t="s">
        <v>16</v>
      </c>
      <c r="L498" s="1" t="b">
        <f>VLOOKUP(Cohort[[#This Row],[Participant ID]],BIBS[],COLUMN(BIBS[[#Headers],[BIBS?]]),FALSE)</f>
        <v>0</v>
      </c>
      <c r="N498" s="1" t="str">
        <f>VLOOKUP(Cohort[[#This Row],[Code]],Codes[],COLUMN(Codes[[#Headers],[Meaning]]),FALSE)</f>
        <v>Pre-term and pre-term at term scans, not assessed</v>
      </c>
      <c r="O498" s="1" t="str">
        <f>VLOOKUP(Cohort[[#This Row],[Code]],Codes[],COLUMN(Codes[[#Headers],[Parents Demographic]]),FALSE)</f>
        <v>Yes</v>
      </c>
      <c r="P498" s="1" t="str">
        <f>VLOOKUP(Cohort[[#This Row],[Code]],Codes[],COLUMN(Codes[[#Headers],[Mother''s Past Medical History]]),FALSE)</f>
        <v>Yes</v>
      </c>
      <c r="Q498" s="1" t="str">
        <f>VLOOKUP(Cohort[[#This Row],[Code]],Codes[],COLUMN(Codes[[#Headers],[EDD + Mode of Conception]]),FALSE)</f>
        <v>Yes</v>
      </c>
      <c r="R498" s="1" t="str">
        <f>VLOOKUP(Cohort[[#This Row],[Code]],Codes[],COLUMN(Codes[[#Headers],[Late Pregnancy History]]),FALSE)</f>
        <v>Yes</v>
      </c>
      <c r="S498" s="1" t="str">
        <f>VLOOKUP(Cohort[[#This Row],[Code]],Codes[],COLUMN(Codes[[#Headers],[Labour History]]),FALSE)</f>
        <v>Yes</v>
      </c>
      <c r="T498" s="1" t="str">
        <f>VLOOKUP(Cohort[[#This Row],[Code]],Codes[],COLUMN(Codes[[#Headers],[Baby Background Information]]),FALSE)</f>
        <v>Yes</v>
      </c>
      <c r="U498" s="1" t="str">
        <f>VLOOKUP(Cohort[[#This Row],[Code]],Codes[],COLUMN(Codes[[#Headers],[EPDS]]),FALSE)</f>
        <v>Yes</v>
      </c>
      <c r="V498" s="1" t="str">
        <f>VLOOKUP(Cohort[[#This Row],[Code]],Codes[],COLUMN(Codes[[#Headers],[Mother''s Medications]]),FALSE)</f>
        <v>Yes</v>
      </c>
      <c r="W498" s="1" t="str">
        <f>VLOOKUP(Cohort[[#This Row],[Code]],Codes[],COLUMN(Codes[[#Headers],[Baby Medications]]),FALSE)</f>
        <v>Yes</v>
      </c>
      <c r="X498" s="1" t="str">
        <f>VLOOKUP(Cohort[[#This Row],[Code]],Codes[],COLUMN(Codes[[#Headers],[Obstetric Histpry]]),FALSE)</f>
        <v>Yes</v>
      </c>
      <c r="Y498" s="1" t="str">
        <f>VLOOKUP(Cohort[[#This Row],[Code]],Codes[],COLUMN(Codes[[#Headers],[18 Month Follow on Data]]),FALSE)</f>
        <v>No</v>
      </c>
    </row>
    <row r="499" spans="1:25" hidden="1" x14ac:dyDescent="0.2">
      <c r="A499" t="s">
        <v>511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 t="str" cm="1">
        <f t="array" ref="I499">TEXT(SUM(10^Code_Mask*(Cohort[[#This Row],[Fetal Pilot Scans, validated or not]:[Has child had an 18 month assessment.  NB this includes limited data, courtesy assessments etc]]&gt;0)),"0000000")</f>
        <v>0011100</v>
      </c>
      <c r="L499" s="1" t="b">
        <f>VLOOKUP(Cohort[[#This Row],[Participant ID]],BIBS[],COLUMN(BIBS[[#Headers],[BIBS?]]),FALSE)</f>
        <v>0</v>
      </c>
      <c r="N499" s="1" t="str">
        <f>VLOOKUP(Cohort[[#This Row],[Code]],Codes[],COLUMN(Codes[[#Headers],[Meaning]]),FALSE)</f>
        <v>Pre-term and pre-term at term scans, assessed at 18 months</v>
      </c>
      <c r="O499" s="1" t="str">
        <f>VLOOKUP(Cohort[[#This Row],[Code]],Codes[],COLUMN(Codes[[#Headers],[Parents Demographic]]),FALSE)</f>
        <v>Yes</v>
      </c>
      <c r="P499" s="1" t="str">
        <f>VLOOKUP(Cohort[[#This Row],[Code]],Codes[],COLUMN(Codes[[#Headers],[Mother''s Past Medical History]]),FALSE)</f>
        <v>Yes</v>
      </c>
      <c r="Q499" s="1" t="str">
        <f>VLOOKUP(Cohort[[#This Row],[Code]],Codes[],COLUMN(Codes[[#Headers],[EDD + Mode of Conception]]),FALSE)</f>
        <v>Yes</v>
      </c>
      <c r="R499" s="1" t="str">
        <f>VLOOKUP(Cohort[[#This Row],[Code]],Codes[],COLUMN(Codes[[#Headers],[Late Pregnancy History]]),FALSE)</f>
        <v>Yes</v>
      </c>
      <c r="S499" s="1" t="str">
        <f>VLOOKUP(Cohort[[#This Row],[Code]],Codes[],COLUMN(Codes[[#Headers],[Labour History]]),FALSE)</f>
        <v>Yes</v>
      </c>
      <c r="T499" s="1" t="str">
        <f>VLOOKUP(Cohort[[#This Row],[Code]],Codes[],COLUMN(Codes[[#Headers],[Baby Background Information]]),FALSE)</f>
        <v>Yes</v>
      </c>
      <c r="U499" s="1" t="str">
        <f>VLOOKUP(Cohort[[#This Row],[Code]],Codes[],COLUMN(Codes[[#Headers],[EPDS]]),FALSE)</f>
        <v>Yes</v>
      </c>
      <c r="V499" s="1" t="str">
        <f>VLOOKUP(Cohort[[#This Row],[Code]],Codes[],COLUMN(Codes[[#Headers],[Mother''s Medications]]),FALSE)</f>
        <v>Yes</v>
      </c>
      <c r="W499" s="1" t="str">
        <f>VLOOKUP(Cohort[[#This Row],[Code]],Codes[],COLUMN(Codes[[#Headers],[Baby Medications]]),FALSE)</f>
        <v>Yes</v>
      </c>
      <c r="X499" s="1" t="str">
        <f>VLOOKUP(Cohort[[#This Row],[Code]],Codes[],COLUMN(Codes[[#Headers],[Obstetric Histpry]]),FALSE)</f>
        <v>Yes</v>
      </c>
      <c r="Y499" s="1" t="str">
        <f>VLOOKUP(Cohort[[#This Row],[Code]],Codes[],COLUMN(Codes[[#Headers],[18 Month Follow on Data]]),FALSE)</f>
        <v>Yes</v>
      </c>
    </row>
    <row r="500" spans="1:25" hidden="1" x14ac:dyDescent="0.2">
      <c r="A500" t="s">
        <v>512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 t="str" cm="1">
        <f t="array" ref="I500">TEXT(SUM(10^Code_Mask*(Cohort[[#This Row],[Fetal Pilot Scans, validated or not]:[Has child had an 18 month assessment.  NB this includes limited data, courtesy assessments etc]]&gt;0)),"0000000")</f>
        <v>0100110</v>
      </c>
      <c r="L500" s="1" t="b">
        <f>VLOOKUP(Cohort[[#This Row],[Participant ID]],BIBS[],COLUMN(BIBS[[#Headers],[BIBS?]]),FALSE)</f>
        <v>0</v>
      </c>
      <c r="N500" s="1" t="str">
        <f>VLOOKUP(Cohort[[#This Row],[Code]],Codes[],COLUMN(Codes[[#Headers],[Meaning]]),FALSE)</f>
        <v>Term scan + fetal pilot assessed at 18 months</v>
      </c>
      <c r="O500" s="1" t="str">
        <f>VLOOKUP(Cohort[[#This Row],[Code]],Codes[],COLUMN(Codes[[#Headers],[Parents Demographic]]),FALSE)</f>
        <v>Yes</v>
      </c>
      <c r="P500" s="1" t="str">
        <f>VLOOKUP(Cohort[[#This Row],[Code]],Codes[],COLUMN(Codes[[#Headers],[Mother''s Past Medical History]]),FALSE)</f>
        <v>Yes</v>
      </c>
      <c r="Q500" s="1" t="str">
        <f>VLOOKUP(Cohort[[#This Row],[Code]],Codes[],COLUMN(Codes[[#Headers],[EDD + Mode of Conception]]),FALSE)</f>
        <v>Yes</v>
      </c>
      <c r="R500" s="1" t="str">
        <f>VLOOKUP(Cohort[[#This Row],[Code]],Codes[],COLUMN(Codes[[#Headers],[Late Pregnancy History]]),FALSE)</f>
        <v>Yes</v>
      </c>
      <c r="S500" s="1" t="str">
        <f>VLOOKUP(Cohort[[#This Row],[Code]],Codes[],COLUMN(Codes[[#Headers],[Labour History]]),FALSE)</f>
        <v>Yes</v>
      </c>
      <c r="T500" s="1" t="str">
        <f>VLOOKUP(Cohort[[#This Row],[Code]],Codes[],COLUMN(Codes[[#Headers],[Baby Background Information]]),FALSE)</f>
        <v>Yes</v>
      </c>
      <c r="U500" s="1" t="str">
        <f>VLOOKUP(Cohort[[#This Row],[Code]],Codes[],COLUMN(Codes[[#Headers],[EPDS]]),FALSE)</f>
        <v>Yes</v>
      </c>
      <c r="V500" s="1" t="str">
        <f>VLOOKUP(Cohort[[#This Row],[Code]],Codes[],COLUMN(Codes[[#Headers],[Mother''s Medications]]),FALSE)</f>
        <v>Yes</v>
      </c>
      <c r="W500" s="1" t="str">
        <f>VLOOKUP(Cohort[[#This Row],[Code]],Codes[],COLUMN(Codes[[#Headers],[Baby Medications]]),FALSE)</f>
        <v>Yes</v>
      </c>
      <c r="X500" s="1" t="str">
        <f>VLOOKUP(Cohort[[#This Row],[Code]],Codes[],COLUMN(Codes[[#Headers],[Obstetric Histpry]]),FALSE)</f>
        <v>Yes</v>
      </c>
      <c r="Y500" s="1" t="str">
        <f>VLOOKUP(Cohort[[#This Row],[Code]],Codes[],COLUMN(Codes[[#Headers],[18 Month Follow on Data]]),FALSE)</f>
        <v>Yes</v>
      </c>
    </row>
    <row r="501" spans="1:25" hidden="1" x14ac:dyDescent="0.2">
      <c r="A501" t="s">
        <v>513</v>
      </c>
      <c r="B501">
        <v>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 t="str" cm="1">
        <f t="array" ref="I501">TEXT(SUM(10^Code_Mask*(Cohort[[#This Row],[Fetal Pilot Scans, validated or not]:[Has child had an 18 month assessment.  NB this includes limited data, courtesy assessments etc]]&gt;0)),"0000000")</f>
        <v>0100110</v>
      </c>
      <c r="L501" s="1" t="b">
        <f>VLOOKUP(Cohort[[#This Row],[Participant ID]],BIBS[],COLUMN(BIBS[[#Headers],[BIBS?]]),FALSE)</f>
        <v>0</v>
      </c>
      <c r="N501" s="1" t="str">
        <f>VLOOKUP(Cohort[[#This Row],[Code]],Codes[],COLUMN(Codes[[#Headers],[Meaning]]),FALSE)</f>
        <v>Term scan + fetal pilot assessed at 18 months</v>
      </c>
      <c r="O501" s="1" t="str">
        <f>VLOOKUP(Cohort[[#This Row],[Code]],Codes[],COLUMN(Codes[[#Headers],[Parents Demographic]]),FALSE)</f>
        <v>Yes</v>
      </c>
      <c r="P501" s="1" t="str">
        <f>VLOOKUP(Cohort[[#This Row],[Code]],Codes[],COLUMN(Codes[[#Headers],[Mother''s Past Medical History]]),FALSE)</f>
        <v>Yes</v>
      </c>
      <c r="Q501" s="1" t="str">
        <f>VLOOKUP(Cohort[[#This Row],[Code]],Codes[],COLUMN(Codes[[#Headers],[EDD + Mode of Conception]]),FALSE)</f>
        <v>Yes</v>
      </c>
      <c r="R501" s="1" t="str">
        <f>VLOOKUP(Cohort[[#This Row],[Code]],Codes[],COLUMN(Codes[[#Headers],[Late Pregnancy History]]),FALSE)</f>
        <v>Yes</v>
      </c>
      <c r="S501" s="1" t="str">
        <f>VLOOKUP(Cohort[[#This Row],[Code]],Codes[],COLUMN(Codes[[#Headers],[Labour History]]),FALSE)</f>
        <v>Yes</v>
      </c>
      <c r="T501" s="1" t="str">
        <f>VLOOKUP(Cohort[[#This Row],[Code]],Codes[],COLUMN(Codes[[#Headers],[Baby Background Information]]),FALSE)</f>
        <v>Yes</v>
      </c>
      <c r="U501" s="1" t="str">
        <f>VLOOKUP(Cohort[[#This Row],[Code]],Codes[],COLUMN(Codes[[#Headers],[EPDS]]),FALSE)</f>
        <v>Yes</v>
      </c>
      <c r="V501" s="1" t="str">
        <f>VLOOKUP(Cohort[[#This Row],[Code]],Codes[],COLUMN(Codes[[#Headers],[Mother''s Medications]]),FALSE)</f>
        <v>Yes</v>
      </c>
      <c r="W501" s="1" t="str">
        <f>VLOOKUP(Cohort[[#This Row],[Code]],Codes[],COLUMN(Codes[[#Headers],[Baby Medications]]),FALSE)</f>
        <v>Yes</v>
      </c>
      <c r="X501" s="1" t="str">
        <f>VLOOKUP(Cohort[[#This Row],[Code]],Codes[],COLUMN(Codes[[#Headers],[Obstetric Histpry]]),FALSE)</f>
        <v>Yes</v>
      </c>
      <c r="Y501" s="1" t="str">
        <f>VLOOKUP(Cohort[[#This Row],[Code]],Codes[],COLUMN(Codes[[#Headers],[18 Month Follow on Data]]),FALSE)</f>
        <v>Yes</v>
      </c>
    </row>
    <row r="502" spans="1:25" hidden="1" x14ac:dyDescent="0.2">
      <c r="A502" t="s">
        <v>514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 t="str" cm="1">
        <f t="array" ref="I502">TEXT(SUM(10^Code_Mask*(Cohort[[#This Row],[Fetal Pilot Scans, validated or not]:[Has child had an 18 month assessment.  NB this includes limited data, courtesy assessments etc]]&gt;0)),"0000000")</f>
        <v>0011100</v>
      </c>
      <c r="L502" s="1" t="b">
        <f>VLOOKUP(Cohort[[#This Row],[Participant ID]],BIBS[],COLUMN(BIBS[[#Headers],[BIBS?]]),FALSE)</f>
        <v>0</v>
      </c>
      <c r="N502" s="1" t="str">
        <f>VLOOKUP(Cohort[[#This Row],[Code]],Codes[],COLUMN(Codes[[#Headers],[Meaning]]),FALSE)</f>
        <v>Pre-term and pre-term at term scans, assessed at 18 months</v>
      </c>
      <c r="O502" s="1" t="str">
        <f>VLOOKUP(Cohort[[#This Row],[Code]],Codes[],COLUMN(Codes[[#Headers],[Parents Demographic]]),FALSE)</f>
        <v>Yes</v>
      </c>
      <c r="P502" s="1" t="str">
        <f>VLOOKUP(Cohort[[#This Row],[Code]],Codes[],COLUMN(Codes[[#Headers],[Mother''s Past Medical History]]),FALSE)</f>
        <v>Yes</v>
      </c>
      <c r="Q502" s="1" t="str">
        <f>VLOOKUP(Cohort[[#This Row],[Code]],Codes[],COLUMN(Codes[[#Headers],[EDD + Mode of Conception]]),FALSE)</f>
        <v>Yes</v>
      </c>
      <c r="R502" s="1" t="str">
        <f>VLOOKUP(Cohort[[#This Row],[Code]],Codes[],COLUMN(Codes[[#Headers],[Late Pregnancy History]]),FALSE)</f>
        <v>Yes</v>
      </c>
      <c r="S502" s="1" t="str">
        <f>VLOOKUP(Cohort[[#This Row],[Code]],Codes[],COLUMN(Codes[[#Headers],[Labour History]]),FALSE)</f>
        <v>Yes</v>
      </c>
      <c r="T502" s="1" t="str">
        <f>VLOOKUP(Cohort[[#This Row],[Code]],Codes[],COLUMN(Codes[[#Headers],[Baby Background Information]]),FALSE)</f>
        <v>Yes</v>
      </c>
      <c r="U502" s="1" t="str">
        <f>VLOOKUP(Cohort[[#This Row],[Code]],Codes[],COLUMN(Codes[[#Headers],[EPDS]]),FALSE)</f>
        <v>Yes</v>
      </c>
      <c r="V502" s="1" t="str">
        <f>VLOOKUP(Cohort[[#This Row],[Code]],Codes[],COLUMN(Codes[[#Headers],[Mother''s Medications]]),FALSE)</f>
        <v>Yes</v>
      </c>
      <c r="W502" s="1" t="str">
        <f>VLOOKUP(Cohort[[#This Row],[Code]],Codes[],COLUMN(Codes[[#Headers],[Baby Medications]]),FALSE)</f>
        <v>Yes</v>
      </c>
      <c r="X502" s="1" t="str">
        <f>VLOOKUP(Cohort[[#This Row],[Code]],Codes[],COLUMN(Codes[[#Headers],[Obstetric Histpry]]),FALSE)</f>
        <v>Yes</v>
      </c>
      <c r="Y502" s="1" t="str">
        <f>VLOOKUP(Cohort[[#This Row],[Code]],Codes[],COLUMN(Codes[[#Headers],[18 Month Follow on Data]]),FALSE)</f>
        <v>Yes</v>
      </c>
    </row>
    <row r="503" spans="1:25" hidden="1" x14ac:dyDescent="0.2">
      <c r="A503" t="s">
        <v>515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2</v>
      </c>
      <c r="H503">
        <v>1</v>
      </c>
      <c r="I503" t="str" cm="1">
        <f t="array" ref="I503">TEXT(SUM(10^Code_Mask*(Cohort[[#This Row],[Fetal Pilot Scans, validated or not]:[Has child had an 18 month assessment.  NB this includes limited data, courtesy assessments etc]]&gt;0)),"0000000")</f>
        <v>0011100</v>
      </c>
      <c r="L503" s="1" t="b">
        <f>VLOOKUP(Cohort[[#This Row],[Participant ID]],BIBS[],COLUMN(BIBS[[#Headers],[BIBS?]]),FALSE)</f>
        <v>0</v>
      </c>
      <c r="N503" s="1" t="str">
        <f>VLOOKUP(Cohort[[#This Row],[Code]],Codes[],COLUMN(Codes[[#Headers],[Meaning]]),FALSE)</f>
        <v>Pre-term and pre-term at term scans, assessed at 18 months</v>
      </c>
      <c r="O503" s="1" t="str">
        <f>VLOOKUP(Cohort[[#This Row],[Code]],Codes[],COLUMN(Codes[[#Headers],[Parents Demographic]]),FALSE)</f>
        <v>Yes</v>
      </c>
      <c r="P503" s="1" t="str">
        <f>VLOOKUP(Cohort[[#This Row],[Code]],Codes[],COLUMN(Codes[[#Headers],[Mother''s Past Medical History]]),FALSE)</f>
        <v>Yes</v>
      </c>
      <c r="Q503" s="1" t="str">
        <f>VLOOKUP(Cohort[[#This Row],[Code]],Codes[],COLUMN(Codes[[#Headers],[EDD + Mode of Conception]]),FALSE)</f>
        <v>Yes</v>
      </c>
      <c r="R503" s="1" t="str">
        <f>VLOOKUP(Cohort[[#This Row],[Code]],Codes[],COLUMN(Codes[[#Headers],[Late Pregnancy History]]),FALSE)</f>
        <v>Yes</v>
      </c>
      <c r="S503" s="1" t="str">
        <f>VLOOKUP(Cohort[[#This Row],[Code]],Codes[],COLUMN(Codes[[#Headers],[Labour History]]),FALSE)</f>
        <v>Yes</v>
      </c>
      <c r="T503" s="1" t="str">
        <f>VLOOKUP(Cohort[[#This Row],[Code]],Codes[],COLUMN(Codes[[#Headers],[Baby Background Information]]),FALSE)</f>
        <v>Yes</v>
      </c>
      <c r="U503" s="1" t="str">
        <f>VLOOKUP(Cohort[[#This Row],[Code]],Codes[],COLUMN(Codes[[#Headers],[EPDS]]),FALSE)</f>
        <v>Yes</v>
      </c>
      <c r="V503" s="1" t="str">
        <f>VLOOKUP(Cohort[[#This Row],[Code]],Codes[],COLUMN(Codes[[#Headers],[Mother''s Medications]]),FALSE)</f>
        <v>Yes</v>
      </c>
      <c r="W503" s="1" t="str">
        <f>VLOOKUP(Cohort[[#This Row],[Code]],Codes[],COLUMN(Codes[[#Headers],[Baby Medications]]),FALSE)</f>
        <v>Yes</v>
      </c>
      <c r="X503" s="1" t="str">
        <f>VLOOKUP(Cohort[[#This Row],[Code]],Codes[],COLUMN(Codes[[#Headers],[Obstetric Histpry]]),FALSE)</f>
        <v>Yes</v>
      </c>
      <c r="Y503" s="1" t="str">
        <f>VLOOKUP(Cohort[[#This Row],[Code]],Codes[],COLUMN(Codes[[#Headers],[18 Month Follow on Data]]),FALSE)</f>
        <v>Yes</v>
      </c>
    </row>
    <row r="504" spans="1:25" hidden="1" x14ac:dyDescent="0.2">
      <c r="A504" t="s">
        <v>516</v>
      </c>
      <c r="B504">
        <v>0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1</v>
      </c>
      <c r="I504" t="str" cm="1">
        <f t="array" ref="I504">TEXT(SUM(10^Code_Mask*(Cohort[[#This Row],[Fetal Pilot Scans, validated or not]:[Has child had an 18 month assessment.  NB this includes limited data, courtesy assessments etc]]&gt;0)),"0000000")</f>
        <v>0011100</v>
      </c>
      <c r="L504" s="1" t="b">
        <f>VLOOKUP(Cohort[[#This Row],[Participant ID]],BIBS[],COLUMN(BIBS[[#Headers],[BIBS?]]),FALSE)</f>
        <v>0</v>
      </c>
      <c r="N504" s="1" t="str">
        <f>VLOOKUP(Cohort[[#This Row],[Code]],Codes[],COLUMN(Codes[[#Headers],[Meaning]]),FALSE)</f>
        <v>Pre-term and pre-term at term scans, assessed at 18 months</v>
      </c>
      <c r="O504" s="1" t="str">
        <f>VLOOKUP(Cohort[[#This Row],[Code]],Codes[],COLUMN(Codes[[#Headers],[Parents Demographic]]),FALSE)</f>
        <v>Yes</v>
      </c>
      <c r="P504" s="1" t="str">
        <f>VLOOKUP(Cohort[[#This Row],[Code]],Codes[],COLUMN(Codes[[#Headers],[Mother''s Past Medical History]]),FALSE)</f>
        <v>Yes</v>
      </c>
      <c r="Q504" s="1" t="str">
        <f>VLOOKUP(Cohort[[#This Row],[Code]],Codes[],COLUMN(Codes[[#Headers],[EDD + Mode of Conception]]),FALSE)</f>
        <v>Yes</v>
      </c>
      <c r="R504" s="1" t="str">
        <f>VLOOKUP(Cohort[[#This Row],[Code]],Codes[],COLUMN(Codes[[#Headers],[Late Pregnancy History]]),FALSE)</f>
        <v>Yes</v>
      </c>
      <c r="S504" s="1" t="str">
        <f>VLOOKUP(Cohort[[#This Row],[Code]],Codes[],COLUMN(Codes[[#Headers],[Labour History]]),FALSE)</f>
        <v>Yes</v>
      </c>
      <c r="T504" s="1" t="str">
        <f>VLOOKUP(Cohort[[#This Row],[Code]],Codes[],COLUMN(Codes[[#Headers],[Baby Background Information]]),FALSE)</f>
        <v>Yes</v>
      </c>
      <c r="U504" s="1" t="str">
        <f>VLOOKUP(Cohort[[#This Row],[Code]],Codes[],COLUMN(Codes[[#Headers],[EPDS]]),FALSE)</f>
        <v>Yes</v>
      </c>
      <c r="V504" s="1" t="str">
        <f>VLOOKUP(Cohort[[#This Row],[Code]],Codes[],COLUMN(Codes[[#Headers],[Mother''s Medications]]),FALSE)</f>
        <v>Yes</v>
      </c>
      <c r="W504" s="1" t="str">
        <f>VLOOKUP(Cohort[[#This Row],[Code]],Codes[],COLUMN(Codes[[#Headers],[Baby Medications]]),FALSE)</f>
        <v>Yes</v>
      </c>
      <c r="X504" s="1" t="str">
        <f>VLOOKUP(Cohort[[#This Row],[Code]],Codes[],COLUMN(Codes[[#Headers],[Obstetric Histpry]]),FALSE)</f>
        <v>Yes</v>
      </c>
      <c r="Y504" s="1" t="str">
        <f>VLOOKUP(Cohort[[#This Row],[Code]],Codes[],COLUMN(Codes[[#Headers],[18 Month Follow on Data]]),FALSE)</f>
        <v>Yes</v>
      </c>
    </row>
    <row r="505" spans="1:25" hidden="1" x14ac:dyDescent="0.2">
      <c r="A505" t="s">
        <v>517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tr" cm="1">
        <f t="array" ref="I505">TEXT(SUM(10^Code_Mask*(Cohort[[#This Row],[Fetal Pilot Scans, validated or not]:[Has child had an 18 month assessment.  NB this includes limited data, courtesy assessments etc]]&gt;0)),"0000000")</f>
        <v>0000010</v>
      </c>
      <c r="L505" s="1" t="b">
        <f>VLOOKUP(Cohort[[#This Row],[Participant ID]],BIBS[],COLUMN(BIBS[[#Headers],[BIBS?]]),FALSE)</f>
        <v>0</v>
      </c>
      <c r="N505" s="1" t="str">
        <f>VLOOKUP(Cohort[[#This Row],[Code]],Codes[],COLUMN(Codes[[#Headers],[Meaning]]),FALSE)</f>
        <v>Fetal pilot.  Not assessed.  Enrolment, EPDS, not cleaned</v>
      </c>
      <c r="O505" s="1" t="str">
        <f>VLOOKUP(Cohort[[#This Row],[Code]],Codes[],COLUMN(Codes[[#Headers],[Parents Demographic]]),FALSE)</f>
        <v>Yes - uncleaned</v>
      </c>
      <c r="P505" s="1" t="str">
        <f>VLOOKUP(Cohort[[#This Row],[Code]],Codes[],COLUMN(Codes[[#Headers],[Mother''s Past Medical History]]),FALSE)</f>
        <v>Yes - uncleaned</v>
      </c>
      <c r="Q505" s="1" t="str">
        <f>VLOOKUP(Cohort[[#This Row],[Code]],Codes[],COLUMN(Codes[[#Headers],[EDD + Mode of Conception]]),FALSE)</f>
        <v>Yes - uncleaned</v>
      </c>
      <c r="R505" s="1" t="str">
        <f>VLOOKUP(Cohort[[#This Row],[Code]],Codes[],COLUMN(Codes[[#Headers],[Late Pregnancy History]]),FALSE)</f>
        <v>No</v>
      </c>
      <c r="S505" s="1" t="str">
        <f>VLOOKUP(Cohort[[#This Row],[Code]],Codes[],COLUMN(Codes[[#Headers],[Labour History]]),FALSE)</f>
        <v>No</v>
      </c>
      <c r="T505" s="1" t="str">
        <f>VLOOKUP(Cohort[[#This Row],[Code]],Codes[],COLUMN(Codes[[#Headers],[Baby Background Information]]),FALSE)</f>
        <v>No</v>
      </c>
      <c r="U505" s="1" t="str">
        <f>VLOOKUP(Cohort[[#This Row],[Code]],Codes[],COLUMN(Codes[[#Headers],[EPDS]]),FALSE)</f>
        <v>Yes</v>
      </c>
      <c r="V505" s="1" t="str">
        <f>VLOOKUP(Cohort[[#This Row],[Code]],Codes[],COLUMN(Codes[[#Headers],[Mother''s Medications]]),FALSE)</f>
        <v>Yes - uncleaned</v>
      </c>
      <c r="W505" s="1" t="str">
        <f>VLOOKUP(Cohort[[#This Row],[Code]],Codes[],COLUMN(Codes[[#Headers],[Baby Medications]]),FALSE)</f>
        <v>No</v>
      </c>
      <c r="X505" s="1" t="str">
        <f>VLOOKUP(Cohort[[#This Row],[Code]],Codes[],COLUMN(Codes[[#Headers],[Obstetric Histpry]]),FALSE)</f>
        <v>Yes - uncleaned</v>
      </c>
      <c r="Y505" s="1" t="str">
        <f>VLOOKUP(Cohort[[#This Row],[Code]],Codes[],COLUMN(Codes[[#Headers],[18 Month Follow on Data]]),FALSE)</f>
        <v>No</v>
      </c>
    </row>
    <row r="506" spans="1:25" hidden="1" x14ac:dyDescent="0.2">
      <c r="A506" t="s">
        <v>518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 t="str" cm="1">
        <f t="array" ref="I506">TEXT(SUM(10^Code_Mask*(Cohort[[#This Row],[Fetal Pilot Scans, validated or not]:[Has child had an 18 month assessment.  NB this includes limited data, courtesy assessments etc]]&gt;0)),"0000000")</f>
        <v>0100100</v>
      </c>
      <c r="L506" s="1" t="b">
        <f>VLOOKUP(Cohort[[#This Row],[Participant ID]],BIBS[],COLUMN(BIBS[[#Headers],[BIBS?]]),FALSE)</f>
        <v>0</v>
      </c>
      <c r="N506" s="1" t="str">
        <f>VLOOKUP(Cohort[[#This Row],[Code]],Codes[],COLUMN(Codes[[#Headers],[Meaning]]),FALSE)</f>
        <v>Term scan, Assessed at 18 months</v>
      </c>
      <c r="O506" s="1" t="str">
        <f>VLOOKUP(Cohort[[#This Row],[Code]],Codes[],COLUMN(Codes[[#Headers],[Parents Demographic]]),FALSE)</f>
        <v>Yes</v>
      </c>
      <c r="P506" s="1" t="str">
        <f>VLOOKUP(Cohort[[#This Row],[Code]],Codes[],COLUMN(Codes[[#Headers],[Mother''s Past Medical History]]),FALSE)</f>
        <v>Yes</v>
      </c>
      <c r="Q506" s="1" t="str">
        <f>VLOOKUP(Cohort[[#This Row],[Code]],Codes[],COLUMN(Codes[[#Headers],[EDD + Mode of Conception]]),FALSE)</f>
        <v>Yes</v>
      </c>
      <c r="R506" s="1" t="str">
        <f>VLOOKUP(Cohort[[#This Row],[Code]],Codes[],COLUMN(Codes[[#Headers],[Late Pregnancy History]]),FALSE)</f>
        <v>Yes</v>
      </c>
      <c r="S506" s="1" t="str">
        <f>VLOOKUP(Cohort[[#This Row],[Code]],Codes[],COLUMN(Codes[[#Headers],[Labour History]]),FALSE)</f>
        <v>Yes</v>
      </c>
      <c r="T506" s="1" t="str">
        <f>VLOOKUP(Cohort[[#This Row],[Code]],Codes[],COLUMN(Codes[[#Headers],[Baby Background Information]]),FALSE)</f>
        <v>Yes</v>
      </c>
      <c r="U506" s="1" t="str">
        <f>VLOOKUP(Cohort[[#This Row],[Code]],Codes[],COLUMN(Codes[[#Headers],[EPDS]]),FALSE)</f>
        <v>Yes</v>
      </c>
      <c r="V506" s="1" t="str">
        <f>VLOOKUP(Cohort[[#This Row],[Code]],Codes[],COLUMN(Codes[[#Headers],[Mother''s Medications]]),FALSE)</f>
        <v>Yes</v>
      </c>
      <c r="W506" s="1" t="str">
        <f>VLOOKUP(Cohort[[#This Row],[Code]],Codes[],COLUMN(Codes[[#Headers],[Baby Medications]]),FALSE)</f>
        <v>Yes</v>
      </c>
      <c r="X506" s="1" t="str">
        <f>VLOOKUP(Cohort[[#This Row],[Code]],Codes[],COLUMN(Codes[[#Headers],[Obstetric Histpry]]),FALSE)</f>
        <v>Yes</v>
      </c>
      <c r="Y506" s="1" t="str">
        <f>VLOOKUP(Cohort[[#This Row],[Code]],Codes[],COLUMN(Codes[[#Headers],[18 Month Follow on Data]]),FALSE)</f>
        <v>Yes</v>
      </c>
    </row>
    <row r="507" spans="1:25" hidden="1" x14ac:dyDescent="0.2">
      <c r="A507" t="s">
        <v>519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 t="str" cm="1">
        <f t="array" ref="I507">TEXT(SUM(10^Code_Mask*(Cohort[[#This Row],[Fetal Pilot Scans, validated or not]:[Has child had an 18 month assessment.  NB this includes limited data, courtesy assessments etc]]&gt;0)),"0000000")</f>
        <v>0100100</v>
      </c>
      <c r="L507" s="1" t="b">
        <f>VLOOKUP(Cohort[[#This Row],[Participant ID]],BIBS[],COLUMN(BIBS[[#Headers],[BIBS?]]),FALSE)</f>
        <v>0</v>
      </c>
      <c r="N507" s="1" t="str">
        <f>VLOOKUP(Cohort[[#This Row],[Code]],Codes[],COLUMN(Codes[[#Headers],[Meaning]]),FALSE)</f>
        <v>Term scan, Assessed at 18 months</v>
      </c>
      <c r="O507" s="1" t="str">
        <f>VLOOKUP(Cohort[[#This Row],[Code]],Codes[],COLUMN(Codes[[#Headers],[Parents Demographic]]),FALSE)</f>
        <v>Yes</v>
      </c>
      <c r="P507" s="1" t="str">
        <f>VLOOKUP(Cohort[[#This Row],[Code]],Codes[],COLUMN(Codes[[#Headers],[Mother''s Past Medical History]]),FALSE)</f>
        <v>Yes</v>
      </c>
      <c r="Q507" s="1" t="str">
        <f>VLOOKUP(Cohort[[#This Row],[Code]],Codes[],COLUMN(Codes[[#Headers],[EDD + Mode of Conception]]),FALSE)</f>
        <v>Yes</v>
      </c>
      <c r="R507" s="1" t="str">
        <f>VLOOKUP(Cohort[[#This Row],[Code]],Codes[],COLUMN(Codes[[#Headers],[Late Pregnancy History]]),FALSE)</f>
        <v>Yes</v>
      </c>
      <c r="S507" s="1" t="str">
        <f>VLOOKUP(Cohort[[#This Row],[Code]],Codes[],COLUMN(Codes[[#Headers],[Labour History]]),FALSE)</f>
        <v>Yes</v>
      </c>
      <c r="T507" s="1" t="str">
        <f>VLOOKUP(Cohort[[#This Row],[Code]],Codes[],COLUMN(Codes[[#Headers],[Baby Background Information]]),FALSE)</f>
        <v>Yes</v>
      </c>
      <c r="U507" s="1" t="str">
        <f>VLOOKUP(Cohort[[#This Row],[Code]],Codes[],COLUMN(Codes[[#Headers],[EPDS]]),FALSE)</f>
        <v>Yes</v>
      </c>
      <c r="V507" s="1" t="str">
        <f>VLOOKUP(Cohort[[#This Row],[Code]],Codes[],COLUMN(Codes[[#Headers],[Mother''s Medications]]),FALSE)</f>
        <v>Yes</v>
      </c>
      <c r="W507" s="1" t="str">
        <f>VLOOKUP(Cohort[[#This Row],[Code]],Codes[],COLUMN(Codes[[#Headers],[Baby Medications]]),FALSE)</f>
        <v>Yes</v>
      </c>
      <c r="X507" s="1" t="str">
        <f>VLOOKUP(Cohort[[#This Row],[Code]],Codes[],COLUMN(Codes[[#Headers],[Obstetric Histpry]]),FALSE)</f>
        <v>Yes</v>
      </c>
      <c r="Y507" s="1" t="str">
        <f>VLOOKUP(Cohort[[#This Row],[Code]],Codes[],COLUMN(Codes[[#Headers],[18 Month Follow on Data]]),FALSE)</f>
        <v>Yes</v>
      </c>
    </row>
    <row r="508" spans="1:25" hidden="1" x14ac:dyDescent="0.2">
      <c r="A508" t="s">
        <v>520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 t="str" cm="1">
        <f t="array" ref="I508">TEXT(SUM(10^Code_Mask*(Cohort[[#This Row],[Fetal Pilot Scans, validated or not]:[Has child had an 18 month assessment.  NB this includes limited data, courtesy assessments etc]]&gt;0)),"0000000")</f>
        <v>0100000</v>
      </c>
      <c r="L508" s="1" t="b">
        <f>VLOOKUP(Cohort[[#This Row],[Participant ID]],BIBS[],COLUMN(BIBS[[#Headers],[BIBS?]]),FALSE)</f>
        <v>0</v>
      </c>
      <c r="N508" s="1" t="str">
        <f>VLOOKUP(Cohort[[#This Row],[Code]],Codes[],COLUMN(Codes[[#Headers],[Meaning]]),FALSE)</f>
        <v>Term scan, not assessed</v>
      </c>
      <c r="O508" s="1" t="str">
        <f>VLOOKUP(Cohort[[#This Row],[Code]],Codes[],COLUMN(Codes[[#Headers],[Parents Demographic]]),FALSE)</f>
        <v>Yes</v>
      </c>
      <c r="P508" s="1" t="str">
        <f>VLOOKUP(Cohort[[#This Row],[Code]],Codes[],COLUMN(Codes[[#Headers],[Mother''s Past Medical History]]),FALSE)</f>
        <v>Yes</v>
      </c>
      <c r="Q508" s="1" t="str">
        <f>VLOOKUP(Cohort[[#This Row],[Code]],Codes[],COLUMN(Codes[[#Headers],[EDD + Mode of Conception]]),FALSE)</f>
        <v>Yes</v>
      </c>
      <c r="R508" s="1" t="str">
        <f>VLOOKUP(Cohort[[#This Row],[Code]],Codes[],COLUMN(Codes[[#Headers],[Late Pregnancy History]]),FALSE)</f>
        <v>Yes</v>
      </c>
      <c r="S508" s="1" t="str">
        <f>VLOOKUP(Cohort[[#This Row],[Code]],Codes[],COLUMN(Codes[[#Headers],[Labour History]]),FALSE)</f>
        <v>Yes</v>
      </c>
      <c r="T508" s="1" t="str">
        <f>VLOOKUP(Cohort[[#This Row],[Code]],Codes[],COLUMN(Codes[[#Headers],[Baby Background Information]]),FALSE)</f>
        <v>Yes</v>
      </c>
      <c r="U508" s="1" t="str">
        <f>VLOOKUP(Cohort[[#This Row],[Code]],Codes[],COLUMN(Codes[[#Headers],[EPDS]]),FALSE)</f>
        <v>Yes</v>
      </c>
      <c r="V508" s="1" t="str">
        <f>VLOOKUP(Cohort[[#This Row],[Code]],Codes[],COLUMN(Codes[[#Headers],[Mother''s Medications]]),FALSE)</f>
        <v>Yes</v>
      </c>
      <c r="W508" s="1" t="str">
        <f>VLOOKUP(Cohort[[#This Row],[Code]],Codes[],COLUMN(Codes[[#Headers],[Baby Medications]]),FALSE)</f>
        <v>Yes</v>
      </c>
      <c r="X508" s="1" t="str">
        <f>VLOOKUP(Cohort[[#This Row],[Code]],Codes[],COLUMN(Codes[[#Headers],[Obstetric Histpry]]),FALSE)</f>
        <v>Yes</v>
      </c>
      <c r="Y508" s="1" t="str">
        <f>VLOOKUP(Cohort[[#This Row],[Code]],Codes[],COLUMN(Codes[[#Headers],[18 Month Follow on Data]]),FALSE)</f>
        <v>No</v>
      </c>
    </row>
    <row r="509" spans="1:25" x14ac:dyDescent="0.2">
      <c r="A509" t="s">
        <v>521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 t="str" cm="1">
        <f t="array" ref="I509">TEXT(SUM(10^Code_Mask*(Cohort[[#This Row],[Fetal Pilot Scans, validated or not]:[Has child had an 18 month assessment.  NB this includes limited data, courtesy assessments etc]]&gt;0)),"0000000")</f>
        <v>0100100</v>
      </c>
      <c r="L509" s="1" t="b">
        <f>VLOOKUP(Cohort[[#This Row],[Participant ID]],BIBS[],COLUMN(BIBS[[#Headers],[BIBS?]]),FALSE)</f>
        <v>1</v>
      </c>
      <c r="N509" s="1" t="str">
        <f>VLOOKUP(Cohort[[#This Row],[Code]],Codes[],COLUMN(Codes[[#Headers],[Meaning]]),FALSE)</f>
        <v>Term scan, Assessed at 18 months</v>
      </c>
      <c r="O509" s="1" t="str">
        <f>VLOOKUP(Cohort[[#This Row],[Code]],Codes[],COLUMN(Codes[[#Headers],[Parents Demographic]]),FALSE)</f>
        <v>Yes</v>
      </c>
      <c r="P509" s="1" t="str">
        <f>VLOOKUP(Cohort[[#This Row],[Code]],Codes[],COLUMN(Codes[[#Headers],[Mother''s Past Medical History]]),FALSE)</f>
        <v>Yes</v>
      </c>
      <c r="Q509" s="1" t="str">
        <f>VLOOKUP(Cohort[[#This Row],[Code]],Codes[],COLUMN(Codes[[#Headers],[EDD + Mode of Conception]]),FALSE)</f>
        <v>Yes</v>
      </c>
      <c r="R509" s="1" t="str">
        <f>VLOOKUP(Cohort[[#This Row],[Code]],Codes[],COLUMN(Codes[[#Headers],[Late Pregnancy History]]),FALSE)</f>
        <v>Yes</v>
      </c>
      <c r="S509" s="1" t="str">
        <f>VLOOKUP(Cohort[[#This Row],[Code]],Codes[],COLUMN(Codes[[#Headers],[Labour History]]),FALSE)</f>
        <v>Yes</v>
      </c>
      <c r="T509" s="1" t="str">
        <f>VLOOKUP(Cohort[[#This Row],[Code]],Codes[],COLUMN(Codes[[#Headers],[Baby Background Information]]),FALSE)</f>
        <v>Yes</v>
      </c>
      <c r="U509" s="1" t="str">
        <f>VLOOKUP(Cohort[[#This Row],[Code]],Codes[],COLUMN(Codes[[#Headers],[EPDS]]),FALSE)</f>
        <v>Yes</v>
      </c>
      <c r="V509" s="1" t="str">
        <f>VLOOKUP(Cohort[[#This Row],[Code]],Codes[],COLUMN(Codes[[#Headers],[Mother''s Medications]]),FALSE)</f>
        <v>Yes</v>
      </c>
      <c r="W509" s="1" t="str">
        <f>VLOOKUP(Cohort[[#This Row],[Code]],Codes[],COLUMN(Codes[[#Headers],[Baby Medications]]),FALSE)</f>
        <v>Yes</v>
      </c>
      <c r="X509" s="1" t="str">
        <f>VLOOKUP(Cohort[[#This Row],[Code]],Codes[],COLUMN(Codes[[#Headers],[Obstetric Histpry]]),FALSE)</f>
        <v>Yes</v>
      </c>
      <c r="Y509" s="1" t="str">
        <f>VLOOKUP(Cohort[[#This Row],[Code]],Codes[],COLUMN(Codes[[#Headers],[18 Month Follow on Data]]),FALSE)</f>
        <v>Yes</v>
      </c>
    </row>
    <row r="510" spans="1:25" hidden="1" x14ac:dyDescent="0.2">
      <c r="A510" t="s">
        <v>522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 t="str" cm="1">
        <f t="array" ref="I510">TEXT(SUM(10^Code_Mask*(Cohort[[#This Row],[Fetal Pilot Scans, validated or not]:[Has child had an 18 month assessment.  NB this includes limited data, courtesy assessments etc]]&gt;0)),"0000000")</f>
        <v>0100100</v>
      </c>
      <c r="L510" s="1" t="b">
        <f>VLOOKUP(Cohort[[#This Row],[Participant ID]],BIBS[],COLUMN(BIBS[[#Headers],[BIBS?]]),FALSE)</f>
        <v>0</v>
      </c>
      <c r="N510" s="1" t="str">
        <f>VLOOKUP(Cohort[[#This Row],[Code]],Codes[],COLUMN(Codes[[#Headers],[Meaning]]),FALSE)</f>
        <v>Term scan, Assessed at 18 months</v>
      </c>
      <c r="O510" s="1" t="str">
        <f>VLOOKUP(Cohort[[#This Row],[Code]],Codes[],COLUMN(Codes[[#Headers],[Parents Demographic]]),FALSE)</f>
        <v>Yes</v>
      </c>
      <c r="P510" s="1" t="str">
        <f>VLOOKUP(Cohort[[#This Row],[Code]],Codes[],COLUMN(Codes[[#Headers],[Mother''s Past Medical History]]),FALSE)</f>
        <v>Yes</v>
      </c>
      <c r="Q510" s="1" t="str">
        <f>VLOOKUP(Cohort[[#This Row],[Code]],Codes[],COLUMN(Codes[[#Headers],[EDD + Mode of Conception]]),FALSE)</f>
        <v>Yes</v>
      </c>
      <c r="R510" s="1" t="str">
        <f>VLOOKUP(Cohort[[#This Row],[Code]],Codes[],COLUMN(Codes[[#Headers],[Late Pregnancy History]]),FALSE)</f>
        <v>Yes</v>
      </c>
      <c r="S510" s="1" t="str">
        <f>VLOOKUP(Cohort[[#This Row],[Code]],Codes[],COLUMN(Codes[[#Headers],[Labour History]]),FALSE)</f>
        <v>Yes</v>
      </c>
      <c r="T510" s="1" t="str">
        <f>VLOOKUP(Cohort[[#This Row],[Code]],Codes[],COLUMN(Codes[[#Headers],[Baby Background Information]]),FALSE)</f>
        <v>Yes</v>
      </c>
      <c r="U510" s="1" t="str">
        <f>VLOOKUP(Cohort[[#This Row],[Code]],Codes[],COLUMN(Codes[[#Headers],[EPDS]]),FALSE)</f>
        <v>Yes</v>
      </c>
      <c r="V510" s="1" t="str">
        <f>VLOOKUP(Cohort[[#This Row],[Code]],Codes[],COLUMN(Codes[[#Headers],[Mother''s Medications]]),FALSE)</f>
        <v>Yes</v>
      </c>
      <c r="W510" s="1" t="str">
        <f>VLOOKUP(Cohort[[#This Row],[Code]],Codes[],COLUMN(Codes[[#Headers],[Baby Medications]]),FALSE)</f>
        <v>Yes</v>
      </c>
      <c r="X510" s="1" t="str">
        <f>VLOOKUP(Cohort[[#This Row],[Code]],Codes[],COLUMN(Codes[[#Headers],[Obstetric Histpry]]),FALSE)</f>
        <v>Yes</v>
      </c>
      <c r="Y510" s="1" t="str">
        <f>VLOOKUP(Cohort[[#This Row],[Code]],Codes[],COLUMN(Codes[[#Headers],[18 Month Follow on Data]]),FALSE)</f>
        <v>Yes</v>
      </c>
    </row>
    <row r="511" spans="1:25" hidden="1" x14ac:dyDescent="0.2">
      <c r="A511" t="s">
        <v>523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 t="str" cm="1">
        <f t="array" ref="I511">TEXT(SUM(10^Code_Mask*(Cohort[[#This Row],[Fetal Pilot Scans, validated or not]:[Has child had an 18 month assessment.  NB this includes limited data, courtesy assessments etc]]&gt;0)),"0000000")</f>
        <v>0100100</v>
      </c>
      <c r="L511" s="1" t="b">
        <f>VLOOKUP(Cohort[[#This Row],[Participant ID]],BIBS[],COLUMN(BIBS[[#Headers],[BIBS?]]),FALSE)</f>
        <v>0</v>
      </c>
      <c r="N511" s="1" t="str">
        <f>VLOOKUP(Cohort[[#This Row],[Code]],Codes[],COLUMN(Codes[[#Headers],[Meaning]]),FALSE)</f>
        <v>Term scan, Assessed at 18 months</v>
      </c>
      <c r="O511" s="1" t="str">
        <f>VLOOKUP(Cohort[[#This Row],[Code]],Codes[],COLUMN(Codes[[#Headers],[Parents Demographic]]),FALSE)</f>
        <v>Yes</v>
      </c>
      <c r="P511" s="1" t="str">
        <f>VLOOKUP(Cohort[[#This Row],[Code]],Codes[],COLUMN(Codes[[#Headers],[Mother''s Past Medical History]]),FALSE)</f>
        <v>Yes</v>
      </c>
      <c r="Q511" s="1" t="str">
        <f>VLOOKUP(Cohort[[#This Row],[Code]],Codes[],COLUMN(Codes[[#Headers],[EDD + Mode of Conception]]),FALSE)</f>
        <v>Yes</v>
      </c>
      <c r="R511" s="1" t="str">
        <f>VLOOKUP(Cohort[[#This Row],[Code]],Codes[],COLUMN(Codes[[#Headers],[Late Pregnancy History]]),FALSE)</f>
        <v>Yes</v>
      </c>
      <c r="S511" s="1" t="str">
        <f>VLOOKUP(Cohort[[#This Row],[Code]],Codes[],COLUMN(Codes[[#Headers],[Labour History]]),FALSE)</f>
        <v>Yes</v>
      </c>
      <c r="T511" s="1" t="str">
        <f>VLOOKUP(Cohort[[#This Row],[Code]],Codes[],COLUMN(Codes[[#Headers],[Baby Background Information]]),FALSE)</f>
        <v>Yes</v>
      </c>
      <c r="U511" s="1" t="str">
        <f>VLOOKUP(Cohort[[#This Row],[Code]],Codes[],COLUMN(Codes[[#Headers],[EPDS]]),FALSE)</f>
        <v>Yes</v>
      </c>
      <c r="V511" s="1" t="str">
        <f>VLOOKUP(Cohort[[#This Row],[Code]],Codes[],COLUMN(Codes[[#Headers],[Mother''s Medications]]),FALSE)</f>
        <v>Yes</v>
      </c>
      <c r="W511" s="1" t="str">
        <f>VLOOKUP(Cohort[[#This Row],[Code]],Codes[],COLUMN(Codes[[#Headers],[Baby Medications]]),FALSE)</f>
        <v>Yes</v>
      </c>
      <c r="X511" s="1" t="str">
        <f>VLOOKUP(Cohort[[#This Row],[Code]],Codes[],COLUMN(Codes[[#Headers],[Obstetric Histpry]]),FALSE)</f>
        <v>Yes</v>
      </c>
      <c r="Y511" s="1" t="str">
        <f>VLOOKUP(Cohort[[#This Row],[Code]],Codes[],COLUMN(Codes[[#Headers],[18 Month Follow on Data]]),FALSE)</f>
        <v>Yes</v>
      </c>
    </row>
    <row r="512" spans="1:25" hidden="1" x14ac:dyDescent="0.2">
      <c r="A512" t="s">
        <v>524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 t="str" cm="1">
        <f t="array" ref="I512">TEXT(SUM(10^Code_Mask*(Cohort[[#This Row],[Fetal Pilot Scans, validated or not]:[Has child had an 18 month assessment.  NB this includes limited data, courtesy assessments etc]]&gt;0)),"0000000")</f>
        <v>0100100</v>
      </c>
      <c r="L512" s="1" t="b">
        <f>VLOOKUP(Cohort[[#This Row],[Participant ID]],BIBS[],COLUMN(BIBS[[#Headers],[BIBS?]]),FALSE)</f>
        <v>0</v>
      </c>
      <c r="N512" s="1" t="str">
        <f>VLOOKUP(Cohort[[#This Row],[Code]],Codes[],COLUMN(Codes[[#Headers],[Meaning]]),FALSE)</f>
        <v>Term scan, Assessed at 18 months</v>
      </c>
      <c r="O512" s="1" t="str">
        <f>VLOOKUP(Cohort[[#This Row],[Code]],Codes[],COLUMN(Codes[[#Headers],[Parents Demographic]]),FALSE)</f>
        <v>Yes</v>
      </c>
      <c r="P512" s="1" t="str">
        <f>VLOOKUP(Cohort[[#This Row],[Code]],Codes[],COLUMN(Codes[[#Headers],[Mother''s Past Medical History]]),FALSE)</f>
        <v>Yes</v>
      </c>
      <c r="Q512" s="1" t="str">
        <f>VLOOKUP(Cohort[[#This Row],[Code]],Codes[],COLUMN(Codes[[#Headers],[EDD + Mode of Conception]]),FALSE)</f>
        <v>Yes</v>
      </c>
      <c r="R512" s="1" t="str">
        <f>VLOOKUP(Cohort[[#This Row],[Code]],Codes[],COLUMN(Codes[[#Headers],[Late Pregnancy History]]),FALSE)</f>
        <v>Yes</v>
      </c>
      <c r="S512" s="1" t="str">
        <f>VLOOKUP(Cohort[[#This Row],[Code]],Codes[],COLUMN(Codes[[#Headers],[Labour History]]),FALSE)</f>
        <v>Yes</v>
      </c>
      <c r="T512" s="1" t="str">
        <f>VLOOKUP(Cohort[[#This Row],[Code]],Codes[],COLUMN(Codes[[#Headers],[Baby Background Information]]),FALSE)</f>
        <v>Yes</v>
      </c>
      <c r="U512" s="1" t="str">
        <f>VLOOKUP(Cohort[[#This Row],[Code]],Codes[],COLUMN(Codes[[#Headers],[EPDS]]),FALSE)</f>
        <v>Yes</v>
      </c>
      <c r="V512" s="1" t="str">
        <f>VLOOKUP(Cohort[[#This Row],[Code]],Codes[],COLUMN(Codes[[#Headers],[Mother''s Medications]]),FALSE)</f>
        <v>Yes</v>
      </c>
      <c r="W512" s="1" t="str">
        <f>VLOOKUP(Cohort[[#This Row],[Code]],Codes[],COLUMN(Codes[[#Headers],[Baby Medications]]),FALSE)</f>
        <v>Yes</v>
      </c>
      <c r="X512" s="1" t="str">
        <f>VLOOKUP(Cohort[[#This Row],[Code]],Codes[],COLUMN(Codes[[#Headers],[Obstetric Histpry]]),FALSE)</f>
        <v>Yes</v>
      </c>
      <c r="Y512" s="1" t="str">
        <f>VLOOKUP(Cohort[[#This Row],[Code]],Codes[],COLUMN(Codes[[#Headers],[18 Month Follow on Data]]),FALSE)</f>
        <v>Yes</v>
      </c>
    </row>
    <row r="513" spans="1:25" ht="51" x14ac:dyDescent="0.2">
      <c r="A513" t="s">
        <v>525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 t="str" cm="1">
        <f t="array" ref="I513">TEXT(SUM(10^Code_Mask*(Cohort[[#This Row],[Fetal Pilot Scans, validated or not]:[Has child had an 18 month assessment.  NB this includes limited data, courtesy assessments etc]]&gt;0)),"0000000")</f>
        <v>0100000</v>
      </c>
      <c r="K513" s="1" t="s">
        <v>16</v>
      </c>
      <c r="L513" s="1" t="b">
        <f>VLOOKUP(Cohort[[#This Row],[Participant ID]],BIBS[],COLUMN(BIBS[[#Headers],[BIBS?]]),FALSE)</f>
        <v>1</v>
      </c>
      <c r="N513" s="1" t="str">
        <f>VLOOKUP(Cohort[[#This Row],[Code]],Codes[],COLUMN(Codes[[#Headers],[Meaning]]),FALSE)</f>
        <v>Term scan, not assessed</v>
      </c>
      <c r="O513" s="1" t="str">
        <f>VLOOKUP(Cohort[[#This Row],[Code]],Codes[],COLUMN(Codes[[#Headers],[Parents Demographic]]),FALSE)</f>
        <v>Yes</v>
      </c>
      <c r="P513" s="1" t="str">
        <f>VLOOKUP(Cohort[[#This Row],[Code]],Codes[],COLUMN(Codes[[#Headers],[Mother''s Past Medical History]]),FALSE)</f>
        <v>Yes</v>
      </c>
      <c r="Q513" s="1" t="str">
        <f>VLOOKUP(Cohort[[#This Row],[Code]],Codes[],COLUMN(Codes[[#Headers],[EDD + Mode of Conception]]),FALSE)</f>
        <v>Yes</v>
      </c>
      <c r="R513" s="1" t="str">
        <f>VLOOKUP(Cohort[[#This Row],[Code]],Codes[],COLUMN(Codes[[#Headers],[Late Pregnancy History]]),FALSE)</f>
        <v>Yes</v>
      </c>
      <c r="S513" s="1" t="str">
        <f>VLOOKUP(Cohort[[#This Row],[Code]],Codes[],COLUMN(Codes[[#Headers],[Labour History]]),FALSE)</f>
        <v>Yes</v>
      </c>
      <c r="T513" s="1" t="str">
        <f>VLOOKUP(Cohort[[#This Row],[Code]],Codes[],COLUMN(Codes[[#Headers],[Baby Background Information]]),FALSE)</f>
        <v>Yes</v>
      </c>
      <c r="U513" s="1" t="str">
        <f>VLOOKUP(Cohort[[#This Row],[Code]],Codes[],COLUMN(Codes[[#Headers],[EPDS]]),FALSE)</f>
        <v>Yes</v>
      </c>
      <c r="V513" s="1" t="str">
        <f>VLOOKUP(Cohort[[#This Row],[Code]],Codes[],COLUMN(Codes[[#Headers],[Mother''s Medications]]),FALSE)</f>
        <v>Yes</v>
      </c>
      <c r="W513" s="1" t="str">
        <f>VLOOKUP(Cohort[[#This Row],[Code]],Codes[],COLUMN(Codes[[#Headers],[Baby Medications]]),FALSE)</f>
        <v>Yes</v>
      </c>
      <c r="X513" s="1" t="str">
        <f>VLOOKUP(Cohort[[#This Row],[Code]],Codes[],COLUMN(Codes[[#Headers],[Obstetric Histpry]]),FALSE)</f>
        <v>Yes</v>
      </c>
      <c r="Y513" s="1" t="str">
        <f>VLOOKUP(Cohort[[#This Row],[Code]],Codes[],COLUMN(Codes[[#Headers],[18 Month Follow on Data]]),FALSE)</f>
        <v>No</v>
      </c>
    </row>
    <row r="514" spans="1:25" x14ac:dyDescent="0.2">
      <c r="A514" t="s">
        <v>526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 t="str" cm="1">
        <f t="array" ref="I514">TEXT(SUM(10^Code_Mask*(Cohort[[#This Row],[Fetal Pilot Scans, validated or not]:[Has child had an 18 month assessment.  NB this includes limited data, courtesy assessments etc]]&gt;0)),"0000000")</f>
        <v>0100100</v>
      </c>
      <c r="L514" s="1" t="b">
        <f>VLOOKUP(Cohort[[#This Row],[Participant ID]],BIBS[],COLUMN(BIBS[[#Headers],[BIBS?]]),FALSE)</f>
        <v>1</v>
      </c>
      <c r="N514" s="1" t="str">
        <f>VLOOKUP(Cohort[[#This Row],[Code]],Codes[],COLUMN(Codes[[#Headers],[Meaning]]),FALSE)</f>
        <v>Term scan, Assessed at 18 months</v>
      </c>
      <c r="O514" s="1" t="str">
        <f>VLOOKUP(Cohort[[#This Row],[Code]],Codes[],COLUMN(Codes[[#Headers],[Parents Demographic]]),FALSE)</f>
        <v>Yes</v>
      </c>
      <c r="P514" s="1" t="str">
        <f>VLOOKUP(Cohort[[#This Row],[Code]],Codes[],COLUMN(Codes[[#Headers],[Mother''s Past Medical History]]),FALSE)</f>
        <v>Yes</v>
      </c>
      <c r="Q514" s="1" t="str">
        <f>VLOOKUP(Cohort[[#This Row],[Code]],Codes[],COLUMN(Codes[[#Headers],[EDD + Mode of Conception]]),FALSE)</f>
        <v>Yes</v>
      </c>
      <c r="R514" s="1" t="str">
        <f>VLOOKUP(Cohort[[#This Row],[Code]],Codes[],COLUMN(Codes[[#Headers],[Late Pregnancy History]]),FALSE)</f>
        <v>Yes</v>
      </c>
      <c r="S514" s="1" t="str">
        <f>VLOOKUP(Cohort[[#This Row],[Code]],Codes[],COLUMN(Codes[[#Headers],[Labour History]]),FALSE)</f>
        <v>Yes</v>
      </c>
      <c r="T514" s="1" t="str">
        <f>VLOOKUP(Cohort[[#This Row],[Code]],Codes[],COLUMN(Codes[[#Headers],[Baby Background Information]]),FALSE)</f>
        <v>Yes</v>
      </c>
      <c r="U514" s="1" t="str">
        <f>VLOOKUP(Cohort[[#This Row],[Code]],Codes[],COLUMN(Codes[[#Headers],[EPDS]]),FALSE)</f>
        <v>Yes</v>
      </c>
      <c r="V514" s="1" t="str">
        <f>VLOOKUP(Cohort[[#This Row],[Code]],Codes[],COLUMN(Codes[[#Headers],[Mother''s Medications]]),FALSE)</f>
        <v>Yes</v>
      </c>
      <c r="W514" s="1" t="str">
        <f>VLOOKUP(Cohort[[#This Row],[Code]],Codes[],COLUMN(Codes[[#Headers],[Baby Medications]]),FALSE)</f>
        <v>Yes</v>
      </c>
      <c r="X514" s="1" t="str">
        <f>VLOOKUP(Cohort[[#This Row],[Code]],Codes[],COLUMN(Codes[[#Headers],[Obstetric Histpry]]),FALSE)</f>
        <v>Yes</v>
      </c>
      <c r="Y514" s="1" t="str">
        <f>VLOOKUP(Cohort[[#This Row],[Code]],Codes[],COLUMN(Codes[[#Headers],[18 Month Follow on Data]]),FALSE)</f>
        <v>Yes</v>
      </c>
    </row>
    <row r="515" spans="1:25" x14ac:dyDescent="0.2">
      <c r="A515" t="s">
        <v>527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 t="str" cm="1">
        <f t="array" ref="I515">TEXT(SUM(10^Code_Mask*(Cohort[[#This Row],[Fetal Pilot Scans, validated or not]:[Has child had an 18 month assessment.  NB this includes limited data, courtesy assessments etc]]&gt;0)),"0000000")</f>
        <v>0100100</v>
      </c>
      <c r="L515" s="1" t="b">
        <f>VLOOKUP(Cohort[[#This Row],[Participant ID]],BIBS[],COLUMN(BIBS[[#Headers],[BIBS?]]),FALSE)</f>
        <v>1</v>
      </c>
      <c r="N515" s="1" t="str">
        <f>VLOOKUP(Cohort[[#This Row],[Code]],Codes[],COLUMN(Codes[[#Headers],[Meaning]]),FALSE)</f>
        <v>Term scan, Assessed at 18 months</v>
      </c>
      <c r="O515" s="1" t="str">
        <f>VLOOKUP(Cohort[[#This Row],[Code]],Codes[],COLUMN(Codes[[#Headers],[Parents Demographic]]),FALSE)</f>
        <v>Yes</v>
      </c>
      <c r="P515" s="1" t="str">
        <f>VLOOKUP(Cohort[[#This Row],[Code]],Codes[],COLUMN(Codes[[#Headers],[Mother''s Past Medical History]]),FALSE)</f>
        <v>Yes</v>
      </c>
      <c r="Q515" s="1" t="str">
        <f>VLOOKUP(Cohort[[#This Row],[Code]],Codes[],COLUMN(Codes[[#Headers],[EDD + Mode of Conception]]),FALSE)</f>
        <v>Yes</v>
      </c>
      <c r="R515" s="1" t="str">
        <f>VLOOKUP(Cohort[[#This Row],[Code]],Codes[],COLUMN(Codes[[#Headers],[Late Pregnancy History]]),FALSE)</f>
        <v>Yes</v>
      </c>
      <c r="S515" s="1" t="str">
        <f>VLOOKUP(Cohort[[#This Row],[Code]],Codes[],COLUMN(Codes[[#Headers],[Labour History]]),FALSE)</f>
        <v>Yes</v>
      </c>
      <c r="T515" s="1" t="str">
        <f>VLOOKUP(Cohort[[#This Row],[Code]],Codes[],COLUMN(Codes[[#Headers],[Baby Background Information]]),FALSE)</f>
        <v>Yes</v>
      </c>
      <c r="U515" s="1" t="str">
        <f>VLOOKUP(Cohort[[#This Row],[Code]],Codes[],COLUMN(Codes[[#Headers],[EPDS]]),FALSE)</f>
        <v>Yes</v>
      </c>
      <c r="V515" s="1" t="str">
        <f>VLOOKUP(Cohort[[#This Row],[Code]],Codes[],COLUMN(Codes[[#Headers],[Mother''s Medications]]),FALSE)</f>
        <v>Yes</v>
      </c>
      <c r="W515" s="1" t="str">
        <f>VLOOKUP(Cohort[[#This Row],[Code]],Codes[],COLUMN(Codes[[#Headers],[Baby Medications]]),FALSE)</f>
        <v>Yes</v>
      </c>
      <c r="X515" s="1" t="str">
        <f>VLOOKUP(Cohort[[#This Row],[Code]],Codes[],COLUMN(Codes[[#Headers],[Obstetric Histpry]]),FALSE)</f>
        <v>Yes</v>
      </c>
      <c r="Y515" s="1" t="str">
        <f>VLOOKUP(Cohort[[#This Row],[Code]],Codes[],COLUMN(Codes[[#Headers],[18 Month Follow on Data]]),FALSE)</f>
        <v>Yes</v>
      </c>
    </row>
    <row r="516" spans="1:25" hidden="1" x14ac:dyDescent="0.2">
      <c r="A516" t="s">
        <v>528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 t="str" cm="1">
        <f t="array" ref="I516">TEXT(SUM(10^Code_Mask*(Cohort[[#This Row],[Fetal Pilot Scans, validated or not]:[Has child had an 18 month assessment.  NB this includes limited data, courtesy assessments etc]]&gt;0)),"0000000")</f>
        <v>0100100</v>
      </c>
      <c r="L516" s="1" t="b">
        <f>VLOOKUP(Cohort[[#This Row],[Participant ID]],BIBS[],COLUMN(BIBS[[#Headers],[BIBS?]]),FALSE)</f>
        <v>0</v>
      </c>
      <c r="N516" s="1" t="str">
        <f>VLOOKUP(Cohort[[#This Row],[Code]],Codes[],COLUMN(Codes[[#Headers],[Meaning]]),FALSE)</f>
        <v>Term scan, Assessed at 18 months</v>
      </c>
      <c r="O516" s="1" t="str">
        <f>VLOOKUP(Cohort[[#This Row],[Code]],Codes[],COLUMN(Codes[[#Headers],[Parents Demographic]]),FALSE)</f>
        <v>Yes</v>
      </c>
      <c r="P516" s="1" t="str">
        <f>VLOOKUP(Cohort[[#This Row],[Code]],Codes[],COLUMN(Codes[[#Headers],[Mother''s Past Medical History]]),FALSE)</f>
        <v>Yes</v>
      </c>
      <c r="Q516" s="1" t="str">
        <f>VLOOKUP(Cohort[[#This Row],[Code]],Codes[],COLUMN(Codes[[#Headers],[EDD + Mode of Conception]]),FALSE)</f>
        <v>Yes</v>
      </c>
      <c r="R516" s="1" t="str">
        <f>VLOOKUP(Cohort[[#This Row],[Code]],Codes[],COLUMN(Codes[[#Headers],[Late Pregnancy History]]),FALSE)</f>
        <v>Yes</v>
      </c>
      <c r="S516" s="1" t="str">
        <f>VLOOKUP(Cohort[[#This Row],[Code]],Codes[],COLUMN(Codes[[#Headers],[Labour History]]),FALSE)</f>
        <v>Yes</v>
      </c>
      <c r="T516" s="1" t="str">
        <f>VLOOKUP(Cohort[[#This Row],[Code]],Codes[],COLUMN(Codes[[#Headers],[Baby Background Information]]),FALSE)</f>
        <v>Yes</v>
      </c>
      <c r="U516" s="1" t="str">
        <f>VLOOKUP(Cohort[[#This Row],[Code]],Codes[],COLUMN(Codes[[#Headers],[EPDS]]),FALSE)</f>
        <v>Yes</v>
      </c>
      <c r="V516" s="1" t="str">
        <f>VLOOKUP(Cohort[[#This Row],[Code]],Codes[],COLUMN(Codes[[#Headers],[Mother''s Medications]]),FALSE)</f>
        <v>Yes</v>
      </c>
      <c r="W516" s="1" t="str">
        <f>VLOOKUP(Cohort[[#This Row],[Code]],Codes[],COLUMN(Codes[[#Headers],[Baby Medications]]),FALSE)</f>
        <v>Yes</v>
      </c>
      <c r="X516" s="1" t="str">
        <f>VLOOKUP(Cohort[[#This Row],[Code]],Codes[],COLUMN(Codes[[#Headers],[Obstetric Histpry]]),FALSE)</f>
        <v>Yes</v>
      </c>
      <c r="Y516" s="1" t="str">
        <f>VLOOKUP(Cohort[[#This Row],[Code]],Codes[],COLUMN(Codes[[#Headers],[18 Month Follow on Data]]),FALSE)</f>
        <v>Yes</v>
      </c>
    </row>
    <row r="517" spans="1:25" ht="51" x14ac:dyDescent="0.2">
      <c r="A517" t="s">
        <v>529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 t="str" cm="1">
        <f t="array" ref="I517">TEXT(SUM(10^Code_Mask*(Cohort[[#This Row],[Fetal Pilot Scans, validated or not]:[Has child had an 18 month assessment.  NB this includes limited data, courtesy assessments etc]]&gt;0)),"0000000")</f>
        <v>0100000</v>
      </c>
      <c r="K517" s="1" t="s">
        <v>16</v>
      </c>
      <c r="L517" s="1" t="b">
        <f>VLOOKUP(Cohort[[#This Row],[Participant ID]],BIBS[],COLUMN(BIBS[[#Headers],[BIBS?]]),FALSE)</f>
        <v>1</v>
      </c>
      <c r="N517" s="1" t="str">
        <f>VLOOKUP(Cohort[[#This Row],[Code]],Codes[],COLUMN(Codes[[#Headers],[Meaning]]),FALSE)</f>
        <v>Term scan, not assessed</v>
      </c>
      <c r="O517" s="1" t="str">
        <f>VLOOKUP(Cohort[[#This Row],[Code]],Codes[],COLUMN(Codes[[#Headers],[Parents Demographic]]),FALSE)</f>
        <v>Yes</v>
      </c>
      <c r="P517" s="1" t="str">
        <f>VLOOKUP(Cohort[[#This Row],[Code]],Codes[],COLUMN(Codes[[#Headers],[Mother''s Past Medical History]]),FALSE)</f>
        <v>Yes</v>
      </c>
      <c r="Q517" s="1" t="str">
        <f>VLOOKUP(Cohort[[#This Row],[Code]],Codes[],COLUMN(Codes[[#Headers],[EDD + Mode of Conception]]),FALSE)</f>
        <v>Yes</v>
      </c>
      <c r="R517" s="1" t="str">
        <f>VLOOKUP(Cohort[[#This Row],[Code]],Codes[],COLUMN(Codes[[#Headers],[Late Pregnancy History]]),FALSE)</f>
        <v>Yes</v>
      </c>
      <c r="S517" s="1" t="str">
        <f>VLOOKUP(Cohort[[#This Row],[Code]],Codes[],COLUMN(Codes[[#Headers],[Labour History]]),FALSE)</f>
        <v>Yes</v>
      </c>
      <c r="T517" s="1" t="str">
        <f>VLOOKUP(Cohort[[#This Row],[Code]],Codes[],COLUMN(Codes[[#Headers],[Baby Background Information]]),FALSE)</f>
        <v>Yes</v>
      </c>
      <c r="U517" s="1" t="str">
        <f>VLOOKUP(Cohort[[#This Row],[Code]],Codes[],COLUMN(Codes[[#Headers],[EPDS]]),FALSE)</f>
        <v>Yes</v>
      </c>
      <c r="V517" s="1" t="str">
        <f>VLOOKUP(Cohort[[#This Row],[Code]],Codes[],COLUMN(Codes[[#Headers],[Mother''s Medications]]),FALSE)</f>
        <v>Yes</v>
      </c>
      <c r="W517" s="1" t="str">
        <f>VLOOKUP(Cohort[[#This Row],[Code]],Codes[],COLUMN(Codes[[#Headers],[Baby Medications]]),FALSE)</f>
        <v>Yes</v>
      </c>
      <c r="X517" s="1" t="str">
        <f>VLOOKUP(Cohort[[#This Row],[Code]],Codes[],COLUMN(Codes[[#Headers],[Obstetric Histpry]]),FALSE)</f>
        <v>Yes</v>
      </c>
      <c r="Y517" s="1" t="str">
        <f>VLOOKUP(Cohort[[#This Row],[Code]],Codes[],COLUMN(Codes[[#Headers],[18 Month Follow on Data]]),FALSE)</f>
        <v>No</v>
      </c>
    </row>
    <row r="518" spans="1:25" hidden="1" x14ac:dyDescent="0.2">
      <c r="A518" t="s">
        <v>530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 t="str" cm="1">
        <f t="array" ref="I518">TEXT(SUM(10^Code_Mask*(Cohort[[#This Row],[Fetal Pilot Scans, validated or not]:[Has child had an 18 month assessment.  NB this includes limited data, courtesy assessments etc]]&gt;0)),"0000000")</f>
        <v>0100100</v>
      </c>
      <c r="L518" s="1" t="b">
        <f>VLOOKUP(Cohort[[#This Row],[Participant ID]],BIBS[],COLUMN(BIBS[[#Headers],[BIBS?]]),FALSE)</f>
        <v>0</v>
      </c>
      <c r="N518" s="1" t="str">
        <f>VLOOKUP(Cohort[[#This Row],[Code]],Codes[],COLUMN(Codes[[#Headers],[Meaning]]),FALSE)</f>
        <v>Term scan, Assessed at 18 months</v>
      </c>
      <c r="O518" s="1" t="str">
        <f>VLOOKUP(Cohort[[#This Row],[Code]],Codes[],COLUMN(Codes[[#Headers],[Parents Demographic]]),FALSE)</f>
        <v>Yes</v>
      </c>
      <c r="P518" s="1" t="str">
        <f>VLOOKUP(Cohort[[#This Row],[Code]],Codes[],COLUMN(Codes[[#Headers],[Mother''s Past Medical History]]),FALSE)</f>
        <v>Yes</v>
      </c>
      <c r="Q518" s="1" t="str">
        <f>VLOOKUP(Cohort[[#This Row],[Code]],Codes[],COLUMN(Codes[[#Headers],[EDD + Mode of Conception]]),FALSE)</f>
        <v>Yes</v>
      </c>
      <c r="R518" s="1" t="str">
        <f>VLOOKUP(Cohort[[#This Row],[Code]],Codes[],COLUMN(Codes[[#Headers],[Late Pregnancy History]]),FALSE)</f>
        <v>Yes</v>
      </c>
      <c r="S518" s="1" t="str">
        <f>VLOOKUP(Cohort[[#This Row],[Code]],Codes[],COLUMN(Codes[[#Headers],[Labour History]]),FALSE)</f>
        <v>Yes</v>
      </c>
      <c r="T518" s="1" t="str">
        <f>VLOOKUP(Cohort[[#This Row],[Code]],Codes[],COLUMN(Codes[[#Headers],[Baby Background Information]]),FALSE)</f>
        <v>Yes</v>
      </c>
      <c r="U518" s="1" t="str">
        <f>VLOOKUP(Cohort[[#This Row],[Code]],Codes[],COLUMN(Codes[[#Headers],[EPDS]]),FALSE)</f>
        <v>Yes</v>
      </c>
      <c r="V518" s="1" t="str">
        <f>VLOOKUP(Cohort[[#This Row],[Code]],Codes[],COLUMN(Codes[[#Headers],[Mother''s Medications]]),FALSE)</f>
        <v>Yes</v>
      </c>
      <c r="W518" s="1" t="str">
        <f>VLOOKUP(Cohort[[#This Row],[Code]],Codes[],COLUMN(Codes[[#Headers],[Baby Medications]]),FALSE)</f>
        <v>Yes</v>
      </c>
      <c r="X518" s="1" t="str">
        <f>VLOOKUP(Cohort[[#This Row],[Code]],Codes[],COLUMN(Codes[[#Headers],[Obstetric Histpry]]),FALSE)</f>
        <v>Yes</v>
      </c>
      <c r="Y518" s="1" t="str">
        <f>VLOOKUP(Cohort[[#This Row],[Code]],Codes[],COLUMN(Codes[[#Headers],[18 Month Follow on Data]]),FALSE)</f>
        <v>Yes</v>
      </c>
    </row>
    <row r="519" spans="1:25" hidden="1" x14ac:dyDescent="0.2">
      <c r="A519" t="s">
        <v>531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 t="str" cm="1">
        <f t="array" ref="I519">TEXT(SUM(10^Code_Mask*(Cohort[[#This Row],[Fetal Pilot Scans, validated or not]:[Has child had an 18 month assessment.  NB this includes limited data, courtesy assessments etc]]&gt;0)),"0000000")</f>
        <v>0100100</v>
      </c>
      <c r="L519" s="1" t="b">
        <f>VLOOKUP(Cohort[[#This Row],[Participant ID]],BIBS[],COLUMN(BIBS[[#Headers],[BIBS?]]),FALSE)</f>
        <v>0</v>
      </c>
      <c r="N519" s="1" t="str">
        <f>VLOOKUP(Cohort[[#This Row],[Code]],Codes[],COLUMN(Codes[[#Headers],[Meaning]]),FALSE)</f>
        <v>Term scan, Assessed at 18 months</v>
      </c>
      <c r="O519" s="1" t="str">
        <f>VLOOKUP(Cohort[[#This Row],[Code]],Codes[],COLUMN(Codes[[#Headers],[Parents Demographic]]),FALSE)</f>
        <v>Yes</v>
      </c>
      <c r="P519" s="1" t="str">
        <f>VLOOKUP(Cohort[[#This Row],[Code]],Codes[],COLUMN(Codes[[#Headers],[Mother''s Past Medical History]]),FALSE)</f>
        <v>Yes</v>
      </c>
      <c r="Q519" s="1" t="str">
        <f>VLOOKUP(Cohort[[#This Row],[Code]],Codes[],COLUMN(Codes[[#Headers],[EDD + Mode of Conception]]),FALSE)</f>
        <v>Yes</v>
      </c>
      <c r="R519" s="1" t="str">
        <f>VLOOKUP(Cohort[[#This Row],[Code]],Codes[],COLUMN(Codes[[#Headers],[Late Pregnancy History]]),FALSE)</f>
        <v>Yes</v>
      </c>
      <c r="S519" s="1" t="str">
        <f>VLOOKUP(Cohort[[#This Row],[Code]],Codes[],COLUMN(Codes[[#Headers],[Labour History]]),FALSE)</f>
        <v>Yes</v>
      </c>
      <c r="T519" s="1" t="str">
        <f>VLOOKUP(Cohort[[#This Row],[Code]],Codes[],COLUMN(Codes[[#Headers],[Baby Background Information]]),FALSE)</f>
        <v>Yes</v>
      </c>
      <c r="U519" s="1" t="str">
        <f>VLOOKUP(Cohort[[#This Row],[Code]],Codes[],COLUMN(Codes[[#Headers],[EPDS]]),FALSE)</f>
        <v>Yes</v>
      </c>
      <c r="V519" s="1" t="str">
        <f>VLOOKUP(Cohort[[#This Row],[Code]],Codes[],COLUMN(Codes[[#Headers],[Mother''s Medications]]),FALSE)</f>
        <v>Yes</v>
      </c>
      <c r="W519" s="1" t="str">
        <f>VLOOKUP(Cohort[[#This Row],[Code]],Codes[],COLUMN(Codes[[#Headers],[Baby Medications]]),FALSE)</f>
        <v>Yes</v>
      </c>
      <c r="X519" s="1" t="str">
        <f>VLOOKUP(Cohort[[#This Row],[Code]],Codes[],COLUMN(Codes[[#Headers],[Obstetric Histpry]]),FALSE)</f>
        <v>Yes</v>
      </c>
      <c r="Y519" s="1" t="str">
        <f>VLOOKUP(Cohort[[#This Row],[Code]],Codes[],COLUMN(Codes[[#Headers],[18 Month Follow on Data]]),FALSE)</f>
        <v>Yes</v>
      </c>
    </row>
    <row r="520" spans="1:25" hidden="1" x14ac:dyDescent="0.2">
      <c r="A520" t="s">
        <v>532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 t="str" cm="1">
        <f t="array" ref="I520">TEXT(SUM(10^Code_Mask*(Cohort[[#This Row],[Fetal Pilot Scans, validated or not]:[Has child had an 18 month assessment.  NB this includes limited data, courtesy assessments etc]]&gt;0)),"0000000")</f>
        <v>0100100</v>
      </c>
      <c r="L520" s="1" t="b">
        <f>VLOOKUP(Cohort[[#This Row],[Participant ID]],BIBS[],COLUMN(BIBS[[#Headers],[BIBS?]]),FALSE)</f>
        <v>0</v>
      </c>
      <c r="N520" s="1" t="str">
        <f>VLOOKUP(Cohort[[#This Row],[Code]],Codes[],COLUMN(Codes[[#Headers],[Meaning]]),FALSE)</f>
        <v>Term scan, Assessed at 18 months</v>
      </c>
      <c r="O520" s="1" t="str">
        <f>VLOOKUP(Cohort[[#This Row],[Code]],Codes[],COLUMN(Codes[[#Headers],[Parents Demographic]]),FALSE)</f>
        <v>Yes</v>
      </c>
      <c r="P520" s="1" t="str">
        <f>VLOOKUP(Cohort[[#This Row],[Code]],Codes[],COLUMN(Codes[[#Headers],[Mother''s Past Medical History]]),FALSE)</f>
        <v>Yes</v>
      </c>
      <c r="Q520" s="1" t="str">
        <f>VLOOKUP(Cohort[[#This Row],[Code]],Codes[],COLUMN(Codes[[#Headers],[EDD + Mode of Conception]]),FALSE)</f>
        <v>Yes</v>
      </c>
      <c r="R520" s="1" t="str">
        <f>VLOOKUP(Cohort[[#This Row],[Code]],Codes[],COLUMN(Codes[[#Headers],[Late Pregnancy History]]),FALSE)</f>
        <v>Yes</v>
      </c>
      <c r="S520" s="1" t="str">
        <f>VLOOKUP(Cohort[[#This Row],[Code]],Codes[],COLUMN(Codes[[#Headers],[Labour History]]),FALSE)</f>
        <v>Yes</v>
      </c>
      <c r="T520" s="1" t="str">
        <f>VLOOKUP(Cohort[[#This Row],[Code]],Codes[],COLUMN(Codes[[#Headers],[Baby Background Information]]),FALSE)</f>
        <v>Yes</v>
      </c>
      <c r="U520" s="1" t="str">
        <f>VLOOKUP(Cohort[[#This Row],[Code]],Codes[],COLUMN(Codes[[#Headers],[EPDS]]),FALSE)</f>
        <v>Yes</v>
      </c>
      <c r="V520" s="1" t="str">
        <f>VLOOKUP(Cohort[[#This Row],[Code]],Codes[],COLUMN(Codes[[#Headers],[Mother''s Medications]]),FALSE)</f>
        <v>Yes</v>
      </c>
      <c r="W520" s="1" t="str">
        <f>VLOOKUP(Cohort[[#This Row],[Code]],Codes[],COLUMN(Codes[[#Headers],[Baby Medications]]),FALSE)</f>
        <v>Yes</v>
      </c>
      <c r="X520" s="1" t="str">
        <f>VLOOKUP(Cohort[[#This Row],[Code]],Codes[],COLUMN(Codes[[#Headers],[Obstetric Histpry]]),FALSE)</f>
        <v>Yes</v>
      </c>
      <c r="Y520" s="1" t="str">
        <f>VLOOKUP(Cohort[[#This Row],[Code]],Codes[],COLUMN(Codes[[#Headers],[18 Month Follow on Data]]),FALSE)</f>
        <v>Yes</v>
      </c>
    </row>
    <row r="521" spans="1:25" hidden="1" x14ac:dyDescent="0.2">
      <c r="A521" t="s">
        <v>533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 t="str" cm="1">
        <f t="array" ref="I521">TEXT(SUM(10^Code_Mask*(Cohort[[#This Row],[Fetal Pilot Scans, validated or not]:[Has child had an 18 month assessment.  NB this includes limited data, courtesy assessments etc]]&gt;0)),"0000000")</f>
        <v>0100100</v>
      </c>
      <c r="L521" s="1" t="b">
        <f>VLOOKUP(Cohort[[#This Row],[Participant ID]],BIBS[],COLUMN(BIBS[[#Headers],[BIBS?]]),FALSE)</f>
        <v>0</v>
      </c>
      <c r="N521" s="1" t="str">
        <f>VLOOKUP(Cohort[[#This Row],[Code]],Codes[],COLUMN(Codes[[#Headers],[Meaning]]),FALSE)</f>
        <v>Term scan, Assessed at 18 months</v>
      </c>
      <c r="O521" s="1" t="str">
        <f>VLOOKUP(Cohort[[#This Row],[Code]],Codes[],COLUMN(Codes[[#Headers],[Parents Demographic]]),FALSE)</f>
        <v>Yes</v>
      </c>
      <c r="P521" s="1" t="str">
        <f>VLOOKUP(Cohort[[#This Row],[Code]],Codes[],COLUMN(Codes[[#Headers],[Mother''s Past Medical History]]),FALSE)</f>
        <v>Yes</v>
      </c>
      <c r="Q521" s="1" t="str">
        <f>VLOOKUP(Cohort[[#This Row],[Code]],Codes[],COLUMN(Codes[[#Headers],[EDD + Mode of Conception]]),FALSE)</f>
        <v>Yes</v>
      </c>
      <c r="R521" s="1" t="str">
        <f>VLOOKUP(Cohort[[#This Row],[Code]],Codes[],COLUMN(Codes[[#Headers],[Late Pregnancy History]]),FALSE)</f>
        <v>Yes</v>
      </c>
      <c r="S521" s="1" t="str">
        <f>VLOOKUP(Cohort[[#This Row],[Code]],Codes[],COLUMN(Codes[[#Headers],[Labour History]]),FALSE)</f>
        <v>Yes</v>
      </c>
      <c r="T521" s="1" t="str">
        <f>VLOOKUP(Cohort[[#This Row],[Code]],Codes[],COLUMN(Codes[[#Headers],[Baby Background Information]]),FALSE)</f>
        <v>Yes</v>
      </c>
      <c r="U521" s="1" t="str">
        <f>VLOOKUP(Cohort[[#This Row],[Code]],Codes[],COLUMN(Codes[[#Headers],[EPDS]]),FALSE)</f>
        <v>Yes</v>
      </c>
      <c r="V521" s="1" t="str">
        <f>VLOOKUP(Cohort[[#This Row],[Code]],Codes[],COLUMN(Codes[[#Headers],[Mother''s Medications]]),FALSE)</f>
        <v>Yes</v>
      </c>
      <c r="W521" s="1" t="str">
        <f>VLOOKUP(Cohort[[#This Row],[Code]],Codes[],COLUMN(Codes[[#Headers],[Baby Medications]]),FALSE)</f>
        <v>Yes</v>
      </c>
      <c r="X521" s="1" t="str">
        <f>VLOOKUP(Cohort[[#This Row],[Code]],Codes[],COLUMN(Codes[[#Headers],[Obstetric Histpry]]),FALSE)</f>
        <v>Yes</v>
      </c>
      <c r="Y521" s="1" t="str">
        <f>VLOOKUP(Cohort[[#This Row],[Code]],Codes[],COLUMN(Codes[[#Headers],[18 Month Follow on Data]]),FALSE)</f>
        <v>Yes</v>
      </c>
    </row>
    <row r="522" spans="1:25" hidden="1" x14ac:dyDescent="0.2">
      <c r="A522" t="s">
        <v>534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 t="str" cm="1">
        <f t="array" ref="I522">TEXT(SUM(10^Code_Mask*(Cohort[[#This Row],[Fetal Pilot Scans, validated or not]:[Has child had an 18 month assessment.  NB this includes limited data, courtesy assessments etc]]&gt;0)),"0000000")</f>
        <v>0100100</v>
      </c>
      <c r="L522" s="1" t="b">
        <f>VLOOKUP(Cohort[[#This Row],[Participant ID]],BIBS[],COLUMN(BIBS[[#Headers],[BIBS?]]),FALSE)</f>
        <v>0</v>
      </c>
      <c r="N522" s="1" t="str">
        <f>VLOOKUP(Cohort[[#This Row],[Code]],Codes[],COLUMN(Codes[[#Headers],[Meaning]]),FALSE)</f>
        <v>Term scan, Assessed at 18 months</v>
      </c>
      <c r="O522" s="1" t="str">
        <f>VLOOKUP(Cohort[[#This Row],[Code]],Codes[],COLUMN(Codes[[#Headers],[Parents Demographic]]),FALSE)</f>
        <v>Yes</v>
      </c>
      <c r="P522" s="1" t="str">
        <f>VLOOKUP(Cohort[[#This Row],[Code]],Codes[],COLUMN(Codes[[#Headers],[Mother''s Past Medical History]]),FALSE)</f>
        <v>Yes</v>
      </c>
      <c r="Q522" s="1" t="str">
        <f>VLOOKUP(Cohort[[#This Row],[Code]],Codes[],COLUMN(Codes[[#Headers],[EDD + Mode of Conception]]),FALSE)</f>
        <v>Yes</v>
      </c>
      <c r="R522" s="1" t="str">
        <f>VLOOKUP(Cohort[[#This Row],[Code]],Codes[],COLUMN(Codes[[#Headers],[Late Pregnancy History]]),FALSE)</f>
        <v>Yes</v>
      </c>
      <c r="S522" s="1" t="str">
        <f>VLOOKUP(Cohort[[#This Row],[Code]],Codes[],COLUMN(Codes[[#Headers],[Labour History]]),FALSE)</f>
        <v>Yes</v>
      </c>
      <c r="T522" s="1" t="str">
        <f>VLOOKUP(Cohort[[#This Row],[Code]],Codes[],COLUMN(Codes[[#Headers],[Baby Background Information]]),FALSE)</f>
        <v>Yes</v>
      </c>
      <c r="U522" s="1" t="str">
        <f>VLOOKUP(Cohort[[#This Row],[Code]],Codes[],COLUMN(Codes[[#Headers],[EPDS]]),FALSE)</f>
        <v>Yes</v>
      </c>
      <c r="V522" s="1" t="str">
        <f>VLOOKUP(Cohort[[#This Row],[Code]],Codes[],COLUMN(Codes[[#Headers],[Mother''s Medications]]),FALSE)</f>
        <v>Yes</v>
      </c>
      <c r="W522" s="1" t="str">
        <f>VLOOKUP(Cohort[[#This Row],[Code]],Codes[],COLUMN(Codes[[#Headers],[Baby Medications]]),FALSE)</f>
        <v>Yes</v>
      </c>
      <c r="X522" s="1" t="str">
        <f>VLOOKUP(Cohort[[#This Row],[Code]],Codes[],COLUMN(Codes[[#Headers],[Obstetric Histpry]]),FALSE)</f>
        <v>Yes</v>
      </c>
      <c r="Y522" s="1" t="str">
        <f>VLOOKUP(Cohort[[#This Row],[Code]],Codes[],COLUMN(Codes[[#Headers],[18 Month Follow on Data]]),FALSE)</f>
        <v>Yes</v>
      </c>
    </row>
    <row r="523" spans="1:25" hidden="1" x14ac:dyDescent="0.2">
      <c r="A523" t="s">
        <v>535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 t="str" cm="1">
        <f t="array" ref="I523">TEXT(SUM(10^Code_Mask*(Cohort[[#This Row],[Fetal Pilot Scans, validated or not]:[Has child had an 18 month assessment.  NB this includes limited data, courtesy assessments etc]]&gt;0)),"0000000")</f>
        <v>0100100</v>
      </c>
      <c r="L523" s="1" t="b">
        <f>VLOOKUP(Cohort[[#This Row],[Participant ID]],BIBS[],COLUMN(BIBS[[#Headers],[BIBS?]]),FALSE)</f>
        <v>0</v>
      </c>
      <c r="N523" s="1" t="str">
        <f>VLOOKUP(Cohort[[#This Row],[Code]],Codes[],COLUMN(Codes[[#Headers],[Meaning]]),FALSE)</f>
        <v>Term scan, Assessed at 18 months</v>
      </c>
      <c r="O523" s="1" t="str">
        <f>VLOOKUP(Cohort[[#This Row],[Code]],Codes[],COLUMN(Codes[[#Headers],[Parents Demographic]]),FALSE)</f>
        <v>Yes</v>
      </c>
      <c r="P523" s="1" t="str">
        <f>VLOOKUP(Cohort[[#This Row],[Code]],Codes[],COLUMN(Codes[[#Headers],[Mother''s Past Medical History]]),FALSE)</f>
        <v>Yes</v>
      </c>
      <c r="Q523" s="1" t="str">
        <f>VLOOKUP(Cohort[[#This Row],[Code]],Codes[],COLUMN(Codes[[#Headers],[EDD + Mode of Conception]]),FALSE)</f>
        <v>Yes</v>
      </c>
      <c r="R523" s="1" t="str">
        <f>VLOOKUP(Cohort[[#This Row],[Code]],Codes[],COLUMN(Codes[[#Headers],[Late Pregnancy History]]),FALSE)</f>
        <v>Yes</v>
      </c>
      <c r="S523" s="1" t="str">
        <f>VLOOKUP(Cohort[[#This Row],[Code]],Codes[],COLUMN(Codes[[#Headers],[Labour History]]),FALSE)</f>
        <v>Yes</v>
      </c>
      <c r="T523" s="1" t="str">
        <f>VLOOKUP(Cohort[[#This Row],[Code]],Codes[],COLUMN(Codes[[#Headers],[Baby Background Information]]),FALSE)</f>
        <v>Yes</v>
      </c>
      <c r="U523" s="1" t="str">
        <f>VLOOKUP(Cohort[[#This Row],[Code]],Codes[],COLUMN(Codes[[#Headers],[EPDS]]),FALSE)</f>
        <v>Yes</v>
      </c>
      <c r="V523" s="1" t="str">
        <f>VLOOKUP(Cohort[[#This Row],[Code]],Codes[],COLUMN(Codes[[#Headers],[Mother''s Medications]]),FALSE)</f>
        <v>Yes</v>
      </c>
      <c r="W523" s="1" t="str">
        <f>VLOOKUP(Cohort[[#This Row],[Code]],Codes[],COLUMN(Codes[[#Headers],[Baby Medications]]),FALSE)</f>
        <v>Yes</v>
      </c>
      <c r="X523" s="1" t="str">
        <f>VLOOKUP(Cohort[[#This Row],[Code]],Codes[],COLUMN(Codes[[#Headers],[Obstetric Histpry]]),FALSE)</f>
        <v>Yes</v>
      </c>
      <c r="Y523" s="1" t="str">
        <f>VLOOKUP(Cohort[[#This Row],[Code]],Codes[],COLUMN(Codes[[#Headers],[18 Month Follow on Data]]),FALSE)</f>
        <v>Yes</v>
      </c>
    </row>
    <row r="524" spans="1:25" hidden="1" x14ac:dyDescent="0.2">
      <c r="A524" t="s">
        <v>536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 t="str" cm="1">
        <f t="array" ref="I524">TEXT(SUM(10^Code_Mask*(Cohort[[#This Row],[Fetal Pilot Scans, validated or not]:[Has child had an 18 month assessment.  NB this includes limited data, courtesy assessments etc]]&gt;0)),"0000000")</f>
        <v>0100100</v>
      </c>
      <c r="L524" s="1" t="b">
        <f>VLOOKUP(Cohort[[#This Row],[Participant ID]],BIBS[],COLUMN(BIBS[[#Headers],[BIBS?]]),FALSE)</f>
        <v>0</v>
      </c>
      <c r="N524" s="1" t="str">
        <f>VLOOKUP(Cohort[[#This Row],[Code]],Codes[],COLUMN(Codes[[#Headers],[Meaning]]),FALSE)</f>
        <v>Term scan, Assessed at 18 months</v>
      </c>
      <c r="O524" s="1" t="str">
        <f>VLOOKUP(Cohort[[#This Row],[Code]],Codes[],COLUMN(Codes[[#Headers],[Parents Demographic]]),FALSE)</f>
        <v>Yes</v>
      </c>
      <c r="P524" s="1" t="str">
        <f>VLOOKUP(Cohort[[#This Row],[Code]],Codes[],COLUMN(Codes[[#Headers],[Mother''s Past Medical History]]),FALSE)</f>
        <v>Yes</v>
      </c>
      <c r="Q524" s="1" t="str">
        <f>VLOOKUP(Cohort[[#This Row],[Code]],Codes[],COLUMN(Codes[[#Headers],[EDD + Mode of Conception]]),FALSE)</f>
        <v>Yes</v>
      </c>
      <c r="R524" s="1" t="str">
        <f>VLOOKUP(Cohort[[#This Row],[Code]],Codes[],COLUMN(Codes[[#Headers],[Late Pregnancy History]]),FALSE)</f>
        <v>Yes</v>
      </c>
      <c r="S524" s="1" t="str">
        <f>VLOOKUP(Cohort[[#This Row],[Code]],Codes[],COLUMN(Codes[[#Headers],[Labour History]]),FALSE)</f>
        <v>Yes</v>
      </c>
      <c r="T524" s="1" t="str">
        <f>VLOOKUP(Cohort[[#This Row],[Code]],Codes[],COLUMN(Codes[[#Headers],[Baby Background Information]]),FALSE)</f>
        <v>Yes</v>
      </c>
      <c r="U524" s="1" t="str">
        <f>VLOOKUP(Cohort[[#This Row],[Code]],Codes[],COLUMN(Codes[[#Headers],[EPDS]]),FALSE)</f>
        <v>Yes</v>
      </c>
      <c r="V524" s="1" t="str">
        <f>VLOOKUP(Cohort[[#This Row],[Code]],Codes[],COLUMN(Codes[[#Headers],[Mother''s Medications]]),FALSE)</f>
        <v>Yes</v>
      </c>
      <c r="W524" s="1" t="str">
        <f>VLOOKUP(Cohort[[#This Row],[Code]],Codes[],COLUMN(Codes[[#Headers],[Baby Medications]]),FALSE)</f>
        <v>Yes</v>
      </c>
      <c r="X524" s="1" t="str">
        <f>VLOOKUP(Cohort[[#This Row],[Code]],Codes[],COLUMN(Codes[[#Headers],[Obstetric Histpry]]),FALSE)</f>
        <v>Yes</v>
      </c>
      <c r="Y524" s="1" t="str">
        <f>VLOOKUP(Cohort[[#This Row],[Code]],Codes[],COLUMN(Codes[[#Headers],[18 Month Follow on Data]]),FALSE)</f>
        <v>Yes</v>
      </c>
    </row>
    <row r="525" spans="1:25" hidden="1" x14ac:dyDescent="0.2">
      <c r="A525" t="s">
        <v>537</v>
      </c>
      <c r="B525">
        <v>0</v>
      </c>
      <c r="C525" s="7">
        <v>0</v>
      </c>
      <c r="D525">
        <v>0</v>
      </c>
      <c r="E525" s="7">
        <v>1</v>
      </c>
      <c r="F525">
        <v>0</v>
      </c>
      <c r="G525">
        <v>0</v>
      </c>
      <c r="H525">
        <v>1</v>
      </c>
      <c r="I525" t="str" cm="1">
        <f t="array" ref="I525">TEXT(SUM(10^Code_Mask*(Cohort[[#This Row],[Fetal Pilot Scans, validated or not]:[Has child had an 18 month assessment.  NB this includes limited data, courtesy assessments etc]]&gt;0)),"0000000")</f>
        <v>0100100</v>
      </c>
      <c r="L525" s="1" t="b">
        <f>VLOOKUP(Cohort[[#This Row],[Participant ID]],BIBS[],COLUMN(BIBS[[#Headers],[BIBS?]]),FALSE)</f>
        <v>0</v>
      </c>
      <c r="N525" s="1" t="str">
        <f>VLOOKUP(Cohort[[#This Row],[Code]],Codes[],COLUMN(Codes[[#Headers],[Meaning]]),FALSE)</f>
        <v>Term scan, Assessed at 18 months</v>
      </c>
      <c r="O525" s="1" t="str">
        <f>VLOOKUP(Cohort[[#This Row],[Code]],Codes[],COLUMN(Codes[[#Headers],[Parents Demographic]]),FALSE)</f>
        <v>Yes</v>
      </c>
      <c r="P525" s="1" t="str">
        <f>VLOOKUP(Cohort[[#This Row],[Code]],Codes[],COLUMN(Codes[[#Headers],[Mother''s Past Medical History]]),FALSE)</f>
        <v>Yes</v>
      </c>
      <c r="Q525" s="1" t="str">
        <f>VLOOKUP(Cohort[[#This Row],[Code]],Codes[],COLUMN(Codes[[#Headers],[EDD + Mode of Conception]]),FALSE)</f>
        <v>Yes</v>
      </c>
      <c r="R525" s="1" t="str">
        <f>VLOOKUP(Cohort[[#This Row],[Code]],Codes[],COLUMN(Codes[[#Headers],[Late Pregnancy History]]),FALSE)</f>
        <v>Yes</v>
      </c>
      <c r="S525" s="1" t="str">
        <f>VLOOKUP(Cohort[[#This Row],[Code]],Codes[],COLUMN(Codes[[#Headers],[Labour History]]),FALSE)</f>
        <v>Yes</v>
      </c>
      <c r="T525" s="1" t="str">
        <f>VLOOKUP(Cohort[[#This Row],[Code]],Codes[],COLUMN(Codes[[#Headers],[Baby Background Information]]),FALSE)</f>
        <v>Yes</v>
      </c>
      <c r="U525" s="1" t="str">
        <f>VLOOKUP(Cohort[[#This Row],[Code]],Codes[],COLUMN(Codes[[#Headers],[EPDS]]),FALSE)</f>
        <v>Yes</v>
      </c>
      <c r="V525" s="1" t="str">
        <f>VLOOKUP(Cohort[[#This Row],[Code]],Codes[],COLUMN(Codes[[#Headers],[Mother''s Medications]]),FALSE)</f>
        <v>Yes</v>
      </c>
      <c r="W525" s="1" t="str">
        <f>VLOOKUP(Cohort[[#This Row],[Code]],Codes[],COLUMN(Codes[[#Headers],[Baby Medications]]),FALSE)</f>
        <v>Yes</v>
      </c>
      <c r="X525" s="1" t="str">
        <f>VLOOKUP(Cohort[[#This Row],[Code]],Codes[],COLUMN(Codes[[#Headers],[Obstetric Histpry]]),FALSE)</f>
        <v>Yes</v>
      </c>
      <c r="Y525" s="1" t="str">
        <f>VLOOKUP(Cohort[[#This Row],[Code]],Codes[],COLUMN(Codes[[#Headers],[18 Month Follow on Data]]),FALSE)</f>
        <v>Yes</v>
      </c>
    </row>
    <row r="526" spans="1:25" hidden="1" x14ac:dyDescent="0.2">
      <c r="A526" t="s">
        <v>538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 t="str" cm="1">
        <f t="array" ref="I526">TEXT(SUM(10^Code_Mask*(Cohort[[#This Row],[Fetal Pilot Scans, validated or not]:[Has child had an 18 month assessment.  NB this includes limited data, courtesy assessments etc]]&gt;0)),"0000000")</f>
        <v>0100100</v>
      </c>
      <c r="L526" s="1" t="b">
        <f>VLOOKUP(Cohort[[#This Row],[Participant ID]],BIBS[],COLUMN(BIBS[[#Headers],[BIBS?]]),FALSE)</f>
        <v>0</v>
      </c>
      <c r="N526" s="1" t="str">
        <f>VLOOKUP(Cohort[[#This Row],[Code]],Codes[],COLUMN(Codes[[#Headers],[Meaning]]),FALSE)</f>
        <v>Term scan, Assessed at 18 months</v>
      </c>
      <c r="O526" s="1" t="str">
        <f>VLOOKUP(Cohort[[#This Row],[Code]],Codes[],COLUMN(Codes[[#Headers],[Parents Demographic]]),FALSE)</f>
        <v>Yes</v>
      </c>
      <c r="P526" s="1" t="str">
        <f>VLOOKUP(Cohort[[#This Row],[Code]],Codes[],COLUMN(Codes[[#Headers],[Mother''s Past Medical History]]),FALSE)</f>
        <v>Yes</v>
      </c>
      <c r="Q526" s="1" t="str">
        <f>VLOOKUP(Cohort[[#This Row],[Code]],Codes[],COLUMN(Codes[[#Headers],[EDD + Mode of Conception]]),FALSE)</f>
        <v>Yes</v>
      </c>
      <c r="R526" s="1" t="str">
        <f>VLOOKUP(Cohort[[#This Row],[Code]],Codes[],COLUMN(Codes[[#Headers],[Late Pregnancy History]]),FALSE)</f>
        <v>Yes</v>
      </c>
      <c r="S526" s="1" t="str">
        <f>VLOOKUP(Cohort[[#This Row],[Code]],Codes[],COLUMN(Codes[[#Headers],[Labour History]]),FALSE)</f>
        <v>Yes</v>
      </c>
      <c r="T526" s="1" t="str">
        <f>VLOOKUP(Cohort[[#This Row],[Code]],Codes[],COLUMN(Codes[[#Headers],[Baby Background Information]]),FALSE)</f>
        <v>Yes</v>
      </c>
      <c r="U526" s="1" t="str">
        <f>VLOOKUP(Cohort[[#This Row],[Code]],Codes[],COLUMN(Codes[[#Headers],[EPDS]]),FALSE)</f>
        <v>Yes</v>
      </c>
      <c r="V526" s="1" t="str">
        <f>VLOOKUP(Cohort[[#This Row],[Code]],Codes[],COLUMN(Codes[[#Headers],[Mother''s Medications]]),FALSE)</f>
        <v>Yes</v>
      </c>
      <c r="W526" s="1" t="str">
        <f>VLOOKUP(Cohort[[#This Row],[Code]],Codes[],COLUMN(Codes[[#Headers],[Baby Medications]]),FALSE)</f>
        <v>Yes</v>
      </c>
      <c r="X526" s="1" t="str">
        <f>VLOOKUP(Cohort[[#This Row],[Code]],Codes[],COLUMN(Codes[[#Headers],[Obstetric Histpry]]),FALSE)</f>
        <v>Yes</v>
      </c>
      <c r="Y526" s="1" t="str">
        <f>VLOOKUP(Cohort[[#This Row],[Code]],Codes[],COLUMN(Codes[[#Headers],[18 Month Follow on Data]]),FALSE)</f>
        <v>Yes</v>
      </c>
    </row>
    <row r="527" spans="1:25" hidden="1" x14ac:dyDescent="0.2">
      <c r="A527" t="s">
        <v>539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 t="str" cm="1">
        <f t="array" ref="I527">TEXT(SUM(10^Code_Mask*(Cohort[[#This Row],[Fetal Pilot Scans, validated or not]:[Has child had an 18 month assessment.  NB this includes limited data, courtesy assessments etc]]&gt;0)),"0000000")</f>
        <v>0100100</v>
      </c>
      <c r="L527" s="1" t="b">
        <f>VLOOKUP(Cohort[[#This Row],[Participant ID]],BIBS[],COLUMN(BIBS[[#Headers],[BIBS?]]),FALSE)</f>
        <v>0</v>
      </c>
      <c r="N527" s="1" t="str">
        <f>VLOOKUP(Cohort[[#This Row],[Code]],Codes[],COLUMN(Codes[[#Headers],[Meaning]]),FALSE)</f>
        <v>Term scan, Assessed at 18 months</v>
      </c>
      <c r="O527" s="1" t="str">
        <f>VLOOKUP(Cohort[[#This Row],[Code]],Codes[],COLUMN(Codes[[#Headers],[Parents Demographic]]),FALSE)</f>
        <v>Yes</v>
      </c>
      <c r="P527" s="1" t="str">
        <f>VLOOKUP(Cohort[[#This Row],[Code]],Codes[],COLUMN(Codes[[#Headers],[Mother''s Past Medical History]]),FALSE)</f>
        <v>Yes</v>
      </c>
      <c r="Q527" s="1" t="str">
        <f>VLOOKUP(Cohort[[#This Row],[Code]],Codes[],COLUMN(Codes[[#Headers],[EDD + Mode of Conception]]),FALSE)</f>
        <v>Yes</v>
      </c>
      <c r="R527" s="1" t="str">
        <f>VLOOKUP(Cohort[[#This Row],[Code]],Codes[],COLUMN(Codes[[#Headers],[Late Pregnancy History]]),FALSE)</f>
        <v>Yes</v>
      </c>
      <c r="S527" s="1" t="str">
        <f>VLOOKUP(Cohort[[#This Row],[Code]],Codes[],COLUMN(Codes[[#Headers],[Labour History]]),FALSE)</f>
        <v>Yes</v>
      </c>
      <c r="T527" s="1" t="str">
        <f>VLOOKUP(Cohort[[#This Row],[Code]],Codes[],COLUMN(Codes[[#Headers],[Baby Background Information]]),FALSE)</f>
        <v>Yes</v>
      </c>
      <c r="U527" s="1" t="str">
        <f>VLOOKUP(Cohort[[#This Row],[Code]],Codes[],COLUMN(Codes[[#Headers],[EPDS]]),FALSE)</f>
        <v>Yes</v>
      </c>
      <c r="V527" s="1" t="str">
        <f>VLOOKUP(Cohort[[#This Row],[Code]],Codes[],COLUMN(Codes[[#Headers],[Mother''s Medications]]),FALSE)</f>
        <v>Yes</v>
      </c>
      <c r="W527" s="1" t="str">
        <f>VLOOKUP(Cohort[[#This Row],[Code]],Codes[],COLUMN(Codes[[#Headers],[Baby Medications]]),FALSE)</f>
        <v>Yes</v>
      </c>
      <c r="X527" s="1" t="str">
        <f>VLOOKUP(Cohort[[#This Row],[Code]],Codes[],COLUMN(Codes[[#Headers],[Obstetric Histpry]]),FALSE)</f>
        <v>Yes</v>
      </c>
      <c r="Y527" s="1" t="str">
        <f>VLOOKUP(Cohort[[#This Row],[Code]],Codes[],COLUMN(Codes[[#Headers],[18 Month Follow on Data]]),FALSE)</f>
        <v>Yes</v>
      </c>
    </row>
    <row r="528" spans="1:25" x14ac:dyDescent="0.2">
      <c r="A528" t="s">
        <v>540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 t="str" cm="1">
        <f t="array" ref="I528">TEXT(SUM(10^Code_Mask*(Cohort[[#This Row],[Fetal Pilot Scans, validated or not]:[Has child had an 18 month assessment.  NB this includes limited data, courtesy assessments etc]]&gt;0)),"0000000")</f>
        <v>0100000</v>
      </c>
      <c r="L528" s="1" t="b">
        <f>VLOOKUP(Cohort[[#This Row],[Participant ID]],BIBS[],COLUMN(BIBS[[#Headers],[BIBS?]]),FALSE)</f>
        <v>1</v>
      </c>
      <c r="N528" s="1" t="str">
        <f>VLOOKUP(Cohort[[#This Row],[Code]],Codes[],COLUMN(Codes[[#Headers],[Meaning]]),FALSE)</f>
        <v>Term scan, not assessed</v>
      </c>
      <c r="O528" s="1" t="str">
        <f>VLOOKUP(Cohort[[#This Row],[Code]],Codes[],COLUMN(Codes[[#Headers],[Parents Demographic]]),FALSE)</f>
        <v>Yes</v>
      </c>
      <c r="P528" s="1" t="str">
        <f>VLOOKUP(Cohort[[#This Row],[Code]],Codes[],COLUMN(Codes[[#Headers],[Mother''s Past Medical History]]),FALSE)</f>
        <v>Yes</v>
      </c>
      <c r="Q528" s="1" t="str">
        <f>VLOOKUP(Cohort[[#This Row],[Code]],Codes[],COLUMN(Codes[[#Headers],[EDD + Mode of Conception]]),FALSE)</f>
        <v>Yes</v>
      </c>
      <c r="R528" s="1" t="str">
        <f>VLOOKUP(Cohort[[#This Row],[Code]],Codes[],COLUMN(Codes[[#Headers],[Late Pregnancy History]]),FALSE)</f>
        <v>Yes</v>
      </c>
      <c r="S528" s="1" t="str">
        <f>VLOOKUP(Cohort[[#This Row],[Code]],Codes[],COLUMN(Codes[[#Headers],[Labour History]]),FALSE)</f>
        <v>Yes</v>
      </c>
      <c r="T528" s="1" t="str">
        <f>VLOOKUP(Cohort[[#This Row],[Code]],Codes[],COLUMN(Codes[[#Headers],[Baby Background Information]]),FALSE)</f>
        <v>Yes</v>
      </c>
      <c r="U528" s="1" t="str">
        <f>VLOOKUP(Cohort[[#This Row],[Code]],Codes[],COLUMN(Codes[[#Headers],[EPDS]]),FALSE)</f>
        <v>Yes</v>
      </c>
      <c r="V528" s="1" t="str">
        <f>VLOOKUP(Cohort[[#This Row],[Code]],Codes[],COLUMN(Codes[[#Headers],[Mother''s Medications]]),FALSE)</f>
        <v>Yes</v>
      </c>
      <c r="W528" s="1" t="str">
        <f>VLOOKUP(Cohort[[#This Row],[Code]],Codes[],COLUMN(Codes[[#Headers],[Baby Medications]]),FALSE)</f>
        <v>Yes</v>
      </c>
      <c r="X528" s="1" t="str">
        <f>VLOOKUP(Cohort[[#This Row],[Code]],Codes[],COLUMN(Codes[[#Headers],[Obstetric Histpry]]),FALSE)</f>
        <v>Yes</v>
      </c>
      <c r="Y528" s="1" t="str">
        <f>VLOOKUP(Cohort[[#This Row],[Code]],Codes[],COLUMN(Codes[[#Headers],[18 Month Follow on Data]]),FALSE)</f>
        <v>No</v>
      </c>
    </row>
    <row r="529" spans="1:25" hidden="1" x14ac:dyDescent="0.2">
      <c r="A529" t="s">
        <v>541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 t="str" cm="1">
        <f t="array" ref="I529">TEXT(SUM(10^Code_Mask*(Cohort[[#This Row],[Fetal Pilot Scans, validated or not]:[Has child had an 18 month assessment.  NB this includes limited data, courtesy assessments etc]]&gt;0)),"0000000")</f>
        <v>0100100</v>
      </c>
      <c r="L529" s="1" t="b">
        <f>VLOOKUP(Cohort[[#This Row],[Participant ID]],BIBS[],COLUMN(BIBS[[#Headers],[BIBS?]]),FALSE)</f>
        <v>0</v>
      </c>
      <c r="N529" s="1" t="str">
        <f>VLOOKUP(Cohort[[#This Row],[Code]],Codes[],COLUMN(Codes[[#Headers],[Meaning]]),FALSE)</f>
        <v>Term scan, Assessed at 18 months</v>
      </c>
      <c r="O529" s="1" t="str">
        <f>VLOOKUP(Cohort[[#This Row],[Code]],Codes[],COLUMN(Codes[[#Headers],[Parents Demographic]]),FALSE)</f>
        <v>Yes</v>
      </c>
      <c r="P529" s="1" t="str">
        <f>VLOOKUP(Cohort[[#This Row],[Code]],Codes[],COLUMN(Codes[[#Headers],[Mother''s Past Medical History]]),FALSE)</f>
        <v>Yes</v>
      </c>
      <c r="Q529" s="1" t="str">
        <f>VLOOKUP(Cohort[[#This Row],[Code]],Codes[],COLUMN(Codes[[#Headers],[EDD + Mode of Conception]]),FALSE)</f>
        <v>Yes</v>
      </c>
      <c r="R529" s="1" t="str">
        <f>VLOOKUP(Cohort[[#This Row],[Code]],Codes[],COLUMN(Codes[[#Headers],[Late Pregnancy History]]),FALSE)</f>
        <v>Yes</v>
      </c>
      <c r="S529" s="1" t="str">
        <f>VLOOKUP(Cohort[[#This Row],[Code]],Codes[],COLUMN(Codes[[#Headers],[Labour History]]),FALSE)</f>
        <v>Yes</v>
      </c>
      <c r="T529" s="1" t="str">
        <f>VLOOKUP(Cohort[[#This Row],[Code]],Codes[],COLUMN(Codes[[#Headers],[Baby Background Information]]),FALSE)</f>
        <v>Yes</v>
      </c>
      <c r="U529" s="1" t="str">
        <f>VLOOKUP(Cohort[[#This Row],[Code]],Codes[],COLUMN(Codes[[#Headers],[EPDS]]),FALSE)</f>
        <v>Yes</v>
      </c>
      <c r="V529" s="1" t="str">
        <f>VLOOKUP(Cohort[[#This Row],[Code]],Codes[],COLUMN(Codes[[#Headers],[Mother''s Medications]]),FALSE)</f>
        <v>Yes</v>
      </c>
      <c r="W529" s="1" t="str">
        <f>VLOOKUP(Cohort[[#This Row],[Code]],Codes[],COLUMN(Codes[[#Headers],[Baby Medications]]),FALSE)</f>
        <v>Yes</v>
      </c>
      <c r="X529" s="1" t="str">
        <f>VLOOKUP(Cohort[[#This Row],[Code]],Codes[],COLUMN(Codes[[#Headers],[Obstetric Histpry]]),FALSE)</f>
        <v>Yes</v>
      </c>
      <c r="Y529" s="1" t="str">
        <f>VLOOKUP(Cohort[[#This Row],[Code]],Codes[],COLUMN(Codes[[#Headers],[18 Month Follow on Data]]),FALSE)</f>
        <v>Yes</v>
      </c>
    </row>
    <row r="530" spans="1:25" x14ac:dyDescent="0.2">
      <c r="A530" t="s">
        <v>542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 t="str" cm="1">
        <f t="array" ref="I530">TEXT(SUM(10^Code_Mask*(Cohort[[#This Row],[Fetal Pilot Scans, validated or not]:[Has child had an 18 month assessment.  NB this includes limited data, courtesy assessments etc]]&gt;0)),"0000000")</f>
        <v>0100100</v>
      </c>
      <c r="L530" s="1" t="b">
        <f>VLOOKUP(Cohort[[#This Row],[Participant ID]],BIBS[],COLUMN(BIBS[[#Headers],[BIBS?]]),FALSE)</f>
        <v>1</v>
      </c>
      <c r="N530" s="1" t="str">
        <f>VLOOKUP(Cohort[[#This Row],[Code]],Codes[],COLUMN(Codes[[#Headers],[Meaning]]),FALSE)</f>
        <v>Term scan, Assessed at 18 months</v>
      </c>
      <c r="O530" s="1" t="str">
        <f>VLOOKUP(Cohort[[#This Row],[Code]],Codes[],COLUMN(Codes[[#Headers],[Parents Demographic]]),FALSE)</f>
        <v>Yes</v>
      </c>
      <c r="P530" s="1" t="str">
        <f>VLOOKUP(Cohort[[#This Row],[Code]],Codes[],COLUMN(Codes[[#Headers],[Mother''s Past Medical History]]),FALSE)</f>
        <v>Yes</v>
      </c>
      <c r="Q530" s="1" t="str">
        <f>VLOOKUP(Cohort[[#This Row],[Code]],Codes[],COLUMN(Codes[[#Headers],[EDD + Mode of Conception]]),FALSE)</f>
        <v>Yes</v>
      </c>
      <c r="R530" s="1" t="str">
        <f>VLOOKUP(Cohort[[#This Row],[Code]],Codes[],COLUMN(Codes[[#Headers],[Late Pregnancy History]]),FALSE)</f>
        <v>Yes</v>
      </c>
      <c r="S530" s="1" t="str">
        <f>VLOOKUP(Cohort[[#This Row],[Code]],Codes[],COLUMN(Codes[[#Headers],[Labour History]]),FALSE)</f>
        <v>Yes</v>
      </c>
      <c r="T530" s="1" t="str">
        <f>VLOOKUP(Cohort[[#This Row],[Code]],Codes[],COLUMN(Codes[[#Headers],[Baby Background Information]]),FALSE)</f>
        <v>Yes</v>
      </c>
      <c r="U530" s="1" t="str">
        <f>VLOOKUP(Cohort[[#This Row],[Code]],Codes[],COLUMN(Codes[[#Headers],[EPDS]]),FALSE)</f>
        <v>Yes</v>
      </c>
      <c r="V530" s="1" t="str">
        <f>VLOOKUP(Cohort[[#This Row],[Code]],Codes[],COLUMN(Codes[[#Headers],[Mother''s Medications]]),FALSE)</f>
        <v>Yes</v>
      </c>
      <c r="W530" s="1" t="str">
        <f>VLOOKUP(Cohort[[#This Row],[Code]],Codes[],COLUMN(Codes[[#Headers],[Baby Medications]]),FALSE)</f>
        <v>Yes</v>
      </c>
      <c r="X530" s="1" t="str">
        <f>VLOOKUP(Cohort[[#This Row],[Code]],Codes[],COLUMN(Codes[[#Headers],[Obstetric Histpry]]),FALSE)</f>
        <v>Yes</v>
      </c>
      <c r="Y530" s="1" t="str">
        <f>VLOOKUP(Cohort[[#This Row],[Code]],Codes[],COLUMN(Codes[[#Headers],[18 Month Follow on Data]]),FALSE)</f>
        <v>Yes</v>
      </c>
    </row>
    <row r="531" spans="1:25" hidden="1" x14ac:dyDescent="0.2">
      <c r="A531" t="s">
        <v>543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 t="str" cm="1">
        <f t="array" ref="I531">TEXT(SUM(10^Code_Mask*(Cohort[[#This Row],[Fetal Pilot Scans, validated or not]:[Has child had an 18 month assessment.  NB this includes limited data, courtesy assessments etc]]&gt;0)),"0000000")</f>
        <v>0100100</v>
      </c>
      <c r="L531" s="1" t="b">
        <f>VLOOKUP(Cohort[[#This Row],[Participant ID]],BIBS[],COLUMN(BIBS[[#Headers],[BIBS?]]),FALSE)</f>
        <v>0</v>
      </c>
      <c r="N531" s="1" t="str">
        <f>VLOOKUP(Cohort[[#This Row],[Code]],Codes[],COLUMN(Codes[[#Headers],[Meaning]]),FALSE)</f>
        <v>Term scan, Assessed at 18 months</v>
      </c>
      <c r="O531" s="1" t="str">
        <f>VLOOKUP(Cohort[[#This Row],[Code]],Codes[],COLUMN(Codes[[#Headers],[Parents Demographic]]),FALSE)</f>
        <v>Yes</v>
      </c>
      <c r="P531" s="1" t="str">
        <f>VLOOKUP(Cohort[[#This Row],[Code]],Codes[],COLUMN(Codes[[#Headers],[Mother''s Past Medical History]]),FALSE)</f>
        <v>Yes</v>
      </c>
      <c r="Q531" s="1" t="str">
        <f>VLOOKUP(Cohort[[#This Row],[Code]],Codes[],COLUMN(Codes[[#Headers],[EDD + Mode of Conception]]),FALSE)</f>
        <v>Yes</v>
      </c>
      <c r="R531" s="1" t="str">
        <f>VLOOKUP(Cohort[[#This Row],[Code]],Codes[],COLUMN(Codes[[#Headers],[Late Pregnancy History]]),FALSE)</f>
        <v>Yes</v>
      </c>
      <c r="S531" s="1" t="str">
        <f>VLOOKUP(Cohort[[#This Row],[Code]],Codes[],COLUMN(Codes[[#Headers],[Labour History]]),FALSE)</f>
        <v>Yes</v>
      </c>
      <c r="T531" s="1" t="str">
        <f>VLOOKUP(Cohort[[#This Row],[Code]],Codes[],COLUMN(Codes[[#Headers],[Baby Background Information]]),FALSE)</f>
        <v>Yes</v>
      </c>
      <c r="U531" s="1" t="str">
        <f>VLOOKUP(Cohort[[#This Row],[Code]],Codes[],COLUMN(Codes[[#Headers],[EPDS]]),FALSE)</f>
        <v>Yes</v>
      </c>
      <c r="V531" s="1" t="str">
        <f>VLOOKUP(Cohort[[#This Row],[Code]],Codes[],COLUMN(Codes[[#Headers],[Mother''s Medications]]),FALSE)</f>
        <v>Yes</v>
      </c>
      <c r="W531" s="1" t="str">
        <f>VLOOKUP(Cohort[[#This Row],[Code]],Codes[],COLUMN(Codes[[#Headers],[Baby Medications]]),FALSE)</f>
        <v>Yes</v>
      </c>
      <c r="X531" s="1" t="str">
        <f>VLOOKUP(Cohort[[#This Row],[Code]],Codes[],COLUMN(Codes[[#Headers],[Obstetric Histpry]]),FALSE)</f>
        <v>Yes</v>
      </c>
      <c r="Y531" s="1" t="str">
        <f>VLOOKUP(Cohort[[#This Row],[Code]],Codes[],COLUMN(Codes[[#Headers],[18 Month Follow on Data]]),FALSE)</f>
        <v>Yes</v>
      </c>
    </row>
    <row r="532" spans="1:25" hidden="1" x14ac:dyDescent="0.2">
      <c r="A532" t="s">
        <v>544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 t="str" cm="1">
        <f t="array" ref="I532">TEXT(SUM(10^Code_Mask*(Cohort[[#This Row],[Fetal Pilot Scans, validated or not]:[Has child had an 18 month assessment.  NB this includes limited data, courtesy assessments etc]]&gt;0)),"0000000")</f>
        <v>0100100</v>
      </c>
      <c r="L532" s="1" t="b">
        <f>VLOOKUP(Cohort[[#This Row],[Participant ID]],BIBS[],COLUMN(BIBS[[#Headers],[BIBS?]]),FALSE)</f>
        <v>0</v>
      </c>
      <c r="N532" s="1" t="str">
        <f>VLOOKUP(Cohort[[#This Row],[Code]],Codes[],COLUMN(Codes[[#Headers],[Meaning]]),FALSE)</f>
        <v>Term scan, Assessed at 18 months</v>
      </c>
      <c r="O532" s="1" t="str">
        <f>VLOOKUP(Cohort[[#This Row],[Code]],Codes[],COLUMN(Codes[[#Headers],[Parents Demographic]]),FALSE)</f>
        <v>Yes</v>
      </c>
      <c r="P532" s="1" t="str">
        <f>VLOOKUP(Cohort[[#This Row],[Code]],Codes[],COLUMN(Codes[[#Headers],[Mother''s Past Medical History]]),FALSE)</f>
        <v>Yes</v>
      </c>
      <c r="Q532" s="1" t="str">
        <f>VLOOKUP(Cohort[[#This Row],[Code]],Codes[],COLUMN(Codes[[#Headers],[EDD + Mode of Conception]]),FALSE)</f>
        <v>Yes</v>
      </c>
      <c r="R532" s="1" t="str">
        <f>VLOOKUP(Cohort[[#This Row],[Code]],Codes[],COLUMN(Codes[[#Headers],[Late Pregnancy History]]),FALSE)</f>
        <v>Yes</v>
      </c>
      <c r="S532" s="1" t="str">
        <f>VLOOKUP(Cohort[[#This Row],[Code]],Codes[],COLUMN(Codes[[#Headers],[Labour History]]),FALSE)</f>
        <v>Yes</v>
      </c>
      <c r="T532" s="1" t="str">
        <f>VLOOKUP(Cohort[[#This Row],[Code]],Codes[],COLUMN(Codes[[#Headers],[Baby Background Information]]),FALSE)</f>
        <v>Yes</v>
      </c>
      <c r="U532" s="1" t="str">
        <f>VLOOKUP(Cohort[[#This Row],[Code]],Codes[],COLUMN(Codes[[#Headers],[EPDS]]),FALSE)</f>
        <v>Yes</v>
      </c>
      <c r="V532" s="1" t="str">
        <f>VLOOKUP(Cohort[[#This Row],[Code]],Codes[],COLUMN(Codes[[#Headers],[Mother''s Medications]]),FALSE)</f>
        <v>Yes</v>
      </c>
      <c r="W532" s="1" t="str">
        <f>VLOOKUP(Cohort[[#This Row],[Code]],Codes[],COLUMN(Codes[[#Headers],[Baby Medications]]),FALSE)</f>
        <v>Yes</v>
      </c>
      <c r="X532" s="1" t="str">
        <f>VLOOKUP(Cohort[[#This Row],[Code]],Codes[],COLUMN(Codes[[#Headers],[Obstetric Histpry]]),FALSE)</f>
        <v>Yes</v>
      </c>
      <c r="Y532" s="1" t="str">
        <f>VLOOKUP(Cohort[[#This Row],[Code]],Codes[],COLUMN(Codes[[#Headers],[18 Month Follow on Data]]),FALSE)</f>
        <v>Yes</v>
      </c>
    </row>
    <row r="533" spans="1:25" hidden="1" x14ac:dyDescent="0.2">
      <c r="A533" t="s">
        <v>545</v>
      </c>
      <c r="B533">
        <v>2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 t="str" cm="1">
        <f t="array" ref="I533">TEXT(SUM(10^Code_Mask*(Cohort[[#This Row],[Fetal Pilot Scans, validated or not]:[Has child had an 18 month assessment.  NB this includes limited data, courtesy assessments etc]]&gt;0)),"0000000")</f>
        <v>0100110</v>
      </c>
      <c r="L533" s="1" t="b">
        <f>VLOOKUP(Cohort[[#This Row],[Participant ID]],BIBS[],COLUMN(BIBS[[#Headers],[BIBS?]]),FALSE)</f>
        <v>0</v>
      </c>
      <c r="N533" s="1" t="str">
        <f>VLOOKUP(Cohort[[#This Row],[Code]],Codes[],COLUMN(Codes[[#Headers],[Meaning]]),FALSE)</f>
        <v>Term scan + fetal pilot assessed at 18 months</v>
      </c>
      <c r="O533" s="1" t="str">
        <f>VLOOKUP(Cohort[[#This Row],[Code]],Codes[],COLUMN(Codes[[#Headers],[Parents Demographic]]),FALSE)</f>
        <v>Yes</v>
      </c>
      <c r="P533" s="1" t="str">
        <f>VLOOKUP(Cohort[[#This Row],[Code]],Codes[],COLUMN(Codes[[#Headers],[Mother''s Past Medical History]]),FALSE)</f>
        <v>Yes</v>
      </c>
      <c r="Q533" s="1" t="str">
        <f>VLOOKUP(Cohort[[#This Row],[Code]],Codes[],COLUMN(Codes[[#Headers],[EDD + Mode of Conception]]),FALSE)</f>
        <v>Yes</v>
      </c>
      <c r="R533" s="1" t="str">
        <f>VLOOKUP(Cohort[[#This Row],[Code]],Codes[],COLUMN(Codes[[#Headers],[Late Pregnancy History]]),FALSE)</f>
        <v>Yes</v>
      </c>
      <c r="S533" s="1" t="str">
        <f>VLOOKUP(Cohort[[#This Row],[Code]],Codes[],COLUMN(Codes[[#Headers],[Labour History]]),FALSE)</f>
        <v>Yes</v>
      </c>
      <c r="T533" s="1" t="str">
        <f>VLOOKUP(Cohort[[#This Row],[Code]],Codes[],COLUMN(Codes[[#Headers],[Baby Background Information]]),FALSE)</f>
        <v>Yes</v>
      </c>
      <c r="U533" s="1" t="str">
        <f>VLOOKUP(Cohort[[#This Row],[Code]],Codes[],COLUMN(Codes[[#Headers],[EPDS]]),FALSE)</f>
        <v>Yes</v>
      </c>
      <c r="V533" s="1" t="str">
        <f>VLOOKUP(Cohort[[#This Row],[Code]],Codes[],COLUMN(Codes[[#Headers],[Mother''s Medications]]),FALSE)</f>
        <v>Yes</v>
      </c>
      <c r="W533" s="1" t="str">
        <f>VLOOKUP(Cohort[[#This Row],[Code]],Codes[],COLUMN(Codes[[#Headers],[Baby Medications]]),FALSE)</f>
        <v>Yes</v>
      </c>
      <c r="X533" s="1" t="str">
        <f>VLOOKUP(Cohort[[#This Row],[Code]],Codes[],COLUMN(Codes[[#Headers],[Obstetric Histpry]]),FALSE)</f>
        <v>Yes</v>
      </c>
      <c r="Y533" s="1" t="str">
        <f>VLOOKUP(Cohort[[#This Row],[Code]],Codes[],COLUMN(Codes[[#Headers],[18 Month Follow on Data]]),FALSE)</f>
        <v>Yes</v>
      </c>
    </row>
    <row r="534" spans="1:25" hidden="1" x14ac:dyDescent="0.2">
      <c r="A534" t="s">
        <v>546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 t="str" cm="1">
        <f t="array" ref="I534">TEXT(SUM(10^Code_Mask*(Cohort[[#This Row],[Fetal Pilot Scans, validated or not]:[Has child had an 18 month assessment.  NB this includes limited data, courtesy assessments etc]]&gt;0)),"0000000")</f>
        <v>0010100</v>
      </c>
      <c r="L534" s="1" t="b">
        <f>VLOOKUP(Cohort[[#This Row],[Participant ID]],BIBS[],COLUMN(BIBS[[#Headers],[BIBS?]]),FALSE)</f>
        <v>0</v>
      </c>
      <c r="N534" s="1" t="str">
        <f>VLOOKUP(Cohort[[#This Row],[Code]],Codes[],COLUMN(Codes[[#Headers],[Meaning]]),FALSE)</f>
        <v>Pre-term scan, no other scans, assessed at 18 months</v>
      </c>
      <c r="O534" s="1" t="str">
        <f>VLOOKUP(Cohort[[#This Row],[Code]],Codes[],COLUMN(Codes[[#Headers],[Parents Demographic]]),FALSE)</f>
        <v>Yes</v>
      </c>
      <c r="P534" s="1" t="str">
        <f>VLOOKUP(Cohort[[#This Row],[Code]],Codes[],COLUMN(Codes[[#Headers],[Mother''s Past Medical History]]),FALSE)</f>
        <v>Yes</v>
      </c>
      <c r="Q534" s="1" t="str">
        <f>VLOOKUP(Cohort[[#This Row],[Code]],Codes[],COLUMN(Codes[[#Headers],[EDD + Mode of Conception]]),FALSE)</f>
        <v>Yes</v>
      </c>
      <c r="R534" s="1" t="str">
        <f>VLOOKUP(Cohort[[#This Row],[Code]],Codes[],COLUMN(Codes[[#Headers],[Late Pregnancy History]]),FALSE)</f>
        <v>Yes</v>
      </c>
      <c r="S534" s="1" t="str">
        <f>VLOOKUP(Cohort[[#This Row],[Code]],Codes[],COLUMN(Codes[[#Headers],[Labour History]]),FALSE)</f>
        <v>Yes</v>
      </c>
      <c r="T534" s="1" t="str">
        <f>VLOOKUP(Cohort[[#This Row],[Code]],Codes[],COLUMN(Codes[[#Headers],[Baby Background Information]]),FALSE)</f>
        <v>Yes</v>
      </c>
      <c r="U534" s="1" t="str">
        <f>VLOOKUP(Cohort[[#This Row],[Code]],Codes[],COLUMN(Codes[[#Headers],[EPDS]]),FALSE)</f>
        <v>Yes</v>
      </c>
      <c r="V534" s="1" t="str">
        <f>VLOOKUP(Cohort[[#This Row],[Code]],Codes[],COLUMN(Codes[[#Headers],[Mother''s Medications]]),FALSE)</f>
        <v>Yes</v>
      </c>
      <c r="W534" s="1" t="str">
        <f>VLOOKUP(Cohort[[#This Row],[Code]],Codes[],COLUMN(Codes[[#Headers],[Baby Medications]]),FALSE)</f>
        <v>Yes</v>
      </c>
      <c r="X534" s="1" t="str">
        <f>VLOOKUP(Cohort[[#This Row],[Code]],Codes[],COLUMN(Codes[[#Headers],[Obstetric Histpry]]),FALSE)</f>
        <v>Yes</v>
      </c>
      <c r="Y534" s="1" t="str">
        <f>VLOOKUP(Cohort[[#This Row],[Code]],Codes[],COLUMN(Codes[[#Headers],[18 Month Follow on Data]]),FALSE)</f>
        <v>Yes</v>
      </c>
    </row>
    <row r="535" spans="1:25" hidden="1" x14ac:dyDescent="0.2">
      <c r="A535" t="s">
        <v>547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 t="str" cm="1">
        <f t="array" ref="I535">TEXT(SUM(10^Code_Mask*(Cohort[[#This Row],[Fetal Pilot Scans, validated or not]:[Has child had an 18 month assessment.  NB this includes limited data, courtesy assessments etc]]&gt;0)),"0000000")</f>
        <v>0100100</v>
      </c>
      <c r="L535" s="1" t="b">
        <f>VLOOKUP(Cohort[[#This Row],[Participant ID]],BIBS[],COLUMN(BIBS[[#Headers],[BIBS?]]),FALSE)</f>
        <v>0</v>
      </c>
      <c r="N535" s="1" t="str">
        <f>VLOOKUP(Cohort[[#This Row],[Code]],Codes[],COLUMN(Codes[[#Headers],[Meaning]]),FALSE)</f>
        <v>Term scan, Assessed at 18 months</v>
      </c>
      <c r="O535" s="1" t="str">
        <f>VLOOKUP(Cohort[[#This Row],[Code]],Codes[],COLUMN(Codes[[#Headers],[Parents Demographic]]),FALSE)</f>
        <v>Yes</v>
      </c>
      <c r="P535" s="1" t="str">
        <f>VLOOKUP(Cohort[[#This Row],[Code]],Codes[],COLUMN(Codes[[#Headers],[Mother''s Past Medical History]]),FALSE)</f>
        <v>Yes</v>
      </c>
      <c r="Q535" s="1" t="str">
        <f>VLOOKUP(Cohort[[#This Row],[Code]],Codes[],COLUMN(Codes[[#Headers],[EDD + Mode of Conception]]),FALSE)</f>
        <v>Yes</v>
      </c>
      <c r="R535" s="1" t="str">
        <f>VLOOKUP(Cohort[[#This Row],[Code]],Codes[],COLUMN(Codes[[#Headers],[Late Pregnancy History]]),FALSE)</f>
        <v>Yes</v>
      </c>
      <c r="S535" s="1" t="str">
        <f>VLOOKUP(Cohort[[#This Row],[Code]],Codes[],COLUMN(Codes[[#Headers],[Labour History]]),FALSE)</f>
        <v>Yes</v>
      </c>
      <c r="T535" s="1" t="str">
        <f>VLOOKUP(Cohort[[#This Row],[Code]],Codes[],COLUMN(Codes[[#Headers],[Baby Background Information]]),FALSE)</f>
        <v>Yes</v>
      </c>
      <c r="U535" s="1" t="str">
        <f>VLOOKUP(Cohort[[#This Row],[Code]],Codes[],COLUMN(Codes[[#Headers],[EPDS]]),FALSE)</f>
        <v>Yes</v>
      </c>
      <c r="V535" s="1" t="str">
        <f>VLOOKUP(Cohort[[#This Row],[Code]],Codes[],COLUMN(Codes[[#Headers],[Mother''s Medications]]),FALSE)</f>
        <v>Yes</v>
      </c>
      <c r="W535" s="1" t="str">
        <f>VLOOKUP(Cohort[[#This Row],[Code]],Codes[],COLUMN(Codes[[#Headers],[Baby Medications]]),FALSE)</f>
        <v>Yes</v>
      </c>
      <c r="X535" s="1" t="str">
        <f>VLOOKUP(Cohort[[#This Row],[Code]],Codes[],COLUMN(Codes[[#Headers],[Obstetric Histpry]]),FALSE)</f>
        <v>Yes</v>
      </c>
      <c r="Y535" s="1" t="str">
        <f>VLOOKUP(Cohort[[#This Row],[Code]],Codes[],COLUMN(Codes[[#Headers],[18 Month Follow on Data]]),FALSE)</f>
        <v>Yes</v>
      </c>
    </row>
    <row r="536" spans="1:25" hidden="1" x14ac:dyDescent="0.2">
      <c r="A536" t="s">
        <v>548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tr" cm="1">
        <f t="array" ref="I536">TEXT(SUM(10^Code_Mask*(Cohort[[#This Row],[Fetal Pilot Scans, validated or not]:[Has child had an 18 month assessment.  NB this includes limited data, courtesy assessments etc]]&gt;0)),"0000000")</f>
        <v>0000010</v>
      </c>
      <c r="L536" s="1" t="b">
        <f>VLOOKUP(Cohort[[#This Row],[Participant ID]],BIBS[],COLUMN(BIBS[[#Headers],[BIBS?]]),FALSE)</f>
        <v>0</v>
      </c>
      <c r="N536" s="1" t="str">
        <f>VLOOKUP(Cohort[[#This Row],[Code]],Codes[],COLUMN(Codes[[#Headers],[Meaning]]),FALSE)</f>
        <v>Fetal pilot.  Not assessed.  Enrolment, EPDS, not cleaned</v>
      </c>
      <c r="O536" s="1" t="str">
        <f>VLOOKUP(Cohort[[#This Row],[Code]],Codes[],COLUMN(Codes[[#Headers],[Parents Demographic]]),FALSE)</f>
        <v>Yes - uncleaned</v>
      </c>
      <c r="P536" s="1" t="str">
        <f>VLOOKUP(Cohort[[#This Row],[Code]],Codes[],COLUMN(Codes[[#Headers],[Mother''s Past Medical History]]),FALSE)</f>
        <v>Yes - uncleaned</v>
      </c>
      <c r="Q536" s="1" t="str">
        <f>VLOOKUP(Cohort[[#This Row],[Code]],Codes[],COLUMN(Codes[[#Headers],[EDD + Mode of Conception]]),FALSE)</f>
        <v>Yes - uncleaned</v>
      </c>
      <c r="R536" s="1" t="str">
        <f>VLOOKUP(Cohort[[#This Row],[Code]],Codes[],COLUMN(Codes[[#Headers],[Late Pregnancy History]]),FALSE)</f>
        <v>No</v>
      </c>
      <c r="S536" s="1" t="str">
        <f>VLOOKUP(Cohort[[#This Row],[Code]],Codes[],COLUMN(Codes[[#Headers],[Labour History]]),FALSE)</f>
        <v>No</v>
      </c>
      <c r="T536" s="1" t="str">
        <f>VLOOKUP(Cohort[[#This Row],[Code]],Codes[],COLUMN(Codes[[#Headers],[Baby Background Information]]),FALSE)</f>
        <v>No</v>
      </c>
      <c r="U536" s="1" t="str">
        <f>VLOOKUP(Cohort[[#This Row],[Code]],Codes[],COLUMN(Codes[[#Headers],[EPDS]]),FALSE)</f>
        <v>Yes</v>
      </c>
      <c r="V536" s="1" t="str">
        <f>VLOOKUP(Cohort[[#This Row],[Code]],Codes[],COLUMN(Codes[[#Headers],[Mother''s Medications]]),FALSE)</f>
        <v>Yes - uncleaned</v>
      </c>
      <c r="W536" s="1" t="str">
        <f>VLOOKUP(Cohort[[#This Row],[Code]],Codes[],COLUMN(Codes[[#Headers],[Baby Medications]]),FALSE)</f>
        <v>No</v>
      </c>
      <c r="X536" s="1" t="str">
        <f>VLOOKUP(Cohort[[#This Row],[Code]],Codes[],COLUMN(Codes[[#Headers],[Obstetric Histpry]]),FALSE)</f>
        <v>Yes - uncleaned</v>
      </c>
      <c r="Y536" s="1" t="str">
        <f>VLOOKUP(Cohort[[#This Row],[Code]],Codes[],COLUMN(Codes[[#Headers],[18 Month Follow on Data]]),FALSE)</f>
        <v>No</v>
      </c>
    </row>
    <row r="537" spans="1:25" hidden="1" x14ac:dyDescent="0.2">
      <c r="A537" t="s">
        <v>549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 t="str" cm="1">
        <f t="array" ref="I537">TEXT(SUM(10^Code_Mask*(Cohort[[#This Row],[Fetal Pilot Scans, validated or not]:[Has child had an 18 month assessment.  NB this includes limited data, courtesy assessments etc]]&gt;0)),"0000000")</f>
        <v>0100100</v>
      </c>
      <c r="L537" s="1" t="b">
        <f>VLOOKUP(Cohort[[#This Row],[Participant ID]],BIBS[],COLUMN(BIBS[[#Headers],[BIBS?]]),FALSE)</f>
        <v>0</v>
      </c>
      <c r="N537" s="1" t="str">
        <f>VLOOKUP(Cohort[[#This Row],[Code]],Codes[],COLUMN(Codes[[#Headers],[Meaning]]),FALSE)</f>
        <v>Term scan, Assessed at 18 months</v>
      </c>
      <c r="O537" s="1" t="str">
        <f>VLOOKUP(Cohort[[#This Row],[Code]],Codes[],COLUMN(Codes[[#Headers],[Parents Demographic]]),FALSE)</f>
        <v>Yes</v>
      </c>
      <c r="P537" s="1" t="str">
        <f>VLOOKUP(Cohort[[#This Row],[Code]],Codes[],COLUMN(Codes[[#Headers],[Mother''s Past Medical History]]),FALSE)</f>
        <v>Yes</v>
      </c>
      <c r="Q537" s="1" t="str">
        <f>VLOOKUP(Cohort[[#This Row],[Code]],Codes[],COLUMN(Codes[[#Headers],[EDD + Mode of Conception]]),FALSE)</f>
        <v>Yes</v>
      </c>
      <c r="R537" s="1" t="str">
        <f>VLOOKUP(Cohort[[#This Row],[Code]],Codes[],COLUMN(Codes[[#Headers],[Late Pregnancy History]]),FALSE)</f>
        <v>Yes</v>
      </c>
      <c r="S537" s="1" t="str">
        <f>VLOOKUP(Cohort[[#This Row],[Code]],Codes[],COLUMN(Codes[[#Headers],[Labour History]]),FALSE)</f>
        <v>Yes</v>
      </c>
      <c r="T537" s="1" t="str">
        <f>VLOOKUP(Cohort[[#This Row],[Code]],Codes[],COLUMN(Codes[[#Headers],[Baby Background Information]]),FALSE)</f>
        <v>Yes</v>
      </c>
      <c r="U537" s="1" t="str">
        <f>VLOOKUP(Cohort[[#This Row],[Code]],Codes[],COLUMN(Codes[[#Headers],[EPDS]]),FALSE)</f>
        <v>Yes</v>
      </c>
      <c r="V537" s="1" t="str">
        <f>VLOOKUP(Cohort[[#This Row],[Code]],Codes[],COLUMN(Codes[[#Headers],[Mother''s Medications]]),FALSE)</f>
        <v>Yes</v>
      </c>
      <c r="W537" s="1" t="str">
        <f>VLOOKUP(Cohort[[#This Row],[Code]],Codes[],COLUMN(Codes[[#Headers],[Baby Medications]]),FALSE)</f>
        <v>Yes</v>
      </c>
      <c r="X537" s="1" t="str">
        <f>VLOOKUP(Cohort[[#This Row],[Code]],Codes[],COLUMN(Codes[[#Headers],[Obstetric Histpry]]),FALSE)</f>
        <v>Yes</v>
      </c>
      <c r="Y537" s="1" t="str">
        <f>VLOOKUP(Cohort[[#This Row],[Code]],Codes[],COLUMN(Codes[[#Headers],[18 Month Follow on Data]]),FALSE)</f>
        <v>Yes</v>
      </c>
    </row>
    <row r="538" spans="1:25" hidden="1" x14ac:dyDescent="0.2">
      <c r="A538" t="s">
        <v>550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tr" cm="1">
        <f t="array" ref="I538">TEXT(SUM(10^Code_Mask*(Cohort[[#This Row],[Fetal Pilot Scans, validated or not]:[Has child had an 18 month assessment.  NB this includes limited data, courtesy assessments etc]]&gt;0)),"0000000")</f>
        <v>0000010</v>
      </c>
      <c r="L538" s="1" t="b">
        <f>VLOOKUP(Cohort[[#This Row],[Participant ID]],BIBS[],COLUMN(BIBS[[#Headers],[BIBS?]]),FALSE)</f>
        <v>0</v>
      </c>
      <c r="N538" s="1" t="str">
        <f>VLOOKUP(Cohort[[#This Row],[Code]],Codes[],COLUMN(Codes[[#Headers],[Meaning]]),FALSE)</f>
        <v>Fetal pilot.  Not assessed.  Enrolment, EPDS, not cleaned</v>
      </c>
      <c r="O538" s="1" t="str">
        <f>VLOOKUP(Cohort[[#This Row],[Code]],Codes[],COLUMN(Codes[[#Headers],[Parents Demographic]]),FALSE)</f>
        <v>Yes - uncleaned</v>
      </c>
      <c r="P538" s="1" t="str">
        <f>VLOOKUP(Cohort[[#This Row],[Code]],Codes[],COLUMN(Codes[[#Headers],[Mother''s Past Medical History]]),FALSE)</f>
        <v>Yes - uncleaned</v>
      </c>
      <c r="Q538" s="1" t="str">
        <f>VLOOKUP(Cohort[[#This Row],[Code]],Codes[],COLUMN(Codes[[#Headers],[EDD + Mode of Conception]]),FALSE)</f>
        <v>Yes - uncleaned</v>
      </c>
      <c r="R538" s="1" t="str">
        <f>VLOOKUP(Cohort[[#This Row],[Code]],Codes[],COLUMN(Codes[[#Headers],[Late Pregnancy History]]),FALSE)</f>
        <v>No</v>
      </c>
      <c r="S538" s="1" t="str">
        <f>VLOOKUP(Cohort[[#This Row],[Code]],Codes[],COLUMN(Codes[[#Headers],[Labour History]]),FALSE)</f>
        <v>No</v>
      </c>
      <c r="T538" s="1" t="str">
        <f>VLOOKUP(Cohort[[#This Row],[Code]],Codes[],COLUMN(Codes[[#Headers],[Baby Background Information]]),FALSE)</f>
        <v>No</v>
      </c>
      <c r="U538" s="1" t="str">
        <f>VLOOKUP(Cohort[[#This Row],[Code]],Codes[],COLUMN(Codes[[#Headers],[EPDS]]),FALSE)</f>
        <v>Yes</v>
      </c>
      <c r="V538" s="1" t="str">
        <f>VLOOKUP(Cohort[[#This Row],[Code]],Codes[],COLUMN(Codes[[#Headers],[Mother''s Medications]]),FALSE)</f>
        <v>Yes - uncleaned</v>
      </c>
      <c r="W538" s="1" t="str">
        <f>VLOOKUP(Cohort[[#This Row],[Code]],Codes[],COLUMN(Codes[[#Headers],[Baby Medications]]),FALSE)</f>
        <v>No</v>
      </c>
      <c r="X538" s="1" t="str">
        <f>VLOOKUP(Cohort[[#This Row],[Code]],Codes[],COLUMN(Codes[[#Headers],[Obstetric Histpry]]),FALSE)</f>
        <v>Yes - uncleaned</v>
      </c>
      <c r="Y538" s="1" t="str">
        <f>VLOOKUP(Cohort[[#This Row],[Code]],Codes[],COLUMN(Codes[[#Headers],[18 Month Follow on Data]]),FALSE)</f>
        <v>No</v>
      </c>
    </row>
    <row r="539" spans="1:25" hidden="1" x14ac:dyDescent="0.2">
      <c r="A539" t="s">
        <v>551</v>
      </c>
      <c r="B539">
        <v>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 t="str" cm="1">
        <f t="array" ref="I539">TEXT(SUM(10^Code_Mask*(Cohort[[#This Row],[Fetal Pilot Scans, validated or not]:[Has child had an 18 month assessment.  NB this includes limited data, courtesy assessments etc]]&gt;0)),"0000000")</f>
        <v>0100110</v>
      </c>
      <c r="L539" s="1" t="b">
        <f>VLOOKUP(Cohort[[#This Row],[Participant ID]],BIBS[],COLUMN(BIBS[[#Headers],[BIBS?]]),FALSE)</f>
        <v>0</v>
      </c>
      <c r="N539" s="1" t="str">
        <f>VLOOKUP(Cohort[[#This Row],[Code]],Codes[],COLUMN(Codes[[#Headers],[Meaning]]),FALSE)</f>
        <v>Term scan + fetal pilot assessed at 18 months</v>
      </c>
      <c r="O539" s="1" t="str">
        <f>VLOOKUP(Cohort[[#This Row],[Code]],Codes[],COLUMN(Codes[[#Headers],[Parents Demographic]]),FALSE)</f>
        <v>Yes</v>
      </c>
      <c r="P539" s="1" t="str">
        <f>VLOOKUP(Cohort[[#This Row],[Code]],Codes[],COLUMN(Codes[[#Headers],[Mother''s Past Medical History]]),FALSE)</f>
        <v>Yes</v>
      </c>
      <c r="Q539" s="1" t="str">
        <f>VLOOKUP(Cohort[[#This Row],[Code]],Codes[],COLUMN(Codes[[#Headers],[EDD + Mode of Conception]]),FALSE)</f>
        <v>Yes</v>
      </c>
      <c r="R539" s="1" t="str">
        <f>VLOOKUP(Cohort[[#This Row],[Code]],Codes[],COLUMN(Codes[[#Headers],[Late Pregnancy History]]),FALSE)</f>
        <v>Yes</v>
      </c>
      <c r="S539" s="1" t="str">
        <f>VLOOKUP(Cohort[[#This Row],[Code]],Codes[],COLUMN(Codes[[#Headers],[Labour History]]),FALSE)</f>
        <v>Yes</v>
      </c>
      <c r="T539" s="1" t="str">
        <f>VLOOKUP(Cohort[[#This Row],[Code]],Codes[],COLUMN(Codes[[#Headers],[Baby Background Information]]),FALSE)</f>
        <v>Yes</v>
      </c>
      <c r="U539" s="1" t="str">
        <f>VLOOKUP(Cohort[[#This Row],[Code]],Codes[],COLUMN(Codes[[#Headers],[EPDS]]),FALSE)</f>
        <v>Yes</v>
      </c>
      <c r="V539" s="1" t="str">
        <f>VLOOKUP(Cohort[[#This Row],[Code]],Codes[],COLUMN(Codes[[#Headers],[Mother''s Medications]]),FALSE)</f>
        <v>Yes</v>
      </c>
      <c r="W539" s="1" t="str">
        <f>VLOOKUP(Cohort[[#This Row],[Code]],Codes[],COLUMN(Codes[[#Headers],[Baby Medications]]),FALSE)</f>
        <v>Yes</v>
      </c>
      <c r="X539" s="1" t="str">
        <f>VLOOKUP(Cohort[[#This Row],[Code]],Codes[],COLUMN(Codes[[#Headers],[Obstetric Histpry]]),FALSE)</f>
        <v>Yes</v>
      </c>
      <c r="Y539" s="1" t="str">
        <f>VLOOKUP(Cohort[[#This Row],[Code]],Codes[],COLUMN(Codes[[#Headers],[18 Month Follow on Data]]),FALSE)</f>
        <v>Yes</v>
      </c>
    </row>
    <row r="540" spans="1:25" hidden="1" x14ac:dyDescent="0.2">
      <c r="A540" t="s">
        <v>552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 t="str" cm="1">
        <f t="array" ref="I540">TEXT(SUM(10^Code_Mask*(Cohort[[#This Row],[Fetal Pilot Scans, validated or not]:[Has child had an 18 month assessment.  NB this includes limited data, courtesy assessments etc]]&gt;0)),"0000000")</f>
        <v>0011100</v>
      </c>
      <c r="L540" s="1" t="b">
        <f>VLOOKUP(Cohort[[#This Row],[Participant ID]],BIBS[],COLUMN(BIBS[[#Headers],[BIBS?]]),FALSE)</f>
        <v>0</v>
      </c>
      <c r="N540" s="1" t="str">
        <f>VLOOKUP(Cohort[[#This Row],[Code]],Codes[],COLUMN(Codes[[#Headers],[Meaning]]),FALSE)</f>
        <v>Pre-term and pre-term at term scans, assessed at 18 months</v>
      </c>
      <c r="O540" s="1" t="str">
        <f>VLOOKUP(Cohort[[#This Row],[Code]],Codes[],COLUMN(Codes[[#Headers],[Parents Demographic]]),FALSE)</f>
        <v>Yes</v>
      </c>
      <c r="P540" s="1" t="str">
        <f>VLOOKUP(Cohort[[#This Row],[Code]],Codes[],COLUMN(Codes[[#Headers],[Mother''s Past Medical History]]),FALSE)</f>
        <v>Yes</v>
      </c>
      <c r="Q540" s="1" t="str">
        <f>VLOOKUP(Cohort[[#This Row],[Code]],Codes[],COLUMN(Codes[[#Headers],[EDD + Mode of Conception]]),FALSE)</f>
        <v>Yes</v>
      </c>
      <c r="R540" s="1" t="str">
        <f>VLOOKUP(Cohort[[#This Row],[Code]],Codes[],COLUMN(Codes[[#Headers],[Late Pregnancy History]]),FALSE)</f>
        <v>Yes</v>
      </c>
      <c r="S540" s="1" t="str">
        <f>VLOOKUP(Cohort[[#This Row],[Code]],Codes[],COLUMN(Codes[[#Headers],[Labour History]]),FALSE)</f>
        <v>Yes</v>
      </c>
      <c r="T540" s="1" t="str">
        <f>VLOOKUP(Cohort[[#This Row],[Code]],Codes[],COLUMN(Codes[[#Headers],[Baby Background Information]]),FALSE)</f>
        <v>Yes</v>
      </c>
      <c r="U540" s="1" t="str">
        <f>VLOOKUP(Cohort[[#This Row],[Code]],Codes[],COLUMN(Codes[[#Headers],[EPDS]]),FALSE)</f>
        <v>Yes</v>
      </c>
      <c r="V540" s="1" t="str">
        <f>VLOOKUP(Cohort[[#This Row],[Code]],Codes[],COLUMN(Codes[[#Headers],[Mother''s Medications]]),FALSE)</f>
        <v>Yes</v>
      </c>
      <c r="W540" s="1" t="str">
        <f>VLOOKUP(Cohort[[#This Row],[Code]],Codes[],COLUMN(Codes[[#Headers],[Baby Medications]]),FALSE)</f>
        <v>Yes</v>
      </c>
      <c r="X540" s="1" t="str">
        <f>VLOOKUP(Cohort[[#This Row],[Code]],Codes[],COLUMN(Codes[[#Headers],[Obstetric Histpry]]),FALSE)</f>
        <v>Yes</v>
      </c>
      <c r="Y540" s="1" t="str">
        <f>VLOOKUP(Cohort[[#This Row],[Code]],Codes[],COLUMN(Codes[[#Headers],[18 Month Follow on Data]]),FALSE)</f>
        <v>Yes</v>
      </c>
    </row>
    <row r="541" spans="1:25" hidden="1" x14ac:dyDescent="0.2">
      <c r="A541" t="s">
        <v>553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 t="str" cm="1">
        <f t="array" ref="I541">TEXT(SUM(10^Code_Mask*(Cohort[[#This Row],[Fetal Pilot Scans, validated or not]:[Has child had an 18 month assessment.  NB this includes limited data, courtesy assessments etc]]&gt;0)),"0000000")</f>
        <v>0010100</v>
      </c>
      <c r="L541" s="1" t="b">
        <f>VLOOKUP(Cohort[[#This Row],[Participant ID]],BIBS[],COLUMN(BIBS[[#Headers],[BIBS?]]),FALSE)</f>
        <v>0</v>
      </c>
      <c r="N541" s="1" t="str">
        <f>VLOOKUP(Cohort[[#This Row],[Code]],Codes[],COLUMN(Codes[[#Headers],[Meaning]]),FALSE)</f>
        <v>Pre-term scan, no other scans, assessed at 18 months</v>
      </c>
      <c r="O541" s="1" t="str">
        <f>VLOOKUP(Cohort[[#This Row],[Code]],Codes[],COLUMN(Codes[[#Headers],[Parents Demographic]]),FALSE)</f>
        <v>Yes</v>
      </c>
      <c r="P541" s="1" t="str">
        <f>VLOOKUP(Cohort[[#This Row],[Code]],Codes[],COLUMN(Codes[[#Headers],[Mother''s Past Medical History]]),FALSE)</f>
        <v>Yes</v>
      </c>
      <c r="Q541" s="1" t="str">
        <f>VLOOKUP(Cohort[[#This Row],[Code]],Codes[],COLUMN(Codes[[#Headers],[EDD + Mode of Conception]]),FALSE)</f>
        <v>Yes</v>
      </c>
      <c r="R541" s="1" t="str">
        <f>VLOOKUP(Cohort[[#This Row],[Code]],Codes[],COLUMN(Codes[[#Headers],[Late Pregnancy History]]),FALSE)</f>
        <v>Yes</v>
      </c>
      <c r="S541" s="1" t="str">
        <f>VLOOKUP(Cohort[[#This Row],[Code]],Codes[],COLUMN(Codes[[#Headers],[Labour History]]),FALSE)</f>
        <v>Yes</v>
      </c>
      <c r="T541" s="1" t="str">
        <f>VLOOKUP(Cohort[[#This Row],[Code]],Codes[],COLUMN(Codes[[#Headers],[Baby Background Information]]),FALSE)</f>
        <v>Yes</v>
      </c>
      <c r="U541" s="1" t="str">
        <f>VLOOKUP(Cohort[[#This Row],[Code]],Codes[],COLUMN(Codes[[#Headers],[EPDS]]),FALSE)</f>
        <v>Yes</v>
      </c>
      <c r="V541" s="1" t="str">
        <f>VLOOKUP(Cohort[[#This Row],[Code]],Codes[],COLUMN(Codes[[#Headers],[Mother''s Medications]]),FALSE)</f>
        <v>Yes</v>
      </c>
      <c r="W541" s="1" t="str">
        <f>VLOOKUP(Cohort[[#This Row],[Code]],Codes[],COLUMN(Codes[[#Headers],[Baby Medications]]),FALSE)</f>
        <v>Yes</v>
      </c>
      <c r="X541" s="1" t="str">
        <f>VLOOKUP(Cohort[[#This Row],[Code]],Codes[],COLUMN(Codes[[#Headers],[Obstetric Histpry]]),FALSE)</f>
        <v>Yes</v>
      </c>
      <c r="Y541" s="1" t="str">
        <f>VLOOKUP(Cohort[[#This Row],[Code]],Codes[],COLUMN(Codes[[#Headers],[18 Month Follow on Data]]),FALSE)</f>
        <v>Yes</v>
      </c>
    </row>
    <row r="542" spans="1:25" hidden="1" x14ac:dyDescent="0.2">
      <c r="A542" t="s">
        <v>554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 t="str" cm="1">
        <f t="array" ref="I542">TEXT(SUM(10^Code_Mask*(Cohort[[#This Row],[Fetal Pilot Scans, validated or not]:[Has child had an 18 month assessment.  NB this includes limited data, courtesy assessments etc]]&gt;0)),"0000000")</f>
        <v>0010100</v>
      </c>
      <c r="L542" s="1" t="b">
        <f>VLOOKUP(Cohort[[#This Row],[Participant ID]],BIBS[],COLUMN(BIBS[[#Headers],[BIBS?]]),FALSE)</f>
        <v>0</v>
      </c>
      <c r="N542" s="1" t="str">
        <f>VLOOKUP(Cohort[[#This Row],[Code]],Codes[],COLUMN(Codes[[#Headers],[Meaning]]),FALSE)</f>
        <v>Pre-term scan, no other scans, assessed at 18 months</v>
      </c>
      <c r="O542" s="1" t="str">
        <f>VLOOKUP(Cohort[[#This Row],[Code]],Codes[],COLUMN(Codes[[#Headers],[Parents Demographic]]),FALSE)</f>
        <v>Yes</v>
      </c>
      <c r="P542" s="1" t="str">
        <f>VLOOKUP(Cohort[[#This Row],[Code]],Codes[],COLUMN(Codes[[#Headers],[Mother''s Past Medical History]]),FALSE)</f>
        <v>Yes</v>
      </c>
      <c r="Q542" s="1" t="str">
        <f>VLOOKUP(Cohort[[#This Row],[Code]],Codes[],COLUMN(Codes[[#Headers],[EDD + Mode of Conception]]),FALSE)</f>
        <v>Yes</v>
      </c>
      <c r="R542" s="1" t="str">
        <f>VLOOKUP(Cohort[[#This Row],[Code]],Codes[],COLUMN(Codes[[#Headers],[Late Pregnancy History]]),FALSE)</f>
        <v>Yes</v>
      </c>
      <c r="S542" s="1" t="str">
        <f>VLOOKUP(Cohort[[#This Row],[Code]],Codes[],COLUMN(Codes[[#Headers],[Labour History]]),FALSE)</f>
        <v>Yes</v>
      </c>
      <c r="T542" s="1" t="str">
        <f>VLOOKUP(Cohort[[#This Row],[Code]],Codes[],COLUMN(Codes[[#Headers],[Baby Background Information]]),FALSE)</f>
        <v>Yes</v>
      </c>
      <c r="U542" s="1" t="str">
        <f>VLOOKUP(Cohort[[#This Row],[Code]],Codes[],COLUMN(Codes[[#Headers],[EPDS]]),FALSE)</f>
        <v>Yes</v>
      </c>
      <c r="V542" s="1" t="str">
        <f>VLOOKUP(Cohort[[#This Row],[Code]],Codes[],COLUMN(Codes[[#Headers],[Mother''s Medications]]),FALSE)</f>
        <v>Yes</v>
      </c>
      <c r="W542" s="1" t="str">
        <f>VLOOKUP(Cohort[[#This Row],[Code]],Codes[],COLUMN(Codes[[#Headers],[Baby Medications]]),FALSE)</f>
        <v>Yes</v>
      </c>
      <c r="X542" s="1" t="str">
        <f>VLOOKUP(Cohort[[#This Row],[Code]],Codes[],COLUMN(Codes[[#Headers],[Obstetric Histpry]]),FALSE)</f>
        <v>Yes</v>
      </c>
      <c r="Y542" s="1" t="str">
        <f>VLOOKUP(Cohort[[#This Row],[Code]],Codes[],COLUMN(Codes[[#Headers],[18 Month Follow on Data]]),FALSE)</f>
        <v>Yes</v>
      </c>
    </row>
    <row r="543" spans="1:25" hidden="1" x14ac:dyDescent="0.2">
      <c r="A543" t="s">
        <v>555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 t="str" cm="1">
        <f t="array" ref="I543">TEXT(SUM(10^Code_Mask*(Cohort[[#This Row],[Fetal Pilot Scans, validated or not]:[Has child had an 18 month assessment.  NB this includes limited data, courtesy assessments etc]]&gt;0)),"0000000")</f>
        <v>0001100</v>
      </c>
      <c r="L543" s="1" t="b">
        <f>VLOOKUP(Cohort[[#This Row],[Participant ID]],BIBS[],COLUMN(BIBS[[#Headers],[BIBS?]]),FALSE)</f>
        <v>0</v>
      </c>
      <c r="N543" s="1" t="str">
        <f>VLOOKUP(Cohort[[#This Row],[Code]],Codes[],COLUMN(Codes[[#Headers],[Meaning]]),FALSE)</f>
        <v>Pre-term_at term only, no other scans, assessed at 18 months</v>
      </c>
      <c r="O543" s="1" t="str">
        <f>VLOOKUP(Cohort[[#This Row],[Code]],Codes[],COLUMN(Codes[[#Headers],[Parents Demographic]]),FALSE)</f>
        <v>Yes</v>
      </c>
      <c r="P543" s="1" t="str">
        <f>VLOOKUP(Cohort[[#This Row],[Code]],Codes[],COLUMN(Codes[[#Headers],[Mother''s Past Medical History]]),FALSE)</f>
        <v>Yes</v>
      </c>
      <c r="Q543" s="1" t="str">
        <f>VLOOKUP(Cohort[[#This Row],[Code]],Codes[],COLUMN(Codes[[#Headers],[EDD + Mode of Conception]]),FALSE)</f>
        <v>Yes</v>
      </c>
      <c r="R543" s="1" t="str">
        <f>VLOOKUP(Cohort[[#This Row],[Code]],Codes[],COLUMN(Codes[[#Headers],[Late Pregnancy History]]),FALSE)</f>
        <v>Yes</v>
      </c>
      <c r="S543" s="1" t="str">
        <f>VLOOKUP(Cohort[[#This Row],[Code]],Codes[],COLUMN(Codes[[#Headers],[Labour History]]),FALSE)</f>
        <v>Yes</v>
      </c>
      <c r="T543" s="1" t="str">
        <f>VLOOKUP(Cohort[[#This Row],[Code]],Codes[],COLUMN(Codes[[#Headers],[Baby Background Information]]),FALSE)</f>
        <v>Yes</v>
      </c>
      <c r="U543" s="1" t="str">
        <f>VLOOKUP(Cohort[[#This Row],[Code]],Codes[],COLUMN(Codes[[#Headers],[EPDS]]),FALSE)</f>
        <v>Yes</v>
      </c>
      <c r="V543" s="1" t="str">
        <f>VLOOKUP(Cohort[[#This Row],[Code]],Codes[],COLUMN(Codes[[#Headers],[Mother''s Medications]]),FALSE)</f>
        <v>Yes</v>
      </c>
      <c r="W543" s="1" t="str">
        <f>VLOOKUP(Cohort[[#This Row],[Code]],Codes[],COLUMN(Codes[[#Headers],[Baby Medications]]),FALSE)</f>
        <v>Yes</v>
      </c>
      <c r="X543" s="1" t="str">
        <f>VLOOKUP(Cohort[[#This Row],[Code]],Codes[],COLUMN(Codes[[#Headers],[Obstetric Histpry]]),FALSE)</f>
        <v>Yes</v>
      </c>
      <c r="Y543" s="1" t="str">
        <f>VLOOKUP(Cohort[[#This Row],[Code]],Codes[],COLUMN(Codes[[#Headers],[18 Month Follow on Data]]),FALSE)</f>
        <v>Yes</v>
      </c>
    </row>
    <row r="544" spans="1:25" hidden="1" x14ac:dyDescent="0.2">
      <c r="A544" t="s">
        <v>556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 t="str" cm="1">
        <f t="array" ref="I544">TEXT(SUM(10^Code_Mask*(Cohort[[#This Row],[Fetal Pilot Scans, validated or not]:[Has child had an 18 month assessment.  NB this includes limited data, courtesy assessments etc]]&gt;0)),"0000000")</f>
        <v>0001100</v>
      </c>
      <c r="L544" s="1" t="b">
        <f>VLOOKUP(Cohort[[#This Row],[Participant ID]],BIBS[],COLUMN(BIBS[[#Headers],[BIBS?]]),FALSE)</f>
        <v>0</v>
      </c>
      <c r="N544" s="1" t="str">
        <f>VLOOKUP(Cohort[[#This Row],[Code]],Codes[],COLUMN(Codes[[#Headers],[Meaning]]),FALSE)</f>
        <v>Pre-term_at term only, no other scans, assessed at 18 months</v>
      </c>
      <c r="O544" s="1" t="str">
        <f>VLOOKUP(Cohort[[#This Row],[Code]],Codes[],COLUMN(Codes[[#Headers],[Parents Demographic]]),FALSE)</f>
        <v>Yes</v>
      </c>
      <c r="P544" s="1" t="str">
        <f>VLOOKUP(Cohort[[#This Row],[Code]],Codes[],COLUMN(Codes[[#Headers],[Mother''s Past Medical History]]),FALSE)</f>
        <v>Yes</v>
      </c>
      <c r="Q544" s="1" t="str">
        <f>VLOOKUP(Cohort[[#This Row],[Code]],Codes[],COLUMN(Codes[[#Headers],[EDD + Mode of Conception]]),FALSE)</f>
        <v>Yes</v>
      </c>
      <c r="R544" s="1" t="str">
        <f>VLOOKUP(Cohort[[#This Row],[Code]],Codes[],COLUMN(Codes[[#Headers],[Late Pregnancy History]]),FALSE)</f>
        <v>Yes</v>
      </c>
      <c r="S544" s="1" t="str">
        <f>VLOOKUP(Cohort[[#This Row],[Code]],Codes[],COLUMN(Codes[[#Headers],[Labour History]]),FALSE)</f>
        <v>Yes</v>
      </c>
      <c r="T544" s="1" t="str">
        <f>VLOOKUP(Cohort[[#This Row],[Code]],Codes[],COLUMN(Codes[[#Headers],[Baby Background Information]]),FALSE)</f>
        <v>Yes</v>
      </c>
      <c r="U544" s="1" t="str">
        <f>VLOOKUP(Cohort[[#This Row],[Code]],Codes[],COLUMN(Codes[[#Headers],[EPDS]]),FALSE)</f>
        <v>Yes</v>
      </c>
      <c r="V544" s="1" t="str">
        <f>VLOOKUP(Cohort[[#This Row],[Code]],Codes[],COLUMN(Codes[[#Headers],[Mother''s Medications]]),FALSE)</f>
        <v>Yes</v>
      </c>
      <c r="W544" s="1" t="str">
        <f>VLOOKUP(Cohort[[#This Row],[Code]],Codes[],COLUMN(Codes[[#Headers],[Baby Medications]]),FALSE)</f>
        <v>Yes</v>
      </c>
      <c r="X544" s="1" t="str">
        <f>VLOOKUP(Cohort[[#This Row],[Code]],Codes[],COLUMN(Codes[[#Headers],[Obstetric Histpry]]),FALSE)</f>
        <v>Yes</v>
      </c>
      <c r="Y544" s="1" t="str">
        <f>VLOOKUP(Cohort[[#This Row],[Code]],Codes[],COLUMN(Codes[[#Headers],[18 Month Follow on Data]]),FALSE)</f>
        <v>Yes</v>
      </c>
    </row>
    <row r="545" spans="1:25" hidden="1" x14ac:dyDescent="0.2">
      <c r="A545" t="s">
        <v>557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 t="str" cm="1">
        <f t="array" ref="I545">TEXT(SUM(10^Code_Mask*(Cohort[[#This Row],[Fetal Pilot Scans, validated or not]:[Has child had an 18 month assessment.  NB this includes limited data, courtesy assessments etc]]&gt;0)),"0000000")</f>
        <v>0001100</v>
      </c>
      <c r="L545" s="1" t="b">
        <f>VLOOKUP(Cohort[[#This Row],[Participant ID]],BIBS[],COLUMN(BIBS[[#Headers],[BIBS?]]),FALSE)</f>
        <v>0</v>
      </c>
      <c r="N545" s="1" t="str">
        <f>VLOOKUP(Cohort[[#This Row],[Code]],Codes[],COLUMN(Codes[[#Headers],[Meaning]]),FALSE)</f>
        <v>Pre-term_at term only, no other scans, assessed at 18 months</v>
      </c>
      <c r="O545" s="1" t="str">
        <f>VLOOKUP(Cohort[[#This Row],[Code]],Codes[],COLUMN(Codes[[#Headers],[Parents Demographic]]),FALSE)</f>
        <v>Yes</v>
      </c>
      <c r="P545" s="1" t="str">
        <f>VLOOKUP(Cohort[[#This Row],[Code]],Codes[],COLUMN(Codes[[#Headers],[Mother''s Past Medical History]]),FALSE)</f>
        <v>Yes</v>
      </c>
      <c r="Q545" s="1" t="str">
        <f>VLOOKUP(Cohort[[#This Row],[Code]],Codes[],COLUMN(Codes[[#Headers],[EDD + Mode of Conception]]),FALSE)</f>
        <v>Yes</v>
      </c>
      <c r="R545" s="1" t="str">
        <f>VLOOKUP(Cohort[[#This Row],[Code]],Codes[],COLUMN(Codes[[#Headers],[Late Pregnancy History]]),FALSE)</f>
        <v>Yes</v>
      </c>
      <c r="S545" s="1" t="str">
        <f>VLOOKUP(Cohort[[#This Row],[Code]],Codes[],COLUMN(Codes[[#Headers],[Labour History]]),FALSE)</f>
        <v>Yes</v>
      </c>
      <c r="T545" s="1" t="str">
        <f>VLOOKUP(Cohort[[#This Row],[Code]],Codes[],COLUMN(Codes[[#Headers],[Baby Background Information]]),FALSE)</f>
        <v>Yes</v>
      </c>
      <c r="U545" s="1" t="str">
        <f>VLOOKUP(Cohort[[#This Row],[Code]],Codes[],COLUMN(Codes[[#Headers],[EPDS]]),FALSE)</f>
        <v>Yes</v>
      </c>
      <c r="V545" s="1" t="str">
        <f>VLOOKUP(Cohort[[#This Row],[Code]],Codes[],COLUMN(Codes[[#Headers],[Mother''s Medications]]),FALSE)</f>
        <v>Yes</v>
      </c>
      <c r="W545" s="1" t="str">
        <f>VLOOKUP(Cohort[[#This Row],[Code]],Codes[],COLUMN(Codes[[#Headers],[Baby Medications]]),FALSE)</f>
        <v>Yes</v>
      </c>
      <c r="X545" s="1" t="str">
        <f>VLOOKUP(Cohort[[#This Row],[Code]],Codes[],COLUMN(Codes[[#Headers],[Obstetric Histpry]]),FALSE)</f>
        <v>Yes</v>
      </c>
      <c r="Y545" s="1" t="str">
        <f>VLOOKUP(Cohort[[#This Row],[Code]],Codes[],COLUMN(Codes[[#Headers],[18 Month Follow on Data]]),FALSE)</f>
        <v>Yes</v>
      </c>
    </row>
    <row r="546" spans="1:25" hidden="1" x14ac:dyDescent="0.2">
      <c r="A546" t="s">
        <v>558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tr" cm="1">
        <f t="array" ref="I546">TEXT(SUM(10^Code_Mask*(Cohort[[#This Row],[Fetal Pilot Scans, validated or not]:[Has child had an 18 month assessment.  NB this includes limited data, courtesy assessments etc]]&gt;0)),"0000000")</f>
        <v>0000010</v>
      </c>
      <c r="L546" s="1" t="b">
        <f>VLOOKUP(Cohort[[#This Row],[Participant ID]],BIBS[],COLUMN(BIBS[[#Headers],[BIBS?]]),FALSE)</f>
        <v>0</v>
      </c>
      <c r="N546" s="1" t="str">
        <f>VLOOKUP(Cohort[[#This Row],[Code]],Codes[],COLUMN(Codes[[#Headers],[Meaning]]),FALSE)</f>
        <v>Fetal pilot.  Not assessed.  Enrolment, EPDS, not cleaned</v>
      </c>
      <c r="O546" s="1" t="str">
        <f>VLOOKUP(Cohort[[#This Row],[Code]],Codes[],COLUMN(Codes[[#Headers],[Parents Demographic]]),FALSE)</f>
        <v>Yes - uncleaned</v>
      </c>
      <c r="P546" s="1" t="str">
        <f>VLOOKUP(Cohort[[#This Row],[Code]],Codes[],COLUMN(Codes[[#Headers],[Mother''s Past Medical History]]),FALSE)</f>
        <v>Yes - uncleaned</v>
      </c>
      <c r="Q546" s="1" t="str">
        <f>VLOOKUP(Cohort[[#This Row],[Code]],Codes[],COLUMN(Codes[[#Headers],[EDD + Mode of Conception]]),FALSE)</f>
        <v>Yes - uncleaned</v>
      </c>
      <c r="R546" s="1" t="str">
        <f>VLOOKUP(Cohort[[#This Row],[Code]],Codes[],COLUMN(Codes[[#Headers],[Late Pregnancy History]]),FALSE)</f>
        <v>No</v>
      </c>
      <c r="S546" s="1" t="str">
        <f>VLOOKUP(Cohort[[#This Row],[Code]],Codes[],COLUMN(Codes[[#Headers],[Labour History]]),FALSE)</f>
        <v>No</v>
      </c>
      <c r="T546" s="1" t="str">
        <f>VLOOKUP(Cohort[[#This Row],[Code]],Codes[],COLUMN(Codes[[#Headers],[Baby Background Information]]),FALSE)</f>
        <v>No</v>
      </c>
      <c r="U546" s="1" t="str">
        <f>VLOOKUP(Cohort[[#This Row],[Code]],Codes[],COLUMN(Codes[[#Headers],[EPDS]]),FALSE)</f>
        <v>Yes</v>
      </c>
      <c r="V546" s="1" t="str">
        <f>VLOOKUP(Cohort[[#This Row],[Code]],Codes[],COLUMN(Codes[[#Headers],[Mother''s Medications]]),FALSE)</f>
        <v>Yes - uncleaned</v>
      </c>
      <c r="W546" s="1" t="str">
        <f>VLOOKUP(Cohort[[#This Row],[Code]],Codes[],COLUMN(Codes[[#Headers],[Baby Medications]]),FALSE)</f>
        <v>No</v>
      </c>
      <c r="X546" s="1" t="str">
        <f>VLOOKUP(Cohort[[#This Row],[Code]],Codes[],COLUMN(Codes[[#Headers],[Obstetric Histpry]]),FALSE)</f>
        <v>Yes - uncleaned</v>
      </c>
      <c r="Y546" s="1" t="str">
        <f>VLOOKUP(Cohort[[#This Row],[Code]],Codes[],COLUMN(Codes[[#Headers],[18 Month Follow on Data]]),FALSE)</f>
        <v>No</v>
      </c>
    </row>
    <row r="547" spans="1:25" hidden="1" x14ac:dyDescent="0.2">
      <c r="A547" t="s">
        <v>559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tr" cm="1">
        <f t="array" ref="I547">TEXT(SUM(10^Code_Mask*(Cohort[[#This Row],[Fetal Pilot Scans, validated or not]:[Has child had an 18 month assessment.  NB this includes limited data, courtesy assessments etc]]&gt;0)),"0000000")</f>
        <v>0000010</v>
      </c>
      <c r="L547" s="1" t="b">
        <f>VLOOKUP(Cohort[[#This Row],[Participant ID]],BIBS[],COLUMN(BIBS[[#Headers],[BIBS?]]),FALSE)</f>
        <v>0</v>
      </c>
      <c r="N547" s="1" t="str">
        <f>VLOOKUP(Cohort[[#This Row],[Code]],Codes[],COLUMN(Codes[[#Headers],[Meaning]]),FALSE)</f>
        <v>Fetal pilot.  Not assessed.  Enrolment, EPDS, not cleaned</v>
      </c>
      <c r="O547" s="1" t="str">
        <f>VLOOKUP(Cohort[[#This Row],[Code]],Codes[],COLUMN(Codes[[#Headers],[Parents Demographic]]),FALSE)</f>
        <v>Yes - uncleaned</v>
      </c>
      <c r="P547" s="1" t="str">
        <f>VLOOKUP(Cohort[[#This Row],[Code]],Codes[],COLUMN(Codes[[#Headers],[Mother''s Past Medical History]]),FALSE)</f>
        <v>Yes - uncleaned</v>
      </c>
      <c r="Q547" s="1" t="str">
        <f>VLOOKUP(Cohort[[#This Row],[Code]],Codes[],COLUMN(Codes[[#Headers],[EDD + Mode of Conception]]),FALSE)</f>
        <v>Yes - uncleaned</v>
      </c>
      <c r="R547" s="1" t="str">
        <f>VLOOKUP(Cohort[[#This Row],[Code]],Codes[],COLUMN(Codes[[#Headers],[Late Pregnancy History]]),FALSE)</f>
        <v>No</v>
      </c>
      <c r="S547" s="1" t="str">
        <f>VLOOKUP(Cohort[[#This Row],[Code]],Codes[],COLUMN(Codes[[#Headers],[Labour History]]),FALSE)</f>
        <v>No</v>
      </c>
      <c r="T547" s="1" t="str">
        <f>VLOOKUP(Cohort[[#This Row],[Code]],Codes[],COLUMN(Codes[[#Headers],[Baby Background Information]]),FALSE)</f>
        <v>No</v>
      </c>
      <c r="U547" s="1" t="str">
        <f>VLOOKUP(Cohort[[#This Row],[Code]],Codes[],COLUMN(Codes[[#Headers],[EPDS]]),FALSE)</f>
        <v>Yes</v>
      </c>
      <c r="V547" s="1" t="str">
        <f>VLOOKUP(Cohort[[#This Row],[Code]],Codes[],COLUMN(Codes[[#Headers],[Mother''s Medications]]),FALSE)</f>
        <v>Yes - uncleaned</v>
      </c>
      <c r="W547" s="1" t="str">
        <f>VLOOKUP(Cohort[[#This Row],[Code]],Codes[],COLUMN(Codes[[#Headers],[Baby Medications]]),FALSE)</f>
        <v>No</v>
      </c>
      <c r="X547" s="1" t="str">
        <f>VLOOKUP(Cohort[[#This Row],[Code]],Codes[],COLUMN(Codes[[#Headers],[Obstetric Histpry]]),FALSE)</f>
        <v>Yes - uncleaned</v>
      </c>
      <c r="Y547" s="1" t="str">
        <f>VLOOKUP(Cohort[[#This Row],[Code]],Codes[],COLUMN(Codes[[#Headers],[18 Month Follow on Data]]),FALSE)</f>
        <v>No</v>
      </c>
    </row>
    <row r="548" spans="1:25" ht="51" hidden="1" x14ac:dyDescent="0.2">
      <c r="A548" t="s">
        <v>560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 t="str" cm="1">
        <f t="array" ref="I548">TEXT(SUM(10^Code_Mask*(Cohort[[#This Row],[Fetal Pilot Scans, validated or not]:[Has child had an 18 month assessment.  NB this includes limited data, courtesy assessments etc]]&gt;0)),"0000000")</f>
        <v>0011000</v>
      </c>
      <c r="K548" s="1" t="s">
        <v>16</v>
      </c>
      <c r="L548" s="1" t="b">
        <f>VLOOKUP(Cohort[[#This Row],[Participant ID]],BIBS[],COLUMN(BIBS[[#Headers],[BIBS?]]),FALSE)</f>
        <v>0</v>
      </c>
      <c r="N548" s="1" t="str">
        <f>VLOOKUP(Cohort[[#This Row],[Code]],Codes[],COLUMN(Codes[[#Headers],[Meaning]]),FALSE)</f>
        <v>Pre-term and pre-term at term scans, not assessed</v>
      </c>
      <c r="O548" s="1" t="str">
        <f>VLOOKUP(Cohort[[#This Row],[Code]],Codes[],COLUMN(Codes[[#Headers],[Parents Demographic]]),FALSE)</f>
        <v>Yes</v>
      </c>
      <c r="P548" s="1" t="str">
        <f>VLOOKUP(Cohort[[#This Row],[Code]],Codes[],COLUMN(Codes[[#Headers],[Mother''s Past Medical History]]),FALSE)</f>
        <v>Yes</v>
      </c>
      <c r="Q548" s="1" t="str">
        <f>VLOOKUP(Cohort[[#This Row],[Code]],Codes[],COLUMN(Codes[[#Headers],[EDD + Mode of Conception]]),FALSE)</f>
        <v>Yes</v>
      </c>
      <c r="R548" s="1" t="str">
        <f>VLOOKUP(Cohort[[#This Row],[Code]],Codes[],COLUMN(Codes[[#Headers],[Late Pregnancy History]]),FALSE)</f>
        <v>Yes</v>
      </c>
      <c r="S548" s="1" t="str">
        <f>VLOOKUP(Cohort[[#This Row],[Code]],Codes[],COLUMN(Codes[[#Headers],[Labour History]]),FALSE)</f>
        <v>Yes</v>
      </c>
      <c r="T548" s="1" t="str">
        <f>VLOOKUP(Cohort[[#This Row],[Code]],Codes[],COLUMN(Codes[[#Headers],[Baby Background Information]]),FALSE)</f>
        <v>Yes</v>
      </c>
      <c r="U548" s="1" t="str">
        <f>VLOOKUP(Cohort[[#This Row],[Code]],Codes[],COLUMN(Codes[[#Headers],[EPDS]]),FALSE)</f>
        <v>Yes</v>
      </c>
      <c r="V548" s="1" t="str">
        <f>VLOOKUP(Cohort[[#This Row],[Code]],Codes[],COLUMN(Codes[[#Headers],[Mother''s Medications]]),FALSE)</f>
        <v>Yes</v>
      </c>
      <c r="W548" s="1" t="str">
        <f>VLOOKUP(Cohort[[#This Row],[Code]],Codes[],COLUMN(Codes[[#Headers],[Baby Medications]]),FALSE)</f>
        <v>Yes</v>
      </c>
      <c r="X548" s="1" t="str">
        <f>VLOOKUP(Cohort[[#This Row],[Code]],Codes[],COLUMN(Codes[[#Headers],[Obstetric Histpry]]),FALSE)</f>
        <v>Yes</v>
      </c>
      <c r="Y548" s="1" t="str">
        <f>VLOOKUP(Cohort[[#This Row],[Code]],Codes[],COLUMN(Codes[[#Headers],[18 Month Follow on Data]]),FALSE)</f>
        <v>No</v>
      </c>
    </row>
    <row r="549" spans="1:25" hidden="1" x14ac:dyDescent="0.2">
      <c r="A549" t="s">
        <v>561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 t="str" cm="1">
        <f t="array" ref="I549">TEXT(SUM(10^Code_Mask*(Cohort[[#This Row],[Fetal Pilot Scans, validated or not]:[Has child had an 18 month assessment.  NB this includes limited data, courtesy assessments etc]]&gt;0)),"0000000")</f>
        <v>0100100</v>
      </c>
      <c r="L549" s="1" t="b">
        <f>VLOOKUP(Cohort[[#This Row],[Participant ID]],BIBS[],COLUMN(BIBS[[#Headers],[BIBS?]]),FALSE)</f>
        <v>0</v>
      </c>
      <c r="N549" s="1" t="str">
        <f>VLOOKUP(Cohort[[#This Row],[Code]],Codes[],COLUMN(Codes[[#Headers],[Meaning]]),FALSE)</f>
        <v>Term scan, Assessed at 18 months</v>
      </c>
      <c r="O549" s="1" t="str">
        <f>VLOOKUP(Cohort[[#This Row],[Code]],Codes[],COLUMN(Codes[[#Headers],[Parents Demographic]]),FALSE)</f>
        <v>Yes</v>
      </c>
      <c r="P549" s="1" t="str">
        <f>VLOOKUP(Cohort[[#This Row],[Code]],Codes[],COLUMN(Codes[[#Headers],[Mother''s Past Medical History]]),FALSE)</f>
        <v>Yes</v>
      </c>
      <c r="Q549" s="1" t="str">
        <f>VLOOKUP(Cohort[[#This Row],[Code]],Codes[],COLUMN(Codes[[#Headers],[EDD + Mode of Conception]]),FALSE)</f>
        <v>Yes</v>
      </c>
      <c r="R549" s="1" t="str">
        <f>VLOOKUP(Cohort[[#This Row],[Code]],Codes[],COLUMN(Codes[[#Headers],[Late Pregnancy History]]),FALSE)</f>
        <v>Yes</v>
      </c>
      <c r="S549" s="1" t="str">
        <f>VLOOKUP(Cohort[[#This Row],[Code]],Codes[],COLUMN(Codes[[#Headers],[Labour History]]),FALSE)</f>
        <v>Yes</v>
      </c>
      <c r="T549" s="1" t="str">
        <f>VLOOKUP(Cohort[[#This Row],[Code]],Codes[],COLUMN(Codes[[#Headers],[Baby Background Information]]),FALSE)</f>
        <v>Yes</v>
      </c>
      <c r="U549" s="1" t="str">
        <f>VLOOKUP(Cohort[[#This Row],[Code]],Codes[],COLUMN(Codes[[#Headers],[EPDS]]),FALSE)</f>
        <v>Yes</v>
      </c>
      <c r="V549" s="1" t="str">
        <f>VLOOKUP(Cohort[[#This Row],[Code]],Codes[],COLUMN(Codes[[#Headers],[Mother''s Medications]]),FALSE)</f>
        <v>Yes</v>
      </c>
      <c r="W549" s="1" t="str">
        <f>VLOOKUP(Cohort[[#This Row],[Code]],Codes[],COLUMN(Codes[[#Headers],[Baby Medications]]),FALSE)</f>
        <v>Yes</v>
      </c>
      <c r="X549" s="1" t="str">
        <f>VLOOKUP(Cohort[[#This Row],[Code]],Codes[],COLUMN(Codes[[#Headers],[Obstetric Histpry]]),FALSE)</f>
        <v>Yes</v>
      </c>
      <c r="Y549" s="1" t="str">
        <f>VLOOKUP(Cohort[[#This Row],[Code]],Codes[],COLUMN(Codes[[#Headers],[18 Month Follow on Data]]),FALSE)</f>
        <v>Yes</v>
      </c>
    </row>
    <row r="550" spans="1:25" hidden="1" x14ac:dyDescent="0.2">
      <c r="A550" t="s">
        <v>562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 t="str" cm="1">
        <f t="array" ref="I550">TEXT(SUM(10^Code_Mask*(Cohort[[#This Row],[Fetal Pilot Scans, validated or not]:[Has child had an 18 month assessment.  NB this includes limited data, courtesy assessments etc]]&gt;0)),"0000000")</f>
        <v>0010100</v>
      </c>
      <c r="L550" s="1" t="b">
        <f>VLOOKUP(Cohort[[#This Row],[Participant ID]],BIBS[],COLUMN(BIBS[[#Headers],[BIBS?]]),FALSE)</f>
        <v>0</v>
      </c>
      <c r="N550" s="1" t="str">
        <f>VLOOKUP(Cohort[[#This Row],[Code]],Codes[],COLUMN(Codes[[#Headers],[Meaning]]),FALSE)</f>
        <v>Pre-term scan, no other scans, assessed at 18 months</v>
      </c>
      <c r="O550" s="1" t="str">
        <f>VLOOKUP(Cohort[[#This Row],[Code]],Codes[],COLUMN(Codes[[#Headers],[Parents Demographic]]),FALSE)</f>
        <v>Yes</v>
      </c>
      <c r="P550" s="1" t="str">
        <f>VLOOKUP(Cohort[[#This Row],[Code]],Codes[],COLUMN(Codes[[#Headers],[Mother''s Past Medical History]]),FALSE)</f>
        <v>Yes</v>
      </c>
      <c r="Q550" s="1" t="str">
        <f>VLOOKUP(Cohort[[#This Row],[Code]],Codes[],COLUMN(Codes[[#Headers],[EDD + Mode of Conception]]),FALSE)</f>
        <v>Yes</v>
      </c>
      <c r="R550" s="1" t="str">
        <f>VLOOKUP(Cohort[[#This Row],[Code]],Codes[],COLUMN(Codes[[#Headers],[Late Pregnancy History]]),FALSE)</f>
        <v>Yes</v>
      </c>
      <c r="S550" s="1" t="str">
        <f>VLOOKUP(Cohort[[#This Row],[Code]],Codes[],COLUMN(Codes[[#Headers],[Labour History]]),FALSE)</f>
        <v>Yes</v>
      </c>
      <c r="T550" s="1" t="str">
        <f>VLOOKUP(Cohort[[#This Row],[Code]],Codes[],COLUMN(Codes[[#Headers],[Baby Background Information]]),FALSE)</f>
        <v>Yes</v>
      </c>
      <c r="U550" s="1" t="str">
        <f>VLOOKUP(Cohort[[#This Row],[Code]],Codes[],COLUMN(Codes[[#Headers],[EPDS]]),FALSE)</f>
        <v>Yes</v>
      </c>
      <c r="V550" s="1" t="str">
        <f>VLOOKUP(Cohort[[#This Row],[Code]],Codes[],COLUMN(Codes[[#Headers],[Mother''s Medications]]),FALSE)</f>
        <v>Yes</v>
      </c>
      <c r="W550" s="1" t="str">
        <f>VLOOKUP(Cohort[[#This Row],[Code]],Codes[],COLUMN(Codes[[#Headers],[Baby Medications]]),FALSE)</f>
        <v>Yes</v>
      </c>
      <c r="X550" s="1" t="str">
        <f>VLOOKUP(Cohort[[#This Row],[Code]],Codes[],COLUMN(Codes[[#Headers],[Obstetric Histpry]]),FALSE)</f>
        <v>Yes</v>
      </c>
      <c r="Y550" s="1" t="str">
        <f>VLOOKUP(Cohort[[#This Row],[Code]],Codes[],COLUMN(Codes[[#Headers],[18 Month Follow on Data]]),FALSE)</f>
        <v>Yes</v>
      </c>
    </row>
    <row r="551" spans="1:25" hidden="1" x14ac:dyDescent="0.2">
      <c r="A551" t="s">
        <v>563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 t="str" cm="1">
        <f t="array" ref="I551">TEXT(SUM(10^Code_Mask*(Cohort[[#This Row],[Fetal Pilot Scans, validated or not]:[Has child had an 18 month assessment.  NB this includes limited data, courtesy assessments etc]]&gt;0)),"0000000")</f>
        <v>0010100</v>
      </c>
      <c r="L551" s="1" t="b">
        <f>VLOOKUP(Cohort[[#This Row],[Participant ID]],BIBS[],COLUMN(BIBS[[#Headers],[BIBS?]]),FALSE)</f>
        <v>0</v>
      </c>
      <c r="N551" s="1" t="str">
        <f>VLOOKUP(Cohort[[#This Row],[Code]],Codes[],COLUMN(Codes[[#Headers],[Meaning]]),FALSE)</f>
        <v>Pre-term scan, no other scans, assessed at 18 months</v>
      </c>
      <c r="O551" s="1" t="str">
        <f>VLOOKUP(Cohort[[#This Row],[Code]],Codes[],COLUMN(Codes[[#Headers],[Parents Demographic]]),FALSE)</f>
        <v>Yes</v>
      </c>
      <c r="P551" s="1" t="str">
        <f>VLOOKUP(Cohort[[#This Row],[Code]],Codes[],COLUMN(Codes[[#Headers],[Mother''s Past Medical History]]),FALSE)</f>
        <v>Yes</v>
      </c>
      <c r="Q551" s="1" t="str">
        <f>VLOOKUP(Cohort[[#This Row],[Code]],Codes[],COLUMN(Codes[[#Headers],[EDD + Mode of Conception]]),FALSE)</f>
        <v>Yes</v>
      </c>
      <c r="R551" s="1" t="str">
        <f>VLOOKUP(Cohort[[#This Row],[Code]],Codes[],COLUMN(Codes[[#Headers],[Late Pregnancy History]]),FALSE)</f>
        <v>Yes</v>
      </c>
      <c r="S551" s="1" t="str">
        <f>VLOOKUP(Cohort[[#This Row],[Code]],Codes[],COLUMN(Codes[[#Headers],[Labour History]]),FALSE)</f>
        <v>Yes</v>
      </c>
      <c r="T551" s="1" t="str">
        <f>VLOOKUP(Cohort[[#This Row],[Code]],Codes[],COLUMN(Codes[[#Headers],[Baby Background Information]]),FALSE)</f>
        <v>Yes</v>
      </c>
      <c r="U551" s="1" t="str">
        <f>VLOOKUP(Cohort[[#This Row],[Code]],Codes[],COLUMN(Codes[[#Headers],[EPDS]]),FALSE)</f>
        <v>Yes</v>
      </c>
      <c r="V551" s="1" t="str">
        <f>VLOOKUP(Cohort[[#This Row],[Code]],Codes[],COLUMN(Codes[[#Headers],[Mother''s Medications]]),FALSE)</f>
        <v>Yes</v>
      </c>
      <c r="W551" s="1" t="str">
        <f>VLOOKUP(Cohort[[#This Row],[Code]],Codes[],COLUMN(Codes[[#Headers],[Baby Medications]]),FALSE)</f>
        <v>Yes</v>
      </c>
      <c r="X551" s="1" t="str">
        <f>VLOOKUP(Cohort[[#This Row],[Code]],Codes[],COLUMN(Codes[[#Headers],[Obstetric Histpry]]),FALSE)</f>
        <v>Yes</v>
      </c>
      <c r="Y551" s="1" t="str">
        <f>VLOOKUP(Cohort[[#This Row],[Code]],Codes[],COLUMN(Codes[[#Headers],[18 Month Follow on Data]]),FALSE)</f>
        <v>Yes</v>
      </c>
    </row>
    <row r="552" spans="1:25" hidden="1" x14ac:dyDescent="0.2">
      <c r="A552" t="s">
        <v>564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 t="str" cm="1">
        <f t="array" ref="I552">TEXT(SUM(10^Code_Mask*(Cohort[[#This Row],[Fetal Pilot Scans, validated or not]:[Has child had an 18 month assessment.  NB this includes limited data, courtesy assessments etc]]&gt;0)),"0000000")</f>
        <v>0100100</v>
      </c>
      <c r="L552" s="1" t="b">
        <f>VLOOKUP(Cohort[[#This Row],[Participant ID]],BIBS[],COLUMN(BIBS[[#Headers],[BIBS?]]),FALSE)</f>
        <v>0</v>
      </c>
      <c r="N552" s="1" t="str">
        <f>VLOOKUP(Cohort[[#This Row],[Code]],Codes[],COLUMN(Codes[[#Headers],[Meaning]]),FALSE)</f>
        <v>Term scan, Assessed at 18 months</v>
      </c>
      <c r="O552" s="1" t="str">
        <f>VLOOKUP(Cohort[[#This Row],[Code]],Codes[],COLUMN(Codes[[#Headers],[Parents Demographic]]),FALSE)</f>
        <v>Yes</v>
      </c>
      <c r="P552" s="1" t="str">
        <f>VLOOKUP(Cohort[[#This Row],[Code]],Codes[],COLUMN(Codes[[#Headers],[Mother''s Past Medical History]]),FALSE)</f>
        <v>Yes</v>
      </c>
      <c r="Q552" s="1" t="str">
        <f>VLOOKUP(Cohort[[#This Row],[Code]],Codes[],COLUMN(Codes[[#Headers],[EDD + Mode of Conception]]),FALSE)</f>
        <v>Yes</v>
      </c>
      <c r="R552" s="1" t="str">
        <f>VLOOKUP(Cohort[[#This Row],[Code]],Codes[],COLUMN(Codes[[#Headers],[Late Pregnancy History]]),FALSE)</f>
        <v>Yes</v>
      </c>
      <c r="S552" s="1" t="str">
        <f>VLOOKUP(Cohort[[#This Row],[Code]],Codes[],COLUMN(Codes[[#Headers],[Labour History]]),FALSE)</f>
        <v>Yes</v>
      </c>
      <c r="T552" s="1" t="str">
        <f>VLOOKUP(Cohort[[#This Row],[Code]],Codes[],COLUMN(Codes[[#Headers],[Baby Background Information]]),FALSE)</f>
        <v>Yes</v>
      </c>
      <c r="U552" s="1" t="str">
        <f>VLOOKUP(Cohort[[#This Row],[Code]],Codes[],COLUMN(Codes[[#Headers],[EPDS]]),FALSE)</f>
        <v>Yes</v>
      </c>
      <c r="V552" s="1" t="str">
        <f>VLOOKUP(Cohort[[#This Row],[Code]],Codes[],COLUMN(Codes[[#Headers],[Mother''s Medications]]),FALSE)</f>
        <v>Yes</v>
      </c>
      <c r="W552" s="1" t="str">
        <f>VLOOKUP(Cohort[[#This Row],[Code]],Codes[],COLUMN(Codes[[#Headers],[Baby Medications]]),FALSE)</f>
        <v>Yes</v>
      </c>
      <c r="X552" s="1" t="str">
        <f>VLOOKUP(Cohort[[#This Row],[Code]],Codes[],COLUMN(Codes[[#Headers],[Obstetric Histpry]]),FALSE)</f>
        <v>Yes</v>
      </c>
      <c r="Y552" s="1" t="str">
        <f>VLOOKUP(Cohort[[#This Row],[Code]],Codes[],COLUMN(Codes[[#Headers],[18 Month Follow on Data]]),FALSE)</f>
        <v>Yes</v>
      </c>
    </row>
    <row r="553" spans="1:25" hidden="1" x14ac:dyDescent="0.2">
      <c r="A553" t="s">
        <v>565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 t="str" cm="1">
        <f t="array" ref="I553">TEXT(SUM(10^Code_Mask*(Cohort[[#This Row],[Fetal Pilot Scans, validated or not]:[Has child had an 18 month assessment.  NB this includes limited data, courtesy assessments etc]]&gt;0)),"0000000")</f>
        <v>0100100</v>
      </c>
      <c r="L553" s="1" t="b">
        <f>VLOOKUP(Cohort[[#This Row],[Participant ID]],BIBS[],COLUMN(BIBS[[#Headers],[BIBS?]]),FALSE)</f>
        <v>0</v>
      </c>
      <c r="N553" s="1" t="str">
        <f>VLOOKUP(Cohort[[#This Row],[Code]],Codes[],COLUMN(Codes[[#Headers],[Meaning]]),FALSE)</f>
        <v>Term scan, Assessed at 18 months</v>
      </c>
      <c r="O553" s="1" t="str">
        <f>VLOOKUP(Cohort[[#This Row],[Code]],Codes[],COLUMN(Codes[[#Headers],[Parents Demographic]]),FALSE)</f>
        <v>Yes</v>
      </c>
      <c r="P553" s="1" t="str">
        <f>VLOOKUP(Cohort[[#This Row],[Code]],Codes[],COLUMN(Codes[[#Headers],[Mother''s Past Medical History]]),FALSE)</f>
        <v>Yes</v>
      </c>
      <c r="Q553" s="1" t="str">
        <f>VLOOKUP(Cohort[[#This Row],[Code]],Codes[],COLUMN(Codes[[#Headers],[EDD + Mode of Conception]]),FALSE)</f>
        <v>Yes</v>
      </c>
      <c r="R553" s="1" t="str">
        <f>VLOOKUP(Cohort[[#This Row],[Code]],Codes[],COLUMN(Codes[[#Headers],[Late Pregnancy History]]),FALSE)</f>
        <v>Yes</v>
      </c>
      <c r="S553" s="1" t="str">
        <f>VLOOKUP(Cohort[[#This Row],[Code]],Codes[],COLUMN(Codes[[#Headers],[Labour History]]),FALSE)</f>
        <v>Yes</v>
      </c>
      <c r="T553" s="1" t="str">
        <f>VLOOKUP(Cohort[[#This Row],[Code]],Codes[],COLUMN(Codes[[#Headers],[Baby Background Information]]),FALSE)</f>
        <v>Yes</v>
      </c>
      <c r="U553" s="1" t="str">
        <f>VLOOKUP(Cohort[[#This Row],[Code]],Codes[],COLUMN(Codes[[#Headers],[EPDS]]),FALSE)</f>
        <v>Yes</v>
      </c>
      <c r="V553" s="1" t="str">
        <f>VLOOKUP(Cohort[[#This Row],[Code]],Codes[],COLUMN(Codes[[#Headers],[Mother''s Medications]]),FALSE)</f>
        <v>Yes</v>
      </c>
      <c r="W553" s="1" t="str">
        <f>VLOOKUP(Cohort[[#This Row],[Code]],Codes[],COLUMN(Codes[[#Headers],[Baby Medications]]),FALSE)</f>
        <v>Yes</v>
      </c>
      <c r="X553" s="1" t="str">
        <f>VLOOKUP(Cohort[[#This Row],[Code]],Codes[],COLUMN(Codes[[#Headers],[Obstetric Histpry]]),FALSE)</f>
        <v>Yes</v>
      </c>
      <c r="Y553" s="1" t="str">
        <f>VLOOKUP(Cohort[[#This Row],[Code]],Codes[],COLUMN(Codes[[#Headers],[18 Month Follow on Data]]),FALSE)</f>
        <v>Yes</v>
      </c>
    </row>
    <row r="554" spans="1:25" hidden="1" x14ac:dyDescent="0.2">
      <c r="A554" t="s">
        <v>566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 t="str" cm="1">
        <f t="array" ref="I554">TEXT(SUM(10^Code_Mask*(Cohort[[#This Row],[Fetal Pilot Scans, validated or not]:[Has child had an 18 month assessment.  NB this includes limited data, courtesy assessments etc]]&gt;0)),"0000000")</f>
        <v>0100100</v>
      </c>
      <c r="L554" s="1" t="b">
        <f>VLOOKUP(Cohort[[#This Row],[Participant ID]],BIBS[],COLUMN(BIBS[[#Headers],[BIBS?]]),FALSE)</f>
        <v>0</v>
      </c>
      <c r="N554" s="1" t="str">
        <f>VLOOKUP(Cohort[[#This Row],[Code]],Codes[],COLUMN(Codes[[#Headers],[Meaning]]),FALSE)</f>
        <v>Term scan, Assessed at 18 months</v>
      </c>
      <c r="O554" s="1" t="str">
        <f>VLOOKUP(Cohort[[#This Row],[Code]],Codes[],COLUMN(Codes[[#Headers],[Parents Demographic]]),FALSE)</f>
        <v>Yes</v>
      </c>
      <c r="P554" s="1" t="str">
        <f>VLOOKUP(Cohort[[#This Row],[Code]],Codes[],COLUMN(Codes[[#Headers],[Mother''s Past Medical History]]),FALSE)</f>
        <v>Yes</v>
      </c>
      <c r="Q554" s="1" t="str">
        <f>VLOOKUP(Cohort[[#This Row],[Code]],Codes[],COLUMN(Codes[[#Headers],[EDD + Mode of Conception]]),FALSE)</f>
        <v>Yes</v>
      </c>
      <c r="R554" s="1" t="str">
        <f>VLOOKUP(Cohort[[#This Row],[Code]],Codes[],COLUMN(Codes[[#Headers],[Late Pregnancy History]]),FALSE)</f>
        <v>Yes</v>
      </c>
      <c r="S554" s="1" t="str">
        <f>VLOOKUP(Cohort[[#This Row],[Code]],Codes[],COLUMN(Codes[[#Headers],[Labour History]]),FALSE)</f>
        <v>Yes</v>
      </c>
      <c r="T554" s="1" t="str">
        <f>VLOOKUP(Cohort[[#This Row],[Code]],Codes[],COLUMN(Codes[[#Headers],[Baby Background Information]]),FALSE)</f>
        <v>Yes</v>
      </c>
      <c r="U554" s="1" t="str">
        <f>VLOOKUP(Cohort[[#This Row],[Code]],Codes[],COLUMN(Codes[[#Headers],[EPDS]]),FALSE)</f>
        <v>Yes</v>
      </c>
      <c r="V554" s="1" t="str">
        <f>VLOOKUP(Cohort[[#This Row],[Code]],Codes[],COLUMN(Codes[[#Headers],[Mother''s Medications]]),FALSE)</f>
        <v>Yes</v>
      </c>
      <c r="W554" s="1" t="str">
        <f>VLOOKUP(Cohort[[#This Row],[Code]],Codes[],COLUMN(Codes[[#Headers],[Baby Medications]]),FALSE)</f>
        <v>Yes</v>
      </c>
      <c r="X554" s="1" t="str">
        <f>VLOOKUP(Cohort[[#This Row],[Code]],Codes[],COLUMN(Codes[[#Headers],[Obstetric Histpry]]),FALSE)</f>
        <v>Yes</v>
      </c>
      <c r="Y554" s="1" t="str">
        <f>VLOOKUP(Cohort[[#This Row],[Code]],Codes[],COLUMN(Codes[[#Headers],[18 Month Follow on Data]]),FALSE)</f>
        <v>Yes</v>
      </c>
    </row>
    <row r="555" spans="1:25" hidden="1" x14ac:dyDescent="0.2">
      <c r="A555" t="s">
        <v>567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 t="str" cm="1">
        <f t="array" ref="I555">TEXT(SUM(10^Code_Mask*(Cohort[[#This Row],[Fetal Pilot Scans, validated or not]:[Has child had an 18 month assessment.  NB this includes limited data, courtesy assessments etc]]&gt;0)),"0000000")</f>
        <v>0100100</v>
      </c>
      <c r="L555" s="1" t="b">
        <f>VLOOKUP(Cohort[[#This Row],[Participant ID]],BIBS[],COLUMN(BIBS[[#Headers],[BIBS?]]),FALSE)</f>
        <v>0</v>
      </c>
      <c r="N555" s="1" t="str">
        <f>VLOOKUP(Cohort[[#This Row],[Code]],Codes[],COLUMN(Codes[[#Headers],[Meaning]]),FALSE)</f>
        <v>Term scan, Assessed at 18 months</v>
      </c>
      <c r="O555" s="1" t="str">
        <f>VLOOKUP(Cohort[[#This Row],[Code]],Codes[],COLUMN(Codes[[#Headers],[Parents Demographic]]),FALSE)</f>
        <v>Yes</v>
      </c>
      <c r="P555" s="1" t="str">
        <f>VLOOKUP(Cohort[[#This Row],[Code]],Codes[],COLUMN(Codes[[#Headers],[Mother''s Past Medical History]]),FALSE)</f>
        <v>Yes</v>
      </c>
      <c r="Q555" s="1" t="str">
        <f>VLOOKUP(Cohort[[#This Row],[Code]],Codes[],COLUMN(Codes[[#Headers],[EDD + Mode of Conception]]),FALSE)</f>
        <v>Yes</v>
      </c>
      <c r="R555" s="1" t="str">
        <f>VLOOKUP(Cohort[[#This Row],[Code]],Codes[],COLUMN(Codes[[#Headers],[Late Pregnancy History]]),FALSE)</f>
        <v>Yes</v>
      </c>
      <c r="S555" s="1" t="str">
        <f>VLOOKUP(Cohort[[#This Row],[Code]],Codes[],COLUMN(Codes[[#Headers],[Labour History]]),FALSE)</f>
        <v>Yes</v>
      </c>
      <c r="T555" s="1" t="str">
        <f>VLOOKUP(Cohort[[#This Row],[Code]],Codes[],COLUMN(Codes[[#Headers],[Baby Background Information]]),FALSE)</f>
        <v>Yes</v>
      </c>
      <c r="U555" s="1" t="str">
        <f>VLOOKUP(Cohort[[#This Row],[Code]],Codes[],COLUMN(Codes[[#Headers],[EPDS]]),FALSE)</f>
        <v>Yes</v>
      </c>
      <c r="V555" s="1" t="str">
        <f>VLOOKUP(Cohort[[#This Row],[Code]],Codes[],COLUMN(Codes[[#Headers],[Mother''s Medications]]),FALSE)</f>
        <v>Yes</v>
      </c>
      <c r="W555" s="1" t="str">
        <f>VLOOKUP(Cohort[[#This Row],[Code]],Codes[],COLUMN(Codes[[#Headers],[Baby Medications]]),FALSE)</f>
        <v>Yes</v>
      </c>
      <c r="X555" s="1" t="str">
        <f>VLOOKUP(Cohort[[#This Row],[Code]],Codes[],COLUMN(Codes[[#Headers],[Obstetric Histpry]]),FALSE)</f>
        <v>Yes</v>
      </c>
      <c r="Y555" s="1" t="str">
        <f>VLOOKUP(Cohort[[#This Row],[Code]],Codes[],COLUMN(Codes[[#Headers],[18 Month Follow on Data]]),FALSE)</f>
        <v>Yes</v>
      </c>
    </row>
    <row r="556" spans="1:25" hidden="1" x14ac:dyDescent="0.2">
      <c r="A556" t="s">
        <v>568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 t="str" cm="1">
        <f t="array" ref="I556">TEXT(SUM(10^Code_Mask*(Cohort[[#This Row],[Fetal Pilot Scans, validated or not]:[Has child had an 18 month assessment.  NB this includes limited data, courtesy assessments etc]]&gt;0)),"0000000")</f>
        <v>0100100</v>
      </c>
      <c r="L556" s="1" t="b">
        <f>VLOOKUP(Cohort[[#This Row],[Participant ID]],BIBS[],COLUMN(BIBS[[#Headers],[BIBS?]]),FALSE)</f>
        <v>0</v>
      </c>
      <c r="N556" s="1" t="str">
        <f>VLOOKUP(Cohort[[#This Row],[Code]],Codes[],COLUMN(Codes[[#Headers],[Meaning]]),FALSE)</f>
        <v>Term scan, Assessed at 18 months</v>
      </c>
      <c r="O556" s="1" t="str">
        <f>VLOOKUP(Cohort[[#This Row],[Code]],Codes[],COLUMN(Codes[[#Headers],[Parents Demographic]]),FALSE)</f>
        <v>Yes</v>
      </c>
      <c r="P556" s="1" t="str">
        <f>VLOOKUP(Cohort[[#This Row],[Code]],Codes[],COLUMN(Codes[[#Headers],[Mother''s Past Medical History]]),FALSE)</f>
        <v>Yes</v>
      </c>
      <c r="Q556" s="1" t="str">
        <f>VLOOKUP(Cohort[[#This Row],[Code]],Codes[],COLUMN(Codes[[#Headers],[EDD + Mode of Conception]]),FALSE)</f>
        <v>Yes</v>
      </c>
      <c r="R556" s="1" t="str">
        <f>VLOOKUP(Cohort[[#This Row],[Code]],Codes[],COLUMN(Codes[[#Headers],[Late Pregnancy History]]),FALSE)</f>
        <v>Yes</v>
      </c>
      <c r="S556" s="1" t="str">
        <f>VLOOKUP(Cohort[[#This Row],[Code]],Codes[],COLUMN(Codes[[#Headers],[Labour History]]),FALSE)</f>
        <v>Yes</v>
      </c>
      <c r="T556" s="1" t="str">
        <f>VLOOKUP(Cohort[[#This Row],[Code]],Codes[],COLUMN(Codes[[#Headers],[Baby Background Information]]),FALSE)</f>
        <v>Yes</v>
      </c>
      <c r="U556" s="1" t="str">
        <f>VLOOKUP(Cohort[[#This Row],[Code]],Codes[],COLUMN(Codes[[#Headers],[EPDS]]),FALSE)</f>
        <v>Yes</v>
      </c>
      <c r="V556" s="1" t="str">
        <f>VLOOKUP(Cohort[[#This Row],[Code]],Codes[],COLUMN(Codes[[#Headers],[Mother''s Medications]]),FALSE)</f>
        <v>Yes</v>
      </c>
      <c r="W556" s="1" t="str">
        <f>VLOOKUP(Cohort[[#This Row],[Code]],Codes[],COLUMN(Codes[[#Headers],[Baby Medications]]),FALSE)</f>
        <v>Yes</v>
      </c>
      <c r="X556" s="1" t="str">
        <f>VLOOKUP(Cohort[[#This Row],[Code]],Codes[],COLUMN(Codes[[#Headers],[Obstetric Histpry]]),FALSE)</f>
        <v>Yes</v>
      </c>
      <c r="Y556" s="1" t="str">
        <f>VLOOKUP(Cohort[[#This Row],[Code]],Codes[],COLUMN(Codes[[#Headers],[18 Month Follow on Data]]),FALSE)</f>
        <v>Yes</v>
      </c>
    </row>
    <row r="557" spans="1:25" hidden="1" x14ac:dyDescent="0.2">
      <c r="A557" t="s">
        <v>569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 t="str" cm="1">
        <f t="array" ref="I557">TEXT(SUM(10^Code_Mask*(Cohort[[#This Row],[Fetal Pilot Scans, validated or not]:[Has child had an 18 month assessment.  NB this includes limited data, courtesy assessments etc]]&gt;0)),"0000000")</f>
        <v>0100100</v>
      </c>
      <c r="L557" s="1" t="b">
        <f>VLOOKUP(Cohort[[#This Row],[Participant ID]],BIBS[],COLUMN(BIBS[[#Headers],[BIBS?]]),FALSE)</f>
        <v>0</v>
      </c>
      <c r="N557" s="1" t="str">
        <f>VLOOKUP(Cohort[[#This Row],[Code]],Codes[],COLUMN(Codes[[#Headers],[Meaning]]),FALSE)</f>
        <v>Term scan, Assessed at 18 months</v>
      </c>
      <c r="O557" s="1" t="str">
        <f>VLOOKUP(Cohort[[#This Row],[Code]],Codes[],COLUMN(Codes[[#Headers],[Parents Demographic]]),FALSE)</f>
        <v>Yes</v>
      </c>
      <c r="P557" s="1" t="str">
        <f>VLOOKUP(Cohort[[#This Row],[Code]],Codes[],COLUMN(Codes[[#Headers],[Mother''s Past Medical History]]),FALSE)</f>
        <v>Yes</v>
      </c>
      <c r="Q557" s="1" t="str">
        <f>VLOOKUP(Cohort[[#This Row],[Code]],Codes[],COLUMN(Codes[[#Headers],[EDD + Mode of Conception]]),FALSE)</f>
        <v>Yes</v>
      </c>
      <c r="R557" s="1" t="str">
        <f>VLOOKUP(Cohort[[#This Row],[Code]],Codes[],COLUMN(Codes[[#Headers],[Late Pregnancy History]]),FALSE)</f>
        <v>Yes</v>
      </c>
      <c r="S557" s="1" t="str">
        <f>VLOOKUP(Cohort[[#This Row],[Code]],Codes[],COLUMN(Codes[[#Headers],[Labour History]]),FALSE)</f>
        <v>Yes</v>
      </c>
      <c r="T557" s="1" t="str">
        <f>VLOOKUP(Cohort[[#This Row],[Code]],Codes[],COLUMN(Codes[[#Headers],[Baby Background Information]]),FALSE)</f>
        <v>Yes</v>
      </c>
      <c r="U557" s="1" t="str">
        <f>VLOOKUP(Cohort[[#This Row],[Code]],Codes[],COLUMN(Codes[[#Headers],[EPDS]]),FALSE)</f>
        <v>Yes</v>
      </c>
      <c r="V557" s="1" t="str">
        <f>VLOOKUP(Cohort[[#This Row],[Code]],Codes[],COLUMN(Codes[[#Headers],[Mother''s Medications]]),FALSE)</f>
        <v>Yes</v>
      </c>
      <c r="W557" s="1" t="str">
        <f>VLOOKUP(Cohort[[#This Row],[Code]],Codes[],COLUMN(Codes[[#Headers],[Baby Medications]]),FALSE)</f>
        <v>Yes</v>
      </c>
      <c r="X557" s="1" t="str">
        <f>VLOOKUP(Cohort[[#This Row],[Code]],Codes[],COLUMN(Codes[[#Headers],[Obstetric Histpry]]),FALSE)</f>
        <v>Yes</v>
      </c>
      <c r="Y557" s="1" t="str">
        <f>VLOOKUP(Cohort[[#This Row],[Code]],Codes[],COLUMN(Codes[[#Headers],[18 Month Follow on Data]]),FALSE)</f>
        <v>Yes</v>
      </c>
    </row>
    <row r="558" spans="1:25" hidden="1" x14ac:dyDescent="0.2">
      <c r="A558" t="s">
        <v>570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 t="str" cm="1">
        <f t="array" ref="I558">TEXT(SUM(10^Code_Mask*(Cohort[[#This Row],[Fetal Pilot Scans, validated or not]:[Has child had an 18 month assessment.  NB this includes limited data, courtesy assessments etc]]&gt;0)),"0000000")</f>
        <v>0100100</v>
      </c>
      <c r="L558" s="1" t="b">
        <f>VLOOKUP(Cohort[[#This Row],[Participant ID]],BIBS[],COLUMN(BIBS[[#Headers],[BIBS?]]),FALSE)</f>
        <v>0</v>
      </c>
      <c r="N558" s="1" t="str">
        <f>VLOOKUP(Cohort[[#This Row],[Code]],Codes[],COLUMN(Codes[[#Headers],[Meaning]]),FALSE)</f>
        <v>Term scan, Assessed at 18 months</v>
      </c>
      <c r="O558" s="1" t="str">
        <f>VLOOKUP(Cohort[[#This Row],[Code]],Codes[],COLUMN(Codes[[#Headers],[Parents Demographic]]),FALSE)</f>
        <v>Yes</v>
      </c>
      <c r="P558" s="1" t="str">
        <f>VLOOKUP(Cohort[[#This Row],[Code]],Codes[],COLUMN(Codes[[#Headers],[Mother''s Past Medical History]]),FALSE)</f>
        <v>Yes</v>
      </c>
      <c r="Q558" s="1" t="str">
        <f>VLOOKUP(Cohort[[#This Row],[Code]],Codes[],COLUMN(Codes[[#Headers],[EDD + Mode of Conception]]),FALSE)</f>
        <v>Yes</v>
      </c>
      <c r="R558" s="1" t="str">
        <f>VLOOKUP(Cohort[[#This Row],[Code]],Codes[],COLUMN(Codes[[#Headers],[Late Pregnancy History]]),FALSE)</f>
        <v>Yes</v>
      </c>
      <c r="S558" s="1" t="str">
        <f>VLOOKUP(Cohort[[#This Row],[Code]],Codes[],COLUMN(Codes[[#Headers],[Labour History]]),FALSE)</f>
        <v>Yes</v>
      </c>
      <c r="T558" s="1" t="str">
        <f>VLOOKUP(Cohort[[#This Row],[Code]],Codes[],COLUMN(Codes[[#Headers],[Baby Background Information]]),FALSE)</f>
        <v>Yes</v>
      </c>
      <c r="U558" s="1" t="str">
        <f>VLOOKUP(Cohort[[#This Row],[Code]],Codes[],COLUMN(Codes[[#Headers],[EPDS]]),FALSE)</f>
        <v>Yes</v>
      </c>
      <c r="V558" s="1" t="str">
        <f>VLOOKUP(Cohort[[#This Row],[Code]],Codes[],COLUMN(Codes[[#Headers],[Mother''s Medications]]),FALSE)</f>
        <v>Yes</v>
      </c>
      <c r="W558" s="1" t="str">
        <f>VLOOKUP(Cohort[[#This Row],[Code]],Codes[],COLUMN(Codes[[#Headers],[Baby Medications]]),FALSE)</f>
        <v>Yes</v>
      </c>
      <c r="X558" s="1" t="str">
        <f>VLOOKUP(Cohort[[#This Row],[Code]],Codes[],COLUMN(Codes[[#Headers],[Obstetric Histpry]]),FALSE)</f>
        <v>Yes</v>
      </c>
      <c r="Y558" s="1" t="str">
        <f>VLOOKUP(Cohort[[#This Row],[Code]],Codes[],COLUMN(Codes[[#Headers],[18 Month Follow on Data]]),FALSE)</f>
        <v>Yes</v>
      </c>
    </row>
    <row r="559" spans="1:25" hidden="1" x14ac:dyDescent="0.2">
      <c r="A559" t="s">
        <v>571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 t="str" cm="1">
        <f t="array" ref="I559">TEXT(SUM(10^Code_Mask*(Cohort[[#This Row],[Fetal Pilot Scans, validated or not]:[Has child had an 18 month assessment.  NB this includes limited data, courtesy assessments etc]]&gt;0)),"0000000")</f>
        <v>0100100</v>
      </c>
      <c r="L559" s="1" t="b">
        <f>VLOOKUP(Cohort[[#This Row],[Participant ID]],BIBS[],COLUMN(BIBS[[#Headers],[BIBS?]]),FALSE)</f>
        <v>0</v>
      </c>
      <c r="N559" s="1" t="str">
        <f>VLOOKUP(Cohort[[#This Row],[Code]],Codes[],COLUMN(Codes[[#Headers],[Meaning]]),FALSE)</f>
        <v>Term scan, Assessed at 18 months</v>
      </c>
      <c r="O559" s="1" t="str">
        <f>VLOOKUP(Cohort[[#This Row],[Code]],Codes[],COLUMN(Codes[[#Headers],[Parents Demographic]]),FALSE)</f>
        <v>Yes</v>
      </c>
      <c r="P559" s="1" t="str">
        <f>VLOOKUP(Cohort[[#This Row],[Code]],Codes[],COLUMN(Codes[[#Headers],[Mother''s Past Medical History]]),FALSE)</f>
        <v>Yes</v>
      </c>
      <c r="Q559" s="1" t="str">
        <f>VLOOKUP(Cohort[[#This Row],[Code]],Codes[],COLUMN(Codes[[#Headers],[EDD + Mode of Conception]]),FALSE)</f>
        <v>Yes</v>
      </c>
      <c r="R559" s="1" t="str">
        <f>VLOOKUP(Cohort[[#This Row],[Code]],Codes[],COLUMN(Codes[[#Headers],[Late Pregnancy History]]),FALSE)</f>
        <v>Yes</v>
      </c>
      <c r="S559" s="1" t="str">
        <f>VLOOKUP(Cohort[[#This Row],[Code]],Codes[],COLUMN(Codes[[#Headers],[Labour History]]),FALSE)</f>
        <v>Yes</v>
      </c>
      <c r="T559" s="1" t="str">
        <f>VLOOKUP(Cohort[[#This Row],[Code]],Codes[],COLUMN(Codes[[#Headers],[Baby Background Information]]),FALSE)</f>
        <v>Yes</v>
      </c>
      <c r="U559" s="1" t="str">
        <f>VLOOKUP(Cohort[[#This Row],[Code]],Codes[],COLUMN(Codes[[#Headers],[EPDS]]),FALSE)</f>
        <v>Yes</v>
      </c>
      <c r="V559" s="1" t="str">
        <f>VLOOKUP(Cohort[[#This Row],[Code]],Codes[],COLUMN(Codes[[#Headers],[Mother''s Medications]]),FALSE)</f>
        <v>Yes</v>
      </c>
      <c r="W559" s="1" t="str">
        <f>VLOOKUP(Cohort[[#This Row],[Code]],Codes[],COLUMN(Codes[[#Headers],[Baby Medications]]),FALSE)</f>
        <v>Yes</v>
      </c>
      <c r="X559" s="1" t="str">
        <f>VLOOKUP(Cohort[[#This Row],[Code]],Codes[],COLUMN(Codes[[#Headers],[Obstetric Histpry]]),FALSE)</f>
        <v>Yes</v>
      </c>
      <c r="Y559" s="1" t="str">
        <f>VLOOKUP(Cohort[[#This Row],[Code]],Codes[],COLUMN(Codes[[#Headers],[18 Month Follow on Data]]),FALSE)</f>
        <v>Yes</v>
      </c>
    </row>
    <row r="560" spans="1:25" hidden="1" x14ac:dyDescent="0.2">
      <c r="A560" t="s">
        <v>572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 t="str" cm="1">
        <f t="array" ref="I560">TEXT(SUM(10^Code_Mask*(Cohort[[#This Row],[Fetal Pilot Scans, validated or not]:[Has child had an 18 month assessment.  NB this includes limited data, courtesy assessments etc]]&gt;0)),"0000000")</f>
        <v>0100100</v>
      </c>
      <c r="L560" s="1" t="b">
        <f>VLOOKUP(Cohort[[#This Row],[Participant ID]],BIBS[],COLUMN(BIBS[[#Headers],[BIBS?]]),FALSE)</f>
        <v>0</v>
      </c>
      <c r="N560" s="1" t="str">
        <f>VLOOKUP(Cohort[[#This Row],[Code]],Codes[],COLUMN(Codes[[#Headers],[Meaning]]),FALSE)</f>
        <v>Term scan, Assessed at 18 months</v>
      </c>
      <c r="O560" s="1" t="str">
        <f>VLOOKUP(Cohort[[#This Row],[Code]],Codes[],COLUMN(Codes[[#Headers],[Parents Demographic]]),FALSE)</f>
        <v>Yes</v>
      </c>
      <c r="P560" s="1" t="str">
        <f>VLOOKUP(Cohort[[#This Row],[Code]],Codes[],COLUMN(Codes[[#Headers],[Mother''s Past Medical History]]),FALSE)</f>
        <v>Yes</v>
      </c>
      <c r="Q560" s="1" t="str">
        <f>VLOOKUP(Cohort[[#This Row],[Code]],Codes[],COLUMN(Codes[[#Headers],[EDD + Mode of Conception]]),FALSE)</f>
        <v>Yes</v>
      </c>
      <c r="R560" s="1" t="str">
        <f>VLOOKUP(Cohort[[#This Row],[Code]],Codes[],COLUMN(Codes[[#Headers],[Late Pregnancy History]]),FALSE)</f>
        <v>Yes</v>
      </c>
      <c r="S560" s="1" t="str">
        <f>VLOOKUP(Cohort[[#This Row],[Code]],Codes[],COLUMN(Codes[[#Headers],[Labour History]]),FALSE)</f>
        <v>Yes</v>
      </c>
      <c r="T560" s="1" t="str">
        <f>VLOOKUP(Cohort[[#This Row],[Code]],Codes[],COLUMN(Codes[[#Headers],[Baby Background Information]]),FALSE)</f>
        <v>Yes</v>
      </c>
      <c r="U560" s="1" t="str">
        <f>VLOOKUP(Cohort[[#This Row],[Code]],Codes[],COLUMN(Codes[[#Headers],[EPDS]]),FALSE)</f>
        <v>Yes</v>
      </c>
      <c r="V560" s="1" t="str">
        <f>VLOOKUP(Cohort[[#This Row],[Code]],Codes[],COLUMN(Codes[[#Headers],[Mother''s Medications]]),FALSE)</f>
        <v>Yes</v>
      </c>
      <c r="W560" s="1" t="str">
        <f>VLOOKUP(Cohort[[#This Row],[Code]],Codes[],COLUMN(Codes[[#Headers],[Baby Medications]]),FALSE)</f>
        <v>Yes</v>
      </c>
      <c r="X560" s="1" t="str">
        <f>VLOOKUP(Cohort[[#This Row],[Code]],Codes[],COLUMN(Codes[[#Headers],[Obstetric Histpry]]),FALSE)</f>
        <v>Yes</v>
      </c>
      <c r="Y560" s="1" t="str">
        <f>VLOOKUP(Cohort[[#This Row],[Code]],Codes[],COLUMN(Codes[[#Headers],[18 Month Follow on Data]]),FALSE)</f>
        <v>Yes</v>
      </c>
    </row>
    <row r="561" spans="1:25" hidden="1" x14ac:dyDescent="0.2">
      <c r="A561" t="s">
        <v>573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 t="str" cm="1">
        <f t="array" ref="I561">TEXT(SUM(10^Code_Mask*(Cohort[[#This Row],[Fetal Pilot Scans, validated or not]:[Has child had an 18 month assessment.  NB this includes limited data, courtesy assessments etc]]&gt;0)),"0000000")</f>
        <v>0100100</v>
      </c>
      <c r="L561" s="1" t="b">
        <f>VLOOKUP(Cohort[[#This Row],[Participant ID]],BIBS[],COLUMN(BIBS[[#Headers],[BIBS?]]),FALSE)</f>
        <v>0</v>
      </c>
      <c r="N561" s="1" t="str">
        <f>VLOOKUP(Cohort[[#This Row],[Code]],Codes[],COLUMN(Codes[[#Headers],[Meaning]]),FALSE)</f>
        <v>Term scan, Assessed at 18 months</v>
      </c>
      <c r="O561" s="1" t="str">
        <f>VLOOKUP(Cohort[[#This Row],[Code]],Codes[],COLUMN(Codes[[#Headers],[Parents Demographic]]),FALSE)</f>
        <v>Yes</v>
      </c>
      <c r="P561" s="1" t="str">
        <f>VLOOKUP(Cohort[[#This Row],[Code]],Codes[],COLUMN(Codes[[#Headers],[Mother''s Past Medical History]]),FALSE)</f>
        <v>Yes</v>
      </c>
      <c r="Q561" s="1" t="str">
        <f>VLOOKUP(Cohort[[#This Row],[Code]],Codes[],COLUMN(Codes[[#Headers],[EDD + Mode of Conception]]),FALSE)</f>
        <v>Yes</v>
      </c>
      <c r="R561" s="1" t="str">
        <f>VLOOKUP(Cohort[[#This Row],[Code]],Codes[],COLUMN(Codes[[#Headers],[Late Pregnancy History]]),FALSE)</f>
        <v>Yes</v>
      </c>
      <c r="S561" s="1" t="str">
        <f>VLOOKUP(Cohort[[#This Row],[Code]],Codes[],COLUMN(Codes[[#Headers],[Labour History]]),FALSE)</f>
        <v>Yes</v>
      </c>
      <c r="T561" s="1" t="str">
        <f>VLOOKUP(Cohort[[#This Row],[Code]],Codes[],COLUMN(Codes[[#Headers],[Baby Background Information]]),FALSE)</f>
        <v>Yes</v>
      </c>
      <c r="U561" s="1" t="str">
        <f>VLOOKUP(Cohort[[#This Row],[Code]],Codes[],COLUMN(Codes[[#Headers],[EPDS]]),FALSE)</f>
        <v>Yes</v>
      </c>
      <c r="V561" s="1" t="str">
        <f>VLOOKUP(Cohort[[#This Row],[Code]],Codes[],COLUMN(Codes[[#Headers],[Mother''s Medications]]),FALSE)</f>
        <v>Yes</v>
      </c>
      <c r="W561" s="1" t="str">
        <f>VLOOKUP(Cohort[[#This Row],[Code]],Codes[],COLUMN(Codes[[#Headers],[Baby Medications]]),FALSE)</f>
        <v>Yes</v>
      </c>
      <c r="X561" s="1" t="str">
        <f>VLOOKUP(Cohort[[#This Row],[Code]],Codes[],COLUMN(Codes[[#Headers],[Obstetric Histpry]]),FALSE)</f>
        <v>Yes</v>
      </c>
      <c r="Y561" s="1" t="str">
        <f>VLOOKUP(Cohort[[#This Row],[Code]],Codes[],COLUMN(Codes[[#Headers],[18 Month Follow on Data]]),FALSE)</f>
        <v>Yes</v>
      </c>
    </row>
    <row r="562" spans="1:25" x14ac:dyDescent="0.2">
      <c r="A562" t="s">
        <v>574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 t="str" cm="1">
        <f t="array" ref="I562">TEXT(SUM(10^Code_Mask*(Cohort[[#This Row],[Fetal Pilot Scans, validated or not]:[Has child had an 18 month assessment.  NB this includes limited data, courtesy assessments etc]]&gt;0)),"0000000")</f>
        <v>0100100</v>
      </c>
      <c r="L562" s="1" t="b">
        <f>VLOOKUP(Cohort[[#This Row],[Participant ID]],BIBS[],COLUMN(BIBS[[#Headers],[BIBS?]]),FALSE)</f>
        <v>1</v>
      </c>
      <c r="N562" s="1" t="str">
        <f>VLOOKUP(Cohort[[#This Row],[Code]],Codes[],COLUMN(Codes[[#Headers],[Meaning]]),FALSE)</f>
        <v>Term scan, Assessed at 18 months</v>
      </c>
      <c r="O562" s="1" t="str">
        <f>VLOOKUP(Cohort[[#This Row],[Code]],Codes[],COLUMN(Codes[[#Headers],[Parents Demographic]]),FALSE)</f>
        <v>Yes</v>
      </c>
      <c r="P562" s="1" t="str">
        <f>VLOOKUP(Cohort[[#This Row],[Code]],Codes[],COLUMN(Codes[[#Headers],[Mother''s Past Medical History]]),FALSE)</f>
        <v>Yes</v>
      </c>
      <c r="Q562" s="1" t="str">
        <f>VLOOKUP(Cohort[[#This Row],[Code]],Codes[],COLUMN(Codes[[#Headers],[EDD + Mode of Conception]]),FALSE)</f>
        <v>Yes</v>
      </c>
      <c r="R562" s="1" t="str">
        <f>VLOOKUP(Cohort[[#This Row],[Code]],Codes[],COLUMN(Codes[[#Headers],[Late Pregnancy History]]),FALSE)</f>
        <v>Yes</v>
      </c>
      <c r="S562" s="1" t="str">
        <f>VLOOKUP(Cohort[[#This Row],[Code]],Codes[],COLUMN(Codes[[#Headers],[Labour History]]),FALSE)</f>
        <v>Yes</v>
      </c>
      <c r="T562" s="1" t="str">
        <f>VLOOKUP(Cohort[[#This Row],[Code]],Codes[],COLUMN(Codes[[#Headers],[Baby Background Information]]),FALSE)</f>
        <v>Yes</v>
      </c>
      <c r="U562" s="1" t="str">
        <f>VLOOKUP(Cohort[[#This Row],[Code]],Codes[],COLUMN(Codes[[#Headers],[EPDS]]),FALSE)</f>
        <v>Yes</v>
      </c>
      <c r="V562" s="1" t="str">
        <f>VLOOKUP(Cohort[[#This Row],[Code]],Codes[],COLUMN(Codes[[#Headers],[Mother''s Medications]]),FALSE)</f>
        <v>Yes</v>
      </c>
      <c r="W562" s="1" t="str">
        <f>VLOOKUP(Cohort[[#This Row],[Code]],Codes[],COLUMN(Codes[[#Headers],[Baby Medications]]),FALSE)</f>
        <v>Yes</v>
      </c>
      <c r="X562" s="1" t="str">
        <f>VLOOKUP(Cohort[[#This Row],[Code]],Codes[],COLUMN(Codes[[#Headers],[Obstetric Histpry]]),FALSE)</f>
        <v>Yes</v>
      </c>
      <c r="Y562" s="1" t="str">
        <f>VLOOKUP(Cohort[[#This Row],[Code]],Codes[],COLUMN(Codes[[#Headers],[18 Month Follow on Data]]),FALSE)</f>
        <v>Yes</v>
      </c>
    </row>
    <row r="563" spans="1:25" hidden="1" x14ac:dyDescent="0.2">
      <c r="A563" t="s">
        <v>575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 t="str" cm="1">
        <f t="array" ref="I563">TEXT(SUM(10^Code_Mask*(Cohort[[#This Row],[Fetal Pilot Scans, validated or not]:[Has child had an 18 month assessment.  NB this includes limited data, courtesy assessments etc]]&gt;0)),"0000000")</f>
        <v>0100000</v>
      </c>
      <c r="L563" s="1" t="b">
        <f>VLOOKUP(Cohort[[#This Row],[Participant ID]],BIBS[],COLUMN(BIBS[[#Headers],[BIBS?]]),FALSE)</f>
        <v>0</v>
      </c>
      <c r="N563" s="1" t="str">
        <f>VLOOKUP(Cohort[[#This Row],[Code]],Codes[],COLUMN(Codes[[#Headers],[Meaning]]),FALSE)</f>
        <v>Term scan, not assessed</v>
      </c>
      <c r="O563" s="1" t="str">
        <f>VLOOKUP(Cohort[[#This Row],[Code]],Codes[],COLUMN(Codes[[#Headers],[Parents Demographic]]),FALSE)</f>
        <v>Yes</v>
      </c>
      <c r="P563" s="1" t="str">
        <f>VLOOKUP(Cohort[[#This Row],[Code]],Codes[],COLUMN(Codes[[#Headers],[Mother''s Past Medical History]]),FALSE)</f>
        <v>Yes</v>
      </c>
      <c r="Q563" s="1" t="str">
        <f>VLOOKUP(Cohort[[#This Row],[Code]],Codes[],COLUMN(Codes[[#Headers],[EDD + Mode of Conception]]),FALSE)</f>
        <v>Yes</v>
      </c>
      <c r="R563" s="1" t="str">
        <f>VLOOKUP(Cohort[[#This Row],[Code]],Codes[],COLUMN(Codes[[#Headers],[Late Pregnancy History]]),FALSE)</f>
        <v>Yes</v>
      </c>
      <c r="S563" s="1" t="str">
        <f>VLOOKUP(Cohort[[#This Row],[Code]],Codes[],COLUMN(Codes[[#Headers],[Labour History]]),FALSE)</f>
        <v>Yes</v>
      </c>
      <c r="T563" s="1" t="str">
        <f>VLOOKUP(Cohort[[#This Row],[Code]],Codes[],COLUMN(Codes[[#Headers],[Baby Background Information]]),FALSE)</f>
        <v>Yes</v>
      </c>
      <c r="U563" s="1" t="str">
        <f>VLOOKUP(Cohort[[#This Row],[Code]],Codes[],COLUMN(Codes[[#Headers],[EPDS]]),FALSE)</f>
        <v>Yes</v>
      </c>
      <c r="V563" s="1" t="str">
        <f>VLOOKUP(Cohort[[#This Row],[Code]],Codes[],COLUMN(Codes[[#Headers],[Mother''s Medications]]),FALSE)</f>
        <v>Yes</v>
      </c>
      <c r="W563" s="1" t="str">
        <f>VLOOKUP(Cohort[[#This Row],[Code]],Codes[],COLUMN(Codes[[#Headers],[Baby Medications]]),FALSE)</f>
        <v>Yes</v>
      </c>
      <c r="X563" s="1" t="str">
        <f>VLOOKUP(Cohort[[#This Row],[Code]],Codes[],COLUMN(Codes[[#Headers],[Obstetric Histpry]]),FALSE)</f>
        <v>Yes</v>
      </c>
      <c r="Y563" s="1" t="str">
        <f>VLOOKUP(Cohort[[#This Row],[Code]],Codes[],COLUMN(Codes[[#Headers],[18 Month Follow on Data]]),FALSE)</f>
        <v>No</v>
      </c>
    </row>
    <row r="564" spans="1:25" hidden="1" x14ac:dyDescent="0.2">
      <c r="A564" t="s">
        <v>576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 t="str" cm="1">
        <f t="array" ref="I564">TEXT(SUM(10^Code_Mask*(Cohort[[#This Row],[Fetal Pilot Scans, validated or not]:[Has child had an 18 month assessment.  NB this includes limited data, courtesy assessments etc]]&gt;0)),"0000000")</f>
        <v>0100000</v>
      </c>
      <c r="L564" s="1" t="b">
        <f>VLOOKUP(Cohort[[#This Row],[Participant ID]],BIBS[],COLUMN(BIBS[[#Headers],[BIBS?]]),FALSE)</f>
        <v>0</v>
      </c>
      <c r="N564" s="1" t="str">
        <f>VLOOKUP(Cohort[[#This Row],[Code]],Codes[],COLUMN(Codes[[#Headers],[Meaning]]),FALSE)</f>
        <v>Term scan, not assessed</v>
      </c>
      <c r="O564" s="1" t="str">
        <f>VLOOKUP(Cohort[[#This Row],[Code]],Codes[],COLUMN(Codes[[#Headers],[Parents Demographic]]),FALSE)</f>
        <v>Yes</v>
      </c>
      <c r="P564" s="1" t="str">
        <f>VLOOKUP(Cohort[[#This Row],[Code]],Codes[],COLUMN(Codes[[#Headers],[Mother''s Past Medical History]]),FALSE)</f>
        <v>Yes</v>
      </c>
      <c r="Q564" s="1" t="str">
        <f>VLOOKUP(Cohort[[#This Row],[Code]],Codes[],COLUMN(Codes[[#Headers],[EDD + Mode of Conception]]),FALSE)</f>
        <v>Yes</v>
      </c>
      <c r="R564" s="1" t="str">
        <f>VLOOKUP(Cohort[[#This Row],[Code]],Codes[],COLUMN(Codes[[#Headers],[Late Pregnancy History]]),FALSE)</f>
        <v>Yes</v>
      </c>
      <c r="S564" s="1" t="str">
        <f>VLOOKUP(Cohort[[#This Row],[Code]],Codes[],COLUMN(Codes[[#Headers],[Labour History]]),FALSE)</f>
        <v>Yes</v>
      </c>
      <c r="T564" s="1" t="str">
        <f>VLOOKUP(Cohort[[#This Row],[Code]],Codes[],COLUMN(Codes[[#Headers],[Baby Background Information]]),FALSE)</f>
        <v>Yes</v>
      </c>
      <c r="U564" s="1" t="str">
        <f>VLOOKUP(Cohort[[#This Row],[Code]],Codes[],COLUMN(Codes[[#Headers],[EPDS]]),FALSE)</f>
        <v>Yes</v>
      </c>
      <c r="V564" s="1" t="str">
        <f>VLOOKUP(Cohort[[#This Row],[Code]],Codes[],COLUMN(Codes[[#Headers],[Mother''s Medications]]),FALSE)</f>
        <v>Yes</v>
      </c>
      <c r="W564" s="1" t="str">
        <f>VLOOKUP(Cohort[[#This Row],[Code]],Codes[],COLUMN(Codes[[#Headers],[Baby Medications]]),FALSE)</f>
        <v>Yes</v>
      </c>
      <c r="X564" s="1" t="str">
        <f>VLOOKUP(Cohort[[#This Row],[Code]],Codes[],COLUMN(Codes[[#Headers],[Obstetric Histpry]]),FALSE)</f>
        <v>Yes</v>
      </c>
      <c r="Y564" s="1" t="str">
        <f>VLOOKUP(Cohort[[#This Row],[Code]],Codes[],COLUMN(Codes[[#Headers],[18 Month Follow on Data]]),FALSE)</f>
        <v>No</v>
      </c>
    </row>
    <row r="565" spans="1:25" hidden="1" x14ac:dyDescent="0.2">
      <c r="A565" t="s">
        <v>577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 t="str" cm="1">
        <f t="array" ref="I565">TEXT(SUM(10^Code_Mask*(Cohort[[#This Row],[Fetal Pilot Scans, validated or not]:[Has child had an 18 month assessment.  NB this includes limited data, courtesy assessments etc]]&gt;0)),"0000000")</f>
        <v>0100000</v>
      </c>
      <c r="L565" s="1" t="b">
        <f>VLOOKUP(Cohort[[#This Row],[Participant ID]],BIBS[],COLUMN(BIBS[[#Headers],[BIBS?]]),FALSE)</f>
        <v>0</v>
      </c>
      <c r="N565" s="1" t="str">
        <f>VLOOKUP(Cohort[[#This Row],[Code]],Codes[],COLUMN(Codes[[#Headers],[Meaning]]),FALSE)</f>
        <v>Term scan, not assessed</v>
      </c>
      <c r="O565" s="1" t="str">
        <f>VLOOKUP(Cohort[[#This Row],[Code]],Codes[],COLUMN(Codes[[#Headers],[Parents Demographic]]),FALSE)</f>
        <v>Yes</v>
      </c>
      <c r="P565" s="1" t="str">
        <f>VLOOKUP(Cohort[[#This Row],[Code]],Codes[],COLUMN(Codes[[#Headers],[Mother''s Past Medical History]]),FALSE)</f>
        <v>Yes</v>
      </c>
      <c r="Q565" s="1" t="str">
        <f>VLOOKUP(Cohort[[#This Row],[Code]],Codes[],COLUMN(Codes[[#Headers],[EDD + Mode of Conception]]),FALSE)</f>
        <v>Yes</v>
      </c>
      <c r="R565" s="1" t="str">
        <f>VLOOKUP(Cohort[[#This Row],[Code]],Codes[],COLUMN(Codes[[#Headers],[Late Pregnancy History]]),FALSE)</f>
        <v>Yes</v>
      </c>
      <c r="S565" s="1" t="str">
        <f>VLOOKUP(Cohort[[#This Row],[Code]],Codes[],COLUMN(Codes[[#Headers],[Labour History]]),FALSE)</f>
        <v>Yes</v>
      </c>
      <c r="T565" s="1" t="str">
        <f>VLOOKUP(Cohort[[#This Row],[Code]],Codes[],COLUMN(Codes[[#Headers],[Baby Background Information]]),FALSE)</f>
        <v>Yes</v>
      </c>
      <c r="U565" s="1" t="str">
        <f>VLOOKUP(Cohort[[#This Row],[Code]],Codes[],COLUMN(Codes[[#Headers],[EPDS]]),FALSE)</f>
        <v>Yes</v>
      </c>
      <c r="V565" s="1" t="str">
        <f>VLOOKUP(Cohort[[#This Row],[Code]],Codes[],COLUMN(Codes[[#Headers],[Mother''s Medications]]),FALSE)</f>
        <v>Yes</v>
      </c>
      <c r="W565" s="1" t="str">
        <f>VLOOKUP(Cohort[[#This Row],[Code]],Codes[],COLUMN(Codes[[#Headers],[Baby Medications]]),FALSE)</f>
        <v>Yes</v>
      </c>
      <c r="X565" s="1" t="str">
        <f>VLOOKUP(Cohort[[#This Row],[Code]],Codes[],COLUMN(Codes[[#Headers],[Obstetric Histpry]]),FALSE)</f>
        <v>Yes</v>
      </c>
      <c r="Y565" s="1" t="str">
        <f>VLOOKUP(Cohort[[#This Row],[Code]],Codes[],COLUMN(Codes[[#Headers],[18 Month Follow on Data]]),FALSE)</f>
        <v>No</v>
      </c>
    </row>
    <row r="566" spans="1:25" hidden="1" x14ac:dyDescent="0.2">
      <c r="A566" t="s">
        <v>578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 t="str" cm="1">
        <f t="array" ref="I566">TEXT(SUM(10^Code_Mask*(Cohort[[#This Row],[Fetal Pilot Scans, validated or not]:[Has child had an 18 month assessment.  NB this includes limited data, courtesy assessments etc]]&gt;0)),"0000000")</f>
        <v>0100100</v>
      </c>
      <c r="L566" s="1" t="b">
        <f>VLOOKUP(Cohort[[#This Row],[Participant ID]],BIBS[],COLUMN(BIBS[[#Headers],[BIBS?]]),FALSE)</f>
        <v>0</v>
      </c>
      <c r="N566" s="1" t="str">
        <f>VLOOKUP(Cohort[[#This Row],[Code]],Codes[],COLUMN(Codes[[#Headers],[Meaning]]),FALSE)</f>
        <v>Term scan, Assessed at 18 months</v>
      </c>
      <c r="O566" s="1" t="str">
        <f>VLOOKUP(Cohort[[#This Row],[Code]],Codes[],COLUMN(Codes[[#Headers],[Parents Demographic]]),FALSE)</f>
        <v>Yes</v>
      </c>
      <c r="P566" s="1" t="str">
        <f>VLOOKUP(Cohort[[#This Row],[Code]],Codes[],COLUMN(Codes[[#Headers],[Mother''s Past Medical History]]),FALSE)</f>
        <v>Yes</v>
      </c>
      <c r="Q566" s="1" t="str">
        <f>VLOOKUP(Cohort[[#This Row],[Code]],Codes[],COLUMN(Codes[[#Headers],[EDD + Mode of Conception]]),FALSE)</f>
        <v>Yes</v>
      </c>
      <c r="R566" s="1" t="str">
        <f>VLOOKUP(Cohort[[#This Row],[Code]],Codes[],COLUMN(Codes[[#Headers],[Late Pregnancy History]]),FALSE)</f>
        <v>Yes</v>
      </c>
      <c r="S566" s="1" t="str">
        <f>VLOOKUP(Cohort[[#This Row],[Code]],Codes[],COLUMN(Codes[[#Headers],[Labour History]]),FALSE)</f>
        <v>Yes</v>
      </c>
      <c r="T566" s="1" t="str">
        <f>VLOOKUP(Cohort[[#This Row],[Code]],Codes[],COLUMN(Codes[[#Headers],[Baby Background Information]]),FALSE)</f>
        <v>Yes</v>
      </c>
      <c r="U566" s="1" t="str">
        <f>VLOOKUP(Cohort[[#This Row],[Code]],Codes[],COLUMN(Codes[[#Headers],[EPDS]]),FALSE)</f>
        <v>Yes</v>
      </c>
      <c r="V566" s="1" t="str">
        <f>VLOOKUP(Cohort[[#This Row],[Code]],Codes[],COLUMN(Codes[[#Headers],[Mother''s Medications]]),FALSE)</f>
        <v>Yes</v>
      </c>
      <c r="W566" s="1" t="str">
        <f>VLOOKUP(Cohort[[#This Row],[Code]],Codes[],COLUMN(Codes[[#Headers],[Baby Medications]]),FALSE)</f>
        <v>Yes</v>
      </c>
      <c r="X566" s="1" t="str">
        <f>VLOOKUP(Cohort[[#This Row],[Code]],Codes[],COLUMN(Codes[[#Headers],[Obstetric Histpry]]),FALSE)</f>
        <v>Yes</v>
      </c>
      <c r="Y566" s="1" t="str">
        <f>VLOOKUP(Cohort[[#This Row],[Code]],Codes[],COLUMN(Codes[[#Headers],[18 Month Follow on Data]]),FALSE)</f>
        <v>Yes</v>
      </c>
    </row>
    <row r="567" spans="1:25" hidden="1" x14ac:dyDescent="0.2">
      <c r="A567" t="s">
        <v>579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 t="str" cm="1">
        <f t="array" ref="I567">TEXT(SUM(10^Code_Mask*(Cohort[[#This Row],[Fetal Pilot Scans, validated or not]:[Has child had an 18 month assessment.  NB this includes limited data, courtesy assessments etc]]&gt;0)),"0000000")</f>
        <v>0100100</v>
      </c>
      <c r="L567" s="1" t="b">
        <f>VLOOKUP(Cohort[[#This Row],[Participant ID]],BIBS[],COLUMN(BIBS[[#Headers],[BIBS?]]),FALSE)</f>
        <v>0</v>
      </c>
      <c r="N567" s="1" t="str">
        <f>VLOOKUP(Cohort[[#This Row],[Code]],Codes[],COLUMN(Codes[[#Headers],[Meaning]]),FALSE)</f>
        <v>Term scan, Assessed at 18 months</v>
      </c>
      <c r="O567" s="1" t="str">
        <f>VLOOKUP(Cohort[[#This Row],[Code]],Codes[],COLUMN(Codes[[#Headers],[Parents Demographic]]),FALSE)</f>
        <v>Yes</v>
      </c>
      <c r="P567" s="1" t="str">
        <f>VLOOKUP(Cohort[[#This Row],[Code]],Codes[],COLUMN(Codes[[#Headers],[Mother''s Past Medical History]]),FALSE)</f>
        <v>Yes</v>
      </c>
      <c r="Q567" s="1" t="str">
        <f>VLOOKUP(Cohort[[#This Row],[Code]],Codes[],COLUMN(Codes[[#Headers],[EDD + Mode of Conception]]),FALSE)</f>
        <v>Yes</v>
      </c>
      <c r="R567" s="1" t="str">
        <f>VLOOKUP(Cohort[[#This Row],[Code]],Codes[],COLUMN(Codes[[#Headers],[Late Pregnancy History]]),FALSE)</f>
        <v>Yes</v>
      </c>
      <c r="S567" s="1" t="str">
        <f>VLOOKUP(Cohort[[#This Row],[Code]],Codes[],COLUMN(Codes[[#Headers],[Labour History]]),FALSE)</f>
        <v>Yes</v>
      </c>
      <c r="T567" s="1" t="str">
        <f>VLOOKUP(Cohort[[#This Row],[Code]],Codes[],COLUMN(Codes[[#Headers],[Baby Background Information]]),FALSE)</f>
        <v>Yes</v>
      </c>
      <c r="U567" s="1" t="str">
        <f>VLOOKUP(Cohort[[#This Row],[Code]],Codes[],COLUMN(Codes[[#Headers],[EPDS]]),FALSE)</f>
        <v>Yes</v>
      </c>
      <c r="V567" s="1" t="str">
        <f>VLOOKUP(Cohort[[#This Row],[Code]],Codes[],COLUMN(Codes[[#Headers],[Mother''s Medications]]),FALSE)</f>
        <v>Yes</v>
      </c>
      <c r="W567" s="1" t="str">
        <f>VLOOKUP(Cohort[[#This Row],[Code]],Codes[],COLUMN(Codes[[#Headers],[Baby Medications]]),FALSE)</f>
        <v>Yes</v>
      </c>
      <c r="X567" s="1" t="str">
        <f>VLOOKUP(Cohort[[#This Row],[Code]],Codes[],COLUMN(Codes[[#Headers],[Obstetric Histpry]]),FALSE)</f>
        <v>Yes</v>
      </c>
      <c r="Y567" s="1" t="str">
        <f>VLOOKUP(Cohort[[#This Row],[Code]],Codes[],COLUMN(Codes[[#Headers],[18 Month Follow on Data]]),FALSE)</f>
        <v>Yes</v>
      </c>
    </row>
    <row r="568" spans="1:25" hidden="1" x14ac:dyDescent="0.2">
      <c r="A568" t="s">
        <v>580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 t="str" cm="1">
        <f t="array" ref="I568">TEXT(SUM(10^Code_Mask*(Cohort[[#This Row],[Fetal Pilot Scans, validated or not]:[Has child had an 18 month assessment.  NB this includes limited data, courtesy assessments etc]]&gt;0)),"0000000")</f>
        <v>0100100</v>
      </c>
      <c r="L568" s="1" t="b">
        <f>VLOOKUP(Cohort[[#This Row],[Participant ID]],BIBS[],COLUMN(BIBS[[#Headers],[BIBS?]]),FALSE)</f>
        <v>0</v>
      </c>
      <c r="N568" s="1" t="str">
        <f>VLOOKUP(Cohort[[#This Row],[Code]],Codes[],COLUMN(Codes[[#Headers],[Meaning]]),FALSE)</f>
        <v>Term scan, Assessed at 18 months</v>
      </c>
      <c r="O568" s="1" t="str">
        <f>VLOOKUP(Cohort[[#This Row],[Code]],Codes[],COLUMN(Codes[[#Headers],[Parents Demographic]]),FALSE)</f>
        <v>Yes</v>
      </c>
      <c r="P568" s="1" t="str">
        <f>VLOOKUP(Cohort[[#This Row],[Code]],Codes[],COLUMN(Codes[[#Headers],[Mother''s Past Medical History]]),FALSE)</f>
        <v>Yes</v>
      </c>
      <c r="Q568" s="1" t="str">
        <f>VLOOKUP(Cohort[[#This Row],[Code]],Codes[],COLUMN(Codes[[#Headers],[EDD + Mode of Conception]]),FALSE)</f>
        <v>Yes</v>
      </c>
      <c r="R568" s="1" t="str">
        <f>VLOOKUP(Cohort[[#This Row],[Code]],Codes[],COLUMN(Codes[[#Headers],[Late Pregnancy History]]),FALSE)</f>
        <v>Yes</v>
      </c>
      <c r="S568" s="1" t="str">
        <f>VLOOKUP(Cohort[[#This Row],[Code]],Codes[],COLUMN(Codes[[#Headers],[Labour History]]),FALSE)</f>
        <v>Yes</v>
      </c>
      <c r="T568" s="1" t="str">
        <f>VLOOKUP(Cohort[[#This Row],[Code]],Codes[],COLUMN(Codes[[#Headers],[Baby Background Information]]),FALSE)</f>
        <v>Yes</v>
      </c>
      <c r="U568" s="1" t="str">
        <f>VLOOKUP(Cohort[[#This Row],[Code]],Codes[],COLUMN(Codes[[#Headers],[EPDS]]),FALSE)</f>
        <v>Yes</v>
      </c>
      <c r="V568" s="1" t="str">
        <f>VLOOKUP(Cohort[[#This Row],[Code]],Codes[],COLUMN(Codes[[#Headers],[Mother''s Medications]]),FALSE)</f>
        <v>Yes</v>
      </c>
      <c r="W568" s="1" t="str">
        <f>VLOOKUP(Cohort[[#This Row],[Code]],Codes[],COLUMN(Codes[[#Headers],[Baby Medications]]),FALSE)</f>
        <v>Yes</v>
      </c>
      <c r="X568" s="1" t="str">
        <f>VLOOKUP(Cohort[[#This Row],[Code]],Codes[],COLUMN(Codes[[#Headers],[Obstetric Histpry]]),FALSE)</f>
        <v>Yes</v>
      </c>
      <c r="Y568" s="1" t="str">
        <f>VLOOKUP(Cohort[[#This Row],[Code]],Codes[],COLUMN(Codes[[#Headers],[18 Month Follow on Data]]),FALSE)</f>
        <v>Yes</v>
      </c>
    </row>
    <row r="569" spans="1:25" hidden="1" x14ac:dyDescent="0.2">
      <c r="A569" t="s">
        <v>581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 t="str" cm="1">
        <f t="array" ref="I569">TEXT(SUM(10^Code_Mask*(Cohort[[#This Row],[Fetal Pilot Scans, validated or not]:[Has child had an 18 month assessment.  NB this includes limited data, courtesy assessments etc]]&gt;0)),"0000000")</f>
        <v>0100100</v>
      </c>
      <c r="L569" s="1" t="b">
        <f>VLOOKUP(Cohort[[#This Row],[Participant ID]],BIBS[],COLUMN(BIBS[[#Headers],[BIBS?]]),FALSE)</f>
        <v>0</v>
      </c>
      <c r="N569" s="1" t="str">
        <f>VLOOKUP(Cohort[[#This Row],[Code]],Codes[],COLUMN(Codes[[#Headers],[Meaning]]),FALSE)</f>
        <v>Term scan, Assessed at 18 months</v>
      </c>
      <c r="O569" s="1" t="str">
        <f>VLOOKUP(Cohort[[#This Row],[Code]],Codes[],COLUMN(Codes[[#Headers],[Parents Demographic]]),FALSE)</f>
        <v>Yes</v>
      </c>
      <c r="P569" s="1" t="str">
        <f>VLOOKUP(Cohort[[#This Row],[Code]],Codes[],COLUMN(Codes[[#Headers],[Mother''s Past Medical History]]),FALSE)</f>
        <v>Yes</v>
      </c>
      <c r="Q569" s="1" t="str">
        <f>VLOOKUP(Cohort[[#This Row],[Code]],Codes[],COLUMN(Codes[[#Headers],[EDD + Mode of Conception]]),FALSE)</f>
        <v>Yes</v>
      </c>
      <c r="R569" s="1" t="str">
        <f>VLOOKUP(Cohort[[#This Row],[Code]],Codes[],COLUMN(Codes[[#Headers],[Late Pregnancy History]]),FALSE)</f>
        <v>Yes</v>
      </c>
      <c r="S569" s="1" t="str">
        <f>VLOOKUP(Cohort[[#This Row],[Code]],Codes[],COLUMN(Codes[[#Headers],[Labour History]]),FALSE)</f>
        <v>Yes</v>
      </c>
      <c r="T569" s="1" t="str">
        <f>VLOOKUP(Cohort[[#This Row],[Code]],Codes[],COLUMN(Codes[[#Headers],[Baby Background Information]]),FALSE)</f>
        <v>Yes</v>
      </c>
      <c r="U569" s="1" t="str">
        <f>VLOOKUP(Cohort[[#This Row],[Code]],Codes[],COLUMN(Codes[[#Headers],[EPDS]]),FALSE)</f>
        <v>Yes</v>
      </c>
      <c r="V569" s="1" t="str">
        <f>VLOOKUP(Cohort[[#This Row],[Code]],Codes[],COLUMN(Codes[[#Headers],[Mother''s Medications]]),FALSE)</f>
        <v>Yes</v>
      </c>
      <c r="W569" s="1" t="str">
        <f>VLOOKUP(Cohort[[#This Row],[Code]],Codes[],COLUMN(Codes[[#Headers],[Baby Medications]]),FALSE)</f>
        <v>Yes</v>
      </c>
      <c r="X569" s="1" t="str">
        <f>VLOOKUP(Cohort[[#This Row],[Code]],Codes[],COLUMN(Codes[[#Headers],[Obstetric Histpry]]),FALSE)</f>
        <v>Yes</v>
      </c>
      <c r="Y569" s="1" t="str">
        <f>VLOOKUP(Cohort[[#This Row],[Code]],Codes[],COLUMN(Codes[[#Headers],[18 Month Follow on Data]]),FALSE)</f>
        <v>Yes</v>
      </c>
    </row>
    <row r="570" spans="1:25" hidden="1" x14ac:dyDescent="0.2">
      <c r="A570" t="s">
        <v>582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 t="str" cm="1">
        <f t="array" ref="I570">TEXT(SUM(10^Code_Mask*(Cohort[[#This Row],[Fetal Pilot Scans, validated or not]:[Has child had an 18 month assessment.  NB this includes limited data, courtesy assessments etc]]&gt;0)),"0000000")</f>
        <v>0100100</v>
      </c>
      <c r="L570" s="1" t="b">
        <f>VLOOKUP(Cohort[[#This Row],[Participant ID]],BIBS[],COLUMN(BIBS[[#Headers],[BIBS?]]),FALSE)</f>
        <v>0</v>
      </c>
      <c r="N570" s="1" t="str">
        <f>VLOOKUP(Cohort[[#This Row],[Code]],Codes[],COLUMN(Codes[[#Headers],[Meaning]]),FALSE)</f>
        <v>Term scan, Assessed at 18 months</v>
      </c>
      <c r="O570" s="1" t="str">
        <f>VLOOKUP(Cohort[[#This Row],[Code]],Codes[],COLUMN(Codes[[#Headers],[Parents Demographic]]),FALSE)</f>
        <v>Yes</v>
      </c>
      <c r="P570" s="1" t="str">
        <f>VLOOKUP(Cohort[[#This Row],[Code]],Codes[],COLUMN(Codes[[#Headers],[Mother''s Past Medical History]]),FALSE)</f>
        <v>Yes</v>
      </c>
      <c r="Q570" s="1" t="str">
        <f>VLOOKUP(Cohort[[#This Row],[Code]],Codes[],COLUMN(Codes[[#Headers],[EDD + Mode of Conception]]),FALSE)</f>
        <v>Yes</v>
      </c>
      <c r="R570" s="1" t="str">
        <f>VLOOKUP(Cohort[[#This Row],[Code]],Codes[],COLUMN(Codes[[#Headers],[Late Pregnancy History]]),FALSE)</f>
        <v>Yes</v>
      </c>
      <c r="S570" s="1" t="str">
        <f>VLOOKUP(Cohort[[#This Row],[Code]],Codes[],COLUMN(Codes[[#Headers],[Labour History]]),FALSE)</f>
        <v>Yes</v>
      </c>
      <c r="T570" s="1" t="str">
        <f>VLOOKUP(Cohort[[#This Row],[Code]],Codes[],COLUMN(Codes[[#Headers],[Baby Background Information]]),FALSE)</f>
        <v>Yes</v>
      </c>
      <c r="U570" s="1" t="str">
        <f>VLOOKUP(Cohort[[#This Row],[Code]],Codes[],COLUMN(Codes[[#Headers],[EPDS]]),FALSE)</f>
        <v>Yes</v>
      </c>
      <c r="V570" s="1" t="str">
        <f>VLOOKUP(Cohort[[#This Row],[Code]],Codes[],COLUMN(Codes[[#Headers],[Mother''s Medications]]),FALSE)</f>
        <v>Yes</v>
      </c>
      <c r="W570" s="1" t="str">
        <f>VLOOKUP(Cohort[[#This Row],[Code]],Codes[],COLUMN(Codes[[#Headers],[Baby Medications]]),FALSE)</f>
        <v>Yes</v>
      </c>
      <c r="X570" s="1" t="str">
        <f>VLOOKUP(Cohort[[#This Row],[Code]],Codes[],COLUMN(Codes[[#Headers],[Obstetric Histpry]]),FALSE)</f>
        <v>Yes</v>
      </c>
      <c r="Y570" s="1" t="str">
        <f>VLOOKUP(Cohort[[#This Row],[Code]],Codes[],COLUMN(Codes[[#Headers],[18 Month Follow on Data]]),FALSE)</f>
        <v>Yes</v>
      </c>
    </row>
    <row r="571" spans="1:25" hidden="1" x14ac:dyDescent="0.2">
      <c r="A571" t="s">
        <v>583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 t="str" cm="1">
        <f t="array" ref="I571">TEXT(SUM(10^Code_Mask*(Cohort[[#This Row],[Fetal Pilot Scans, validated or not]:[Has child had an 18 month assessment.  NB this includes limited data, courtesy assessments etc]]&gt;0)),"0000000")</f>
        <v>0100100</v>
      </c>
      <c r="L571" s="1" t="b">
        <f>VLOOKUP(Cohort[[#This Row],[Participant ID]],BIBS[],COLUMN(BIBS[[#Headers],[BIBS?]]),FALSE)</f>
        <v>0</v>
      </c>
      <c r="N571" s="1" t="str">
        <f>VLOOKUP(Cohort[[#This Row],[Code]],Codes[],COLUMN(Codes[[#Headers],[Meaning]]),FALSE)</f>
        <v>Term scan, Assessed at 18 months</v>
      </c>
      <c r="O571" s="1" t="str">
        <f>VLOOKUP(Cohort[[#This Row],[Code]],Codes[],COLUMN(Codes[[#Headers],[Parents Demographic]]),FALSE)</f>
        <v>Yes</v>
      </c>
      <c r="P571" s="1" t="str">
        <f>VLOOKUP(Cohort[[#This Row],[Code]],Codes[],COLUMN(Codes[[#Headers],[Mother''s Past Medical History]]),FALSE)</f>
        <v>Yes</v>
      </c>
      <c r="Q571" s="1" t="str">
        <f>VLOOKUP(Cohort[[#This Row],[Code]],Codes[],COLUMN(Codes[[#Headers],[EDD + Mode of Conception]]),FALSE)</f>
        <v>Yes</v>
      </c>
      <c r="R571" s="1" t="str">
        <f>VLOOKUP(Cohort[[#This Row],[Code]],Codes[],COLUMN(Codes[[#Headers],[Late Pregnancy History]]),FALSE)</f>
        <v>Yes</v>
      </c>
      <c r="S571" s="1" t="str">
        <f>VLOOKUP(Cohort[[#This Row],[Code]],Codes[],COLUMN(Codes[[#Headers],[Labour History]]),FALSE)</f>
        <v>Yes</v>
      </c>
      <c r="T571" s="1" t="str">
        <f>VLOOKUP(Cohort[[#This Row],[Code]],Codes[],COLUMN(Codes[[#Headers],[Baby Background Information]]),FALSE)</f>
        <v>Yes</v>
      </c>
      <c r="U571" s="1" t="str">
        <f>VLOOKUP(Cohort[[#This Row],[Code]],Codes[],COLUMN(Codes[[#Headers],[EPDS]]),FALSE)</f>
        <v>Yes</v>
      </c>
      <c r="V571" s="1" t="str">
        <f>VLOOKUP(Cohort[[#This Row],[Code]],Codes[],COLUMN(Codes[[#Headers],[Mother''s Medications]]),FALSE)</f>
        <v>Yes</v>
      </c>
      <c r="W571" s="1" t="str">
        <f>VLOOKUP(Cohort[[#This Row],[Code]],Codes[],COLUMN(Codes[[#Headers],[Baby Medications]]),FALSE)</f>
        <v>Yes</v>
      </c>
      <c r="X571" s="1" t="str">
        <f>VLOOKUP(Cohort[[#This Row],[Code]],Codes[],COLUMN(Codes[[#Headers],[Obstetric Histpry]]),FALSE)</f>
        <v>Yes</v>
      </c>
      <c r="Y571" s="1" t="str">
        <f>VLOOKUP(Cohort[[#This Row],[Code]],Codes[],COLUMN(Codes[[#Headers],[18 Month Follow on Data]]),FALSE)</f>
        <v>Yes</v>
      </c>
    </row>
    <row r="572" spans="1:25" hidden="1" x14ac:dyDescent="0.2">
      <c r="A572" t="s">
        <v>584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tr" cm="1">
        <f t="array" ref="I572">TEXT(SUM(10^Code_Mask*(Cohort[[#This Row],[Fetal Pilot Scans, validated or not]:[Has child had an 18 month assessment.  NB this includes limited data, courtesy assessments etc]]&gt;0)),"0000000")</f>
        <v>0000010</v>
      </c>
      <c r="L572" s="1" t="b">
        <f>VLOOKUP(Cohort[[#This Row],[Participant ID]],BIBS[],COLUMN(BIBS[[#Headers],[BIBS?]]),FALSE)</f>
        <v>0</v>
      </c>
      <c r="N572" s="1" t="str">
        <f>VLOOKUP(Cohort[[#This Row],[Code]],Codes[],COLUMN(Codes[[#Headers],[Meaning]]),FALSE)</f>
        <v>Fetal pilot.  Not assessed.  Enrolment, EPDS, not cleaned</v>
      </c>
      <c r="O572" s="1" t="str">
        <f>VLOOKUP(Cohort[[#This Row],[Code]],Codes[],COLUMN(Codes[[#Headers],[Parents Demographic]]),FALSE)</f>
        <v>Yes - uncleaned</v>
      </c>
      <c r="P572" s="1" t="str">
        <f>VLOOKUP(Cohort[[#This Row],[Code]],Codes[],COLUMN(Codes[[#Headers],[Mother''s Past Medical History]]),FALSE)</f>
        <v>Yes - uncleaned</v>
      </c>
      <c r="Q572" s="1" t="str">
        <f>VLOOKUP(Cohort[[#This Row],[Code]],Codes[],COLUMN(Codes[[#Headers],[EDD + Mode of Conception]]),FALSE)</f>
        <v>Yes - uncleaned</v>
      </c>
      <c r="R572" s="1" t="str">
        <f>VLOOKUP(Cohort[[#This Row],[Code]],Codes[],COLUMN(Codes[[#Headers],[Late Pregnancy History]]),FALSE)</f>
        <v>No</v>
      </c>
      <c r="S572" s="1" t="str">
        <f>VLOOKUP(Cohort[[#This Row],[Code]],Codes[],COLUMN(Codes[[#Headers],[Labour History]]),FALSE)</f>
        <v>No</v>
      </c>
      <c r="T572" s="1" t="str">
        <f>VLOOKUP(Cohort[[#This Row],[Code]],Codes[],COLUMN(Codes[[#Headers],[Baby Background Information]]),FALSE)</f>
        <v>No</v>
      </c>
      <c r="U572" s="1" t="str">
        <f>VLOOKUP(Cohort[[#This Row],[Code]],Codes[],COLUMN(Codes[[#Headers],[EPDS]]),FALSE)</f>
        <v>Yes</v>
      </c>
      <c r="V572" s="1" t="str">
        <f>VLOOKUP(Cohort[[#This Row],[Code]],Codes[],COLUMN(Codes[[#Headers],[Mother''s Medications]]),FALSE)</f>
        <v>Yes - uncleaned</v>
      </c>
      <c r="W572" s="1" t="str">
        <f>VLOOKUP(Cohort[[#This Row],[Code]],Codes[],COLUMN(Codes[[#Headers],[Baby Medications]]),FALSE)</f>
        <v>No</v>
      </c>
      <c r="X572" s="1" t="str">
        <f>VLOOKUP(Cohort[[#This Row],[Code]],Codes[],COLUMN(Codes[[#Headers],[Obstetric Histpry]]),FALSE)</f>
        <v>Yes - uncleaned</v>
      </c>
      <c r="Y572" s="1" t="str">
        <f>VLOOKUP(Cohort[[#This Row],[Code]],Codes[],COLUMN(Codes[[#Headers],[18 Month Follow on Data]]),FALSE)</f>
        <v>No</v>
      </c>
    </row>
    <row r="573" spans="1:25" hidden="1" x14ac:dyDescent="0.2">
      <c r="A573" t="s">
        <v>585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 t="str" cm="1">
        <f t="array" ref="I573">TEXT(SUM(10^Code_Mask*(Cohort[[#This Row],[Fetal Pilot Scans, validated or not]:[Has child had an 18 month assessment.  NB this includes limited data, courtesy assessments etc]]&gt;0)),"0000000")</f>
        <v>0011110</v>
      </c>
      <c r="L573" s="1" t="b">
        <f>VLOOKUP(Cohort[[#This Row],[Participant ID]],BIBS[],COLUMN(BIBS[[#Headers],[BIBS?]]),FALSE)</f>
        <v>0</v>
      </c>
      <c r="N573" s="1" t="str">
        <f>VLOOKUP(Cohort[[#This Row],[Code]],Codes[],COLUMN(Codes[[#Headers],[Meaning]]),FALSE)</f>
        <v>Pre-term and pre-term at term scans + fetal pilot, assessed at 18 months</v>
      </c>
      <c r="O573" s="1" t="str">
        <f>VLOOKUP(Cohort[[#This Row],[Code]],Codes[],COLUMN(Codes[[#Headers],[Parents Demographic]]),FALSE)</f>
        <v>Yes</v>
      </c>
      <c r="P573" s="1" t="str">
        <f>VLOOKUP(Cohort[[#This Row],[Code]],Codes[],COLUMN(Codes[[#Headers],[Mother''s Past Medical History]]),FALSE)</f>
        <v>Yes</v>
      </c>
      <c r="Q573" s="1" t="str">
        <f>VLOOKUP(Cohort[[#This Row],[Code]],Codes[],COLUMN(Codes[[#Headers],[EDD + Mode of Conception]]),FALSE)</f>
        <v>Yes</v>
      </c>
      <c r="R573" s="1" t="str">
        <f>VLOOKUP(Cohort[[#This Row],[Code]],Codes[],COLUMN(Codes[[#Headers],[Late Pregnancy History]]),FALSE)</f>
        <v>Yes</v>
      </c>
      <c r="S573" s="1" t="str">
        <f>VLOOKUP(Cohort[[#This Row],[Code]],Codes[],COLUMN(Codes[[#Headers],[Labour History]]),FALSE)</f>
        <v>Yes</v>
      </c>
      <c r="T573" s="1" t="str">
        <f>VLOOKUP(Cohort[[#This Row],[Code]],Codes[],COLUMN(Codes[[#Headers],[Baby Background Information]]),FALSE)</f>
        <v>Yes</v>
      </c>
      <c r="U573" s="1" t="str">
        <f>VLOOKUP(Cohort[[#This Row],[Code]],Codes[],COLUMN(Codes[[#Headers],[EPDS]]),FALSE)</f>
        <v>Yes</v>
      </c>
      <c r="V573" s="1" t="str">
        <f>VLOOKUP(Cohort[[#This Row],[Code]],Codes[],COLUMN(Codes[[#Headers],[Mother''s Medications]]),FALSE)</f>
        <v>Yes</v>
      </c>
      <c r="W573" s="1" t="str">
        <f>VLOOKUP(Cohort[[#This Row],[Code]],Codes[],COLUMN(Codes[[#Headers],[Baby Medications]]),FALSE)</f>
        <v>Yes</v>
      </c>
      <c r="X573" s="1" t="str">
        <f>VLOOKUP(Cohort[[#This Row],[Code]],Codes[],COLUMN(Codes[[#Headers],[Obstetric Histpry]]),FALSE)</f>
        <v>Yes</v>
      </c>
      <c r="Y573" s="1" t="str">
        <f>VLOOKUP(Cohort[[#This Row],[Code]],Codes[],COLUMN(Codes[[#Headers],[18 Month Follow on Data]]),FALSE)</f>
        <v>Yes</v>
      </c>
    </row>
    <row r="574" spans="1:25" hidden="1" x14ac:dyDescent="0.2">
      <c r="A574" t="s">
        <v>586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tr" cm="1">
        <f t="array" ref="I574">TEXT(SUM(10^Code_Mask*(Cohort[[#This Row],[Fetal Pilot Scans, validated or not]:[Has child had an 18 month assessment.  NB this includes limited data, courtesy assessments etc]]&gt;0)),"0000000")</f>
        <v>0000010</v>
      </c>
      <c r="L574" s="1" t="b">
        <f>VLOOKUP(Cohort[[#This Row],[Participant ID]],BIBS[],COLUMN(BIBS[[#Headers],[BIBS?]]),FALSE)</f>
        <v>0</v>
      </c>
      <c r="N574" s="1" t="str">
        <f>VLOOKUP(Cohort[[#This Row],[Code]],Codes[],COLUMN(Codes[[#Headers],[Meaning]]),FALSE)</f>
        <v>Fetal pilot.  Not assessed.  Enrolment, EPDS, not cleaned</v>
      </c>
      <c r="O574" s="1" t="str">
        <f>VLOOKUP(Cohort[[#This Row],[Code]],Codes[],COLUMN(Codes[[#Headers],[Parents Demographic]]),FALSE)</f>
        <v>Yes - uncleaned</v>
      </c>
      <c r="P574" s="1" t="str">
        <f>VLOOKUP(Cohort[[#This Row],[Code]],Codes[],COLUMN(Codes[[#Headers],[Mother''s Past Medical History]]),FALSE)</f>
        <v>Yes - uncleaned</v>
      </c>
      <c r="Q574" s="1" t="str">
        <f>VLOOKUP(Cohort[[#This Row],[Code]],Codes[],COLUMN(Codes[[#Headers],[EDD + Mode of Conception]]),FALSE)</f>
        <v>Yes - uncleaned</v>
      </c>
      <c r="R574" s="1" t="str">
        <f>VLOOKUP(Cohort[[#This Row],[Code]],Codes[],COLUMN(Codes[[#Headers],[Late Pregnancy History]]),FALSE)</f>
        <v>No</v>
      </c>
      <c r="S574" s="1" t="str">
        <f>VLOOKUP(Cohort[[#This Row],[Code]],Codes[],COLUMN(Codes[[#Headers],[Labour History]]),FALSE)</f>
        <v>No</v>
      </c>
      <c r="T574" s="1" t="str">
        <f>VLOOKUP(Cohort[[#This Row],[Code]],Codes[],COLUMN(Codes[[#Headers],[Baby Background Information]]),FALSE)</f>
        <v>No</v>
      </c>
      <c r="U574" s="1" t="str">
        <f>VLOOKUP(Cohort[[#This Row],[Code]],Codes[],COLUMN(Codes[[#Headers],[EPDS]]),FALSE)</f>
        <v>Yes</v>
      </c>
      <c r="V574" s="1" t="str">
        <f>VLOOKUP(Cohort[[#This Row],[Code]],Codes[],COLUMN(Codes[[#Headers],[Mother''s Medications]]),FALSE)</f>
        <v>Yes - uncleaned</v>
      </c>
      <c r="W574" s="1" t="str">
        <f>VLOOKUP(Cohort[[#This Row],[Code]],Codes[],COLUMN(Codes[[#Headers],[Baby Medications]]),FALSE)</f>
        <v>No</v>
      </c>
      <c r="X574" s="1" t="str">
        <f>VLOOKUP(Cohort[[#This Row],[Code]],Codes[],COLUMN(Codes[[#Headers],[Obstetric Histpry]]),FALSE)</f>
        <v>Yes - uncleaned</v>
      </c>
      <c r="Y574" s="1" t="str">
        <f>VLOOKUP(Cohort[[#This Row],[Code]],Codes[],COLUMN(Codes[[#Headers],[18 Month Follow on Data]]),FALSE)</f>
        <v>No</v>
      </c>
    </row>
    <row r="575" spans="1:25" ht="17" hidden="1" x14ac:dyDescent="0.2">
      <c r="A575" t="s">
        <v>587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tr" cm="1">
        <f t="array" ref="I575">TEXT(SUM(10^Code_Mask*(Cohort[[#This Row],[Fetal Pilot Scans, validated or not]:[Has child had an 18 month assessment.  NB this includes limited data, courtesy assessments etc]]&gt;0)),"0000000")</f>
        <v>0000000</v>
      </c>
      <c r="K575" s="1" t="s">
        <v>36</v>
      </c>
      <c r="L575" s="1" t="e">
        <f>VLOOKUP(Cohort[[#This Row],[Participant ID]],BIBS[],COLUMN(BIBS[[#Headers],[BIBS?]]),FALSE)</f>
        <v>#N/A</v>
      </c>
      <c r="N575" s="1" t="str">
        <f>VLOOKUP(Cohort[[#This Row],[Code]],Codes[],COLUMN(Codes[[#Headers],[Meaning]]),FALSE)</f>
        <v>No dHCP data at ll.  ?Enrolment, ?Baby Born, ?EPDS but not cleaned</v>
      </c>
      <c r="O575" s="1" t="str">
        <f>VLOOKUP(Cohort[[#This Row],[Code]],Codes[],COLUMN(Codes[[#Headers],[Parents Demographic]]),FALSE)</f>
        <v>No</v>
      </c>
      <c r="P575" s="1" t="str">
        <f>VLOOKUP(Cohort[[#This Row],[Code]],Codes[],COLUMN(Codes[[#Headers],[Mother''s Past Medical History]]),FALSE)</f>
        <v>No</v>
      </c>
      <c r="Q575" s="1" t="str">
        <f>VLOOKUP(Cohort[[#This Row],[Code]],Codes[],COLUMN(Codes[[#Headers],[EDD + Mode of Conception]]),FALSE)</f>
        <v>No</v>
      </c>
      <c r="R575" s="1" t="str">
        <f>VLOOKUP(Cohort[[#This Row],[Code]],Codes[],COLUMN(Codes[[#Headers],[Late Pregnancy History]]),FALSE)</f>
        <v>No</v>
      </c>
      <c r="S575" s="1" t="str">
        <f>VLOOKUP(Cohort[[#This Row],[Code]],Codes[],COLUMN(Codes[[#Headers],[Labour History]]),FALSE)</f>
        <v>No</v>
      </c>
      <c r="T575" s="1" t="str">
        <f>VLOOKUP(Cohort[[#This Row],[Code]],Codes[],COLUMN(Codes[[#Headers],[Baby Background Information]]),FALSE)</f>
        <v>No</v>
      </c>
      <c r="U575" s="1" t="str">
        <f>VLOOKUP(Cohort[[#This Row],[Code]],Codes[],COLUMN(Codes[[#Headers],[EPDS]]),FALSE)</f>
        <v>No</v>
      </c>
      <c r="V575" s="1" t="str">
        <f>VLOOKUP(Cohort[[#This Row],[Code]],Codes[],COLUMN(Codes[[#Headers],[Mother''s Medications]]),FALSE)</f>
        <v>No</v>
      </c>
      <c r="W575" s="1" t="str">
        <f>VLOOKUP(Cohort[[#This Row],[Code]],Codes[],COLUMN(Codes[[#Headers],[Baby Medications]]),FALSE)</f>
        <v>No</v>
      </c>
      <c r="X575" s="1" t="str">
        <f>VLOOKUP(Cohort[[#This Row],[Code]],Codes[],COLUMN(Codes[[#Headers],[Obstetric Histpry]]),FALSE)</f>
        <v>No</v>
      </c>
      <c r="Y575" s="1" t="str">
        <f>VLOOKUP(Cohort[[#This Row],[Code]],Codes[],COLUMN(Codes[[#Headers],[18 Month Follow on Data]]),FALSE)</f>
        <v>No</v>
      </c>
    </row>
    <row r="576" spans="1:25" hidden="1" x14ac:dyDescent="0.2">
      <c r="A576" t="s">
        <v>588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 t="str" cm="1">
        <f t="array" ref="I576">TEXT(SUM(10^Code_Mask*(Cohort[[#This Row],[Fetal Pilot Scans, validated or not]:[Has child had an 18 month assessment.  NB this includes limited data, courtesy assessments etc]]&gt;0)),"0000000")</f>
        <v>0011100</v>
      </c>
      <c r="L576" s="1" t="b">
        <f>VLOOKUP(Cohort[[#This Row],[Participant ID]],BIBS[],COLUMN(BIBS[[#Headers],[BIBS?]]),FALSE)</f>
        <v>0</v>
      </c>
      <c r="N576" s="1" t="str">
        <f>VLOOKUP(Cohort[[#This Row],[Code]],Codes[],COLUMN(Codes[[#Headers],[Meaning]]),FALSE)</f>
        <v>Pre-term and pre-term at term scans, assessed at 18 months</v>
      </c>
      <c r="O576" s="1" t="str">
        <f>VLOOKUP(Cohort[[#This Row],[Code]],Codes[],COLUMN(Codes[[#Headers],[Parents Demographic]]),FALSE)</f>
        <v>Yes</v>
      </c>
      <c r="P576" s="1" t="str">
        <f>VLOOKUP(Cohort[[#This Row],[Code]],Codes[],COLUMN(Codes[[#Headers],[Mother''s Past Medical History]]),FALSE)</f>
        <v>Yes</v>
      </c>
      <c r="Q576" s="1" t="str">
        <f>VLOOKUP(Cohort[[#This Row],[Code]],Codes[],COLUMN(Codes[[#Headers],[EDD + Mode of Conception]]),FALSE)</f>
        <v>Yes</v>
      </c>
      <c r="R576" s="1" t="str">
        <f>VLOOKUP(Cohort[[#This Row],[Code]],Codes[],COLUMN(Codes[[#Headers],[Late Pregnancy History]]),FALSE)</f>
        <v>Yes</v>
      </c>
      <c r="S576" s="1" t="str">
        <f>VLOOKUP(Cohort[[#This Row],[Code]],Codes[],COLUMN(Codes[[#Headers],[Labour History]]),FALSE)</f>
        <v>Yes</v>
      </c>
      <c r="T576" s="1" t="str">
        <f>VLOOKUP(Cohort[[#This Row],[Code]],Codes[],COLUMN(Codes[[#Headers],[Baby Background Information]]),FALSE)</f>
        <v>Yes</v>
      </c>
      <c r="U576" s="1" t="str">
        <f>VLOOKUP(Cohort[[#This Row],[Code]],Codes[],COLUMN(Codes[[#Headers],[EPDS]]),FALSE)</f>
        <v>Yes</v>
      </c>
      <c r="V576" s="1" t="str">
        <f>VLOOKUP(Cohort[[#This Row],[Code]],Codes[],COLUMN(Codes[[#Headers],[Mother''s Medications]]),FALSE)</f>
        <v>Yes</v>
      </c>
      <c r="W576" s="1" t="str">
        <f>VLOOKUP(Cohort[[#This Row],[Code]],Codes[],COLUMN(Codes[[#Headers],[Baby Medications]]),FALSE)</f>
        <v>Yes</v>
      </c>
      <c r="X576" s="1" t="str">
        <f>VLOOKUP(Cohort[[#This Row],[Code]],Codes[],COLUMN(Codes[[#Headers],[Obstetric Histpry]]),FALSE)</f>
        <v>Yes</v>
      </c>
      <c r="Y576" s="1" t="str">
        <f>VLOOKUP(Cohort[[#This Row],[Code]],Codes[],COLUMN(Codes[[#Headers],[18 Month Follow on Data]]),FALSE)</f>
        <v>Yes</v>
      </c>
    </row>
    <row r="577" spans="1:25" hidden="1" x14ac:dyDescent="0.2">
      <c r="A577" t="s">
        <v>589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tr" cm="1">
        <f t="array" ref="I577">TEXT(SUM(10^Code_Mask*(Cohort[[#This Row],[Fetal Pilot Scans, validated or not]:[Has child had an 18 month assessment.  NB this includes limited data, courtesy assessments etc]]&gt;0)),"0000000")</f>
        <v>0000010</v>
      </c>
      <c r="L577" s="1" t="b">
        <f>VLOOKUP(Cohort[[#This Row],[Participant ID]],BIBS[],COLUMN(BIBS[[#Headers],[BIBS?]]),FALSE)</f>
        <v>0</v>
      </c>
      <c r="N577" s="1" t="str">
        <f>VLOOKUP(Cohort[[#This Row],[Code]],Codes[],COLUMN(Codes[[#Headers],[Meaning]]),FALSE)</f>
        <v>Fetal pilot.  Not assessed.  Enrolment, EPDS, not cleaned</v>
      </c>
      <c r="O577" s="1" t="str">
        <f>VLOOKUP(Cohort[[#This Row],[Code]],Codes[],COLUMN(Codes[[#Headers],[Parents Demographic]]),FALSE)</f>
        <v>Yes - uncleaned</v>
      </c>
      <c r="P577" s="1" t="str">
        <f>VLOOKUP(Cohort[[#This Row],[Code]],Codes[],COLUMN(Codes[[#Headers],[Mother''s Past Medical History]]),FALSE)</f>
        <v>Yes - uncleaned</v>
      </c>
      <c r="Q577" s="1" t="str">
        <f>VLOOKUP(Cohort[[#This Row],[Code]],Codes[],COLUMN(Codes[[#Headers],[EDD + Mode of Conception]]),FALSE)</f>
        <v>Yes - uncleaned</v>
      </c>
      <c r="R577" s="1" t="str">
        <f>VLOOKUP(Cohort[[#This Row],[Code]],Codes[],COLUMN(Codes[[#Headers],[Late Pregnancy History]]),FALSE)</f>
        <v>No</v>
      </c>
      <c r="S577" s="1" t="str">
        <f>VLOOKUP(Cohort[[#This Row],[Code]],Codes[],COLUMN(Codes[[#Headers],[Labour History]]),FALSE)</f>
        <v>No</v>
      </c>
      <c r="T577" s="1" t="str">
        <f>VLOOKUP(Cohort[[#This Row],[Code]],Codes[],COLUMN(Codes[[#Headers],[Baby Background Information]]),FALSE)</f>
        <v>No</v>
      </c>
      <c r="U577" s="1" t="str">
        <f>VLOOKUP(Cohort[[#This Row],[Code]],Codes[],COLUMN(Codes[[#Headers],[EPDS]]),FALSE)</f>
        <v>Yes</v>
      </c>
      <c r="V577" s="1" t="str">
        <f>VLOOKUP(Cohort[[#This Row],[Code]],Codes[],COLUMN(Codes[[#Headers],[Mother''s Medications]]),FALSE)</f>
        <v>Yes - uncleaned</v>
      </c>
      <c r="W577" s="1" t="str">
        <f>VLOOKUP(Cohort[[#This Row],[Code]],Codes[],COLUMN(Codes[[#Headers],[Baby Medications]]),FALSE)</f>
        <v>No</v>
      </c>
      <c r="X577" s="1" t="str">
        <f>VLOOKUP(Cohort[[#This Row],[Code]],Codes[],COLUMN(Codes[[#Headers],[Obstetric Histpry]]),FALSE)</f>
        <v>Yes - uncleaned</v>
      </c>
      <c r="Y577" s="1" t="str">
        <f>VLOOKUP(Cohort[[#This Row],[Code]],Codes[],COLUMN(Codes[[#Headers],[18 Month Follow on Data]]),FALSE)</f>
        <v>No</v>
      </c>
    </row>
    <row r="578" spans="1:25" hidden="1" x14ac:dyDescent="0.2">
      <c r="A578" t="s">
        <v>590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 t="str" cm="1">
        <f t="array" ref="I578">TEXT(SUM(10^Code_Mask*(Cohort[[#This Row],[Fetal Pilot Scans, validated or not]:[Has child had an 18 month assessment.  NB this includes limited data, courtesy assessments etc]]&gt;0)),"0000000")</f>
        <v>0100110</v>
      </c>
      <c r="L578" s="1" t="b">
        <f>VLOOKUP(Cohort[[#This Row],[Participant ID]],BIBS[],COLUMN(BIBS[[#Headers],[BIBS?]]),FALSE)</f>
        <v>0</v>
      </c>
      <c r="N578" s="1" t="str">
        <f>VLOOKUP(Cohort[[#This Row],[Code]],Codes[],COLUMN(Codes[[#Headers],[Meaning]]),FALSE)</f>
        <v>Term scan + fetal pilot assessed at 18 months</v>
      </c>
      <c r="O578" s="1" t="str">
        <f>VLOOKUP(Cohort[[#This Row],[Code]],Codes[],COLUMN(Codes[[#Headers],[Parents Demographic]]),FALSE)</f>
        <v>Yes</v>
      </c>
      <c r="P578" s="1" t="str">
        <f>VLOOKUP(Cohort[[#This Row],[Code]],Codes[],COLUMN(Codes[[#Headers],[Mother''s Past Medical History]]),FALSE)</f>
        <v>Yes</v>
      </c>
      <c r="Q578" s="1" t="str">
        <f>VLOOKUP(Cohort[[#This Row],[Code]],Codes[],COLUMN(Codes[[#Headers],[EDD + Mode of Conception]]),FALSE)</f>
        <v>Yes</v>
      </c>
      <c r="R578" s="1" t="str">
        <f>VLOOKUP(Cohort[[#This Row],[Code]],Codes[],COLUMN(Codes[[#Headers],[Late Pregnancy History]]),FALSE)</f>
        <v>Yes</v>
      </c>
      <c r="S578" s="1" t="str">
        <f>VLOOKUP(Cohort[[#This Row],[Code]],Codes[],COLUMN(Codes[[#Headers],[Labour History]]),FALSE)</f>
        <v>Yes</v>
      </c>
      <c r="T578" s="1" t="str">
        <f>VLOOKUP(Cohort[[#This Row],[Code]],Codes[],COLUMN(Codes[[#Headers],[Baby Background Information]]),FALSE)</f>
        <v>Yes</v>
      </c>
      <c r="U578" s="1" t="str">
        <f>VLOOKUP(Cohort[[#This Row],[Code]],Codes[],COLUMN(Codes[[#Headers],[EPDS]]),FALSE)</f>
        <v>Yes</v>
      </c>
      <c r="V578" s="1" t="str">
        <f>VLOOKUP(Cohort[[#This Row],[Code]],Codes[],COLUMN(Codes[[#Headers],[Mother''s Medications]]),FALSE)</f>
        <v>Yes</v>
      </c>
      <c r="W578" s="1" t="str">
        <f>VLOOKUP(Cohort[[#This Row],[Code]],Codes[],COLUMN(Codes[[#Headers],[Baby Medications]]),FALSE)</f>
        <v>Yes</v>
      </c>
      <c r="X578" s="1" t="str">
        <f>VLOOKUP(Cohort[[#This Row],[Code]],Codes[],COLUMN(Codes[[#Headers],[Obstetric Histpry]]),FALSE)</f>
        <v>Yes</v>
      </c>
      <c r="Y578" s="1" t="str">
        <f>VLOOKUP(Cohort[[#This Row],[Code]],Codes[],COLUMN(Codes[[#Headers],[18 Month Follow on Data]]),FALSE)</f>
        <v>Yes</v>
      </c>
    </row>
    <row r="579" spans="1:25" hidden="1" x14ac:dyDescent="0.2">
      <c r="A579" t="s">
        <v>591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tr" cm="1">
        <f t="array" ref="I579">TEXT(SUM(10^Code_Mask*(Cohort[[#This Row],[Fetal Pilot Scans, validated or not]:[Has child had an 18 month assessment.  NB this includes limited data, courtesy assessments etc]]&gt;0)),"0000000")</f>
        <v>0000010</v>
      </c>
      <c r="L579" s="1" t="b">
        <f>VLOOKUP(Cohort[[#This Row],[Participant ID]],BIBS[],COLUMN(BIBS[[#Headers],[BIBS?]]),FALSE)</f>
        <v>0</v>
      </c>
      <c r="N579" s="1" t="str">
        <f>VLOOKUP(Cohort[[#This Row],[Code]],Codes[],COLUMN(Codes[[#Headers],[Meaning]]),FALSE)</f>
        <v>Fetal pilot.  Not assessed.  Enrolment, EPDS, not cleaned</v>
      </c>
      <c r="O579" s="1" t="str">
        <f>VLOOKUP(Cohort[[#This Row],[Code]],Codes[],COLUMN(Codes[[#Headers],[Parents Demographic]]),FALSE)</f>
        <v>Yes - uncleaned</v>
      </c>
      <c r="P579" s="1" t="str">
        <f>VLOOKUP(Cohort[[#This Row],[Code]],Codes[],COLUMN(Codes[[#Headers],[Mother''s Past Medical History]]),FALSE)</f>
        <v>Yes - uncleaned</v>
      </c>
      <c r="Q579" s="1" t="str">
        <f>VLOOKUP(Cohort[[#This Row],[Code]],Codes[],COLUMN(Codes[[#Headers],[EDD + Mode of Conception]]),FALSE)</f>
        <v>Yes - uncleaned</v>
      </c>
      <c r="R579" s="1" t="str">
        <f>VLOOKUP(Cohort[[#This Row],[Code]],Codes[],COLUMN(Codes[[#Headers],[Late Pregnancy History]]),FALSE)</f>
        <v>No</v>
      </c>
      <c r="S579" s="1" t="str">
        <f>VLOOKUP(Cohort[[#This Row],[Code]],Codes[],COLUMN(Codes[[#Headers],[Labour History]]),FALSE)</f>
        <v>No</v>
      </c>
      <c r="T579" s="1" t="str">
        <f>VLOOKUP(Cohort[[#This Row],[Code]],Codes[],COLUMN(Codes[[#Headers],[Baby Background Information]]),FALSE)</f>
        <v>No</v>
      </c>
      <c r="U579" s="1" t="str">
        <f>VLOOKUP(Cohort[[#This Row],[Code]],Codes[],COLUMN(Codes[[#Headers],[EPDS]]),FALSE)</f>
        <v>Yes</v>
      </c>
      <c r="V579" s="1" t="str">
        <f>VLOOKUP(Cohort[[#This Row],[Code]],Codes[],COLUMN(Codes[[#Headers],[Mother''s Medications]]),FALSE)</f>
        <v>Yes - uncleaned</v>
      </c>
      <c r="W579" s="1" t="str">
        <f>VLOOKUP(Cohort[[#This Row],[Code]],Codes[],COLUMN(Codes[[#Headers],[Baby Medications]]),FALSE)</f>
        <v>No</v>
      </c>
      <c r="X579" s="1" t="str">
        <f>VLOOKUP(Cohort[[#This Row],[Code]],Codes[],COLUMN(Codes[[#Headers],[Obstetric Histpry]]),FALSE)</f>
        <v>Yes - uncleaned</v>
      </c>
      <c r="Y579" s="1" t="str">
        <f>VLOOKUP(Cohort[[#This Row],[Code]],Codes[],COLUMN(Codes[[#Headers],[18 Month Follow on Data]]),FALSE)</f>
        <v>No</v>
      </c>
    </row>
    <row r="580" spans="1:25" hidden="1" x14ac:dyDescent="0.2">
      <c r="A580" t="s">
        <v>592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tr" cm="1">
        <f t="array" ref="I580">TEXT(SUM(10^Code_Mask*(Cohort[[#This Row],[Fetal Pilot Scans, validated or not]:[Has child had an 18 month assessment.  NB this includes limited data, courtesy assessments etc]]&gt;0)),"0000000")</f>
        <v>0000010</v>
      </c>
      <c r="L580" s="1" t="b">
        <f>VLOOKUP(Cohort[[#This Row],[Participant ID]],BIBS[],COLUMN(BIBS[[#Headers],[BIBS?]]),FALSE)</f>
        <v>0</v>
      </c>
      <c r="N580" s="1" t="str">
        <f>VLOOKUP(Cohort[[#This Row],[Code]],Codes[],COLUMN(Codes[[#Headers],[Meaning]]),FALSE)</f>
        <v>Fetal pilot.  Not assessed.  Enrolment, EPDS, not cleaned</v>
      </c>
      <c r="O580" s="1" t="str">
        <f>VLOOKUP(Cohort[[#This Row],[Code]],Codes[],COLUMN(Codes[[#Headers],[Parents Demographic]]),FALSE)</f>
        <v>Yes - uncleaned</v>
      </c>
      <c r="P580" s="1" t="str">
        <f>VLOOKUP(Cohort[[#This Row],[Code]],Codes[],COLUMN(Codes[[#Headers],[Mother''s Past Medical History]]),FALSE)</f>
        <v>Yes - uncleaned</v>
      </c>
      <c r="Q580" s="1" t="str">
        <f>VLOOKUP(Cohort[[#This Row],[Code]],Codes[],COLUMN(Codes[[#Headers],[EDD + Mode of Conception]]),FALSE)</f>
        <v>Yes - uncleaned</v>
      </c>
      <c r="R580" s="1" t="str">
        <f>VLOOKUP(Cohort[[#This Row],[Code]],Codes[],COLUMN(Codes[[#Headers],[Late Pregnancy History]]),FALSE)</f>
        <v>No</v>
      </c>
      <c r="S580" s="1" t="str">
        <f>VLOOKUP(Cohort[[#This Row],[Code]],Codes[],COLUMN(Codes[[#Headers],[Labour History]]),FALSE)</f>
        <v>No</v>
      </c>
      <c r="T580" s="1" t="str">
        <f>VLOOKUP(Cohort[[#This Row],[Code]],Codes[],COLUMN(Codes[[#Headers],[Baby Background Information]]),FALSE)</f>
        <v>No</v>
      </c>
      <c r="U580" s="1" t="str">
        <f>VLOOKUP(Cohort[[#This Row],[Code]],Codes[],COLUMN(Codes[[#Headers],[EPDS]]),FALSE)</f>
        <v>Yes</v>
      </c>
      <c r="V580" s="1" t="str">
        <f>VLOOKUP(Cohort[[#This Row],[Code]],Codes[],COLUMN(Codes[[#Headers],[Mother''s Medications]]),FALSE)</f>
        <v>Yes - uncleaned</v>
      </c>
      <c r="W580" s="1" t="str">
        <f>VLOOKUP(Cohort[[#This Row],[Code]],Codes[],COLUMN(Codes[[#Headers],[Baby Medications]]),FALSE)</f>
        <v>No</v>
      </c>
      <c r="X580" s="1" t="str">
        <f>VLOOKUP(Cohort[[#This Row],[Code]],Codes[],COLUMN(Codes[[#Headers],[Obstetric Histpry]]),FALSE)</f>
        <v>Yes - uncleaned</v>
      </c>
      <c r="Y580" s="1" t="str">
        <f>VLOOKUP(Cohort[[#This Row],[Code]],Codes[],COLUMN(Codes[[#Headers],[18 Month Follow on Data]]),FALSE)</f>
        <v>No</v>
      </c>
    </row>
    <row r="581" spans="1:25" hidden="1" x14ac:dyDescent="0.2">
      <c r="A581" t="s">
        <v>593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tr" cm="1">
        <f t="array" ref="I581">TEXT(SUM(10^Code_Mask*(Cohort[[#This Row],[Fetal Pilot Scans, validated or not]:[Has child had an 18 month assessment.  NB this includes limited data, courtesy assessments etc]]&gt;0)),"0000000")</f>
        <v>0000010</v>
      </c>
      <c r="L581" s="1" t="b">
        <f>VLOOKUP(Cohort[[#This Row],[Participant ID]],BIBS[],COLUMN(BIBS[[#Headers],[BIBS?]]),FALSE)</f>
        <v>0</v>
      </c>
      <c r="N581" s="1" t="str">
        <f>VLOOKUP(Cohort[[#This Row],[Code]],Codes[],COLUMN(Codes[[#Headers],[Meaning]]),FALSE)</f>
        <v>Fetal pilot.  Not assessed.  Enrolment, EPDS, not cleaned</v>
      </c>
      <c r="O581" s="1" t="str">
        <f>VLOOKUP(Cohort[[#This Row],[Code]],Codes[],COLUMN(Codes[[#Headers],[Parents Demographic]]),FALSE)</f>
        <v>Yes - uncleaned</v>
      </c>
      <c r="P581" s="1" t="str">
        <f>VLOOKUP(Cohort[[#This Row],[Code]],Codes[],COLUMN(Codes[[#Headers],[Mother''s Past Medical History]]),FALSE)</f>
        <v>Yes - uncleaned</v>
      </c>
      <c r="Q581" s="1" t="str">
        <f>VLOOKUP(Cohort[[#This Row],[Code]],Codes[],COLUMN(Codes[[#Headers],[EDD + Mode of Conception]]),FALSE)</f>
        <v>Yes - uncleaned</v>
      </c>
      <c r="R581" s="1" t="str">
        <f>VLOOKUP(Cohort[[#This Row],[Code]],Codes[],COLUMN(Codes[[#Headers],[Late Pregnancy History]]),FALSE)</f>
        <v>No</v>
      </c>
      <c r="S581" s="1" t="str">
        <f>VLOOKUP(Cohort[[#This Row],[Code]],Codes[],COLUMN(Codes[[#Headers],[Labour History]]),FALSE)</f>
        <v>No</v>
      </c>
      <c r="T581" s="1" t="str">
        <f>VLOOKUP(Cohort[[#This Row],[Code]],Codes[],COLUMN(Codes[[#Headers],[Baby Background Information]]),FALSE)</f>
        <v>No</v>
      </c>
      <c r="U581" s="1" t="str">
        <f>VLOOKUP(Cohort[[#This Row],[Code]],Codes[],COLUMN(Codes[[#Headers],[EPDS]]),FALSE)</f>
        <v>Yes</v>
      </c>
      <c r="V581" s="1" t="str">
        <f>VLOOKUP(Cohort[[#This Row],[Code]],Codes[],COLUMN(Codes[[#Headers],[Mother''s Medications]]),FALSE)</f>
        <v>Yes - uncleaned</v>
      </c>
      <c r="W581" s="1" t="str">
        <f>VLOOKUP(Cohort[[#This Row],[Code]],Codes[],COLUMN(Codes[[#Headers],[Baby Medications]]),FALSE)</f>
        <v>No</v>
      </c>
      <c r="X581" s="1" t="str">
        <f>VLOOKUP(Cohort[[#This Row],[Code]],Codes[],COLUMN(Codes[[#Headers],[Obstetric Histpry]]),FALSE)</f>
        <v>Yes - uncleaned</v>
      </c>
      <c r="Y581" s="1" t="str">
        <f>VLOOKUP(Cohort[[#This Row],[Code]],Codes[],COLUMN(Codes[[#Headers],[18 Month Follow on Data]]),FALSE)</f>
        <v>No</v>
      </c>
    </row>
    <row r="582" spans="1:25" hidden="1" x14ac:dyDescent="0.2">
      <c r="A582" t="s">
        <v>594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 t="str" cm="1">
        <f t="array" ref="I582">TEXT(SUM(10^Code_Mask*(Cohort[[#This Row],[Fetal Pilot Scans, validated or not]:[Has child had an 18 month assessment.  NB this includes limited data, courtesy assessments etc]]&gt;0)),"0000000")</f>
        <v>0100110</v>
      </c>
      <c r="L582" s="1" t="b">
        <f>VLOOKUP(Cohort[[#This Row],[Participant ID]],BIBS[],COLUMN(BIBS[[#Headers],[BIBS?]]),FALSE)</f>
        <v>0</v>
      </c>
      <c r="N582" s="1" t="str">
        <f>VLOOKUP(Cohort[[#This Row],[Code]],Codes[],COLUMN(Codes[[#Headers],[Meaning]]),FALSE)</f>
        <v>Term scan + fetal pilot assessed at 18 months</v>
      </c>
      <c r="O582" s="1" t="str">
        <f>VLOOKUP(Cohort[[#This Row],[Code]],Codes[],COLUMN(Codes[[#Headers],[Parents Demographic]]),FALSE)</f>
        <v>Yes</v>
      </c>
      <c r="P582" s="1" t="str">
        <f>VLOOKUP(Cohort[[#This Row],[Code]],Codes[],COLUMN(Codes[[#Headers],[Mother''s Past Medical History]]),FALSE)</f>
        <v>Yes</v>
      </c>
      <c r="Q582" s="1" t="str">
        <f>VLOOKUP(Cohort[[#This Row],[Code]],Codes[],COLUMN(Codes[[#Headers],[EDD + Mode of Conception]]),FALSE)</f>
        <v>Yes</v>
      </c>
      <c r="R582" s="1" t="str">
        <f>VLOOKUP(Cohort[[#This Row],[Code]],Codes[],COLUMN(Codes[[#Headers],[Late Pregnancy History]]),FALSE)</f>
        <v>Yes</v>
      </c>
      <c r="S582" s="1" t="str">
        <f>VLOOKUP(Cohort[[#This Row],[Code]],Codes[],COLUMN(Codes[[#Headers],[Labour History]]),FALSE)</f>
        <v>Yes</v>
      </c>
      <c r="T582" s="1" t="str">
        <f>VLOOKUP(Cohort[[#This Row],[Code]],Codes[],COLUMN(Codes[[#Headers],[Baby Background Information]]),FALSE)</f>
        <v>Yes</v>
      </c>
      <c r="U582" s="1" t="str">
        <f>VLOOKUP(Cohort[[#This Row],[Code]],Codes[],COLUMN(Codes[[#Headers],[EPDS]]),FALSE)</f>
        <v>Yes</v>
      </c>
      <c r="V582" s="1" t="str">
        <f>VLOOKUP(Cohort[[#This Row],[Code]],Codes[],COLUMN(Codes[[#Headers],[Mother''s Medications]]),FALSE)</f>
        <v>Yes</v>
      </c>
      <c r="W582" s="1" t="str">
        <f>VLOOKUP(Cohort[[#This Row],[Code]],Codes[],COLUMN(Codes[[#Headers],[Baby Medications]]),FALSE)</f>
        <v>Yes</v>
      </c>
      <c r="X582" s="1" t="str">
        <f>VLOOKUP(Cohort[[#This Row],[Code]],Codes[],COLUMN(Codes[[#Headers],[Obstetric Histpry]]),FALSE)</f>
        <v>Yes</v>
      </c>
      <c r="Y582" s="1" t="str">
        <f>VLOOKUP(Cohort[[#This Row],[Code]],Codes[],COLUMN(Codes[[#Headers],[18 Month Follow on Data]]),FALSE)</f>
        <v>Yes</v>
      </c>
    </row>
    <row r="583" spans="1:25" hidden="1" x14ac:dyDescent="0.2">
      <c r="A583" t="s">
        <v>595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tr" cm="1">
        <f t="array" ref="I583">TEXT(SUM(10^Code_Mask*(Cohort[[#This Row],[Fetal Pilot Scans, validated or not]:[Has child had an 18 month assessment.  NB this includes limited data, courtesy assessments etc]]&gt;0)),"0000000")</f>
        <v>0000010</v>
      </c>
      <c r="L583" s="1" t="b">
        <f>VLOOKUP(Cohort[[#This Row],[Participant ID]],BIBS[],COLUMN(BIBS[[#Headers],[BIBS?]]),FALSE)</f>
        <v>0</v>
      </c>
      <c r="N583" s="1" t="str">
        <f>VLOOKUP(Cohort[[#This Row],[Code]],Codes[],COLUMN(Codes[[#Headers],[Meaning]]),FALSE)</f>
        <v>Fetal pilot.  Not assessed.  Enrolment, EPDS, not cleaned</v>
      </c>
      <c r="O583" s="1" t="str">
        <f>VLOOKUP(Cohort[[#This Row],[Code]],Codes[],COLUMN(Codes[[#Headers],[Parents Demographic]]),FALSE)</f>
        <v>Yes - uncleaned</v>
      </c>
      <c r="P583" s="1" t="str">
        <f>VLOOKUP(Cohort[[#This Row],[Code]],Codes[],COLUMN(Codes[[#Headers],[Mother''s Past Medical History]]),FALSE)</f>
        <v>Yes - uncleaned</v>
      </c>
      <c r="Q583" s="1" t="str">
        <f>VLOOKUP(Cohort[[#This Row],[Code]],Codes[],COLUMN(Codes[[#Headers],[EDD + Mode of Conception]]),FALSE)</f>
        <v>Yes - uncleaned</v>
      </c>
      <c r="R583" s="1" t="str">
        <f>VLOOKUP(Cohort[[#This Row],[Code]],Codes[],COLUMN(Codes[[#Headers],[Late Pregnancy History]]),FALSE)</f>
        <v>No</v>
      </c>
      <c r="S583" s="1" t="str">
        <f>VLOOKUP(Cohort[[#This Row],[Code]],Codes[],COLUMN(Codes[[#Headers],[Labour History]]),FALSE)</f>
        <v>No</v>
      </c>
      <c r="T583" s="1" t="str">
        <f>VLOOKUP(Cohort[[#This Row],[Code]],Codes[],COLUMN(Codes[[#Headers],[Baby Background Information]]),FALSE)</f>
        <v>No</v>
      </c>
      <c r="U583" s="1" t="str">
        <f>VLOOKUP(Cohort[[#This Row],[Code]],Codes[],COLUMN(Codes[[#Headers],[EPDS]]),FALSE)</f>
        <v>Yes</v>
      </c>
      <c r="V583" s="1" t="str">
        <f>VLOOKUP(Cohort[[#This Row],[Code]],Codes[],COLUMN(Codes[[#Headers],[Mother''s Medications]]),FALSE)</f>
        <v>Yes - uncleaned</v>
      </c>
      <c r="W583" s="1" t="str">
        <f>VLOOKUP(Cohort[[#This Row],[Code]],Codes[],COLUMN(Codes[[#Headers],[Baby Medications]]),FALSE)</f>
        <v>No</v>
      </c>
      <c r="X583" s="1" t="str">
        <f>VLOOKUP(Cohort[[#This Row],[Code]],Codes[],COLUMN(Codes[[#Headers],[Obstetric Histpry]]),FALSE)</f>
        <v>Yes - uncleaned</v>
      </c>
      <c r="Y583" s="1" t="str">
        <f>VLOOKUP(Cohort[[#This Row],[Code]],Codes[],COLUMN(Codes[[#Headers],[18 Month Follow on Data]]),FALSE)</f>
        <v>No</v>
      </c>
    </row>
    <row r="584" spans="1:25" hidden="1" x14ac:dyDescent="0.2">
      <c r="A584" t="s">
        <v>596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tr" cm="1">
        <f t="array" ref="I584">TEXT(SUM(10^Code_Mask*(Cohort[[#This Row],[Fetal Pilot Scans, validated or not]:[Has child had an 18 month assessment.  NB this includes limited data, courtesy assessments etc]]&gt;0)),"0000000")</f>
        <v>0000010</v>
      </c>
      <c r="L584" s="1" t="b">
        <f>VLOOKUP(Cohort[[#This Row],[Participant ID]],BIBS[],COLUMN(BIBS[[#Headers],[BIBS?]]),FALSE)</f>
        <v>0</v>
      </c>
      <c r="N584" s="1" t="str">
        <f>VLOOKUP(Cohort[[#This Row],[Code]],Codes[],COLUMN(Codes[[#Headers],[Meaning]]),FALSE)</f>
        <v>Fetal pilot.  Not assessed.  Enrolment, EPDS, not cleaned</v>
      </c>
      <c r="O584" s="1" t="str">
        <f>VLOOKUP(Cohort[[#This Row],[Code]],Codes[],COLUMN(Codes[[#Headers],[Parents Demographic]]),FALSE)</f>
        <v>Yes - uncleaned</v>
      </c>
      <c r="P584" s="1" t="str">
        <f>VLOOKUP(Cohort[[#This Row],[Code]],Codes[],COLUMN(Codes[[#Headers],[Mother''s Past Medical History]]),FALSE)</f>
        <v>Yes - uncleaned</v>
      </c>
      <c r="Q584" s="1" t="str">
        <f>VLOOKUP(Cohort[[#This Row],[Code]],Codes[],COLUMN(Codes[[#Headers],[EDD + Mode of Conception]]),FALSE)</f>
        <v>Yes - uncleaned</v>
      </c>
      <c r="R584" s="1" t="str">
        <f>VLOOKUP(Cohort[[#This Row],[Code]],Codes[],COLUMN(Codes[[#Headers],[Late Pregnancy History]]),FALSE)</f>
        <v>No</v>
      </c>
      <c r="S584" s="1" t="str">
        <f>VLOOKUP(Cohort[[#This Row],[Code]],Codes[],COLUMN(Codes[[#Headers],[Labour History]]),FALSE)</f>
        <v>No</v>
      </c>
      <c r="T584" s="1" t="str">
        <f>VLOOKUP(Cohort[[#This Row],[Code]],Codes[],COLUMN(Codes[[#Headers],[Baby Background Information]]),FALSE)</f>
        <v>No</v>
      </c>
      <c r="U584" s="1" t="str">
        <f>VLOOKUP(Cohort[[#This Row],[Code]],Codes[],COLUMN(Codes[[#Headers],[EPDS]]),FALSE)</f>
        <v>Yes</v>
      </c>
      <c r="V584" s="1" t="str">
        <f>VLOOKUP(Cohort[[#This Row],[Code]],Codes[],COLUMN(Codes[[#Headers],[Mother''s Medications]]),FALSE)</f>
        <v>Yes - uncleaned</v>
      </c>
      <c r="W584" s="1" t="str">
        <f>VLOOKUP(Cohort[[#This Row],[Code]],Codes[],COLUMN(Codes[[#Headers],[Baby Medications]]),FALSE)</f>
        <v>No</v>
      </c>
      <c r="X584" s="1" t="str">
        <f>VLOOKUP(Cohort[[#This Row],[Code]],Codes[],COLUMN(Codes[[#Headers],[Obstetric Histpry]]),FALSE)</f>
        <v>Yes - uncleaned</v>
      </c>
      <c r="Y584" s="1" t="str">
        <f>VLOOKUP(Cohort[[#This Row],[Code]],Codes[],COLUMN(Codes[[#Headers],[18 Month Follow on Data]]),FALSE)</f>
        <v>No</v>
      </c>
    </row>
    <row r="585" spans="1:25" x14ac:dyDescent="0.2">
      <c r="A585" t="s">
        <v>597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 t="str" cm="1">
        <f t="array" ref="I585">TEXT(SUM(10^Code_Mask*(Cohort[[#This Row],[Fetal Pilot Scans, validated or not]:[Has child had an 18 month assessment.  NB this includes limited data, courtesy assessments etc]]&gt;0)),"0000000")</f>
        <v>0100100</v>
      </c>
      <c r="L585" s="1" t="b">
        <f>VLOOKUP(Cohort[[#This Row],[Participant ID]],BIBS[],COLUMN(BIBS[[#Headers],[BIBS?]]),FALSE)</f>
        <v>1</v>
      </c>
      <c r="N585" s="1" t="str">
        <f>VLOOKUP(Cohort[[#This Row],[Code]],Codes[],COLUMN(Codes[[#Headers],[Meaning]]),FALSE)</f>
        <v>Term scan, Assessed at 18 months</v>
      </c>
      <c r="O585" s="1" t="str">
        <f>VLOOKUP(Cohort[[#This Row],[Code]],Codes[],COLUMN(Codes[[#Headers],[Parents Demographic]]),FALSE)</f>
        <v>Yes</v>
      </c>
      <c r="P585" s="1" t="str">
        <f>VLOOKUP(Cohort[[#This Row],[Code]],Codes[],COLUMN(Codes[[#Headers],[Mother''s Past Medical History]]),FALSE)</f>
        <v>Yes</v>
      </c>
      <c r="Q585" s="1" t="str">
        <f>VLOOKUP(Cohort[[#This Row],[Code]],Codes[],COLUMN(Codes[[#Headers],[EDD + Mode of Conception]]),FALSE)</f>
        <v>Yes</v>
      </c>
      <c r="R585" s="1" t="str">
        <f>VLOOKUP(Cohort[[#This Row],[Code]],Codes[],COLUMN(Codes[[#Headers],[Late Pregnancy History]]),FALSE)</f>
        <v>Yes</v>
      </c>
      <c r="S585" s="1" t="str">
        <f>VLOOKUP(Cohort[[#This Row],[Code]],Codes[],COLUMN(Codes[[#Headers],[Labour History]]),FALSE)</f>
        <v>Yes</v>
      </c>
      <c r="T585" s="1" t="str">
        <f>VLOOKUP(Cohort[[#This Row],[Code]],Codes[],COLUMN(Codes[[#Headers],[Baby Background Information]]),FALSE)</f>
        <v>Yes</v>
      </c>
      <c r="U585" s="1" t="str">
        <f>VLOOKUP(Cohort[[#This Row],[Code]],Codes[],COLUMN(Codes[[#Headers],[EPDS]]),FALSE)</f>
        <v>Yes</v>
      </c>
      <c r="V585" s="1" t="str">
        <f>VLOOKUP(Cohort[[#This Row],[Code]],Codes[],COLUMN(Codes[[#Headers],[Mother''s Medications]]),FALSE)</f>
        <v>Yes</v>
      </c>
      <c r="W585" s="1" t="str">
        <f>VLOOKUP(Cohort[[#This Row],[Code]],Codes[],COLUMN(Codes[[#Headers],[Baby Medications]]),FALSE)</f>
        <v>Yes</v>
      </c>
      <c r="X585" s="1" t="str">
        <f>VLOOKUP(Cohort[[#This Row],[Code]],Codes[],COLUMN(Codes[[#Headers],[Obstetric Histpry]]),FALSE)</f>
        <v>Yes</v>
      </c>
      <c r="Y585" s="1" t="str">
        <f>VLOOKUP(Cohort[[#This Row],[Code]],Codes[],COLUMN(Codes[[#Headers],[18 Month Follow on Data]]),FALSE)</f>
        <v>Yes</v>
      </c>
    </row>
    <row r="586" spans="1:25" hidden="1" x14ac:dyDescent="0.2">
      <c r="A586" t="s">
        <v>598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 t="str" cm="1">
        <f t="array" ref="I586">TEXT(SUM(10^Code_Mask*(Cohort[[#This Row],[Fetal Pilot Scans, validated or not]:[Has child had an 18 month assessment.  NB this includes limited data, courtesy assessments etc]]&gt;0)),"0000000")</f>
        <v>0011100</v>
      </c>
      <c r="L586" s="1" t="b">
        <f>VLOOKUP(Cohort[[#This Row],[Participant ID]],BIBS[],COLUMN(BIBS[[#Headers],[BIBS?]]),FALSE)</f>
        <v>0</v>
      </c>
      <c r="N586" s="1" t="str">
        <f>VLOOKUP(Cohort[[#This Row],[Code]],Codes[],COLUMN(Codes[[#Headers],[Meaning]]),FALSE)</f>
        <v>Pre-term and pre-term at term scans, assessed at 18 months</v>
      </c>
      <c r="O586" s="1" t="str">
        <f>VLOOKUP(Cohort[[#This Row],[Code]],Codes[],COLUMN(Codes[[#Headers],[Parents Demographic]]),FALSE)</f>
        <v>Yes</v>
      </c>
      <c r="P586" s="1" t="str">
        <f>VLOOKUP(Cohort[[#This Row],[Code]],Codes[],COLUMN(Codes[[#Headers],[Mother''s Past Medical History]]),FALSE)</f>
        <v>Yes</v>
      </c>
      <c r="Q586" s="1" t="str">
        <f>VLOOKUP(Cohort[[#This Row],[Code]],Codes[],COLUMN(Codes[[#Headers],[EDD + Mode of Conception]]),FALSE)</f>
        <v>Yes</v>
      </c>
      <c r="R586" s="1" t="str">
        <f>VLOOKUP(Cohort[[#This Row],[Code]],Codes[],COLUMN(Codes[[#Headers],[Late Pregnancy History]]),FALSE)</f>
        <v>Yes</v>
      </c>
      <c r="S586" s="1" t="str">
        <f>VLOOKUP(Cohort[[#This Row],[Code]],Codes[],COLUMN(Codes[[#Headers],[Labour History]]),FALSE)</f>
        <v>Yes</v>
      </c>
      <c r="T586" s="1" t="str">
        <f>VLOOKUP(Cohort[[#This Row],[Code]],Codes[],COLUMN(Codes[[#Headers],[Baby Background Information]]),FALSE)</f>
        <v>Yes</v>
      </c>
      <c r="U586" s="1" t="str">
        <f>VLOOKUP(Cohort[[#This Row],[Code]],Codes[],COLUMN(Codes[[#Headers],[EPDS]]),FALSE)</f>
        <v>Yes</v>
      </c>
      <c r="V586" s="1" t="str">
        <f>VLOOKUP(Cohort[[#This Row],[Code]],Codes[],COLUMN(Codes[[#Headers],[Mother''s Medications]]),FALSE)</f>
        <v>Yes</v>
      </c>
      <c r="W586" s="1" t="str">
        <f>VLOOKUP(Cohort[[#This Row],[Code]],Codes[],COLUMN(Codes[[#Headers],[Baby Medications]]),FALSE)</f>
        <v>Yes</v>
      </c>
      <c r="X586" s="1" t="str">
        <f>VLOOKUP(Cohort[[#This Row],[Code]],Codes[],COLUMN(Codes[[#Headers],[Obstetric Histpry]]),FALSE)</f>
        <v>Yes</v>
      </c>
      <c r="Y586" s="1" t="str">
        <f>VLOOKUP(Cohort[[#This Row],[Code]],Codes[],COLUMN(Codes[[#Headers],[18 Month Follow on Data]]),FALSE)</f>
        <v>Yes</v>
      </c>
    </row>
    <row r="587" spans="1:25" hidden="1" x14ac:dyDescent="0.2">
      <c r="A587" t="s">
        <v>599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 t="str" cm="1">
        <f t="array" ref="I587">TEXT(SUM(10^Code_Mask*(Cohort[[#This Row],[Fetal Pilot Scans, validated or not]:[Has child had an 18 month assessment.  NB this includes limited data, courtesy assessments etc]]&gt;0)),"0000000")</f>
        <v>0011100</v>
      </c>
      <c r="L587" s="1" t="b">
        <f>VLOOKUP(Cohort[[#This Row],[Participant ID]],BIBS[],COLUMN(BIBS[[#Headers],[BIBS?]]),FALSE)</f>
        <v>0</v>
      </c>
      <c r="N587" s="1" t="str">
        <f>VLOOKUP(Cohort[[#This Row],[Code]],Codes[],COLUMN(Codes[[#Headers],[Meaning]]),FALSE)</f>
        <v>Pre-term and pre-term at term scans, assessed at 18 months</v>
      </c>
      <c r="O587" s="1" t="str">
        <f>VLOOKUP(Cohort[[#This Row],[Code]],Codes[],COLUMN(Codes[[#Headers],[Parents Demographic]]),FALSE)</f>
        <v>Yes</v>
      </c>
      <c r="P587" s="1" t="str">
        <f>VLOOKUP(Cohort[[#This Row],[Code]],Codes[],COLUMN(Codes[[#Headers],[Mother''s Past Medical History]]),FALSE)</f>
        <v>Yes</v>
      </c>
      <c r="Q587" s="1" t="str">
        <f>VLOOKUP(Cohort[[#This Row],[Code]],Codes[],COLUMN(Codes[[#Headers],[EDD + Mode of Conception]]),FALSE)</f>
        <v>Yes</v>
      </c>
      <c r="R587" s="1" t="str">
        <f>VLOOKUP(Cohort[[#This Row],[Code]],Codes[],COLUMN(Codes[[#Headers],[Late Pregnancy History]]),FALSE)</f>
        <v>Yes</v>
      </c>
      <c r="S587" s="1" t="str">
        <f>VLOOKUP(Cohort[[#This Row],[Code]],Codes[],COLUMN(Codes[[#Headers],[Labour History]]),FALSE)</f>
        <v>Yes</v>
      </c>
      <c r="T587" s="1" t="str">
        <f>VLOOKUP(Cohort[[#This Row],[Code]],Codes[],COLUMN(Codes[[#Headers],[Baby Background Information]]),FALSE)</f>
        <v>Yes</v>
      </c>
      <c r="U587" s="1" t="str">
        <f>VLOOKUP(Cohort[[#This Row],[Code]],Codes[],COLUMN(Codes[[#Headers],[EPDS]]),FALSE)</f>
        <v>Yes</v>
      </c>
      <c r="V587" s="1" t="str">
        <f>VLOOKUP(Cohort[[#This Row],[Code]],Codes[],COLUMN(Codes[[#Headers],[Mother''s Medications]]),FALSE)</f>
        <v>Yes</v>
      </c>
      <c r="W587" s="1" t="str">
        <f>VLOOKUP(Cohort[[#This Row],[Code]],Codes[],COLUMN(Codes[[#Headers],[Baby Medications]]),FALSE)</f>
        <v>Yes</v>
      </c>
      <c r="X587" s="1" t="str">
        <f>VLOOKUP(Cohort[[#This Row],[Code]],Codes[],COLUMN(Codes[[#Headers],[Obstetric Histpry]]),FALSE)</f>
        <v>Yes</v>
      </c>
      <c r="Y587" s="1" t="str">
        <f>VLOOKUP(Cohort[[#This Row],[Code]],Codes[],COLUMN(Codes[[#Headers],[18 Month Follow on Data]]),FALSE)</f>
        <v>Yes</v>
      </c>
    </row>
    <row r="588" spans="1:25" hidden="1" x14ac:dyDescent="0.2">
      <c r="A588" t="s">
        <v>600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tr" cm="1">
        <f t="array" ref="I588">TEXT(SUM(10^Code_Mask*(Cohort[[#This Row],[Fetal Pilot Scans, validated or not]:[Has child had an 18 month assessment.  NB this includes limited data, courtesy assessments etc]]&gt;0)),"0000000")</f>
        <v>0000010</v>
      </c>
      <c r="L588" s="1" t="b">
        <f>VLOOKUP(Cohort[[#This Row],[Participant ID]],BIBS[],COLUMN(BIBS[[#Headers],[BIBS?]]),FALSE)</f>
        <v>0</v>
      </c>
      <c r="N588" s="1" t="str">
        <f>VLOOKUP(Cohort[[#This Row],[Code]],Codes[],COLUMN(Codes[[#Headers],[Meaning]]),FALSE)</f>
        <v>Fetal pilot.  Not assessed.  Enrolment, EPDS, not cleaned</v>
      </c>
      <c r="O588" s="1" t="str">
        <f>VLOOKUP(Cohort[[#This Row],[Code]],Codes[],COLUMN(Codes[[#Headers],[Parents Demographic]]),FALSE)</f>
        <v>Yes - uncleaned</v>
      </c>
      <c r="P588" s="1" t="str">
        <f>VLOOKUP(Cohort[[#This Row],[Code]],Codes[],COLUMN(Codes[[#Headers],[Mother''s Past Medical History]]),FALSE)</f>
        <v>Yes - uncleaned</v>
      </c>
      <c r="Q588" s="1" t="str">
        <f>VLOOKUP(Cohort[[#This Row],[Code]],Codes[],COLUMN(Codes[[#Headers],[EDD + Mode of Conception]]),FALSE)</f>
        <v>Yes - uncleaned</v>
      </c>
      <c r="R588" s="1" t="str">
        <f>VLOOKUP(Cohort[[#This Row],[Code]],Codes[],COLUMN(Codes[[#Headers],[Late Pregnancy History]]),FALSE)</f>
        <v>No</v>
      </c>
      <c r="S588" s="1" t="str">
        <f>VLOOKUP(Cohort[[#This Row],[Code]],Codes[],COLUMN(Codes[[#Headers],[Labour History]]),FALSE)</f>
        <v>No</v>
      </c>
      <c r="T588" s="1" t="str">
        <f>VLOOKUP(Cohort[[#This Row],[Code]],Codes[],COLUMN(Codes[[#Headers],[Baby Background Information]]),FALSE)</f>
        <v>No</v>
      </c>
      <c r="U588" s="1" t="str">
        <f>VLOOKUP(Cohort[[#This Row],[Code]],Codes[],COLUMN(Codes[[#Headers],[EPDS]]),FALSE)</f>
        <v>Yes</v>
      </c>
      <c r="V588" s="1" t="str">
        <f>VLOOKUP(Cohort[[#This Row],[Code]],Codes[],COLUMN(Codes[[#Headers],[Mother''s Medications]]),FALSE)</f>
        <v>Yes - uncleaned</v>
      </c>
      <c r="W588" s="1" t="str">
        <f>VLOOKUP(Cohort[[#This Row],[Code]],Codes[],COLUMN(Codes[[#Headers],[Baby Medications]]),FALSE)</f>
        <v>No</v>
      </c>
      <c r="X588" s="1" t="str">
        <f>VLOOKUP(Cohort[[#This Row],[Code]],Codes[],COLUMN(Codes[[#Headers],[Obstetric Histpry]]),FALSE)</f>
        <v>Yes - uncleaned</v>
      </c>
      <c r="Y588" s="1" t="str">
        <f>VLOOKUP(Cohort[[#This Row],[Code]],Codes[],COLUMN(Codes[[#Headers],[18 Month Follow on Data]]),FALSE)</f>
        <v>No</v>
      </c>
    </row>
    <row r="589" spans="1:25" hidden="1" x14ac:dyDescent="0.2">
      <c r="A589" t="s">
        <v>601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 t="str" cm="1">
        <f t="array" ref="I589">TEXT(SUM(10^Code_Mask*(Cohort[[#This Row],[Fetal Pilot Scans, validated or not]:[Has child had an 18 month assessment.  NB this includes limited data, courtesy assessments etc]]&gt;0)),"0000000")</f>
        <v>0100110</v>
      </c>
      <c r="L589" s="1" t="b">
        <f>VLOOKUP(Cohort[[#This Row],[Participant ID]],BIBS[],COLUMN(BIBS[[#Headers],[BIBS?]]),FALSE)</f>
        <v>0</v>
      </c>
      <c r="N589" s="1" t="str">
        <f>VLOOKUP(Cohort[[#This Row],[Code]],Codes[],COLUMN(Codes[[#Headers],[Meaning]]),FALSE)</f>
        <v>Term scan + fetal pilot assessed at 18 months</v>
      </c>
      <c r="O589" s="1" t="str">
        <f>VLOOKUP(Cohort[[#This Row],[Code]],Codes[],COLUMN(Codes[[#Headers],[Parents Demographic]]),FALSE)</f>
        <v>Yes</v>
      </c>
      <c r="P589" s="1" t="str">
        <f>VLOOKUP(Cohort[[#This Row],[Code]],Codes[],COLUMN(Codes[[#Headers],[Mother''s Past Medical History]]),FALSE)</f>
        <v>Yes</v>
      </c>
      <c r="Q589" s="1" t="str">
        <f>VLOOKUP(Cohort[[#This Row],[Code]],Codes[],COLUMN(Codes[[#Headers],[EDD + Mode of Conception]]),FALSE)</f>
        <v>Yes</v>
      </c>
      <c r="R589" s="1" t="str">
        <f>VLOOKUP(Cohort[[#This Row],[Code]],Codes[],COLUMN(Codes[[#Headers],[Late Pregnancy History]]),FALSE)</f>
        <v>Yes</v>
      </c>
      <c r="S589" s="1" t="str">
        <f>VLOOKUP(Cohort[[#This Row],[Code]],Codes[],COLUMN(Codes[[#Headers],[Labour History]]),FALSE)</f>
        <v>Yes</v>
      </c>
      <c r="T589" s="1" t="str">
        <f>VLOOKUP(Cohort[[#This Row],[Code]],Codes[],COLUMN(Codes[[#Headers],[Baby Background Information]]),FALSE)</f>
        <v>Yes</v>
      </c>
      <c r="U589" s="1" t="str">
        <f>VLOOKUP(Cohort[[#This Row],[Code]],Codes[],COLUMN(Codes[[#Headers],[EPDS]]),FALSE)</f>
        <v>Yes</v>
      </c>
      <c r="V589" s="1" t="str">
        <f>VLOOKUP(Cohort[[#This Row],[Code]],Codes[],COLUMN(Codes[[#Headers],[Mother''s Medications]]),FALSE)</f>
        <v>Yes</v>
      </c>
      <c r="W589" s="1" t="str">
        <f>VLOOKUP(Cohort[[#This Row],[Code]],Codes[],COLUMN(Codes[[#Headers],[Baby Medications]]),FALSE)</f>
        <v>Yes</v>
      </c>
      <c r="X589" s="1" t="str">
        <f>VLOOKUP(Cohort[[#This Row],[Code]],Codes[],COLUMN(Codes[[#Headers],[Obstetric Histpry]]),FALSE)</f>
        <v>Yes</v>
      </c>
      <c r="Y589" s="1" t="str">
        <f>VLOOKUP(Cohort[[#This Row],[Code]],Codes[],COLUMN(Codes[[#Headers],[18 Month Follow on Data]]),FALSE)</f>
        <v>Yes</v>
      </c>
    </row>
    <row r="590" spans="1:25" ht="51" hidden="1" x14ac:dyDescent="0.2">
      <c r="A590" t="s">
        <v>602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 t="str" cm="1">
        <f t="array" ref="I590">TEXT(SUM(10^Code_Mask*(Cohort[[#This Row],[Fetal Pilot Scans, validated or not]:[Has child had an 18 month assessment.  NB this includes limited data, courtesy assessments etc]]&gt;0)),"0000000")</f>
        <v>0011000</v>
      </c>
      <c r="K590" s="1" t="s">
        <v>16</v>
      </c>
      <c r="L590" s="1" t="b">
        <f>VLOOKUP(Cohort[[#This Row],[Participant ID]],BIBS[],COLUMN(BIBS[[#Headers],[BIBS?]]),FALSE)</f>
        <v>0</v>
      </c>
      <c r="N590" s="1" t="str">
        <f>VLOOKUP(Cohort[[#This Row],[Code]],Codes[],COLUMN(Codes[[#Headers],[Meaning]]),FALSE)</f>
        <v>Pre-term and pre-term at term scans, not assessed</v>
      </c>
      <c r="O590" s="1" t="str">
        <f>VLOOKUP(Cohort[[#This Row],[Code]],Codes[],COLUMN(Codes[[#Headers],[Parents Demographic]]),FALSE)</f>
        <v>Yes</v>
      </c>
      <c r="P590" s="1" t="str">
        <f>VLOOKUP(Cohort[[#This Row],[Code]],Codes[],COLUMN(Codes[[#Headers],[Mother''s Past Medical History]]),FALSE)</f>
        <v>Yes</v>
      </c>
      <c r="Q590" s="1" t="str">
        <f>VLOOKUP(Cohort[[#This Row],[Code]],Codes[],COLUMN(Codes[[#Headers],[EDD + Mode of Conception]]),FALSE)</f>
        <v>Yes</v>
      </c>
      <c r="R590" s="1" t="str">
        <f>VLOOKUP(Cohort[[#This Row],[Code]],Codes[],COLUMN(Codes[[#Headers],[Late Pregnancy History]]),FALSE)</f>
        <v>Yes</v>
      </c>
      <c r="S590" s="1" t="str">
        <f>VLOOKUP(Cohort[[#This Row],[Code]],Codes[],COLUMN(Codes[[#Headers],[Labour History]]),FALSE)</f>
        <v>Yes</v>
      </c>
      <c r="T590" s="1" t="str">
        <f>VLOOKUP(Cohort[[#This Row],[Code]],Codes[],COLUMN(Codes[[#Headers],[Baby Background Information]]),FALSE)</f>
        <v>Yes</v>
      </c>
      <c r="U590" s="1" t="str">
        <f>VLOOKUP(Cohort[[#This Row],[Code]],Codes[],COLUMN(Codes[[#Headers],[EPDS]]),FALSE)</f>
        <v>Yes</v>
      </c>
      <c r="V590" s="1" t="str">
        <f>VLOOKUP(Cohort[[#This Row],[Code]],Codes[],COLUMN(Codes[[#Headers],[Mother''s Medications]]),FALSE)</f>
        <v>Yes</v>
      </c>
      <c r="W590" s="1" t="str">
        <f>VLOOKUP(Cohort[[#This Row],[Code]],Codes[],COLUMN(Codes[[#Headers],[Baby Medications]]),FALSE)</f>
        <v>Yes</v>
      </c>
      <c r="X590" s="1" t="str">
        <f>VLOOKUP(Cohort[[#This Row],[Code]],Codes[],COLUMN(Codes[[#Headers],[Obstetric Histpry]]),FALSE)</f>
        <v>Yes</v>
      </c>
      <c r="Y590" s="1" t="str">
        <f>VLOOKUP(Cohort[[#This Row],[Code]],Codes[],COLUMN(Codes[[#Headers],[18 Month Follow on Data]]),FALSE)</f>
        <v>No</v>
      </c>
    </row>
    <row r="591" spans="1:25" hidden="1" x14ac:dyDescent="0.2">
      <c r="A591" t="s">
        <v>603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 t="str" cm="1">
        <f t="array" ref="I591">TEXT(SUM(10^Code_Mask*(Cohort[[#This Row],[Fetal Pilot Scans, validated or not]:[Has child had an 18 month assessment.  NB this includes limited data, courtesy assessments etc]]&gt;0)),"0000000")</f>
        <v>0100110</v>
      </c>
      <c r="L591" s="1" t="b">
        <f>VLOOKUP(Cohort[[#This Row],[Participant ID]],BIBS[],COLUMN(BIBS[[#Headers],[BIBS?]]),FALSE)</f>
        <v>0</v>
      </c>
      <c r="N591" s="1" t="str">
        <f>VLOOKUP(Cohort[[#This Row],[Code]],Codes[],COLUMN(Codes[[#Headers],[Meaning]]),FALSE)</f>
        <v>Term scan + fetal pilot assessed at 18 months</v>
      </c>
      <c r="O591" s="1" t="str">
        <f>VLOOKUP(Cohort[[#This Row],[Code]],Codes[],COLUMN(Codes[[#Headers],[Parents Demographic]]),FALSE)</f>
        <v>Yes</v>
      </c>
      <c r="P591" s="1" t="str">
        <f>VLOOKUP(Cohort[[#This Row],[Code]],Codes[],COLUMN(Codes[[#Headers],[Mother''s Past Medical History]]),FALSE)</f>
        <v>Yes</v>
      </c>
      <c r="Q591" s="1" t="str">
        <f>VLOOKUP(Cohort[[#This Row],[Code]],Codes[],COLUMN(Codes[[#Headers],[EDD + Mode of Conception]]),FALSE)</f>
        <v>Yes</v>
      </c>
      <c r="R591" s="1" t="str">
        <f>VLOOKUP(Cohort[[#This Row],[Code]],Codes[],COLUMN(Codes[[#Headers],[Late Pregnancy History]]),FALSE)</f>
        <v>Yes</v>
      </c>
      <c r="S591" s="1" t="str">
        <f>VLOOKUP(Cohort[[#This Row],[Code]],Codes[],COLUMN(Codes[[#Headers],[Labour History]]),FALSE)</f>
        <v>Yes</v>
      </c>
      <c r="T591" s="1" t="str">
        <f>VLOOKUP(Cohort[[#This Row],[Code]],Codes[],COLUMN(Codes[[#Headers],[Baby Background Information]]),FALSE)</f>
        <v>Yes</v>
      </c>
      <c r="U591" s="1" t="str">
        <f>VLOOKUP(Cohort[[#This Row],[Code]],Codes[],COLUMN(Codes[[#Headers],[EPDS]]),FALSE)</f>
        <v>Yes</v>
      </c>
      <c r="V591" s="1" t="str">
        <f>VLOOKUP(Cohort[[#This Row],[Code]],Codes[],COLUMN(Codes[[#Headers],[Mother''s Medications]]),FALSE)</f>
        <v>Yes</v>
      </c>
      <c r="W591" s="1" t="str">
        <f>VLOOKUP(Cohort[[#This Row],[Code]],Codes[],COLUMN(Codes[[#Headers],[Baby Medications]]),FALSE)</f>
        <v>Yes</v>
      </c>
      <c r="X591" s="1" t="str">
        <f>VLOOKUP(Cohort[[#This Row],[Code]],Codes[],COLUMN(Codes[[#Headers],[Obstetric Histpry]]),FALSE)</f>
        <v>Yes</v>
      </c>
      <c r="Y591" s="1" t="str">
        <f>VLOOKUP(Cohort[[#This Row],[Code]],Codes[],COLUMN(Codes[[#Headers],[18 Month Follow on Data]]),FALSE)</f>
        <v>Yes</v>
      </c>
    </row>
    <row r="592" spans="1:25" hidden="1" x14ac:dyDescent="0.2">
      <c r="A592" t="s">
        <v>604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tr" cm="1">
        <f t="array" ref="I592">TEXT(SUM(10^Code_Mask*(Cohort[[#This Row],[Fetal Pilot Scans, validated or not]:[Has child had an 18 month assessment.  NB this includes limited data, courtesy assessments etc]]&gt;0)),"0000000")</f>
        <v>0000010</v>
      </c>
      <c r="L592" s="1" t="b">
        <f>VLOOKUP(Cohort[[#This Row],[Participant ID]],BIBS[],COLUMN(BIBS[[#Headers],[BIBS?]]),FALSE)</f>
        <v>0</v>
      </c>
      <c r="N592" s="1" t="str">
        <f>VLOOKUP(Cohort[[#This Row],[Code]],Codes[],COLUMN(Codes[[#Headers],[Meaning]]),FALSE)</f>
        <v>Fetal pilot.  Not assessed.  Enrolment, EPDS, not cleaned</v>
      </c>
      <c r="O592" s="1" t="str">
        <f>VLOOKUP(Cohort[[#This Row],[Code]],Codes[],COLUMN(Codes[[#Headers],[Parents Demographic]]),FALSE)</f>
        <v>Yes - uncleaned</v>
      </c>
      <c r="P592" s="1" t="str">
        <f>VLOOKUP(Cohort[[#This Row],[Code]],Codes[],COLUMN(Codes[[#Headers],[Mother''s Past Medical History]]),FALSE)</f>
        <v>Yes - uncleaned</v>
      </c>
      <c r="Q592" s="1" t="str">
        <f>VLOOKUP(Cohort[[#This Row],[Code]],Codes[],COLUMN(Codes[[#Headers],[EDD + Mode of Conception]]),FALSE)</f>
        <v>Yes - uncleaned</v>
      </c>
      <c r="R592" s="1" t="str">
        <f>VLOOKUP(Cohort[[#This Row],[Code]],Codes[],COLUMN(Codes[[#Headers],[Late Pregnancy History]]),FALSE)</f>
        <v>No</v>
      </c>
      <c r="S592" s="1" t="str">
        <f>VLOOKUP(Cohort[[#This Row],[Code]],Codes[],COLUMN(Codes[[#Headers],[Labour History]]),FALSE)</f>
        <v>No</v>
      </c>
      <c r="T592" s="1" t="str">
        <f>VLOOKUP(Cohort[[#This Row],[Code]],Codes[],COLUMN(Codes[[#Headers],[Baby Background Information]]),FALSE)</f>
        <v>No</v>
      </c>
      <c r="U592" s="1" t="str">
        <f>VLOOKUP(Cohort[[#This Row],[Code]],Codes[],COLUMN(Codes[[#Headers],[EPDS]]),FALSE)</f>
        <v>Yes</v>
      </c>
      <c r="V592" s="1" t="str">
        <f>VLOOKUP(Cohort[[#This Row],[Code]],Codes[],COLUMN(Codes[[#Headers],[Mother''s Medications]]),FALSE)</f>
        <v>Yes - uncleaned</v>
      </c>
      <c r="W592" s="1" t="str">
        <f>VLOOKUP(Cohort[[#This Row],[Code]],Codes[],COLUMN(Codes[[#Headers],[Baby Medications]]),FALSE)</f>
        <v>No</v>
      </c>
      <c r="X592" s="1" t="str">
        <f>VLOOKUP(Cohort[[#This Row],[Code]],Codes[],COLUMN(Codes[[#Headers],[Obstetric Histpry]]),FALSE)</f>
        <v>Yes - uncleaned</v>
      </c>
      <c r="Y592" s="1" t="str">
        <f>VLOOKUP(Cohort[[#This Row],[Code]],Codes[],COLUMN(Codes[[#Headers],[18 Month Follow on Data]]),FALSE)</f>
        <v>No</v>
      </c>
    </row>
    <row r="593" spans="1:25" hidden="1" x14ac:dyDescent="0.2">
      <c r="A593" t="s">
        <v>605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tr" cm="1">
        <f t="array" ref="I593">TEXT(SUM(10^Code_Mask*(Cohort[[#This Row],[Fetal Pilot Scans, validated or not]:[Has child had an 18 month assessment.  NB this includes limited data, courtesy assessments etc]]&gt;0)),"0000000")</f>
        <v>0000010</v>
      </c>
      <c r="L593" s="1" t="b">
        <f>VLOOKUP(Cohort[[#This Row],[Participant ID]],BIBS[],COLUMN(BIBS[[#Headers],[BIBS?]]),FALSE)</f>
        <v>0</v>
      </c>
      <c r="N593" s="1" t="str">
        <f>VLOOKUP(Cohort[[#This Row],[Code]],Codes[],COLUMN(Codes[[#Headers],[Meaning]]),FALSE)</f>
        <v>Fetal pilot.  Not assessed.  Enrolment, EPDS, not cleaned</v>
      </c>
      <c r="O593" s="1" t="str">
        <f>VLOOKUP(Cohort[[#This Row],[Code]],Codes[],COLUMN(Codes[[#Headers],[Parents Demographic]]),FALSE)</f>
        <v>Yes - uncleaned</v>
      </c>
      <c r="P593" s="1" t="str">
        <f>VLOOKUP(Cohort[[#This Row],[Code]],Codes[],COLUMN(Codes[[#Headers],[Mother''s Past Medical History]]),FALSE)</f>
        <v>Yes - uncleaned</v>
      </c>
      <c r="Q593" s="1" t="str">
        <f>VLOOKUP(Cohort[[#This Row],[Code]],Codes[],COLUMN(Codes[[#Headers],[EDD + Mode of Conception]]),FALSE)</f>
        <v>Yes - uncleaned</v>
      </c>
      <c r="R593" s="1" t="str">
        <f>VLOOKUP(Cohort[[#This Row],[Code]],Codes[],COLUMN(Codes[[#Headers],[Late Pregnancy History]]),FALSE)</f>
        <v>No</v>
      </c>
      <c r="S593" s="1" t="str">
        <f>VLOOKUP(Cohort[[#This Row],[Code]],Codes[],COLUMN(Codes[[#Headers],[Labour History]]),FALSE)</f>
        <v>No</v>
      </c>
      <c r="T593" s="1" t="str">
        <f>VLOOKUP(Cohort[[#This Row],[Code]],Codes[],COLUMN(Codes[[#Headers],[Baby Background Information]]),FALSE)</f>
        <v>No</v>
      </c>
      <c r="U593" s="1" t="str">
        <f>VLOOKUP(Cohort[[#This Row],[Code]],Codes[],COLUMN(Codes[[#Headers],[EPDS]]),FALSE)</f>
        <v>Yes</v>
      </c>
      <c r="V593" s="1" t="str">
        <f>VLOOKUP(Cohort[[#This Row],[Code]],Codes[],COLUMN(Codes[[#Headers],[Mother''s Medications]]),FALSE)</f>
        <v>Yes - uncleaned</v>
      </c>
      <c r="W593" s="1" t="str">
        <f>VLOOKUP(Cohort[[#This Row],[Code]],Codes[],COLUMN(Codes[[#Headers],[Baby Medications]]),FALSE)</f>
        <v>No</v>
      </c>
      <c r="X593" s="1" t="str">
        <f>VLOOKUP(Cohort[[#This Row],[Code]],Codes[],COLUMN(Codes[[#Headers],[Obstetric Histpry]]),FALSE)</f>
        <v>Yes - uncleaned</v>
      </c>
      <c r="Y593" s="1" t="str">
        <f>VLOOKUP(Cohort[[#This Row],[Code]],Codes[],COLUMN(Codes[[#Headers],[18 Month Follow on Data]]),FALSE)</f>
        <v>No</v>
      </c>
    </row>
    <row r="594" spans="1:25" hidden="1" x14ac:dyDescent="0.2">
      <c r="A594" t="s">
        <v>606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tr" cm="1">
        <f t="array" ref="I594">TEXT(SUM(10^Code_Mask*(Cohort[[#This Row],[Fetal Pilot Scans, validated or not]:[Has child had an 18 month assessment.  NB this includes limited data, courtesy assessments etc]]&gt;0)),"0000000")</f>
        <v>0000010</v>
      </c>
      <c r="L594" s="1" t="b">
        <f>VLOOKUP(Cohort[[#This Row],[Participant ID]],BIBS[],COLUMN(BIBS[[#Headers],[BIBS?]]),FALSE)</f>
        <v>0</v>
      </c>
      <c r="N594" s="1" t="str">
        <f>VLOOKUP(Cohort[[#This Row],[Code]],Codes[],COLUMN(Codes[[#Headers],[Meaning]]),FALSE)</f>
        <v>Fetal pilot.  Not assessed.  Enrolment, EPDS, not cleaned</v>
      </c>
      <c r="O594" s="1" t="str">
        <f>VLOOKUP(Cohort[[#This Row],[Code]],Codes[],COLUMN(Codes[[#Headers],[Parents Demographic]]),FALSE)</f>
        <v>Yes - uncleaned</v>
      </c>
      <c r="P594" s="1" t="str">
        <f>VLOOKUP(Cohort[[#This Row],[Code]],Codes[],COLUMN(Codes[[#Headers],[Mother''s Past Medical History]]),FALSE)</f>
        <v>Yes - uncleaned</v>
      </c>
      <c r="Q594" s="1" t="str">
        <f>VLOOKUP(Cohort[[#This Row],[Code]],Codes[],COLUMN(Codes[[#Headers],[EDD + Mode of Conception]]),FALSE)</f>
        <v>Yes - uncleaned</v>
      </c>
      <c r="R594" s="1" t="str">
        <f>VLOOKUP(Cohort[[#This Row],[Code]],Codes[],COLUMN(Codes[[#Headers],[Late Pregnancy History]]),FALSE)</f>
        <v>No</v>
      </c>
      <c r="S594" s="1" t="str">
        <f>VLOOKUP(Cohort[[#This Row],[Code]],Codes[],COLUMN(Codes[[#Headers],[Labour History]]),FALSE)</f>
        <v>No</v>
      </c>
      <c r="T594" s="1" t="str">
        <f>VLOOKUP(Cohort[[#This Row],[Code]],Codes[],COLUMN(Codes[[#Headers],[Baby Background Information]]),FALSE)</f>
        <v>No</v>
      </c>
      <c r="U594" s="1" t="str">
        <f>VLOOKUP(Cohort[[#This Row],[Code]],Codes[],COLUMN(Codes[[#Headers],[EPDS]]),FALSE)</f>
        <v>Yes</v>
      </c>
      <c r="V594" s="1" t="str">
        <f>VLOOKUP(Cohort[[#This Row],[Code]],Codes[],COLUMN(Codes[[#Headers],[Mother''s Medications]]),FALSE)</f>
        <v>Yes - uncleaned</v>
      </c>
      <c r="W594" s="1" t="str">
        <f>VLOOKUP(Cohort[[#This Row],[Code]],Codes[],COLUMN(Codes[[#Headers],[Baby Medications]]),FALSE)</f>
        <v>No</v>
      </c>
      <c r="X594" s="1" t="str">
        <f>VLOOKUP(Cohort[[#This Row],[Code]],Codes[],COLUMN(Codes[[#Headers],[Obstetric Histpry]]),FALSE)</f>
        <v>Yes - uncleaned</v>
      </c>
      <c r="Y594" s="1" t="str">
        <f>VLOOKUP(Cohort[[#This Row],[Code]],Codes[],COLUMN(Codes[[#Headers],[18 Month Follow on Data]]),FALSE)</f>
        <v>No</v>
      </c>
    </row>
    <row r="595" spans="1:25" hidden="1" x14ac:dyDescent="0.2">
      <c r="A595" t="s">
        <v>607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tr" cm="1">
        <f t="array" ref="I595">TEXT(SUM(10^Code_Mask*(Cohort[[#This Row],[Fetal Pilot Scans, validated or not]:[Has child had an 18 month assessment.  NB this includes limited data, courtesy assessments etc]]&gt;0)),"0000000")</f>
        <v>0000010</v>
      </c>
      <c r="L595" s="1" t="b">
        <f>VLOOKUP(Cohort[[#This Row],[Participant ID]],BIBS[],COLUMN(BIBS[[#Headers],[BIBS?]]),FALSE)</f>
        <v>0</v>
      </c>
      <c r="N595" s="1" t="str">
        <f>VLOOKUP(Cohort[[#This Row],[Code]],Codes[],COLUMN(Codes[[#Headers],[Meaning]]),FALSE)</f>
        <v>Fetal pilot.  Not assessed.  Enrolment, EPDS, not cleaned</v>
      </c>
      <c r="O595" s="1" t="str">
        <f>VLOOKUP(Cohort[[#This Row],[Code]],Codes[],COLUMN(Codes[[#Headers],[Parents Demographic]]),FALSE)</f>
        <v>Yes - uncleaned</v>
      </c>
      <c r="P595" s="1" t="str">
        <f>VLOOKUP(Cohort[[#This Row],[Code]],Codes[],COLUMN(Codes[[#Headers],[Mother''s Past Medical History]]),FALSE)</f>
        <v>Yes - uncleaned</v>
      </c>
      <c r="Q595" s="1" t="str">
        <f>VLOOKUP(Cohort[[#This Row],[Code]],Codes[],COLUMN(Codes[[#Headers],[EDD + Mode of Conception]]),FALSE)</f>
        <v>Yes - uncleaned</v>
      </c>
      <c r="R595" s="1" t="str">
        <f>VLOOKUP(Cohort[[#This Row],[Code]],Codes[],COLUMN(Codes[[#Headers],[Late Pregnancy History]]),FALSE)</f>
        <v>No</v>
      </c>
      <c r="S595" s="1" t="str">
        <f>VLOOKUP(Cohort[[#This Row],[Code]],Codes[],COLUMN(Codes[[#Headers],[Labour History]]),FALSE)</f>
        <v>No</v>
      </c>
      <c r="T595" s="1" t="str">
        <f>VLOOKUP(Cohort[[#This Row],[Code]],Codes[],COLUMN(Codes[[#Headers],[Baby Background Information]]),FALSE)</f>
        <v>No</v>
      </c>
      <c r="U595" s="1" t="str">
        <f>VLOOKUP(Cohort[[#This Row],[Code]],Codes[],COLUMN(Codes[[#Headers],[EPDS]]),FALSE)</f>
        <v>Yes</v>
      </c>
      <c r="V595" s="1" t="str">
        <f>VLOOKUP(Cohort[[#This Row],[Code]],Codes[],COLUMN(Codes[[#Headers],[Mother''s Medications]]),FALSE)</f>
        <v>Yes - uncleaned</v>
      </c>
      <c r="W595" s="1" t="str">
        <f>VLOOKUP(Cohort[[#This Row],[Code]],Codes[],COLUMN(Codes[[#Headers],[Baby Medications]]),FALSE)</f>
        <v>No</v>
      </c>
      <c r="X595" s="1" t="str">
        <f>VLOOKUP(Cohort[[#This Row],[Code]],Codes[],COLUMN(Codes[[#Headers],[Obstetric Histpry]]),FALSE)</f>
        <v>Yes - uncleaned</v>
      </c>
      <c r="Y595" s="1" t="str">
        <f>VLOOKUP(Cohort[[#This Row],[Code]],Codes[],COLUMN(Codes[[#Headers],[18 Month Follow on Data]]),FALSE)</f>
        <v>No</v>
      </c>
    </row>
    <row r="596" spans="1:25" hidden="1" x14ac:dyDescent="0.2">
      <c r="A596" t="s">
        <v>608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 t="str" cm="1">
        <f t="array" ref="I596">TEXT(SUM(10^Code_Mask*(Cohort[[#This Row],[Fetal Pilot Scans, validated or not]:[Has child had an 18 month assessment.  NB this includes limited data, courtesy assessments etc]]&gt;0)),"0000000")</f>
        <v>0001000</v>
      </c>
      <c r="L596" s="1" t="b">
        <f>VLOOKUP(Cohort[[#This Row],[Participant ID]],BIBS[],COLUMN(BIBS[[#Headers],[BIBS?]]),FALSE)</f>
        <v>0</v>
      </c>
      <c r="N596" s="1" t="str">
        <f>VLOOKUP(Cohort[[#This Row],[Code]],Codes[],COLUMN(Codes[[#Headers],[Meaning]]),FALSE)</f>
        <v>Pre-term_at term only, no other scans not assessed</v>
      </c>
      <c r="O596" s="1" t="str">
        <f>VLOOKUP(Cohort[[#This Row],[Code]],Codes[],COLUMN(Codes[[#Headers],[Parents Demographic]]),FALSE)</f>
        <v>Yes</v>
      </c>
      <c r="P596" s="1" t="str">
        <f>VLOOKUP(Cohort[[#This Row],[Code]],Codes[],COLUMN(Codes[[#Headers],[Mother''s Past Medical History]]),FALSE)</f>
        <v>Yes</v>
      </c>
      <c r="Q596" s="1" t="str">
        <f>VLOOKUP(Cohort[[#This Row],[Code]],Codes[],COLUMN(Codes[[#Headers],[EDD + Mode of Conception]]),FALSE)</f>
        <v>Yes</v>
      </c>
      <c r="R596" s="1" t="str">
        <f>VLOOKUP(Cohort[[#This Row],[Code]],Codes[],COLUMN(Codes[[#Headers],[Late Pregnancy History]]),FALSE)</f>
        <v>Yes</v>
      </c>
      <c r="S596" s="1" t="str">
        <f>VLOOKUP(Cohort[[#This Row],[Code]],Codes[],COLUMN(Codes[[#Headers],[Labour History]]),FALSE)</f>
        <v>Yes</v>
      </c>
      <c r="T596" s="1" t="str">
        <f>VLOOKUP(Cohort[[#This Row],[Code]],Codes[],COLUMN(Codes[[#Headers],[Baby Background Information]]),FALSE)</f>
        <v>Yes</v>
      </c>
      <c r="U596" s="1" t="str">
        <f>VLOOKUP(Cohort[[#This Row],[Code]],Codes[],COLUMN(Codes[[#Headers],[EPDS]]),FALSE)</f>
        <v>Yes</v>
      </c>
      <c r="V596" s="1" t="str">
        <f>VLOOKUP(Cohort[[#This Row],[Code]],Codes[],COLUMN(Codes[[#Headers],[Mother''s Medications]]),FALSE)</f>
        <v>Yes</v>
      </c>
      <c r="W596" s="1" t="str">
        <f>VLOOKUP(Cohort[[#This Row],[Code]],Codes[],COLUMN(Codes[[#Headers],[Baby Medications]]),FALSE)</f>
        <v>Yes</v>
      </c>
      <c r="X596" s="1" t="str">
        <f>VLOOKUP(Cohort[[#This Row],[Code]],Codes[],COLUMN(Codes[[#Headers],[Obstetric Histpry]]),FALSE)</f>
        <v>Yes</v>
      </c>
      <c r="Y596" s="1" t="str">
        <f>VLOOKUP(Cohort[[#This Row],[Code]],Codes[],COLUMN(Codes[[#Headers],[18 Month Follow on Data]]),FALSE)</f>
        <v>No</v>
      </c>
    </row>
    <row r="597" spans="1:25" hidden="1" x14ac:dyDescent="0.2">
      <c r="A597" t="s">
        <v>609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1</v>
      </c>
      <c r="I597" t="str" cm="1">
        <f t="array" ref="I597">TEXT(SUM(10^Code_Mask*(Cohort[[#This Row],[Fetal Pilot Scans, validated or not]:[Has child had an 18 month assessment.  NB this includes limited data, courtesy assessments etc]]&gt;0)),"0000000")</f>
        <v>0011100</v>
      </c>
      <c r="L597" s="1" t="b">
        <f>VLOOKUP(Cohort[[#This Row],[Participant ID]],BIBS[],COLUMN(BIBS[[#Headers],[BIBS?]]),FALSE)</f>
        <v>0</v>
      </c>
      <c r="N597" s="1" t="str">
        <f>VLOOKUP(Cohort[[#This Row],[Code]],Codes[],COLUMN(Codes[[#Headers],[Meaning]]),FALSE)</f>
        <v>Pre-term and pre-term at term scans, assessed at 18 months</v>
      </c>
      <c r="O597" s="1" t="str">
        <f>VLOOKUP(Cohort[[#This Row],[Code]],Codes[],COLUMN(Codes[[#Headers],[Parents Demographic]]),FALSE)</f>
        <v>Yes</v>
      </c>
      <c r="P597" s="1" t="str">
        <f>VLOOKUP(Cohort[[#This Row],[Code]],Codes[],COLUMN(Codes[[#Headers],[Mother''s Past Medical History]]),FALSE)</f>
        <v>Yes</v>
      </c>
      <c r="Q597" s="1" t="str">
        <f>VLOOKUP(Cohort[[#This Row],[Code]],Codes[],COLUMN(Codes[[#Headers],[EDD + Mode of Conception]]),FALSE)</f>
        <v>Yes</v>
      </c>
      <c r="R597" s="1" t="str">
        <f>VLOOKUP(Cohort[[#This Row],[Code]],Codes[],COLUMN(Codes[[#Headers],[Late Pregnancy History]]),FALSE)</f>
        <v>Yes</v>
      </c>
      <c r="S597" s="1" t="str">
        <f>VLOOKUP(Cohort[[#This Row],[Code]],Codes[],COLUMN(Codes[[#Headers],[Labour History]]),FALSE)</f>
        <v>Yes</v>
      </c>
      <c r="T597" s="1" t="str">
        <f>VLOOKUP(Cohort[[#This Row],[Code]],Codes[],COLUMN(Codes[[#Headers],[Baby Background Information]]),FALSE)</f>
        <v>Yes</v>
      </c>
      <c r="U597" s="1" t="str">
        <f>VLOOKUP(Cohort[[#This Row],[Code]],Codes[],COLUMN(Codes[[#Headers],[EPDS]]),FALSE)</f>
        <v>Yes</v>
      </c>
      <c r="V597" s="1" t="str">
        <f>VLOOKUP(Cohort[[#This Row],[Code]],Codes[],COLUMN(Codes[[#Headers],[Mother''s Medications]]),FALSE)</f>
        <v>Yes</v>
      </c>
      <c r="W597" s="1" t="str">
        <f>VLOOKUP(Cohort[[#This Row],[Code]],Codes[],COLUMN(Codes[[#Headers],[Baby Medications]]),FALSE)</f>
        <v>Yes</v>
      </c>
      <c r="X597" s="1" t="str">
        <f>VLOOKUP(Cohort[[#This Row],[Code]],Codes[],COLUMN(Codes[[#Headers],[Obstetric Histpry]]),FALSE)</f>
        <v>Yes</v>
      </c>
      <c r="Y597" s="1" t="str">
        <f>VLOOKUP(Cohort[[#This Row],[Code]],Codes[],COLUMN(Codes[[#Headers],[18 Month Follow on Data]]),FALSE)</f>
        <v>Yes</v>
      </c>
    </row>
    <row r="598" spans="1:25" hidden="1" x14ac:dyDescent="0.2">
      <c r="A598" t="s">
        <v>610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1</v>
      </c>
      <c r="I598" t="str" cm="1">
        <f t="array" ref="I598">TEXT(SUM(10^Code_Mask*(Cohort[[#This Row],[Fetal Pilot Scans, validated or not]:[Has child had an 18 month assessment.  NB this includes limited data, courtesy assessments etc]]&gt;0)),"0000000")</f>
        <v>0011100</v>
      </c>
      <c r="L598" s="1" t="b">
        <f>VLOOKUP(Cohort[[#This Row],[Participant ID]],BIBS[],COLUMN(BIBS[[#Headers],[BIBS?]]),FALSE)</f>
        <v>0</v>
      </c>
      <c r="N598" s="1" t="str">
        <f>VLOOKUP(Cohort[[#This Row],[Code]],Codes[],COLUMN(Codes[[#Headers],[Meaning]]),FALSE)</f>
        <v>Pre-term and pre-term at term scans, assessed at 18 months</v>
      </c>
      <c r="O598" s="1" t="str">
        <f>VLOOKUP(Cohort[[#This Row],[Code]],Codes[],COLUMN(Codes[[#Headers],[Parents Demographic]]),FALSE)</f>
        <v>Yes</v>
      </c>
      <c r="P598" s="1" t="str">
        <f>VLOOKUP(Cohort[[#This Row],[Code]],Codes[],COLUMN(Codes[[#Headers],[Mother''s Past Medical History]]),FALSE)</f>
        <v>Yes</v>
      </c>
      <c r="Q598" s="1" t="str">
        <f>VLOOKUP(Cohort[[#This Row],[Code]],Codes[],COLUMN(Codes[[#Headers],[EDD + Mode of Conception]]),FALSE)</f>
        <v>Yes</v>
      </c>
      <c r="R598" s="1" t="str">
        <f>VLOOKUP(Cohort[[#This Row],[Code]],Codes[],COLUMN(Codes[[#Headers],[Late Pregnancy History]]),FALSE)</f>
        <v>Yes</v>
      </c>
      <c r="S598" s="1" t="str">
        <f>VLOOKUP(Cohort[[#This Row],[Code]],Codes[],COLUMN(Codes[[#Headers],[Labour History]]),FALSE)</f>
        <v>Yes</v>
      </c>
      <c r="T598" s="1" t="str">
        <f>VLOOKUP(Cohort[[#This Row],[Code]],Codes[],COLUMN(Codes[[#Headers],[Baby Background Information]]),FALSE)</f>
        <v>Yes</v>
      </c>
      <c r="U598" s="1" t="str">
        <f>VLOOKUP(Cohort[[#This Row],[Code]],Codes[],COLUMN(Codes[[#Headers],[EPDS]]),FALSE)</f>
        <v>Yes</v>
      </c>
      <c r="V598" s="1" t="str">
        <f>VLOOKUP(Cohort[[#This Row],[Code]],Codes[],COLUMN(Codes[[#Headers],[Mother''s Medications]]),FALSE)</f>
        <v>Yes</v>
      </c>
      <c r="W598" s="1" t="str">
        <f>VLOOKUP(Cohort[[#This Row],[Code]],Codes[],COLUMN(Codes[[#Headers],[Baby Medications]]),FALSE)</f>
        <v>Yes</v>
      </c>
      <c r="X598" s="1" t="str">
        <f>VLOOKUP(Cohort[[#This Row],[Code]],Codes[],COLUMN(Codes[[#Headers],[Obstetric Histpry]]),FALSE)</f>
        <v>Yes</v>
      </c>
      <c r="Y598" s="1" t="str">
        <f>VLOOKUP(Cohort[[#This Row],[Code]],Codes[],COLUMN(Codes[[#Headers],[18 Month Follow on Data]]),FALSE)</f>
        <v>Yes</v>
      </c>
    </row>
    <row r="599" spans="1:25" x14ac:dyDescent="0.2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 t="str" cm="1">
        <f t="array" ref="I599">TEXT(SUM(10^Code_Mask*(Cohort[[#This Row],[Fetal Pilot Scans, validated or not]:[Has child had an 18 month assessment.  NB this includes limited data, courtesy assessments etc]]&gt;0)),"0000000")</f>
        <v>0001100</v>
      </c>
      <c r="L599" s="1" t="b">
        <f>VLOOKUP(Cohort[[#This Row],[Participant ID]],BIBS[],COLUMN(BIBS[[#Headers],[BIBS?]]),FALSE)</f>
        <v>1</v>
      </c>
      <c r="N599" s="1" t="str">
        <f>VLOOKUP(Cohort[[#This Row],[Code]],Codes[],COLUMN(Codes[[#Headers],[Meaning]]),FALSE)</f>
        <v>Pre-term_at term only, no other scans, assessed at 18 months</v>
      </c>
      <c r="O599" s="1" t="str">
        <f>VLOOKUP(Cohort[[#This Row],[Code]],Codes[],COLUMN(Codes[[#Headers],[Parents Demographic]]),FALSE)</f>
        <v>Yes</v>
      </c>
      <c r="P599" s="1" t="str">
        <f>VLOOKUP(Cohort[[#This Row],[Code]],Codes[],COLUMN(Codes[[#Headers],[Mother''s Past Medical History]]),FALSE)</f>
        <v>Yes</v>
      </c>
      <c r="Q599" s="1" t="str">
        <f>VLOOKUP(Cohort[[#This Row],[Code]],Codes[],COLUMN(Codes[[#Headers],[EDD + Mode of Conception]]),FALSE)</f>
        <v>Yes</v>
      </c>
      <c r="R599" s="1" t="str">
        <f>VLOOKUP(Cohort[[#This Row],[Code]],Codes[],COLUMN(Codes[[#Headers],[Late Pregnancy History]]),FALSE)</f>
        <v>Yes</v>
      </c>
      <c r="S599" s="1" t="str">
        <f>VLOOKUP(Cohort[[#This Row],[Code]],Codes[],COLUMN(Codes[[#Headers],[Labour History]]),FALSE)</f>
        <v>Yes</v>
      </c>
      <c r="T599" s="1" t="str">
        <f>VLOOKUP(Cohort[[#This Row],[Code]],Codes[],COLUMN(Codes[[#Headers],[Baby Background Information]]),FALSE)</f>
        <v>Yes</v>
      </c>
      <c r="U599" s="1" t="str">
        <f>VLOOKUP(Cohort[[#This Row],[Code]],Codes[],COLUMN(Codes[[#Headers],[EPDS]]),FALSE)</f>
        <v>Yes</v>
      </c>
      <c r="V599" s="1" t="str">
        <f>VLOOKUP(Cohort[[#This Row],[Code]],Codes[],COLUMN(Codes[[#Headers],[Mother''s Medications]]),FALSE)</f>
        <v>Yes</v>
      </c>
      <c r="W599" s="1" t="str">
        <f>VLOOKUP(Cohort[[#This Row],[Code]],Codes[],COLUMN(Codes[[#Headers],[Baby Medications]]),FALSE)</f>
        <v>Yes</v>
      </c>
      <c r="X599" s="1" t="str">
        <f>VLOOKUP(Cohort[[#This Row],[Code]],Codes[],COLUMN(Codes[[#Headers],[Obstetric Histpry]]),FALSE)</f>
        <v>Yes</v>
      </c>
      <c r="Y599" s="1" t="str">
        <f>VLOOKUP(Cohort[[#This Row],[Code]],Codes[],COLUMN(Codes[[#Headers],[18 Month Follow on Data]]),FALSE)</f>
        <v>Yes</v>
      </c>
    </row>
    <row r="600" spans="1:25" hidden="1" x14ac:dyDescent="0.2">
      <c r="A600" t="s">
        <v>612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tr" cm="1">
        <f t="array" ref="I600">TEXT(SUM(10^Code_Mask*(Cohort[[#This Row],[Fetal Pilot Scans, validated or not]:[Has child had an 18 month assessment.  NB this includes limited data, courtesy assessments etc]]&gt;0)),"0000000")</f>
        <v>0000010</v>
      </c>
      <c r="L600" s="1" t="b">
        <f>VLOOKUP(Cohort[[#This Row],[Participant ID]],BIBS[],COLUMN(BIBS[[#Headers],[BIBS?]]),FALSE)</f>
        <v>0</v>
      </c>
      <c r="N600" s="1" t="str">
        <f>VLOOKUP(Cohort[[#This Row],[Code]],Codes[],COLUMN(Codes[[#Headers],[Meaning]]),FALSE)</f>
        <v>Fetal pilot.  Not assessed.  Enrolment, EPDS, not cleaned</v>
      </c>
      <c r="O600" s="1" t="str">
        <f>VLOOKUP(Cohort[[#This Row],[Code]],Codes[],COLUMN(Codes[[#Headers],[Parents Demographic]]),FALSE)</f>
        <v>Yes - uncleaned</v>
      </c>
      <c r="P600" s="1" t="str">
        <f>VLOOKUP(Cohort[[#This Row],[Code]],Codes[],COLUMN(Codes[[#Headers],[Mother''s Past Medical History]]),FALSE)</f>
        <v>Yes - uncleaned</v>
      </c>
      <c r="Q600" s="1" t="str">
        <f>VLOOKUP(Cohort[[#This Row],[Code]],Codes[],COLUMN(Codes[[#Headers],[EDD + Mode of Conception]]),FALSE)</f>
        <v>Yes - uncleaned</v>
      </c>
      <c r="R600" s="1" t="str">
        <f>VLOOKUP(Cohort[[#This Row],[Code]],Codes[],COLUMN(Codes[[#Headers],[Late Pregnancy History]]),FALSE)</f>
        <v>No</v>
      </c>
      <c r="S600" s="1" t="str">
        <f>VLOOKUP(Cohort[[#This Row],[Code]],Codes[],COLUMN(Codes[[#Headers],[Labour History]]),FALSE)</f>
        <v>No</v>
      </c>
      <c r="T600" s="1" t="str">
        <f>VLOOKUP(Cohort[[#This Row],[Code]],Codes[],COLUMN(Codes[[#Headers],[Baby Background Information]]),FALSE)</f>
        <v>No</v>
      </c>
      <c r="U600" s="1" t="str">
        <f>VLOOKUP(Cohort[[#This Row],[Code]],Codes[],COLUMN(Codes[[#Headers],[EPDS]]),FALSE)</f>
        <v>Yes</v>
      </c>
      <c r="V600" s="1" t="str">
        <f>VLOOKUP(Cohort[[#This Row],[Code]],Codes[],COLUMN(Codes[[#Headers],[Mother''s Medications]]),FALSE)</f>
        <v>Yes - uncleaned</v>
      </c>
      <c r="W600" s="1" t="str">
        <f>VLOOKUP(Cohort[[#This Row],[Code]],Codes[],COLUMN(Codes[[#Headers],[Baby Medications]]),FALSE)</f>
        <v>No</v>
      </c>
      <c r="X600" s="1" t="str">
        <f>VLOOKUP(Cohort[[#This Row],[Code]],Codes[],COLUMN(Codes[[#Headers],[Obstetric Histpry]]),FALSE)</f>
        <v>Yes - uncleaned</v>
      </c>
      <c r="Y600" s="1" t="str">
        <f>VLOOKUP(Cohort[[#This Row],[Code]],Codes[],COLUMN(Codes[[#Headers],[18 Month Follow on Data]]),FALSE)</f>
        <v>No</v>
      </c>
    </row>
    <row r="601" spans="1:25" ht="51" hidden="1" x14ac:dyDescent="0.2">
      <c r="A601" t="s">
        <v>613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 t="str" cm="1">
        <f t="array" ref="I601">TEXT(SUM(10^Code_Mask*(Cohort[[#This Row],[Fetal Pilot Scans, validated or not]:[Has child had an 18 month assessment.  NB this includes limited data, courtesy assessments etc]]&gt;0)),"0000000")</f>
        <v>0011000</v>
      </c>
      <c r="K601" s="1" t="s">
        <v>16</v>
      </c>
      <c r="L601" s="1" t="b">
        <f>VLOOKUP(Cohort[[#This Row],[Participant ID]],BIBS[],COLUMN(BIBS[[#Headers],[BIBS?]]),FALSE)</f>
        <v>0</v>
      </c>
      <c r="N601" s="1" t="str">
        <f>VLOOKUP(Cohort[[#This Row],[Code]],Codes[],COLUMN(Codes[[#Headers],[Meaning]]),FALSE)</f>
        <v>Pre-term and pre-term at term scans, not assessed</v>
      </c>
      <c r="O601" s="1" t="str">
        <f>VLOOKUP(Cohort[[#This Row],[Code]],Codes[],COLUMN(Codes[[#Headers],[Parents Demographic]]),FALSE)</f>
        <v>Yes</v>
      </c>
      <c r="P601" s="1" t="str">
        <f>VLOOKUP(Cohort[[#This Row],[Code]],Codes[],COLUMN(Codes[[#Headers],[Mother''s Past Medical History]]),FALSE)</f>
        <v>Yes</v>
      </c>
      <c r="Q601" s="1" t="str">
        <f>VLOOKUP(Cohort[[#This Row],[Code]],Codes[],COLUMN(Codes[[#Headers],[EDD + Mode of Conception]]),FALSE)</f>
        <v>Yes</v>
      </c>
      <c r="R601" s="1" t="str">
        <f>VLOOKUP(Cohort[[#This Row],[Code]],Codes[],COLUMN(Codes[[#Headers],[Late Pregnancy History]]),FALSE)</f>
        <v>Yes</v>
      </c>
      <c r="S601" s="1" t="str">
        <f>VLOOKUP(Cohort[[#This Row],[Code]],Codes[],COLUMN(Codes[[#Headers],[Labour History]]),FALSE)</f>
        <v>Yes</v>
      </c>
      <c r="T601" s="1" t="str">
        <f>VLOOKUP(Cohort[[#This Row],[Code]],Codes[],COLUMN(Codes[[#Headers],[Baby Background Information]]),FALSE)</f>
        <v>Yes</v>
      </c>
      <c r="U601" s="1" t="str">
        <f>VLOOKUP(Cohort[[#This Row],[Code]],Codes[],COLUMN(Codes[[#Headers],[EPDS]]),FALSE)</f>
        <v>Yes</v>
      </c>
      <c r="V601" s="1" t="str">
        <f>VLOOKUP(Cohort[[#This Row],[Code]],Codes[],COLUMN(Codes[[#Headers],[Mother''s Medications]]),FALSE)</f>
        <v>Yes</v>
      </c>
      <c r="W601" s="1" t="str">
        <f>VLOOKUP(Cohort[[#This Row],[Code]],Codes[],COLUMN(Codes[[#Headers],[Baby Medications]]),FALSE)</f>
        <v>Yes</v>
      </c>
      <c r="X601" s="1" t="str">
        <f>VLOOKUP(Cohort[[#This Row],[Code]],Codes[],COLUMN(Codes[[#Headers],[Obstetric Histpry]]),FALSE)</f>
        <v>Yes</v>
      </c>
      <c r="Y601" s="1" t="str">
        <f>VLOOKUP(Cohort[[#This Row],[Code]],Codes[],COLUMN(Codes[[#Headers],[18 Month Follow on Data]]),FALSE)</f>
        <v>No</v>
      </c>
    </row>
    <row r="602" spans="1:25" hidden="1" x14ac:dyDescent="0.2">
      <c r="A602" t="s">
        <v>614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tr" cm="1">
        <f t="array" ref="I602">TEXT(SUM(10^Code_Mask*(Cohort[[#This Row],[Fetal Pilot Scans, validated or not]:[Has child had an 18 month assessment.  NB this includes limited data, courtesy assessments etc]]&gt;0)),"0000000")</f>
        <v>0000010</v>
      </c>
      <c r="L602" s="1" t="b">
        <f>VLOOKUP(Cohort[[#This Row],[Participant ID]],BIBS[],COLUMN(BIBS[[#Headers],[BIBS?]]),FALSE)</f>
        <v>0</v>
      </c>
      <c r="N602" s="1" t="str">
        <f>VLOOKUP(Cohort[[#This Row],[Code]],Codes[],COLUMN(Codes[[#Headers],[Meaning]]),FALSE)</f>
        <v>Fetal pilot.  Not assessed.  Enrolment, EPDS, not cleaned</v>
      </c>
      <c r="O602" s="1" t="str">
        <f>VLOOKUP(Cohort[[#This Row],[Code]],Codes[],COLUMN(Codes[[#Headers],[Parents Demographic]]),FALSE)</f>
        <v>Yes - uncleaned</v>
      </c>
      <c r="P602" s="1" t="str">
        <f>VLOOKUP(Cohort[[#This Row],[Code]],Codes[],COLUMN(Codes[[#Headers],[Mother''s Past Medical History]]),FALSE)</f>
        <v>Yes - uncleaned</v>
      </c>
      <c r="Q602" s="1" t="str">
        <f>VLOOKUP(Cohort[[#This Row],[Code]],Codes[],COLUMN(Codes[[#Headers],[EDD + Mode of Conception]]),FALSE)</f>
        <v>Yes - uncleaned</v>
      </c>
      <c r="R602" s="1" t="str">
        <f>VLOOKUP(Cohort[[#This Row],[Code]],Codes[],COLUMN(Codes[[#Headers],[Late Pregnancy History]]),FALSE)</f>
        <v>No</v>
      </c>
      <c r="S602" s="1" t="str">
        <f>VLOOKUP(Cohort[[#This Row],[Code]],Codes[],COLUMN(Codes[[#Headers],[Labour History]]),FALSE)</f>
        <v>No</v>
      </c>
      <c r="T602" s="1" t="str">
        <f>VLOOKUP(Cohort[[#This Row],[Code]],Codes[],COLUMN(Codes[[#Headers],[Baby Background Information]]),FALSE)</f>
        <v>No</v>
      </c>
      <c r="U602" s="1" t="str">
        <f>VLOOKUP(Cohort[[#This Row],[Code]],Codes[],COLUMN(Codes[[#Headers],[EPDS]]),FALSE)</f>
        <v>Yes</v>
      </c>
      <c r="V602" s="1" t="str">
        <f>VLOOKUP(Cohort[[#This Row],[Code]],Codes[],COLUMN(Codes[[#Headers],[Mother''s Medications]]),FALSE)</f>
        <v>Yes - uncleaned</v>
      </c>
      <c r="W602" s="1" t="str">
        <f>VLOOKUP(Cohort[[#This Row],[Code]],Codes[],COLUMN(Codes[[#Headers],[Baby Medications]]),FALSE)</f>
        <v>No</v>
      </c>
      <c r="X602" s="1" t="str">
        <f>VLOOKUP(Cohort[[#This Row],[Code]],Codes[],COLUMN(Codes[[#Headers],[Obstetric Histpry]]),FALSE)</f>
        <v>Yes - uncleaned</v>
      </c>
      <c r="Y602" s="1" t="str">
        <f>VLOOKUP(Cohort[[#This Row],[Code]],Codes[],COLUMN(Codes[[#Headers],[18 Month Follow on Data]]),FALSE)</f>
        <v>No</v>
      </c>
    </row>
    <row r="603" spans="1:25" hidden="1" x14ac:dyDescent="0.2">
      <c r="A603" t="s">
        <v>615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 t="str" cm="1">
        <f t="array" ref="I603">TEXT(SUM(10^Code_Mask*(Cohort[[#This Row],[Fetal Pilot Scans, validated or not]:[Has child had an 18 month assessment.  NB this includes limited data, courtesy assessments etc]]&gt;0)),"0000000")</f>
        <v>0010100</v>
      </c>
      <c r="L603" s="1" t="b">
        <f>VLOOKUP(Cohort[[#This Row],[Participant ID]],BIBS[],COLUMN(BIBS[[#Headers],[BIBS?]]),FALSE)</f>
        <v>0</v>
      </c>
      <c r="N603" s="1" t="str">
        <f>VLOOKUP(Cohort[[#This Row],[Code]],Codes[],COLUMN(Codes[[#Headers],[Meaning]]),FALSE)</f>
        <v>Pre-term scan, no other scans, assessed at 18 months</v>
      </c>
      <c r="O603" s="1" t="str">
        <f>VLOOKUP(Cohort[[#This Row],[Code]],Codes[],COLUMN(Codes[[#Headers],[Parents Demographic]]),FALSE)</f>
        <v>Yes</v>
      </c>
      <c r="P603" s="1" t="str">
        <f>VLOOKUP(Cohort[[#This Row],[Code]],Codes[],COLUMN(Codes[[#Headers],[Mother''s Past Medical History]]),FALSE)</f>
        <v>Yes</v>
      </c>
      <c r="Q603" s="1" t="str">
        <f>VLOOKUP(Cohort[[#This Row],[Code]],Codes[],COLUMN(Codes[[#Headers],[EDD + Mode of Conception]]),FALSE)</f>
        <v>Yes</v>
      </c>
      <c r="R603" s="1" t="str">
        <f>VLOOKUP(Cohort[[#This Row],[Code]],Codes[],COLUMN(Codes[[#Headers],[Late Pregnancy History]]),FALSE)</f>
        <v>Yes</v>
      </c>
      <c r="S603" s="1" t="str">
        <f>VLOOKUP(Cohort[[#This Row],[Code]],Codes[],COLUMN(Codes[[#Headers],[Labour History]]),FALSE)</f>
        <v>Yes</v>
      </c>
      <c r="T603" s="1" t="str">
        <f>VLOOKUP(Cohort[[#This Row],[Code]],Codes[],COLUMN(Codes[[#Headers],[Baby Background Information]]),FALSE)</f>
        <v>Yes</v>
      </c>
      <c r="U603" s="1" t="str">
        <f>VLOOKUP(Cohort[[#This Row],[Code]],Codes[],COLUMN(Codes[[#Headers],[EPDS]]),FALSE)</f>
        <v>Yes</v>
      </c>
      <c r="V603" s="1" t="str">
        <f>VLOOKUP(Cohort[[#This Row],[Code]],Codes[],COLUMN(Codes[[#Headers],[Mother''s Medications]]),FALSE)</f>
        <v>Yes</v>
      </c>
      <c r="W603" s="1" t="str">
        <f>VLOOKUP(Cohort[[#This Row],[Code]],Codes[],COLUMN(Codes[[#Headers],[Baby Medications]]),FALSE)</f>
        <v>Yes</v>
      </c>
      <c r="X603" s="1" t="str">
        <f>VLOOKUP(Cohort[[#This Row],[Code]],Codes[],COLUMN(Codes[[#Headers],[Obstetric Histpry]]),FALSE)</f>
        <v>Yes</v>
      </c>
      <c r="Y603" s="1" t="str">
        <f>VLOOKUP(Cohort[[#This Row],[Code]],Codes[],COLUMN(Codes[[#Headers],[18 Month Follow on Data]]),FALSE)</f>
        <v>Yes</v>
      </c>
    </row>
    <row r="604" spans="1:25" ht="119" hidden="1" x14ac:dyDescent="0.2">
      <c r="A604" t="s">
        <v>616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tr" cm="1">
        <f t="array" ref="I604">TEXT(SUM(10^Code_Mask*(Cohort[[#This Row],[Fetal Pilot Scans, validated or not]:[Has child had an 18 month assessment.  NB this includes limited data, courtesy assessments etc]]&gt;0)),"0000000")</f>
        <v>0000000</v>
      </c>
      <c r="K604" s="1" t="s">
        <v>617</v>
      </c>
      <c r="L604" s="1" t="b">
        <f>VLOOKUP(Cohort[[#This Row],[Participant ID]],BIBS[],COLUMN(BIBS[[#Headers],[BIBS?]]),FALSE)</f>
        <v>0</v>
      </c>
      <c r="M604" s="1" t="s">
        <v>1214</v>
      </c>
      <c r="N604" s="1" t="str">
        <f>VLOOKUP(Cohort[[#This Row],[Code]],Codes[],COLUMN(Codes[[#Headers],[Meaning]]),FALSE)</f>
        <v>No dHCP data at ll.  ?Enrolment, ?Baby Born, ?EPDS but not cleaned</v>
      </c>
      <c r="O604" s="1" t="str">
        <f>VLOOKUP(Cohort[[#This Row],[Code]],Codes[],COLUMN(Codes[[#Headers],[Parents Demographic]]),FALSE)</f>
        <v>No</v>
      </c>
      <c r="P604" s="1" t="str">
        <f>VLOOKUP(Cohort[[#This Row],[Code]],Codes[],COLUMN(Codes[[#Headers],[Mother''s Past Medical History]]),FALSE)</f>
        <v>No</v>
      </c>
      <c r="Q604" s="1" t="str">
        <f>VLOOKUP(Cohort[[#This Row],[Code]],Codes[],COLUMN(Codes[[#Headers],[EDD + Mode of Conception]]),FALSE)</f>
        <v>No</v>
      </c>
      <c r="R604" s="1" t="str">
        <f>VLOOKUP(Cohort[[#This Row],[Code]],Codes[],COLUMN(Codes[[#Headers],[Late Pregnancy History]]),FALSE)</f>
        <v>No</v>
      </c>
      <c r="S604" s="1" t="str">
        <f>VLOOKUP(Cohort[[#This Row],[Code]],Codes[],COLUMN(Codes[[#Headers],[Labour History]]),FALSE)</f>
        <v>No</v>
      </c>
      <c r="T604" s="1" t="str">
        <f>VLOOKUP(Cohort[[#This Row],[Code]],Codes[],COLUMN(Codes[[#Headers],[Baby Background Information]]),FALSE)</f>
        <v>No</v>
      </c>
      <c r="U604" s="1" t="str">
        <f>VLOOKUP(Cohort[[#This Row],[Code]],Codes[],COLUMN(Codes[[#Headers],[EPDS]]),FALSE)</f>
        <v>No</v>
      </c>
      <c r="V604" s="1" t="str">
        <f>VLOOKUP(Cohort[[#This Row],[Code]],Codes[],COLUMN(Codes[[#Headers],[Mother''s Medications]]),FALSE)</f>
        <v>No</v>
      </c>
      <c r="W604" s="1" t="str">
        <f>VLOOKUP(Cohort[[#This Row],[Code]],Codes[],COLUMN(Codes[[#Headers],[Baby Medications]]),FALSE)</f>
        <v>No</v>
      </c>
      <c r="X604" s="1" t="str">
        <f>VLOOKUP(Cohort[[#This Row],[Code]],Codes[],COLUMN(Codes[[#Headers],[Obstetric Histpry]]),FALSE)</f>
        <v>No</v>
      </c>
      <c r="Y604" s="1" t="str">
        <f>VLOOKUP(Cohort[[#This Row],[Code]],Codes[],COLUMN(Codes[[#Headers],[18 Month Follow on Data]]),FALSE)</f>
        <v>No</v>
      </c>
    </row>
    <row r="605" spans="1:25" hidden="1" x14ac:dyDescent="0.2">
      <c r="A605" t="s">
        <v>618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tr" cm="1">
        <f t="array" ref="I605">TEXT(SUM(10^Code_Mask*(Cohort[[#This Row],[Fetal Pilot Scans, validated or not]:[Has child had an 18 month assessment.  NB this includes limited data, courtesy assessments etc]]&gt;0)),"0000000")</f>
        <v>0000010</v>
      </c>
      <c r="L605" s="1" t="b">
        <f>VLOOKUP(Cohort[[#This Row],[Participant ID]],BIBS[],COLUMN(BIBS[[#Headers],[BIBS?]]),FALSE)</f>
        <v>0</v>
      </c>
      <c r="N605" s="1" t="str">
        <f>VLOOKUP(Cohort[[#This Row],[Code]],Codes[],COLUMN(Codes[[#Headers],[Meaning]]),FALSE)</f>
        <v>Fetal pilot.  Not assessed.  Enrolment, EPDS, not cleaned</v>
      </c>
      <c r="O605" s="1" t="str">
        <f>VLOOKUP(Cohort[[#This Row],[Code]],Codes[],COLUMN(Codes[[#Headers],[Parents Demographic]]),FALSE)</f>
        <v>Yes - uncleaned</v>
      </c>
      <c r="P605" s="1" t="str">
        <f>VLOOKUP(Cohort[[#This Row],[Code]],Codes[],COLUMN(Codes[[#Headers],[Mother''s Past Medical History]]),FALSE)</f>
        <v>Yes - uncleaned</v>
      </c>
      <c r="Q605" s="1" t="str">
        <f>VLOOKUP(Cohort[[#This Row],[Code]],Codes[],COLUMN(Codes[[#Headers],[EDD + Mode of Conception]]),FALSE)</f>
        <v>Yes - uncleaned</v>
      </c>
      <c r="R605" s="1" t="str">
        <f>VLOOKUP(Cohort[[#This Row],[Code]],Codes[],COLUMN(Codes[[#Headers],[Late Pregnancy History]]),FALSE)</f>
        <v>No</v>
      </c>
      <c r="S605" s="1" t="str">
        <f>VLOOKUP(Cohort[[#This Row],[Code]],Codes[],COLUMN(Codes[[#Headers],[Labour History]]),FALSE)</f>
        <v>No</v>
      </c>
      <c r="T605" s="1" t="str">
        <f>VLOOKUP(Cohort[[#This Row],[Code]],Codes[],COLUMN(Codes[[#Headers],[Baby Background Information]]),FALSE)</f>
        <v>No</v>
      </c>
      <c r="U605" s="1" t="str">
        <f>VLOOKUP(Cohort[[#This Row],[Code]],Codes[],COLUMN(Codes[[#Headers],[EPDS]]),FALSE)</f>
        <v>Yes</v>
      </c>
      <c r="V605" s="1" t="str">
        <f>VLOOKUP(Cohort[[#This Row],[Code]],Codes[],COLUMN(Codes[[#Headers],[Mother''s Medications]]),FALSE)</f>
        <v>Yes - uncleaned</v>
      </c>
      <c r="W605" s="1" t="str">
        <f>VLOOKUP(Cohort[[#This Row],[Code]],Codes[],COLUMN(Codes[[#Headers],[Baby Medications]]),FALSE)</f>
        <v>No</v>
      </c>
      <c r="X605" s="1" t="str">
        <f>VLOOKUP(Cohort[[#This Row],[Code]],Codes[],COLUMN(Codes[[#Headers],[Obstetric Histpry]]),FALSE)</f>
        <v>Yes - uncleaned</v>
      </c>
      <c r="Y605" s="1" t="str">
        <f>VLOOKUP(Cohort[[#This Row],[Code]],Codes[],COLUMN(Codes[[#Headers],[18 Month Follow on Data]]),FALSE)</f>
        <v>No</v>
      </c>
    </row>
    <row r="606" spans="1:25" hidden="1" x14ac:dyDescent="0.2">
      <c r="A606" t="s">
        <v>619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tr" cm="1">
        <f t="array" ref="I606">TEXT(SUM(10^Code_Mask*(Cohort[[#This Row],[Fetal Pilot Scans, validated or not]:[Has child had an 18 month assessment.  NB this includes limited data, courtesy assessments etc]]&gt;0)),"0000000")</f>
        <v>0000010</v>
      </c>
      <c r="L606" s="1" t="b">
        <f>VLOOKUP(Cohort[[#This Row],[Participant ID]],BIBS[],COLUMN(BIBS[[#Headers],[BIBS?]]),FALSE)</f>
        <v>0</v>
      </c>
      <c r="N606" s="1" t="str">
        <f>VLOOKUP(Cohort[[#This Row],[Code]],Codes[],COLUMN(Codes[[#Headers],[Meaning]]),FALSE)</f>
        <v>Fetal pilot.  Not assessed.  Enrolment, EPDS, not cleaned</v>
      </c>
      <c r="O606" s="1" t="str">
        <f>VLOOKUP(Cohort[[#This Row],[Code]],Codes[],COLUMN(Codes[[#Headers],[Parents Demographic]]),FALSE)</f>
        <v>Yes - uncleaned</v>
      </c>
      <c r="P606" s="1" t="str">
        <f>VLOOKUP(Cohort[[#This Row],[Code]],Codes[],COLUMN(Codes[[#Headers],[Mother''s Past Medical History]]),FALSE)</f>
        <v>Yes - uncleaned</v>
      </c>
      <c r="Q606" s="1" t="str">
        <f>VLOOKUP(Cohort[[#This Row],[Code]],Codes[],COLUMN(Codes[[#Headers],[EDD + Mode of Conception]]),FALSE)</f>
        <v>Yes - uncleaned</v>
      </c>
      <c r="R606" s="1" t="str">
        <f>VLOOKUP(Cohort[[#This Row],[Code]],Codes[],COLUMN(Codes[[#Headers],[Late Pregnancy History]]),FALSE)</f>
        <v>No</v>
      </c>
      <c r="S606" s="1" t="str">
        <f>VLOOKUP(Cohort[[#This Row],[Code]],Codes[],COLUMN(Codes[[#Headers],[Labour History]]),FALSE)</f>
        <v>No</v>
      </c>
      <c r="T606" s="1" t="str">
        <f>VLOOKUP(Cohort[[#This Row],[Code]],Codes[],COLUMN(Codes[[#Headers],[Baby Background Information]]),FALSE)</f>
        <v>No</v>
      </c>
      <c r="U606" s="1" t="str">
        <f>VLOOKUP(Cohort[[#This Row],[Code]],Codes[],COLUMN(Codes[[#Headers],[EPDS]]),FALSE)</f>
        <v>Yes</v>
      </c>
      <c r="V606" s="1" t="str">
        <f>VLOOKUP(Cohort[[#This Row],[Code]],Codes[],COLUMN(Codes[[#Headers],[Mother''s Medications]]),FALSE)</f>
        <v>Yes - uncleaned</v>
      </c>
      <c r="W606" s="1" t="str">
        <f>VLOOKUP(Cohort[[#This Row],[Code]],Codes[],COLUMN(Codes[[#Headers],[Baby Medications]]),FALSE)</f>
        <v>No</v>
      </c>
      <c r="X606" s="1" t="str">
        <f>VLOOKUP(Cohort[[#This Row],[Code]],Codes[],COLUMN(Codes[[#Headers],[Obstetric Histpry]]),FALSE)</f>
        <v>Yes - uncleaned</v>
      </c>
      <c r="Y606" s="1" t="str">
        <f>VLOOKUP(Cohort[[#This Row],[Code]],Codes[],COLUMN(Codes[[#Headers],[18 Month Follow on Data]]),FALSE)</f>
        <v>No</v>
      </c>
    </row>
    <row r="607" spans="1:25" hidden="1" x14ac:dyDescent="0.2">
      <c r="A607" t="s">
        <v>620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 t="str" cm="1">
        <f t="array" ref="I607">TEXT(SUM(10^Code_Mask*(Cohort[[#This Row],[Fetal Pilot Scans, validated or not]:[Has child had an 18 month assessment.  NB this includes limited data, courtesy assessments etc]]&gt;0)),"0000000")</f>
        <v>0100110</v>
      </c>
      <c r="L607" s="1" t="b">
        <f>VLOOKUP(Cohort[[#This Row],[Participant ID]],BIBS[],COLUMN(BIBS[[#Headers],[BIBS?]]),FALSE)</f>
        <v>0</v>
      </c>
      <c r="N607" s="1" t="str">
        <f>VLOOKUP(Cohort[[#This Row],[Code]],Codes[],COLUMN(Codes[[#Headers],[Meaning]]),FALSE)</f>
        <v>Term scan + fetal pilot assessed at 18 months</v>
      </c>
      <c r="O607" s="1" t="str">
        <f>VLOOKUP(Cohort[[#This Row],[Code]],Codes[],COLUMN(Codes[[#Headers],[Parents Demographic]]),FALSE)</f>
        <v>Yes</v>
      </c>
      <c r="P607" s="1" t="str">
        <f>VLOOKUP(Cohort[[#This Row],[Code]],Codes[],COLUMN(Codes[[#Headers],[Mother''s Past Medical History]]),FALSE)</f>
        <v>Yes</v>
      </c>
      <c r="Q607" s="1" t="str">
        <f>VLOOKUP(Cohort[[#This Row],[Code]],Codes[],COLUMN(Codes[[#Headers],[EDD + Mode of Conception]]),FALSE)</f>
        <v>Yes</v>
      </c>
      <c r="R607" s="1" t="str">
        <f>VLOOKUP(Cohort[[#This Row],[Code]],Codes[],COLUMN(Codes[[#Headers],[Late Pregnancy History]]),FALSE)</f>
        <v>Yes</v>
      </c>
      <c r="S607" s="1" t="str">
        <f>VLOOKUP(Cohort[[#This Row],[Code]],Codes[],COLUMN(Codes[[#Headers],[Labour History]]),FALSE)</f>
        <v>Yes</v>
      </c>
      <c r="T607" s="1" t="str">
        <f>VLOOKUP(Cohort[[#This Row],[Code]],Codes[],COLUMN(Codes[[#Headers],[Baby Background Information]]),FALSE)</f>
        <v>Yes</v>
      </c>
      <c r="U607" s="1" t="str">
        <f>VLOOKUP(Cohort[[#This Row],[Code]],Codes[],COLUMN(Codes[[#Headers],[EPDS]]),FALSE)</f>
        <v>Yes</v>
      </c>
      <c r="V607" s="1" t="str">
        <f>VLOOKUP(Cohort[[#This Row],[Code]],Codes[],COLUMN(Codes[[#Headers],[Mother''s Medications]]),FALSE)</f>
        <v>Yes</v>
      </c>
      <c r="W607" s="1" t="str">
        <f>VLOOKUP(Cohort[[#This Row],[Code]],Codes[],COLUMN(Codes[[#Headers],[Baby Medications]]),FALSE)</f>
        <v>Yes</v>
      </c>
      <c r="X607" s="1" t="str">
        <f>VLOOKUP(Cohort[[#This Row],[Code]],Codes[],COLUMN(Codes[[#Headers],[Obstetric Histpry]]),FALSE)</f>
        <v>Yes</v>
      </c>
      <c r="Y607" s="1" t="str">
        <f>VLOOKUP(Cohort[[#This Row],[Code]],Codes[],COLUMN(Codes[[#Headers],[18 Month Follow on Data]]),FALSE)</f>
        <v>Yes</v>
      </c>
    </row>
    <row r="608" spans="1:25" hidden="1" x14ac:dyDescent="0.2">
      <c r="A608" t="s">
        <v>621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tr" cm="1">
        <f t="array" ref="I608">TEXT(SUM(10^Code_Mask*(Cohort[[#This Row],[Fetal Pilot Scans, validated or not]:[Has child had an 18 month assessment.  NB this includes limited data, courtesy assessments etc]]&gt;0)),"0000000")</f>
        <v>0000010</v>
      </c>
      <c r="L608" s="1" t="b">
        <f>VLOOKUP(Cohort[[#This Row],[Participant ID]],BIBS[],COLUMN(BIBS[[#Headers],[BIBS?]]),FALSE)</f>
        <v>0</v>
      </c>
      <c r="N608" s="1" t="str">
        <f>VLOOKUP(Cohort[[#This Row],[Code]],Codes[],COLUMN(Codes[[#Headers],[Meaning]]),FALSE)</f>
        <v>Fetal pilot.  Not assessed.  Enrolment, EPDS, not cleaned</v>
      </c>
      <c r="O608" s="1" t="str">
        <f>VLOOKUP(Cohort[[#This Row],[Code]],Codes[],COLUMN(Codes[[#Headers],[Parents Demographic]]),FALSE)</f>
        <v>Yes - uncleaned</v>
      </c>
      <c r="P608" s="1" t="str">
        <f>VLOOKUP(Cohort[[#This Row],[Code]],Codes[],COLUMN(Codes[[#Headers],[Mother''s Past Medical History]]),FALSE)</f>
        <v>Yes - uncleaned</v>
      </c>
      <c r="Q608" s="1" t="str">
        <f>VLOOKUP(Cohort[[#This Row],[Code]],Codes[],COLUMN(Codes[[#Headers],[EDD + Mode of Conception]]),FALSE)</f>
        <v>Yes - uncleaned</v>
      </c>
      <c r="R608" s="1" t="str">
        <f>VLOOKUP(Cohort[[#This Row],[Code]],Codes[],COLUMN(Codes[[#Headers],[Late Pregnancy History]]),FALSE)</f>
        <v>No</v>
      </c>
      <c r="S608" s="1" t="str">
        <f>VLOOKUP(Cohort[[#This Row],[Code]],Codes[],COLUMN(Codes[[#Headers],[Labour History]]),FALSE)</f>
        <v>No</v>
      </c>
      <c r="T608" s="1" t="str">
        <f>VLOOKUP(Cohort[[#This Row],[Code]],Codes[],COLUMN(Codes[[#Headers],[Baby Background Information]]),FALSE)</f>
        <v>No</v>
      </c>
      <c r="U608" s="1" t="str">
        <f>VLOOKUP(Cohort[[#This Row],[Code]],Codes[],COLUMN(Codes[[#Headers],[EPDS]]),FALSE)</f>
        <v>Yes</v>
      </c>
      <c r="V608" s="1" t="str">
        <f>VLOOKUP(Cohort[[#This Row],[Code]],Codes[],COLUMN(Codes[[#Headers],[Mother''s Medications]]),FALSE)</f>
        <v>Yes - uncleaned</v>
      </c>
      <c r="W608" s="1" t="str">
        <f>VLOOKUP(Cohort[[#This Row],[Code]],Codes[],COLUMN(Codes[[#Headers],[Baby Medications]]),FALSE)</f>
        <v>No</v>
      </c>
      <c r="X608" s="1" t="str">
        <f>VLOOKUP(Cohort[[#This Row],[Code]],Codes[],COLUMN(Codes[[#Headers],[Obstetric Histpry]]),FALSE)</f>
        <v>Yes - uncleaned</v>
      </c>
      <c r="Y608" s="1" t="str">
        <f>VLOOKUP(Cohort[[#This Row],[Code]],Codes[],COLUMN(Codes[[#Headers],[18 Month Follow on Data]]),FALSE)</f>
        <v>No</v>
      </c>
    </row>
    <row r="609" spans="1:25" hidden="1" x14ac:dyDescent="0.2">
      <c r="A609" t="s">
        <v>622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 t="str" cm="1">
        <f t="array" ref="I609">TEXT(SUM(10^Code_Mask*(Cohort[[#This Row],[Fetal Pilot Scans, validated or not]:[Has child had an 18 month assessment.  NB this includes limited data, courtesy assessments etc]]&gt;0)),"0000000")</f>
        <v>0100110</v>
      </c>
      <c r="L609" s="1" t="b">
        <f>VLOOKUP(Cohort[[#This Row],[Participant ID]],BIBS[],COLUMN(BIBS[[#Headers],[BIBS?]]),FALSE)</f>
        <v>0</v>
      </c>
      <c r="N609" s="1" t="str">
        <f>VLOOKUP(Cohort[[#This Row],[Code]],Codes[],COLUMN(Codes[[#Headers],[Meaning]]),FALSE)</f>
        <v>Term scan + fetal pilot assessed at 18 months</v>
      </c>
      <c r="O609" s="1" t="str">
        <f>VLOOKUP(Cohort[[#This Row],[Code]],Codes[],COLUMN(Codes[[#Headers],[Parents Demographic]]),FALSE)</f>
        <v>Yes</v>
      </c>
      <c r="P609" s="1" t="str">
        <f>VLOOKUP(Cohort[[#This Row],[Code]],Codes[],COLUMN(Codes[[#Headers],[Mother''s Past Medical History]]),FALSE)</f>
        <v>Yes</v>
      </c>
      <c r="Q609" s="1" t="str">
        <f>VLOOKUP(Cohort[[#This Row],[Code]],Codes[],COLUMN(Codes[[#Headers],[EDD + Mode of Conception]]),FALSE)</f>
        <v>Yes</v>
      </c>
      <c r="R609" s="1" t="str">
        <f>VLOOKUP(Cohort[[#This Row],[Code]],Codes[],COLUMN(Codes[[#Headers],[Late Pregnancy History]]),FALSE)</f>
        <v>Yes</v>
      </c>
      <c r="S609" s="1" t="str">
        <f>VLOOKUP(Cohort[[#This Row],[Code]],Codes[],COLUMN(Codes[[#Headers],[Labour History]]),FALSE)</f>
        <v>Yes</v>
      </c>
      <c r="T609" s="1" t="str">
        <f>VLOOKUP(Cohort[[#This Row],[Code]],Codes[],COLUMN(Codes[[#Headers],[Baby Background Information]]),FALSE)</f>
        <v>Yes</v>
      </c>
      <c r="U609" s="1" t="str">
        <f>VLOOKUP(Cohort[[#This Row],[Code]],Codes[],COLUMN(Codes[[#Headers],[EPDS]]),FALSE)</f>
        <v>Yes</v>
      </c>
      <c r="V609" s="1" t="str">
        <f>VLOOKUP(Cohort[[#This Row],[Code]],Codes[],COLUMN(Codes[[#Headers],[Mother''s Medications]]),FALSE)</f>
        <v>Yes</v>
      </c>
      <c r="W609" s="1" t="str">
        <f>VLOOKUP(Cohort[[#This Row],[Code]],Codes[],COLUMN(Codes[[#Headers],[Baby Medications]]),FALSE)</f>
        <v>Yes</v>
      </c>
      <c r="X609" s="1" t="str">
        <f>VLOOKUP(Cohort[[#This Row],[Code]],Codes[],COLUMN(Codes[[#Headers],[Obstetric Histpry]]),FALSE)</f>
        <v>Yes</v>
      </c>
      <c r="Y609" s="1" t="str">
        <f>VLOOKUP(Cohort[[#This Row],[Code]],Codes[],COLUMN(Codes[[#Headers],[18 Month Follow on Data]]),FALSE)</f>
        <v>Yes</v>
      </c>
    </row>
    <row r="610" spans="1:25" hidden="1" x14ac:dyDescent="0.2">
      <c r="A610" t="s">
        <v>623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tr" cm="1">
        <f t="array" ref="I610">TEXT(SUM(10^Code_Mask*(Cohort[[#This Row],[Fetal Pilot Scans, validated or not]:[Has child had an 18 month assessment.  NB this includes limited data, courtesy assessments etc]]&gt;0)),"0000000")</f>
        <v>0000010</v>
      </c>
      <c r="L610" s="1" t="b">
        <f>VLOOKUP(Cohort[[#This Row],[Participant ID]],BIBS[],COLUMN(BIBS[[#Headers],[BIBS?]]),FALSE)</f>
        <v>0</v>
      </c>
      <c r="N610" s="1" t="str">
        <f>VLOOKUP(Cohort[[#This Row],[Code]],Codes[],COLUMN(Codes[[#Headers],[Meaning]]),FALSE)</f>
        <v>Fetal pilot.  Not assessed.  Enrolment, EPDS, not cleaned</v>
      </c>
      <c r="O610" s="1" t="str">
        <f>VLOOKUP(Cohort[[#This Row],[Code]],Codes[],COLUMN(Codes[[#Headers],[Parents Demographic]]),FALSE)</f>
        <v>Yes - uncleaned</v>
      </c>
      <c r="P610" s="1" t="str">
        <f>VLOOKUP(Cohort[[#This Row],[Code]],Codes[],COLUMN(Codes[[#Headers],[Mother''s Past Medical History]]),FALSE)</f>
        <v>Yes - uncleaned</v>
      </c>
      <c r="Q610" s="1" t="str">
        <f>VLOOKUP(Cohort[[#This Row],[Code]],Codes[],COLUMN(Codes[[#Headers],[EDD + Mode of Conception]]),FALSE)</f>
        <v>Yes - uncleaned</v>
      </c>
      <c r="R610" s="1" t="str">
        <f>VLOOKUP(Cohort[[#This Row],[Code]],Codes[],COLUMN(Codes[[#Headers],[Late Pregnancy History]]),FALSE)</f>
        <v>No</v>
      </c>
      <c r="S610" s="1" t="str">
        <f>VLOOKUP(Cohort[[#This Row],[Code]],Codes[],COLUMN(Codes[[#Headers],[Labour History]]),FALSE)</f>
        <v>No</v>
      </c>
      <c r="T610" s="1" t="str">
        <f>VLOOKUP(Cohort[[#This Row],[Code]],Codes[],COLUMN(Codes[[#Headers],[Baby Background Information]]),FALSE)</f>
        <v>No</v>
      </c>
      <c r="U610" s="1" t="str">
        <f>VLOOKUP(Cohort[[#This Row],[Code]],Codes[],COLUMN(Codes[[#Headers],[EPDS]]),FALSE)</f>
        <v>Yes</v>
      </c>
      <c r="V610" s="1" t="str">
        <f>VLOOKUP(Cohort[[#This Row],[Code]],Codes[],COLUMN(Codes[[#Headers],[Mother''s Medications]]),FALSE)</f>
        <v>Yes - uncleaned</v>
      </c>
      <c r="W610" s="1" t="str">
        <f>VLOOKUP(Cohort[[#This Row],[Code]],Codes[],COLUMN(Codes[[#Headers],[Baby Medications]]),FALSE)</f>
        <v>No</v>
      </c>
      <c r="X610" s="1" t="str">
        <f>VLOOKUP(Cohort[[#This Row],[Code]],Codes[],COLUMN(Codes[[#Headers],[Obstetric Histpry]]),FALSE)</f>
        <v>Yes - uncleaned</v>
      </c>
      <c r="Y610" s="1" t="str">
        <f>VLOOKUP(Cohort[[#This Row],[Code]],Codes[],COLUMN(Codes[[#Headers],[18 Month Follow on Data]]),FALSE)</f>
        <v>No</v>
      </c>
    </row>
    <row r="611" spans="1:25" hidden="1" x14ac:dyDescent="0.2">
      <c r="A611" t="s">
        <v>624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 t="str" cm="1">
        <f t="array" ref="I611">TEXT(SUM(10^Code_Mask*(Cohort[[#This Row],[Fetal Pilot Scans, validated or not]:[Has child had an 18 month assessment.  NB this includes limited data, courtesy assessments etc]]&gt;0)),"0000000")</f>
        <v>0100110</v>
      </c>
      <c r="L611" s="1" t="b">
        <f>VLOOKUP(Cohort[[#This Row],[Participant ID]],BIBS[],COLUMN(BIBS[[#Headers],[BIBS?]]),FALSE)</f>
        <v>0</v>
      </c>
      <c r="N611" s="1" t="str">
        <f>VLOOKUP(Cohort[[#This Row],[Code]],Codes[],COLUMN(Codes[[#Headers],[Meaning]]),FALSE)</f>
        <v>Term scan + fetal pilot assessed at 18 months</v>
      </c>
      <c r="O611" s="1" t="str">
        <f>VLOOKUP(Cohort[[#This Row],[Code]],Codes[],COLUMN(Codes[[#Headers],[Parents Demographic]]),FALSE)</f>
        <v>Yes</v>
      </c>
      <c r="P611" s="1" t="str">
        <f>VLOOKUP(Cohort[[#This Row],[Code]],Codes[],COLUMN(Codes[[#Headers],[Mother''s Past Medical History]]),FALSE)</f>
        <v>Yes</v>
      </c>
      <c r="Q611" s="1" t="str">
        <f>VLOOKUP(Cohort[[#This Row],[Code]],Codes[],COLUMN(Codes[[#Headers],[EDD + Mode of Conception]]),FALSE)</f>
        <v>Yes</v>
      </c>
      <c r="R611" s="1" t="str">
        <f>VLOOKUP(Cohort[[#This Row],[Code]],Codes[],COLUMN(Codes[[#Headers],[Late Pregnancy History]]),FALSE)</f>
        <v>Yes</v>
      </c>
      <c r="S611" s="1" t="str">
        <f>VLOOKUP(Cohort[[#This Row],[Code]],Codes[],COLUMN(Codes[[#Headers],[Labour History]]),FALSE)</f>
        <v>Yes</v>
      </c>
      <c r="T611" s="1" t="str">
        <f>VLOOKUP(Cohort[[#This Row],[Code]],Codes[],COLUMN(Codes[[#Headers],[Baby Background Information]]),FALSE)</f>
        <v>Yes</v>
      </c>
      <c r="U611" s="1" t="str">
        <f>VLOOKUP(Cohort[[#This Row],[Code]],Codes[],COLUMN(Codes[[#Headers],[EPDS]]),FALSE)</f>
        <v>Yes</v>
      </c>
      <c r="V611" s="1" t="str">
        <f>VLOOKUP(Cohort[[#This Row],[Code]],Codes[],COLUMN(Codes[[#Headers],[Mother''s Medications]]),FALSE)</f>
        <v>Yes</v>
      </c>
      <c r="W611" s="1" t="str">
        <f>VLOOKUP(Cohort[[#This Row],[Code]],Codes[],COLUMN(Codes[[#Headers],[Baby Medications]]),FALSE)</f>
        <v>Yes</v>
      </c>
      <c r="X611" s="1" t="str">
        <f>VLOOKUP(Cohort[[#This Row],[Code]],Codes[],COLUMN(Codes[[#Headers],[Obstetric Histpry]]),FALSE)</f>
        <v>Yes</v>
      </c>
      <c r="Y611" s="1" t="str">
        <f>VLOOKUP(Cohort[[#This Row],[Code]],Codes[],COLUMN(Codes[[#Headers],[18 Month Follow on Data]]),FALSE)</f>
        <v>Yes</v>
      </c>
    </row>
    <row r="612" spans="1:25" hidden="1" x14ac:dyDescent="0.2">
      <c r="A612" t="s">
        <v>625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tr" cm="1">
        <f t="array" ref="I612">TEXT(SUM(10^Code_Mask*(Cohort[[#This Row],[Fetal Pilot Scans, validated or not]:[Has child had an 18 month assessment.  NB this includes limited data, courtesy assessments etc]]&gt;0)),"0000000")</f>
        <v>0000010</v>
      </c>
      <c r="L612" s="1" t="b">
        <f>VLOOKUP(Cohort[[#This Row],[Participant ID]],BIBS[],COLUMN(BIBS[[#Headers],[BIBS?]]),FALSE)</f>
        <v>0</v>
      </c>
      <c r="N612" s="1" t="str">
        <f>VLOOKUP(Cohort[[#This Row],[Code]],Codes[],COLUMN(Codes[[#Headers],[Meaning]]),FALSE)</f>
        <v>Fetal pilot.  Not assessed.  Enrolment, EPDS, not cleaned</v>
      </c>
      <c r="O612" s="1" t="str">
        <f>VLOOKUP(Cohort[[#This Row],[Code]],Codes[],COLUMN(Codes[[#Headers],[Parents Demographic]]),FALSE)</f>
        <v>Yes - uncleaned</v>
      </c>
      <c r="P612" s="1" t="str">
        <f>VLOOKUP(Cohort[[#This Row],[Code]],Codes[],COLUMN(Codes[[#Headers],[Mother''s Past Medical History]]),FALSE)</f>
        <v>Yes - uncleaned</v>
      </c>
      <c r="Q612" s="1" t="str">
        <f>VLOOKUP(Cohort[[#This Row],[Code]],Codes[],COLUMN(Codes[[#Headers],[EDD + Mode of Conception]]),FALSE)</f>
        <v>Yes - uncleaned</v>
      </c>
      <c r="R612" s="1" t="str">
        <f>VLOOKUP(Cohort[[#This Row],[Code]],Codes[],COLUMN(Codes[[#Headers],[Late Pregnancy History]]),FALSE)</f>
        <v>No</v>
      </c>
      <c r="S612" s="1" t="str">
        <f>VLOOKUP(Cohort[[#This Row],[Code]],Codes[],COLUMN(Codes[[#Headers],[Labour History]]),FALSE)</f>
        <v>No</v>
      </c>
      <c r="T612" s="1" t="str">
        <f>VLOOKUP(Cohort[[#This Row],[Code]],Codes[],COLUMN(Codes[[#Headers],[Baby Background Information]]),FALSE)</f>
        <v>No</v>
      </c>
      <c r="U612" s="1" t="str">
        <f>VLOOKUP(Cohort[[#This Row],[Code]],Codes[],COLUMN(Codes[[#Headers],[EPDS]]),FALSE)</f>
        <v>Yes</v>
      </c>
      <c r="V612" s="1" t="str">
        <f>VLOOKUP(Cohort[[#This Row],[Code]],Codes[],COLUMN(Codes[[#Headers],[Mother''s Medications]]),FALSE)</f>
        <v>Yes - uncleaned</v>
      </c>
      <c r="W612" s="1" t="str">
        <f>VLOOKUP(Cohort[[#This Row],[Code]],Codes[],COLUMN(Codes[[#Headers],[Baby Medications]]),FALSE)</f>
        <v>No</v>
      </c>
      <c r="X612" s="1" t="str">
        <f>VLOOKUP(Cohort[[#This Row],[Code]],Codes[],COLUMN(Codes[[#Headers],[Obstetric Histpry]]),FALSE)</f>
        <v>Yes - uncleaned</v>
      </c>
      <c r="Y612" s="1" t="str">
        <f>VLOOKUP(Cohort[[#This Row],[Code]],Codes[],COLUMN(Codes[[#Headers],[18 Month Follow on Data]]),FALSE)</f>
        <v>No</v>
      </c>
    </row>
    <row r="613" spans="1:25" hidden="1" x14ac:dyDescent="0.2">
      <c r="A613" t="s">
        <v>626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tr" cm="1">
        <f t="array" ref="I613">TEXT(SUM(10^Code_Mask*(Cohort[[#This Row],[Fetal Pilot Scans, validated or not]:[Has child had an 18 month assessment.  NB this includes limited data, courtesy assessments etc]]&gt;0)),"0000000")</f>
        <v>0000010</v>
      </c>
      <c r="L613" s="1" t="b">
        <f>VLOOKUP(Cohort[[#This Row],[Participant ID]],BIBS[],COLUMN(BIBS[[#Headers],[BIBS?]]),FALSE)</f>
        <v>0</v>
      </c>
      <c r="N613" s="1" t="str">
        <f>VLOOKUP(Cohort[[#This Row],[Code]],Codes[],COLUMN(Codes[[#Headers],[Meaning]]),FALSE)</f>
        <v>Fetal pilot.  Not assessed.  Enrolment, EPDS, not cleaned</v>
      </c>
      <c r="O613" s="1" t="str">
        <f>VLOOKUP(Cohort[[#This Row],[Code]],Codes[],COLUMN(Codes[[#Headers],[Parents Demographic]]),FALSE)</f>
        <v>Yes - uncleaned</v>
      </c>
      <c r="P613" s="1" t="str">
        <f>VLOOKUP(Cohort[[#This Row],[Code]],Codes[],COLUMN(Codes[[#Headers],[Mother''s Past Medical History]]),FALSE)</f>
        <v>Yes - uncleaned</v>
      </c>
      <c r="Q613" s="1" t="str">
        <f>VLOOKUP(Cohort[[#This Row],[Code]],Codes[],COLUMN(Codes[[#Headers],[EDD + Mode of Conception]]),FALSE)</f>
        <v>Yes - uncleaned</v>
      </c>
      <c r="R613" s="1" t="str">
        <f>VLOOKUP(Cohort[[#This Row],[Code]],Codes[],COLUMN(Codes[[#Headers],[Late Pregnancy History]]),FALSE)</f>
        <v>No</v>
      </c>
      <c r="S613" s="1" t="str">
        <f>VLOOKUP(Cohort[[#This Row],[Code]],Codes[],COLUMN(Codes[[#Headers],[Labour History]]),FALSE)</f>
        <v>No</v>
      </c>
      <c r="T613" s="1" t="str">
        <f>VLOOKUP(Cohort[[#This Row],[Code]],Codes[],COLUMN(Codes[[#Headers],[Baby Background Information]]),FALSE)</f>
        <v>No</v>
      </c>
      <c r="U613" s="1" t="str">
        <f>VLOOKUP(Cohort[[#This Row],[Code]],Codes[],COLUMN(Codes[[#Headers],[EPDS]]),FALSE)</f>
        <v>Yes</v>
      </c>
      <c r="V613" s="1" t="str">
        <f>VLOOKUP(Cohort[[#This Row],[Code]],Codes[],COLUMN(Codes[[#Headers],[Mother''s Medications]]),FALSE)</f>
        <v>Yes - uncleaned</v>
      </c>
      <c r="W613" s="1" t="str">
        <f>VLOOKUP(Cohort[[#This Row],[Code]],Codes[],COLUMN(Codes[[#Headers],[Baby Medications]]),FALSE)</f>
        <v>No</v>
      </c>
      <c r="X613" s="1" t="str">
        <f>VLOOKUP(Cohort[[#This Row],[Code]],Codes[],COLUMN(Codes[[#Headers],[Obstetric Histpry]]),FALSE)</f>
        <v>Yes - uncleaned</v>
      </c>
      <c r="Y613" s="1" t="str">
        <f>VLOOKUP(Cohort[[#This Row],[Code]],Codes[],COLUMN(Codes[[#Headers],[18 Month Follow on Data]]),FALSE)</f>
        <v>No</v>
      </c>
    </row>
    <row r="614" spans="1:25" hidden="1" x14ac:dyDescent="0.2">
      <c r="A614" t="s">
        <v>627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 t="str" cm="1">
        <f t="array" ref="I614">TEXT(SUM(10^Code_Mask*(Cohort[[#This Row],[Fetal Pilot Scans, validated or not]:[Has child had an 18 month assessment.  NB this includes limited data, courtesy assessments etc]]&gt;0)),"0000000")</f>
        <v>0100100</v>
      </c>
      <c r="L614" s="1" t="b">
        <f>VLOOKUP(Cohort[[#This Row],[Participant ID]],BIBS[],COLUMN(BIBS[[#Headers],[BIBS?]]),FALSE)</f>
        <v>0</v>
      </c>
      <c r="N614" s="1" t="str">
        <f>VLOOKUP(Cohort[[#This Row],[Code]],Codes[],COLUMN(Codes[[#Headers],[Meaning]]),FALSE)</f>
        <v>Term scan, Assessed at 18 months</v>
      </c>
      <c r="O614" s="1" t="str">
        <f>VLOOKUP(Cohort[[#This Row],[Code]],Codes[],COLUMN(Codes[[#Headers],[Parents Demographic]]),FALSE)</f>
        <v>Yes</v>
      </c>
      <c r="P614" s="1" t="str">
        <f>VLOOKUP(Cohort[[#This Row],[Code]],Codes[],COLUMN(Codes[[#Headers],[Mother''s Past Medical History]]),FALSE)</f>
        <v>Yes</v>
      </c>
      <c r="Q614" s="1" t="str">
        <f>VLOOKUP(Cohort[[#This Row],[Code]],Codes[],COLUMN(Codes[[#Headers],[EDD + Mode of Conception]]),FALSE)</f>
        <v>Yes</v>
      </c>
      <c r="R614" s="1" t="str">
        <f>VLOOKUP(Cohort[[#This Row],[Code]],Codes[],COLUMN(Codes[[#Headers],[Late Pregnancy History]]),FALSE)</f>
        <v>Yes</v>
      </c>
      <c r="S614" s="1" t="str">
        <f>VLOOKUP(Cohort[[#This Row],[Code]],Codes[],COLUMN(Codes[[#Headers],[Labour History]]),FALSE)</f>
        <v>Yes</v>
      </c>
      <c r="T614" s="1" t="str">
        <f>VLOOKUP(Cohort[[#This Row],[Code]],Codes[],COLUMN(Codes[[#Headers],[Baby Background Information]]),FALSE)</f>
        <v>Yes</v>
      </c>
      <c r="U614" s="1" t="str">
        <f>VLOOKUP(Cohort[[#This Row],[Code]],Codes[],COLUMN(Codes[[#Headers],[EPDS]]),FALSE)</f>
        <v>Yes</v>
      </c>
      <c r="V614" s="1" t="str">
        <f>VLOOKUP(Cohort[[#This Row],[Code]],Codes[],COLUMN(Codes[[#Headers],[Mother''s Medications]]),FALSE)</f>
        <v>Yes</v>
      </c>
      <c r="W614" s="1" t="str">
        <f>VLOOKUP(Cohort[[#This Row],[Code]],Codes[],COLUMN(Codes[[#Headers],[Baby Medications]]),FALSE)</f>
        <v>Yes</v>
      </c>
      <c r="X614" s="1" t="str">
        <f>VLOOKUP(Cohort[[#This Row],[Code]],Codes[],COLUMN(Codes[[#Headers],[Obstetric Histpry]]),FALSE)</f>
        <v>Yes</v>
      </c>
      <c r="Y614" s="1" t="str">
        <f>VLOOKUP(Cohort[[#This Row],[Code]],Codes[],COLUMN(Codes[[#Headers],[18 Month Follow on Data]]),FALSE)</f>
        <v>Yes</v>
      </c>
    </row>
    <row r="615" spans="1:25" hidden="1" x14ac:dyDescent="0.2">
      <c r="A615" t="s">
        <v>628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 t="str" cm="1">
        <f t="array" ref="I615">TEXT(SUM(10^Code_Mask*(Cohort[[#This Row],[Fetal Pilot Scans, validated or not]:[Has child had an 18 month assessment.  NB this includes limited data, courtesy assessments etc]]&gt;0)),"0000000")</f>
        <v>0011100</v>
      </c>
      <c r="L615" s="1" t="b">
        <f>VLOOKUP(Cohort[[#This Row],[Participant ID]],BIBS[],COLUMN(BIBS[[#Headers],[BIBS?]]),FALSE)</f>
        <v>0</v>
      </c>
      <c r="N615" s="1" t="str">
        <f>VLOOKUP(Cohort[[#This Row],[Code]],Codes[],COLUMN(Codes[[#Headers],[Meaning]]),FALSE)</f>
        <v>Pre-term and pre-term at term scans, assessed at 18 months</v>
      </c>
      <c r="O615" s="1" t="str">
        <f>VLOOKUP(Cohort[[#This Row],[Code]],Codes[],COLUMN(Codes[[#Headers],[Parents Demographic]]),FALSE)</f>
        <v>Yes</v>
      </c>
      <c r="P615" s="1" t="str">
        <f>VLOOKUP(Cohort[[#This Row],[Code]],Codes[],COLUMN(Codes[[#Headers],[Mother''s Past Medical History]]),FALSE)</f>
        <v>Yes</v>
      </c>
      <c r="Q615" s="1" t="str">
        <f>VLOOKUP(Cohort[[#This Row],[Code]],Codes[],COLUMN(Codes[[#Headers],[EDD + Mode of Conception]]),FALSE)</f>
        <v>Yes</v>
      </c>
      <c r="R615" s="1" t="str">
        <f>VLOOKUP(Cohort[[#This Row],[Code]],Codes[],COLUMN(Codes[[#Headers],[Late Pregnancy History]]),FALSE)</f>
        <v>Yes</v>
      </c>
      <c r="S615" s="1" t="str">
        <f>VLOOKUP(Cohort[[#This Row],[Code]],Codes[],COLUMN(Codes[[#Headers],[Labour History]]),FALSE)</f>
        <v>Yes</v>
      </c>
      <c r="T615" s="1" t="str">
        <f>VLOOKUP(Cohort[[#This Row],[Code]],Codes[],COLUMN(Codes[[#Headers],[Baby Background Information]]),FALSE)</f>
        <v>Yes</v>
      </c>
      <c r="U615" s="1" t="str">
        <f>VLOOKUP(Cohort[[#This Row],[Code]],Codes[],COLUMN(Codes[[#Headers],[EPDS]]),FALSE)</f>
        <v>Yes</v>
      </c>
      <c r="V615" s="1" t="str">
        <f>VLOOKUP(Cohort[[#This Row],[Code]],Codes[],COLUMN(Codes[[#Headers],[Mother''s Medications]]),FALSE)</f>
        <v>Yes</v>
      </c>
      <c r="W615" s="1" t="str">
        <f>VLOOKUP(Cohort[[#This Row],[Code]],Codes[],COLUMN(Codes[[#Headers],[Baby Medications]]),FALSE)</f>
        <v>Yes</v>
      </c>
      <c r="X615" s="1" t="str">
        <f>VLOOKUP(Cohort[[#This Row],[Code]],Codes[],COLUMN(Codes[[#Headers],[Obstetric Histpry]]),FALSE)</f>
        <v>Yes</v>
      </c>
      <c r="Y615" s="1" t="str">
        <f>VLOOKUP(Cohort[[#This Row],[Code]],Codes[],COLUMN(Codes[[#Headers],[18 Month Follow on Data]]),FALSE)</f>
        <v>Yes</v>
      </c>
    </row>
    <row r="616" spans="1:25" ht="51" hidden="1" x14ac:dyDescent="0.2">
      <c r="A616" t="s">
        <v>629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 t="str" cm="1">
        <f t="array" ref="I616">TEXT(SUM(10^Code_Mask*(Cohort[[#This Row],[Fetal Pilot Scans, validated or not]:[Has child had an 18 month assessment.  NB this includes limited data, courtesy assessments etc]]&gt;0)),"0000000")</f>
        <v>0100000</v>
      </c>
      <c r="K616" s="1" t="s">
        <v>16</v>
      </c>
      <c r="L616" s="1" t="b">
        <f>VLOOKUP(Cohort[[#This Row],[Participant ID]],BIBS[],COLUMN(BIBS[[#Headers],[BIBS?]]),FALSE)</f>
        <v>0</v>
      </c>
      <c r="N616" s="1" t="str">
        <f>VLOOKUP(Cohort[[#This Row],[Code]],Codes[],COLUMN(Codes[[#Headers],[Meaning]]),FALSE)</f>
        <v>Term scan, not assessed</v>
      </c>
      <c r="O616" s="1" t="str">
        <f>VLOOKUP(Cohort[[#This Row],[Code]],Codes[],COLUMN(Codes[[#Headers],[Parents Demographic]]),FALSE)</f>
        <v>Yes</v>
      </c>
      <c r="P616" s="1" t="str">
        <f>VLOOKUP(Cohort[[#This Row],[Code]],Codes[],COLUMN(Codes[[#Headers],[Mother''s Past Medical History]]),FALSE)</f>
        <v>Yes</v>
      </c>
      <c r="Q616" s="1" t="str">
        <f>VLOOKUP(Cohort[[#This Row],[Code]],Codes[],COLUMN(Codes[[#Headers],[EDD + Mode of Conception]]),FALSE)</f>
        <v>Yes</v>
      </c>
      <c r="R616" s="1" t="str">
        <f>VLOOKUP(Cohort[[#This Row],[Code]],Codes[],COLUMN(Codes[[#Headers],[Late Pregnancy History]]),FALSE)</f>
        <v>Yes</v>
      </c>
      <c r="S616" s="1" t="str">
        <f>VLOOKUP(Cohort[[#This Row],[Code]],Codes[],COLUMN(Codes[[#Headers],[Labour History]]),FALSE)</f>
        <v>Yes</v>
      </c>
      <c r="T616" s="1" t="str">
        <f>VLOOKUP(Cohort[[#This Row],[Code]],Codes[],COLUMN(Codes[[#Headers],[Baby Background Information]]),FALSE)</f>
        <v>Yes</v>
      </c>
      <c r="U616" s="1" t="str">
        <f>VLOOKUP(Cohort[[#This Row],[Code]],Codes[],COLUMN(Codes[[#Headers],[EPDS]]),FALSE)</f>
        <v>Yes</v>
      </c>
      <c r="V616" s="1" t="str">
        <f>VLOOKUP(Cohort[[#This Row],[Code]],Codes[],COLUMN(Codes[[#Headers],[Mother''s Medications]]),FALSE)</f>
        <v>Yes</v>
      </c>
      <c r="W616" s="1" t="str">
        <f>VLOOKUP(Cohort[[#This Row],[Code]],Codes[],COLUMN(Codes[[#Headers],[Baby Medications]]),FALSE)</f>
        <v>Yes</v>
      </c>
      <c r="X616" s="1" t="str">
        <f>VLOOKUP(Cohort[[#This Row],[Code]],Codes[],COLUMN(Codes[[#Headers],[Obstetric Histpry]]),FALSE)</f>
        <v>Yes</v>
      </c>
      <c r="Y616" s="1" t="str">
        <f>VLOOKUP(Cohort[[#This Row],[Code]],Codes[],COLUMN(Codes[[#Headers],[18 Month Follow on Data]]),FALSE)</f>
        <v>No</v>
      </c>
    </row>
    <row r="617" spans="1:25" hidden="1" x14ac:dyDescent="0.2">
      <c r="A617" t="s">
        <v>630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 t="str" cm="1">
        <f t="array" ref="I617">TEXT(SUM(10^Code_Mask*(Cohort[[#This Row],[Fetal Pilot Scans, validated or not]:[Has child had an 18 month assessment.  NB this includes limited data, courtesy assessments etc]]&gt;0)),"0000000")</f>
        <v>0100110</v>
      </c>
      <c r="L617" s="1" t="b">
        <f>VLOOKUP(Cohort[[#This Row],[Participant ID]],BIBS[],COLUMN(BIBS[[#Headers],[BIBS?]]),FALSE)</f>
        <v>0</v>
      </c>
      <c r="N617" s="1" t="str">
        <f>VLOOKUP(Cohort[[#This Row],[Code]],Codes[],COLUMN(Codes[[#Headers],[Meaning]]),FALSE)</f>
        <v>Term scan + fetal pilot assessed at 18 months</v>
      </c>
      <c r="O617" s="1" t="str">
        <f>VLOOKUP(Cohort[[#This Row],[Code]],Codes[],COLUMN(Codes[[#Headers],[Parents Demographic]]),FALSE)</f>
        <v>Yes</v>
      </c>
      <c r="P617" s="1" t="str">
        <f>VLOOKUP(Cohort[[#This Row],[Code]],Codes[],COLUMN(Codes[[#Headers],[Mother''s Past Medical History]]),FALSE)</f>
        <v>Yes</v>
      </c>
      <c r="Q617" s="1" t="str">
        <f>VLOOKUP(Cohort[[#This Row],[Code]],Codes[],COLUMN(Codes[[#Headers],[EDD + Mode of Conception]]),FALSE)</f>
        <v>Yes</v>
      </c>
      <c r="R617" s="1" t="str">
        <f>VLOOKUP(Cohort[[#This Row],[Code]],Codes[],COLUMN(Codes[[#Headers],[Late Pregnancy History]]),FALSE)</f>
        <v>Yes</v>
      </c>
      <c r="S617" s="1" t="str">
        <f>VLOOKUP(Cohort[[#This Row],[Code]],Codes[],COLUMN(Codes[[#Headers],[Labour History]]),FALSE)</f>
        <v>Yes</v>
      </c>
      <c r="T617" s="1" t="str">
        <f>VLOOKUP(Cohort[[#This Row],[Code]],Codes[],COLUMN(Codes[[#Headers],[Baby Background Information]]),FALSE)</f>
        <v>Yes</v>
      </c>
      <c r="U617" s="1" t="str">
        <f>VLOOKUP(Cohort[[#This Row],[Code]],Codes[],COLUMN(Codes[[#Headers],[EPDS]]),FALSE)</f>
        <v>Yes</v>
      </c>
      <c r="V617" s="1" t="str">
        <f>VLOOKUP(Cohort[[#This Row],[Code]],Codes[],COLUMN(Codes[[#Headers],[Mother''s Medications]]),FALSE)</f>
        <v>Yes</v>
      </c>
      <c r="W617" s="1" t="str">
        <f>VLOOKUP(Cohort[[#This Row],[Code]],Codes[],COLUMN(Codes[[#Headers],[Baby Medications]]),FALSE)</f>
        <v>Yes</v>
      </c>
      <c r="X617" s="1" t="str">
        <f>VLOOKUP(Cohort[[#This Row],[Code]],Codes[],COLUMN(Codes[[#Headers],[Obstetric Histpry]]),FALSE)</f>
        <v>Yes</v>
      </c>
      <c r="Y617" s="1" t="str">
        <f>VLOOKUP(Cohort[[#This Row],[Code]],Codes[],COLUMN(Codes[[#Headers],[18 Month Follow on Data]]),FALSE)</f>
        <v>Yes</v>
      </c>
    </row>
    <row r="618" spans="1:25" hidden="1" x14ac:dyDescent="0.2">
      <c r="A618" t="s">
        <v>631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tr" cm="1">
        <f t="array" ref="I618">TEXT(SUM(10^Code_Mask*(Cohort[[#This Row],[Fetal Pilot Scans, validated or not]:[Has child had an 18 month assessment.  NB this includes limited data, courtesy assessments etc]]&gt;0)),"0000000")</f>
        <v>0000010</v>
      </c>
      <c r="L618" s="1" t="b">
        <f>VLOOKUP(Cohort[[#This Row],[Participant ID]],BIBS[],COLUMN(BIBS[[#Headers],[BIBS?]]),FALSE)</f>
        <v>0</v>
      </c>
      <c r="N618" s="1" t="str">
        <f>VLOOKUP(Cohort[[#This Row],[Code]],Codes[],COLUMN(Codes[[#Headers],[Meaning]]),FALSE)</f>
        <v>Fetal pilot.  Not assessed.  Enrolment, EPDS, not cleaned</v>
      </c>
      <c r="O618" s="1" t="str">
        <f>VLOOKUP(Cohort[[#This Row],[Code]],Codes[],COLUMN(Codes[[#Headers],[Parents Demographic]]),FALSE)</f>
        <v>Yes - uncleaned</v>
      </c>
      <c r="P618" s="1" t="str">
        <f>VLOOKUP(Cohort[[#This Row],[Code]],Codes[],COLUMN(Codes[[#Headers],[Mother''s Past Medical History]]),FALSE)</f>
        <v>Yes - uncleaned</v>
      </c>
      <c r="Q618" s="1" t="str">
        <f>VLOOKUP(Cohort[[#This Row],[Code]],Codes[],COLUMN(Codes[[#Headers],[EDD + Mode of Conception]]),FALSE)</f>
        <v>Yes - uncleaned</v>
      </c>
      <c r="R618" s="1" t="str">
        <f>VLOOKUP(Cohort[[#This Row],[Code]],Codes[],COLUMN(Codes[[#Headers],[Late Pregnancy History]]),FALSE)</f>
        <v>No</v>
      </c>
      <c r="S618" s="1" t="str">
        <f>VLOOKUP(Cohort[[#This Row],[Code]],Codes[],COLUMN(Codes[[#Headers],[Labour History]]),FALSE)</f>
        <v>No</v>
      </c>
      <c r="T618" s="1" t="str">
        <f>VLOOKUP(Cohort[[#This Row],[Code]],Codes[],COLUMN(Codes[[#Headers],[Baby Background Information]]),FALSE)</f>
        <v>No</v>
      </c>
      <c r="U618" s="1" t="str">
        <f>VLOOKUP(Cohort[[#This Row],[Code]],Codes[],COLUMN(Codes[[#Headers],[EPDS]]),FALSE)</f>
        <v>Yes</v>
      </c>
      <c r="V618" s="1" t="str">
        <f>VLOOKUP(Cohort[[#This Row],[Code]],Codes[],COLUMN(Codes[[#Headers],[Mother''s Medications]]),FALSE)</f>
        <v>Yes - uncleaned</v>
      </c>
      <c r="W618" s="1" t="str">
        <f>VLOOKUP(Cohort[[#This Row],[Code]],Codes[],COLUMN(Codes[[#Headers],[Baby Medications]]),FALSE)</f>
        <v>No</v>
      </c>
      <c r="X618" s="1" t="str">
        <f>VLOOKUP(Cohort[[#This Row],[Code]],Codes[],COLUMN(Codes[[#Headers],[Obstetric Histpry]]),FALSE)</f>
        <v>Yes - uncleaned</v>
      </c>
      <c r="Y618" s="1" t="str">
        <f>VLOOKUP(Cohort[[#This Row],[Code]],Codes[],COLUMN(Codes[[#Headers],[18 Month Follow on Data]]),FALSE)</f>
        <v>No</v>
      </c>
    </row>
    <row r="619" spans="1:25" hidden="1" x14ac:dyDescent="0.2">
      <c r="A619" t="s">
        <v>632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 t="str" cm="1">
        <f t="array" ref="I619">TEXT(SUM(10^Code_Mask*(Cohort[[#This Row],[Fetal Pilot Scans, validated or not]:[Has child had an 18 month assessment.  NB this includes limited data, courtesy assessments etc]]&gt;0)),"0000000")</f>
        <v>0100100</v>
      </c>
      <c r="L619" s="1" t="b">
        <f>VLOOKUP(Cohort[[#This Row],[Participant ID]],BIBS[],COLUMN(BIBS[[#Headers],[BIBS?]]),FALSE)</f>
        <v>0</v>
      </c>
      <c r="N619" s="1" t="str">
        <f>VLOOKUP(Cohort[[#This Row],[Code]],Codes[],COLUMN(Codes[[#Headers],[Meaning]]),FALSE)</f>
        <v>Term scan, Assessed at 18 months</v>
      </c>
      <c r="O619" s="1" t="str">
        <f>VLOOKUP(Cohort[[#This Row],[Code]],Codes[],COLUMN(Codes[[#Headers],[Parents Demographic]]),FALSE)</f>
        <v>Yes</v>
      </c>
      <c r="P619" s="1" t="str">
        <f>VLOOKUP(Cohort[[#This Row],[Code]],Codes[],COLUMN(Codes[[#Headers],[Mother''s Past Medical History]]),FALSE)</f>
        <v>Yes</v>
      </c>
      <c r="Q619" s="1" t="str">
        <f>VLOOKUP(Cohort[[#This Row],[Code]],Codes[],COLUMN(Codes[[#Headers],[EDD + Mode of Conception]]),FALSE)</f>
        <v>Yes</v>
      </c>
      <c r="R619" s="1" t="str">
        <f>VLOOKUP(Cohort[[#This Row],[Code]],Codes[],COLUMN(Codes[[#Headers],[Late Pregnancy History]]),FALSE)</f>
        <v>Yes</v>
      </c>
      <c r="S619" s="1" t="str">
        <f>VLOOKUP(Cohort[[#This Row],[Code]],Codes[],COLUMN(Codes[[#Headers],[Labour History]]),FALSE)</f>
        <v>Yes</v>
      </c>
      <c r="T619" s="1" t="str">
        <f>VLOOKUP(Cohort[[#This Row],[Code]],Codes[],COLUMN(Codes[[#Headers],[Baby Background Information]]),FALSE)</f>
        <v>Yes</v>
      </c>
      <c r="U619" s="1" t="str">
        <f>VLOOKUP(Cohort[[#This Row],[Code]],Codes[],COLUMN(Codes[[#Headers],[EPDS]]),FALSE)</f>
        <v>Yes</v>
      </c>
      <c r="V619" s="1" t="str">
        <f>VLOOKUP(Cohort[[#This Row],[Code]],Codes[],COLUMN(Codes[[#Headers],[Mother''s Medications]]),FALSE)</f>
        <v>Yes</v>
      </c>
      <c r="W619" s="1" t="str">
        <f>VLOOKUP(Cohort[[#This Row],[Code]],Codes[],COLUMN(Codes[[#Headers],[Baby Medications]]),FALSE)</f>
        <v>Yes</v>
      </c>
      <c r="X619" s="1" t="str">
        <f>VLOOKUP(Cohort[[#This Row],[Code]],Codes[],COLUMN(Codes[[#Headers],[Obstetric Histpry]]),FALSE)</f>
        <v>Yes</v>
      </c>
      <c r="Y619" s="1" t="str">
        <f>VLOOKUP(Cohort[[#This Row],[Code]],Codes[],COLUMN(Codes[[#Headers],[18 Month Follow on Data]]),FALSE)</f>
        <v>Yes</v>
      </c>
    </row>
    <row r="620" spans="1:25" hidden="1" x14ac:dyDescent="0.2">
      <c r="A620" t="s">
        <v>633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 t="str" cm="1">
        <f t="array" ref="I620">TEXT(SUM(10^Code_Mask*(Cohort[[#This Row],[Fetal Pilot Scans, validated or not]:[Has child had an 18 month assessment.  NB this includes limited data, courtesy assessments etc]]&gt;0)),"0000000")</f>
        <v>0100100</v>
      </c>
      <c r="L620" s="1" t="b">
        <f>VLOOKUP(Cohort[[#This Row],[Participant ID]],BIBS[],COLUMN(BIBS[[#Headers],[BIBS?]]),FALSE)</f>
        <v>0</v>
      </c>
      <c r="N620" s="1" t="str">
        <f>VLOOKUP(Cohort[[#This Row],[Code]],Codes[],COLUMN(Codes[[#Headers],[Meaning]]),FALSE)</f>
        <v>Term scan, Assessed at 18 months</v>
      </c>
      <c r="O620" s="1" t="str">
        <f>VLOOKUP(Cohort[[#This Row],[Code]],Codes[],COLUMN(Codes[[#Headers],[Parents Demographic]]),FALSE)</f>
        <v>Yes</v>
      </c>
      <c r="P620" s="1" t="str">
        <f>VLOOKUP(Cohort[[#This Row],[Code]],Codes[],COLUMN(Codes[[#Headers],[Mother''s Past Medical History]]),FALSE)</f>
        <v>Yes</v>
      </c>
      <c r="Q620" s="1" t="str">
        <f>VLOOKUP(Cohort[[#This Row],[Code]],Codes[],COLUMN(Codes[[#Headers],[EDD + Mode of Conception]]),FALSE)</f>
        <v>Yes</v>
      </c>
      <c r="R620" s="1" t="str">
        <f>VLOOKUP(Cohort[[#This Row],[Code]],Codes[],COLUMN(Codes[[#Headers],[Late Pregnancy History]]),FALSE)</f>
        <v>Yes</v>
      </c>
      <c r="S620" s="1" t="str">
        <f>VLOOKUP(Cohort[[#This Row],[Code]],Codes[],COLUMN(Codes[[#Headers],[Labour History]]),FALSE)</f>
        <v>Yes</v>
      </c>
      <c r="T620" s="1" t="str">
        <f>VLOOKUP(Cohort[[#This Row],[Code]],Codes[],COLUMN(Codes[[#Headers],[Baby Background Information]]),FALSE)</f>
        <v>Yes</v>
      </c>
      <c r="U620" s="1" t="str">
        <f>VLOOKUP(Cohort[[#This Row],[Code]],Codes[],COLUMN(Codes[[#Headers],[EPDS]]),FALSE)</f>
        <v>Yes</v>
      </c>
      <c r="V620" s="1" t="str">
        <f>VLOOKUP(Cohort[[#This Row],[Code]],Codes[],COLUMN(Codes[[#Headers],[Mother''s Medications]]),FALSE)</f>
        <v>Yes</v>
      </c>
      <c r="W620" s="1" t="str">
        <f>VLOOKUP(Cohort[[#This Row],[Code]],Codes[],COLUMN(Codes[[#Headers],[Baby Medications]]),FALSE)</f>
        <v>Yes</v>
      </c>
      <c r="X620" s="1" t="str">
        <f>VLOOKUP(Cohort[[#This Row],[Code]],Codes[],COLUMN(Codes[[#Headers],[Obstetric Histpry]]),FALSE)</f>
        <v>Yes</v>
      </c>
      <c r="Y620" s="1" t="str">
        <f>VLOOKUP(Cohort[[#This Row],[Code]],Codes[],COLUMN(Codes[[#Headers],[18 Month Follow on Data]]),FALSE)</f>
        <v>Yes</v>
      </c>
    </row>
    <row r="621" spans="1:25" ht="51" hidden="1" x14ac:dyDescent="0.2">
      <c r="A621" t="s">
        <v>634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 t="str" cm="1">
        <f t="array" ref="I621">TEXT(SUM(10^Code_Mask*(Cohort[[#This Row],[Fetal Pilot Scans, validated or not]:[Has child had an 18 month assessment.  NB this includes limited data, courtesy assessments etc]]&gt;0)),"0000000")</f>
        <v>0100000</v>
      </c>
      <c r="K621" s="1" t="s">
        <v>16</v>
      </c>
      <c r="L621" s="1" t="b">
        <f>VLOOKUP(Cohort[[#This Row],[Participant ID]],BIBS[],COLUMN(BIBS[[#Headers],[BIBS?]]),FALSE)</f>
        <v>0</v>
      </c>
      <c r="N621" s="1" t="str">
        <f>VLOOKUP(Cohort[[#This Row],[Code]],Codes[],COLUMN(Codes[[#Headers],[Meaning]]),FALSE)</f>
        <v>Term scan, not assessed</v>
      </c>
      <c r="O621" s="1" t="str">
        <f>VLOOKUP(Cohort[[#This Row],[Code]],Codes[],COLUMN(Codes[[#Headers],[Parents Demographic]]),FALSE)</f>
        <v>Yes</v>
      </c>
      <c r="P621" s="1" t="str">
        <f>VLOOKUP(Cohort[[#This Row],[Code]],Codes[],COLUMN(Codes[[#Headers],[Mother''s Past Medical History]]),FALSE)</f>
        <v>Yes</v>
      </c>
      <c r="Q621" s="1" t="str">
        <f>VLOOKUP(Cohort[[#This Row],[Code]],Codes[],COLUMN(Codes[[#Headers],[EDD + Mode of Conception]]),FALSE)</f>
        <v>Yes</v>
      </c>
      <c r="R621" s="1" t="str">
        <f>VLOOKUP(Cohort[[#This Row],[Code]],Codes[],COLUMN(Codes[[#Headers],[Late Pregnancy History]]),FALSE)</f>
        <v>Yes</v>
      </c>
      <c r="S621" s="1" t="str">
        <f>VLOOKUP(Cohort[[#This Row],[Code]],Codes[],COLUMN(Codes[[#Headers],[Labour History]]),FALSE)</f>
        <v>Yes</v>
      </c>
      <c r="T621" s="1" t="str">
        <f>VLOOKUP(Cohort[[#This Row],[Code]],Codes[],COLUMN(Codes[[#Headers],[Baby Background Information]]),FALSE)</f>
        <v>Yes</v>
      </c>
      <c r="U621" s="1" t="str">
        <f>VLOOKUP(Cohort[[#This Row],[Code]],Codes[],COLUMN(Codes[[#Headers],[EPDS]]),FALSE)</f>
        <v>Yes</v>
      </c>
      <c r="V621" s="1" t="str">
        <f>VLOOKUP(Cohort[[#This Row],[Code]],Codes[],COLUMN(Codes[[#Headers],[Mother''s Medications]]),FALSE)</f>
        <v>Yes</v>
      </c>
      <c r="W621" s="1" t="str">
        <f>VLOOKUP(Cohort[[#This Row],[Code]],Codes[],COLUMN(Codes[[#Headers],[Baby Medications]]),FALSE)</f>
        <v>Yes</v>
      </c>
      <c r="X621" s="1" t="str">
        <f>VLOOKUP(Cohort[[#This Row],[Code]],Codes[],COLUMN(Codes[[#Headers],[Obstetric Histpry]]),FALSE)</f>
        <v>Yes</v>
      </c>
      <c r="Y621" s="1" t="str">
        <f>VLOOKUP(Cohort[[#This Row],[Code]],Codes[],COLUMN(Codes[[#Headers],[18 Month Follow on Data]]),FALSE)</f>
        <v>No</v>
      </c>
    </row>
    <row r="622" spans="1:25" ht="51" hidden="1" x14ac:dyDescent="0.2">
      <c r="A622" t="s">
        <v>635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 t="str" cm="1">
        <f t="array" ref="I622">TEXT(SUM(10^Code_Mask*(Cohort[[#This Row],[Fetal Pilot Scans, validated or not]:[Has child had an 18 month assessment.  NB this includes limited data, courtesy assessments etc]]&gt;0)),"0000000")</f>
        <v>0100010</v>
      </c>
      <c r="K622" s="1" t="s">
        <v>16</v>
      </c>
      <c r="L622" s="1" t="b">
        <f>VLOOKUP(Cohort[[#This Row],[Participant ID]],BIBS[],COLUMN(BIBS[[#Headers],[BIBS?]]),FALSE)</f>
        <v>0</v>
      </c>
      <c r="N622" s="1" t="str">
        <f>VLOOKUP(Cohort[[#This Row],[Code]],Codes[],COLUMN(Codes[[#Headers],[Meaning]]),FALSE)</f>
        <v>Term scan + fetal pilot not assessed</v>
      </c>
      <c r="O622" s="1" t="str">
        <f>VLOOKUP(Cohort[[#This Row],[Code]],Codes[],COLUMN(Codes[[#Headers],[Parents Demographic]]),FALSE)</f>
        <v>Yes</v>
      </c>
      <c r="P622" s="1" t="str">
        <f>VLOOKUP(Cohort[[#This Row],[Code]],Codes[],COLUMN(Codes[[#Headers],[Mother''s Past Medical History]]),FALSE)</f>
        <v>Yes</v>
      </c>
      <c r="Q622" s="1" t="str">
        <f>VLOOKUP(Cohort[[#This Row],[Code]],Codes[],COLUMN(Codes[[#Headers],[EDD + Mode of Conception]]),FALSE)</f>
        <v>Yes</v>
      </c>
      <c r="R622" s="1" t="str">
        <f>VLOOKUP(Cohort[[#This Row],[Code]],Codes[],COLUMN(Codes[[#Headers],[Late Pregnancy History]]),FALSE)</f>
        <v>Yes</v>
      </c>
      <c r="S622" s="1" t="str">
        <f>VLOOKUP(Cohort[[#This Row],[Code]],Codes[],COLUMN(Codes[[#Headers],[Labour History]]),FALSE)</f>
        <v>Yes</v>
      </c>
      <c r="T622" s="1" t="str">
        <f>VLOOKUP(Cohort[[#This Row],[Code]],Codes[],COLUMN(Codes[[#Headers],[Baby Background Information]]),FALSE)</f>
        <v>Yes</v>
      </c>
      <c r="U622" s="1" t="str">
        <f>VLOOKUP(Cohort[[#This Row],[Code]],Codes[],COLUMN(Codes[[#Headers],[EPDS]]),FALSE)</f>
        <v>Yes</v>
      </c>
      <c r="V622" s="1" t="str">
        <f>VLOOKUP(Cohort[[#This Row],[Code]],Codes[],COLUMN(Codes[[#Headers],[Mother''s Medications]]),FALSE)</f>
        <v>Yes</v>
      </c>
      <c r="W622" s="1" t="str">
        <f>VLOOKUP(Cohort[[#This Row],[Code]],Codes[],COLUMN(Codes[[#Headers],[Baby Medications]]),FALSE)</f>
        <v>Yes</v>
      </c>
      <c r="X622" s="1" t="str">
        <f>VLOOKUP(Cohort[[#This Row],[Code]],Codes[],COLUMN(Codes[[#Headers],[Obstetric Histpry]]),FALSE)</f>
        <v>Yes</v>
      </c>
      <c r="Y622" s="1" t="str">
        <f>VLOOKUP(Cohort[[#This Row],[Code]],Codes[],COLUMN(Codes[[#Headers],[18 Month Follow on Data]]),FALSE)</f>
        <v>No</v>
      </c>
    </row>
    <row r="623" spans="1:25" hidden="1" x14ac:dyDescent="0.2">
      <c r="A623" t="s">
        <v>636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 t="str" cm="1">
        <f t="array" ref="I623">TEXT(SUM(10^Code_Mask*(Cohort[[#This Row],[Fetal Pilot Scans, validated or not]:[Has child had an 18 month assessment.  NB this includes limited data, courtesy assessments etc]]&gt;0)),"0000000")</f>
        <v>0100110</v>
      </c>
      <c r="L623" s="1" t="b">
        <f>VLOOKUP(Cohort[[#This Row],[Participant ID]],BIBS[],COLUMN(BIBS[[#Headers],[BIBS?]]),FALSE)</f>
        <v>0</v>
      </c>
      <c r="N623" s="1" t="str">
        <f>VLOOKUP(Cohort[[#This Row],[Code]],Codes[],COLUMN(Codes[[#Headers],[Meaning]]),FALSE)</f>
        <v>Term scan + fetal pilot assessed at 18 months</v>
      </c>
      <c r="O623" s="1" t="str">
        <f>VLOOKUP(Cohort[[#This Row],[Code]],Codes[],COLUMN(Codes[[#Headers],[Parents Demographic]]),FALSE)</f>
        <v>Yes</v>
      </c>
      <c r="P623" s="1" t="str">
        <f>VLOOKUP(Cohort[[#This Row],[Code]],Codes[],COLUMN(Codes[[#Headers],[Mother''s Past Medical History]]),FALSE)</f>
        <v>Yes</v>
      </c>
      <c r="Q623" s="1" t="str">
        <f>VLOOKUP(Cohort[[#This Row],[Code]],Codes[],COLUMN(Codes[[#Headers],[EDD + Mode of Conception]]),FALSE)</f>
        <v>Yes</v>
      </c>
      <c r="R623" s="1" t="str">
        <f>VLOOKUP(Cohort[[#This Row],[Code]],Codes[],COLUMN(Codes[[#Headers],[Late Pregnancy History]]),FALSE)</f>
        <v>Yes</v>
      </c>
      <c r="S623" s="1" t="str">
        <f>VLOOKUP(Cohort[[#This Row],[Code]],Codes[],COLUMN(Codes[[#Headers],[Labour History]]),FALSE)</f>
        <v>Yes</v>
      </c>
      <c r="T623" s="1" t="str">
        <f>VLOOKUP(Cohort[[#This Row],[Code]],Codes[],COLUMN(Codes[[#Headers],[Baby Background Information]]),FALSE)</f>
        <v>Yes</v>
      </c>
      <c r="U623" s="1" t="str">
        <f>VLOOKUP(Cohort[[#This Row],[Code]],Codes[],COLUMN(Codes[[#Headers],[EPDS]]),FALSE)</f>
        <v>Yes</v>
      </c>
      <c r="V623" s="1" t="str">
        <f>VLOOKUP(Cohort[[#This Row],[Code]],Codes[],COLUMN(Codes[[#Headers],[Mother''s Medications]]),FALSE)</f>
        <v>Yes</v>
      </c>
      <c r="W623" s="1" t="str">
        <f>VLOOKUP(Cohort[[#This Row],[Code]],Codes[],COLUMN(Codes[[#Headers],[Baby Medications]]),FALSE)</f>
        <v>Yes</v>
      </c>
      <c r="X623" s="1" t="str">
        <f>VLOOKUP(Cohort[[#This Row],[Code]],Codes[],COLUMN(Codes[[#Headers],[Obstetric Histpry]]),FALSE)</f>
        <v>Yes</v>
      </c>
      <c r="Y623" s="1" t="str">
        <f>VLOOKUP(Cohort[[#This Row],[Code]],Codes[],COLUMN(Codes[[#Headers],[18 Month Follow on Data]]),FALSE)</f>
        <v>Yes</v>
      </c>
    </row>
    <row r="624" spans="1:25" hidden="1" x14ac:dyDescent="0.2">
      <c r="A624" t="s">
        <v>637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</v>
      </c>
      <c r="I624" t="str" cm="1">
        <f t="array" ref="I624">TEXT(SUM(10^Code_Mask*(Cohort[[#This Row],[Fetal Pilot Scans, validated or not]:[Has child had an 18 month assessment.  NB this includes limited data, courtesy assessments etc]]&gt;0)),"0000000")</f>
        <v>0011100</v>
      </c>
      <c r="L624" s="1" t="b">
        <f>VLOOKUP(Cohort[[#This Row],[Participant ID]],BIBS[],COLUMN(BIBS[[#Headers],[BIBS?]]),FALSE)</f>
        <v>0</v>
      </c>
      <c r="N624" s="1" t="str">
        <f>VLOOKUP(Cohort[[#This Row],[Code]],Codes[],COLUMN(Codes[[#Headers],[Meaning]]),FALSE)</f>
        <v>Pre-term and pre-term at term scans, assessed at 18 months</v>
      </c>
      <c r="O624" s="1" t="str">
        <f>VLOOKUP(Cohort[[#This Row],[Code]],Codes[],COLUMN(Codes[[#Headers],[Parents Demographic]]),FALSE)</f>
        <v>Yes</v>
      </c>
      <c r="P624" s="1" t="str">
        <f>VLOOKUP(Cohort[[#This Row],[Code]],Codes[],COLUMN(Codes[[#Headers],[Mother''s Past Medical History]]),FALSE)</f>
        <v>Yes</v>
      </c>
      <c r="Q624" s="1" t="str">
        <f>VLOOKUP(Cohort[[#This Row],[Code]],Codes[],COLUMN(Codes[[#Headers],[EDD + Mode of Conception]]),FALSE)</f>
        <v>Yes</v>
      </c>
      <c r="R624" s="1" t="str">
        <f>VLOOKUP(Cohort[[#This Row],[Code]],Codes[],COLUMN(Codes[[#Headers],[Late Pregnancy History]]),FALSE)</f>
        <v>Yes</v>
      </c>
      <c r="S624" s="1" t="str">
        <f>VLOOKUP(Cohort[[#This Row],[Code]],Codes[],COLUMN(Codes[[#Headers],[Labour History]]),FALSE)</f>
        <v>Yes</v>
      </c>
      <c r="T624" s="1" t="str">
        <f>VLOOKUP(Cohort[[#This Row],[Code]],Codes[],COLUMN(Codes[[#Headers],[Baby Background Information]]),FALSE)</f>
        <v>Yes</v>
      </c>
      <c r="U624" s="1" t="str">
        <f>VLOOKUP(Cohort[[#This Row],[Code]],Codes[],COLUMN(Codes[[#Headers],[EPDS]]),FALSE)</f>
        <v>Yes</v>
      </c>
      <c r="V624" s="1" t="str">
        <f>VLOOKUP(Cohort[[#This Row],[Code]],Codes[],COLUMN(Codes[[#Headers],[Mother''s Medications]]),FALSE)</f>
        <v>Yes</v>
      </c>
      <c r="W624" s="1" t="str">
        <f>VLOOKUP(Cohort[[#This Row],[Code]],Codes[],COLUMN(Codes[[#Headers],[Baby Medications]]),FALSE)</f>
        <v>Yes</v>
      </c>
      <c r="X624" s="1" t="str">
        <f>VLOOKUP(Cohort[[#This Row],[Code]],Codes[],COLUMN(Codes[[#Headers],[Obstetric Histpry]]),FALSE)</f>
        <v>Yes</v>
      </c>
      <c r="Y624" s="1" t="str">
        <f>VLOOKUP(Cohort[[#This Row],[Code]],Codes[],COLUMN(Codes[[#Headers],[18 Month Follow on Data]]),FALSE)</f>
        <v>Yes</v>
      </c>
    </row>
    <row r="625" spans="1:25" hidden="1" x14ac:dyDescent="0.2">
      <c r="A625" t="s">
        <v>638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tr" cm="1">
        <f t="array" ref="I625">TEXT(SUM(10^Code_Mask*(Cohort[[#This Row],[Fetal Pilot Scans, validated or not]:[Has child had an 18 month assessment.  NB this includes limited data, courtesy assessments etc]]&gt;0)),"0000000")</f>
        <v>0000010</v>
      </c>
      <c r="L625" s="1" t="b">
        <f>VLOOKUP(Cohort[[#This Row],[Participant ID]],BIBS[],COLUMN(BIBS[[#Headers],[BIBS?]]),FALSE)</f>
        <v>0</v>
      </c>
      <c r="N625" s="1" t="str">
        <f>VLOOKUP(Cohort[[#This Row],[Code]],Codes[],COLUMN(Codes[[#Headers],[Meaning]]),FALSE)</f>
        <v>Fetal pilot.  Not assessed.  Enrolment, EPDS, not cleaned</v>
      </c>
      <c r="O625" s="1" t="str">
        <f>VLOOKUP(Cohort[[#This Row],[Code]],Codes[],COLUMN(Codes[[#Headers],[Parents Demographic]]),FALSE)</f>
        <v>Yes - uncleaned</v>
      </c>
      <c r="P625" s="1" t="str">
        <f>VLOOKUP(Cohort[[#This Row],[Code]],Codes[],COLUMN(Codes[[#Headers],[Mother''s Past Medical History]]),FALSE)</f>
        <v>Yes - uncleaned</v>
      </c>
      <c r="Q625" s="1" t="str">
        <f>VLOOKUP(Cohort[[#This Row],[Code]],Codes[],COLUMN(Codes[[#Headers],[EDD + Mode of Conception]]),FALSE)</f>
        <v>Yes - uncleaned</v>
      </c>
      <c r="R625" s="1" t="str">
        <f>VLOOKUP(Cohort[[#This Row],[Code]],Codes[],COLUMN(Codes[[#Headers],[Late Pregnancy History]]),FALSE)</f>
        <v>No</v>
      </c>
      <c r="S625" s="1" t="str">
        <f>VLOOKUP(Cohort[[#This Row],[Code]],Codes[],COLUMN(Codes[[#Headers],[Labour History]]),FALSE)</f>
        <v>No</v>
      </c>
      <c r="T625" s="1" t="str">
        <f>VLOOKUP(Cohort[[#This Row],[Code]],Codes[],COLUMN(Codes[[#Headers],[Baby Background Information]]),FALSE)</f>
        <v>No</v>
      </c>
      <c r="U625" s="1" t="str">
        <f>VLOOKUP(Cohort[[#This Row],[Code]],Codes[],COLUMN(Codes[[#Headers],[EPDS]]),FALSE)</f>
        <v>Yes</v>
      </c>
      <c r="V625" s="1" t="str">
        <f>VLOOKUP(Cohort[[#This Row],[Code]],Codes[],COLUMN(Codes[[#Headers],[Mother''s Medications]]),FALSE)</f>
        <v>Yes - uncleaned</v>
      </c>
      <c r="W625" s="1" t="str">
        <f>VLOOKUP(Cohort[[#This Row],[Code]],Codes[],COLUMN(Codes[[#Headers],[Baby Medications]]),FALSE)</f>
        <v>No</v>
      </c>
      <c r="X625" s="1" t="str">
        <f>VLOOKUP(Cohort[[#This Row],[Code]],Codes[],COLUMN(Codes[[#Headers],[Obstetric Histpry]]),FALSE)</f>
        <v>Yes - uncleaned</v>
      </c>
      <c r="Y625" s="1" t="str">
        <f>VLOOKUP(Cohort[[#This Row],[Code]],Codes[],COLUMN(Codes[[#Headers],[18 Month Follow on Data]]),FALSE)</f>
        <v>No</v>
      </c>
    </row>
    <row r="626" spans="1:25" hidden="1" x14ac:dyDescent="0.2">
      <c r="A626" t="s">
        <v>639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tr" cm="1">
        <f t="array" ref="I626">TEXT(SUM(10^Code_Mask*(Cohort[[#This Row],[Fetal Pilot Scans, validated or not]:[Has child had an 18 month assessment.  NB this includes limited data, courtesy assessments etc]]&gt;0)),"0000000")</f>
        <v>0000010</v>
      </c>
      <c r="L626" s="1" t="b">
        <f>VLOOKUP(Cohort[[#This Row],[Participant ID]],BIBS[],COLUMN(BIBS[[#Headers],[BIBS?]]),FALSE)</f>
        <v>0</v>
      </c>
      <c r="N626" s="1" t="str">
        <f>VLOOKUP(Cohort[[#This Row],[Code]],Codes[],COLUMN(Codes[[#Headers],[Meaning]]),FALSE)</f>
        <v>Fetal pilot.  Not assessed.  Enrolment, EPDS, not cleaned</v>
      </c>
      <c r="O626" s="1" t="str">
        <f>VLOOKUP(Cohort[[#This Row],[Code]],Codes[],COLUMN(Codes[[#Headers],[Parents Demographic]]),FALSE)</f>
        <v>Yes - uncleaned</v>
      </c>
      <c r="P626" s="1" t="str">
        <f>VLOOKUP(Cohort[[#This Row],[Code]],Codes[],COLUMN(Codes[[#Headers],[Mother''s Past Medical History]]),FALSE)</f>
        <v>Yes - uncleaned</v>
      </c>
      <c r="Q626" s="1" t="str">
        <f>VLOOKUP(Cohort[[#This Row],[Code]],Codes[],COLUMN(Codes[[#Headers],[EDD + Mode of Conception]]),FALSE)</f>
        <v>Yes - uncleaned</v>
      </c>
      <c r="R626" s="1" t="str">
        <f>VLOOKUP(Cohort[[#This Row],[Code]],Codes[],COLUMN(Codes[[#Headers],[Late Pregnancy History]]),FALSE)</f>
        <v>No</v>
      </c>
      <c r="S626" s="1" t="str">
        <f>VLOOKUP(Cohort[[#This Row],[Code]],Codes[],COLUMN(Codes[[#Headers],[Labour History]]),FALSE)</f>
        <v>No</v>
      </c>
      <c r="T626" s="1" t="str">
        <f>VLOOKUP(Cohort[[#This Row],[Code]],Codes[],COLUMN(Codes[[#Headers],[Baby Background Information]]),FALSE)</f>
        <v>No</v>
      </c>
      <c r="U626" s="1" t="str">
        <f>VLOOKUP(Cohort[[#This Row],[Code]],Codes[],COLUMN(Codes[[#Headers],[EPDS]]),FALSE)</f>
        <v>Yes</v>
      </c>
      <c r="V626" s="1" t="str">
        <f>VLOOKUP(Cohort[[#This Row],[Code]],Codes[],COLUMN(Codes[[#Headers],[Mother''s Medications]]),FALSE)</f>
        <v>Yes - uncleaned</v>
      </c>
      <c r="W626" s="1" t="str">
        <f>VLOOKUP(Cohort[[#This Row],[Code]],Codes[],COLUMN(Codes[[#Headers],[Baby Medications]]),FALSE)</f>
        <v>No</v>
      </c>
      <c r="X626" s="1" t="str">
        <f>VLOOKUP(Cohort[[#This Row],[Code]],Codes[],COLUMN(Codes[[#Headers],[Obstetric Histpry]]),FALSE)</f>
        <v>Yes - uncleaned</v>
      </c>
      <c r="Y626" s="1" t="str">
        <f>VLOOKUP(Cohort[[#This Row],[Code]],Codes[],COLUMN(Codes[[#Headers],[18 Month Follow on Data]]),FALSE)</f>
        <v>No</v>
      </c>
    </row>
    <row r="627" spans="1:25" hidden="1" x14ac:dyDescent="0.2">
      <c r="A627" t="s">
        <v>640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 t="str" cm="1">
        <f t="array" ref="I627">TEXT(SUM(10^Code_Mask*(Cohort[[#This Row],[Fetal Pilot Scans, validated or not]:[Has child had an 18 month assessment.  NB this includes limited data, courtesy assessments etc]]&gt;0)),"0000000")</f>
        <v>0100110</v>
      </c>
      <c r="L627" s="1" t="b">
        <f>VLOOKUP(Cohort[[#This Row],[Participant ID]],BIBS[],COLUMN(BIBS[[#Headers],[BIBS?]]),FALSE)</f>
        <v>0</v>
      </c>
      <c r="N627" s="1" t="str">
        <f>VLOOKUP(Cohort[[#This Row],[Code]],Codes[],COLUMN(Codes[[#Headers],[Meaning]]),FALSE)</f>
        <v>Term scan + fetal pilot assessed at 18 months</v>
      </c>
      <c r="O627" s="1" t="str">
        <f>VLOOKUP(Cohort[[#This Row],[Code]],Codes[],COLUMN(Codes[[#Headers],[Parents Demographic]]),FALSE)</f>
        <v>Yes</v>
      </c>
      <c r="P627" s="1" t="str">
        <f>VLOOKUP(Cohort[[#This Row],[Code]],Codes[],COLUMN(Codes[[#Headers],[Mother''s Past Medical History]]),FALSE)</f>
        <v>Yes</v>
      </c>
      <c r="Q627" s="1" t="str">
        <f>VLOOKUP(Cohort[[#This Row],[Code]],Codes[],COLUMN(Codes[[#Headers],[EDD + Mode of Conception]]),FALSE)</f>
        <v>Yes</v>
      </c>
      <c r="R627" s="1" t="str">
        <f>VLOOKUP(Cohort[[#This Row],[Code]],Codes[],COLUMN(Codes[[#Headers],[Late Pregnancy History]]),FALSE)</f>
        <v>Yes</v>
      </c>
      <c r="S627" s="1" t="str">
        <f>VLOOKUP(Cohort[[#This Row],[Code]],Codes[],COLUMN(Codes[[#Headers],[Labour History]]),FALSE)</f>
        <v>Yes</v>
      </c>
      <c r="T627" s="1" t="str">
        <f>VLOOKUP(Cohort[[#This Row],[Code]],Codes[],COLUMN(Codes[[#Headers],[Baby Background Information]]),FALSE)</f>
        <v>Yes</v>
      </c>
      <c r="U627" s="1" t="str">
        <f>VLOOKUP(Cohort[[#This Row],[Code]],Codes[],COLUMN(Codes[[#Headers],[EPDS]]),FALSE)</f>
        <v>Yes</v>
      </c>
      <c r="V627" s="1" t="str">
        <f>VLOOKUP(Cohort[[#This Row],[Code]],Codes[],COLUMN(Codes[[#Headers],[Mother''s Medications]]),FALSE)</f>
        <v>Yes</v>
      </c>
      <c r="W627" s="1" t="str">
        <f>VLOOKUP(Cohort[[#This Row],[Code]],Codes[],COLUMN(Codes[[#Headers],[Baby Medications]]),FALSE)</f>
        <v>Yes</v>
      </c>
      <c r="X627" s="1" t="str">
        <f>VLOOKUP(Cohort[[#This Row],[Code]],Codes[],COLUMN(Codes[[#Headers],[Obstetric Histpry]]),FALSE)</f>
        <v>Yes</v>
      </c>
      <c r="Y627" s="1" t="str">
        <f>VLOOKUP(Cohort[[#This Row],[Code]],Codes[],COLUMN(Codes[[#Headers],[18 Month Follow on Data]]),FALSE)</f>
        <v>Yes</v>
      </c>
    </row>
    <row r="628" spans="1:25" hidden="1" x14ac:dyDescent="0.2">
      <c r="A628" t="s">
        <v>641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 t="str" cm="1">
        <f t="array" ref="I628">TEXT(SUM(10^Code_Mask*(Cohort[[#This Row],[Fetal Pilot Scans, validated or not]:[Has child had an 18 month assessment.  NB this includes limited data, courtesy assessments etc]]&gt;0)),"0000000")</f>
        <v>0011100</v>
      </c>
      <c r="L628" s="1" t="b">
        <f>VLOOKUP(Cohort[[#This Row],[Participant ID]],BIBS[],COLUMN(BIBS[[#Headers],[BIBS?]]),FALSE)</f>
        <v>0</v>
      </c>
      <c r="N628" s="1" t="str">
        <f>VLOOKUP(Cohort[[#This Row],[Code]],Codes[],COLUMN(Codes[[#Headers],[Meaning]]),FALSE)</f>
        <v>Pre-term and pre-term at term scans, assessed at 18 months</v>
      </c>
      <c r="O628" s="1" t="str">
        <f>VLOOKUP(Cohort[[#This Row],[Code]],Codes[],COLUMN(Codes[[#Headers],[Parents Demographic]]),FALSE)</f>
        <v>Yes</v>
      </c>
      <c r="P628" s="1" t="str">
        <f>VLOOKUP(Cohort[[#This Row],[Code]],Codes[],COLUMN(Codes[[#Headers],[Mother''s Past Medical History]]),FALSE)</f>
        <v>Yes</v>
      </c>
      <c r="Q628" s="1" t="str">
        <f>VLOOKUP(Cohort[[#This Row],[Code]],Codes[],COLUMN(Codes[[#Headers],[EDD + Mode of Conception]]),FALSE)</f>
        <v>Yes</v>
      </c>
      <c r="R628" s="1" t="str">
        <f>VLOOKUP(Cohort[[#This Row],[Code]],Codes[],COLUMN(Codes[[#Headers],[Late Pregnancy History]]),FALSE)</f>
        <v>Yes</v>
      </c>
      <c r="S628" s="1" t="str">
        <f>VLOOKUP(Cohort[[#This Row],[Code]],Codes[],COLUMN(Codes[[#Headers],[Labour History]]),FALSE)</f>
        <v>Yes</v>
      </c>
      <c r="T628" s="1" t="str">
        <f>VLOOKUP(Cohort[[#This Row],[Code]],Codes[],COLUMN(Codes[[#Headers],[Baby Background Information]]),FALSE)</f>
        <v>Yes</v>
      </c>
      <c r="U628" s="1" t="str">
        <f>VLOOKUP(Cohort[[#This Row],[Code]],Codes[],COLUMN(Codes[[#Headers],[EPDS]]),FALSE)</f>
        <v>Yes</v>
      </c>
      <c r="V628" s="1" t="str">
        <f>VLOOKUP(Cohort[[#This Row],[Code]],Codes[],COLUMN(Codes[[#Headers],[Mother''s Medications]]),FALSE)</f>
        <v>Yes</v>
      </c>
      <c r="W628" s="1" t="str">
        <f>VLOOKUP(Cohort[[#This Row],[Code]],Codes[],COLUMN(Codes[[#Headers],[Baby Medications]]),FALSE)</f>
        <v>Yes</v>
      </c>
      <c r="X628" s="1" t="str">
        <f>VLOOKUP(Cohort[[#This Row],[Code]],Codes[],COLUMN(Codes[[#Headers],[Obstetric Histpry]]),FALSE)</f>
        <v>Yes</v>
      </c>
      <c r="Y628" s="1" t="str">
        <f>VLOOKUP(Cohort[[#This Row],[Code]],Codes[],COLUMN(Codes[[#Headers],[18 Month Follow on Data]]),FALSE)</f>
        <v>Yes</v>
      </c>
    </row>
    <row r="629" spans="1:25" hidden="1" x14ac:dyDescent="0.2">
      <c r="A629" t="s">
        <v>642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tr" cm="1">
        <f t="array" ref="I629">TEXT(SUM(10^Code_Mask*(Cohort[[#This Row],[Fetal Pilot Scans, validated or not]:[Has child had an 18 month assessment.  NB this includes limited data, courtesy assessments etc]]&gt;0)),"0000000")</f>
        <v>0000010</v>
      </c>
      <c r="L629" s="1" t="b">
        <f>VLOOKUP(Cohort[[#This Row],[Participant ID]],BIBS[],COLUMN(BIBS[[#Headers],[BIBS?]]),FALSE)</f>
        <v>0</v>
      </c>
      <c r="N629" s="1" t="str">
        <f>VLOOKUP(Cohort[[#This Row],[Code]],Codes[],COLUMN(Codes[[#Headers],[Meaning]]),FALSE)</f>
        <v>Fetal pilot.  Not assessed.  Enrolment, EPDS, not cleaned</v>
      </c>
      <c r="O629" s="1" t="str">
        <f>VLOOKUP(Cohort[[#This Row],[Code]],Codes[],COLUMN(Codes[[#Headers],[Parents Demographic]]),FALSE)</f>
        <v>Yes - uncleaned</v>
      </c>
      <c r="P629" s="1" t="str">
        <f>VLOOKUP(Cohort[[#This Row],[Code]],Codes[],COLUMN(Codes[[#Headers],[Mother''s Past Medical History]]),FALSE)</f>
        <v>Yes - uncleaned</v>
      </c>
      <c r="Q629" s="1" t="str">
        <f>VLOOKUP(Cohort[[#This Row],[Code]],Codes[],COLUMN(Codes[[#Headers],[EDD + Mode of Conception]]),FALSE)</f>
        <v>Yes - uncleaned</v>
      </c>
      <c r="R629" s="1" t="str">
        <f>VLOOKUP(Cohort[[#This Row],[Code]],Codes[],COLUMN(Codes[[#Headers],[Late Pregnancy History]]),FALSE)</f>
        <v>No</v>
      </c>
      <c r="S629" s="1" t="str">
        <f>VLOOKUP(Cohort[[#This Row],[Code]],Codes[],COLUMN(Codes[[#Headers],[Labour History]]),FALSE)</f>
        <v>No</v>
      </c>
      <c r="T629" s="1" t="str">
        <f>VLOOKUP(Cohort[[#This Row],[Code]],Codes[],COLUMN(Codes[[#Headers],[Baby Background Information]]),FALSE)</f>
        <v>No</v>
      </c>
      <c r="U629" s="1" t="str">
        <f>VLOOKUP(Cohort[[#This Row],[Code]],Codes[],COLUMN(Codes[[#Headers],[EPDS]]),FALSE)</f>
        <v>Yes</v>
      </c>
      <c r="V629" s="1" t="str">
        <f>VLOOKUP(Cohort[[#This Row],[Code]],Codes[],COLUMN(Codes[[#Headers],[Mother''s Medications]]),FALSE)</f>
        <v>Yes - uncleaned</v>
      </c>
      <c r="W629" s="1" t="str">
        <f>VLOOKUP(Cohort[[#This Row],[Code]],Codes[],COLUMN(Codes[[#Headers],[Baby Medications]]),FALSE)</f>
        <v>No</v>
      </c>
      <c r="X629" s="1" t="str">
        <f>VLOOKUP(Cohort[[#This Row],[Code]],Codes[],COLUMN(Codes[[#Headers],[Obstetric Histpry]]),FALSE)</f>
        <v>Yes - uncleaned</v>
      </c>
      <c r="Y629" s="1" t="str">
        <f>VLOOKUP(Cohort[[#This Row],[Code]],Codes[],COLUMN(Codes[[#Headers],[18 Month Follow on Data]]),FALSE)</f>
        <v>No</v>
      </c>
    </row>
    <row r="630" spans="1:25" hidden="1" x14ac:dyDescent="0.2">
      <c r="A630" t="s">
        <v>643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 t="str" cm="1">
        <f t="array" ref="I630">TEXT(SUM(10^Code_Mask*(Cohort[[#This Row],[Fetal Pilot Scans, validated or not]:[Has child had an 18 month assessment.  NB this includes limited data, courtesy assessments etc]]&gt;0)),"0000000")</f>
        <v>0100100</v>
      </c>
      <c r="L630" s="1" t="b">
        <f>VLOOKUP(Cohort[[#This Row],[Participant ID]],BIBS[],COLUMN(BIBS[[#Headers],[BIBS?]]),FALSE)</f>
        <v>0</v>
      </c>
      <c r="N630" s="1" t="str">
        <f>VLOOKUP(Cohort[[#This Row],[Code]],Codes[],COLUMN(Codes[[#Headers],[Meaning]]),FALSE)</f>
        <v>Term scan, Assessed at 18 months</v>
      </c>
      <c r="O630" s="1" t="str">
        <f>VLOOKUP(Cohort[[#This Row],[Code]],Codes[],COLUMN(Codes[[#Headers],[Parents Demographic]]),FALSE)</f>
        <v>Yes</v>
      </c>
      <c r="P630" s="1" t="str">
        <f>VLOOKUP(Cohort[[#This Row],[Code]],Codes[],COLUMN(Codes[[#Headers],[Mother''s Past Medical History]]),FALSE)</f>
        <v>Yes</v>
      </c>
      <c r="Q630" s="1" t="str">
        <f>VLOOKUP(Cohort[[#This Row],[Code]],Codes[],COLUMN(Codes[[#Headers],[EDD + Mode of Conception]]),FALSE)</f>
        <v>Yes</v>
      </c>
      <c r="R630" s="1" t="str">
        <f>VLOOKUP(Cohort[[#This Row],[Code]],Codes[],COLUMN(Codes[[#Headers],[Late Pregnancy History]]),FALSE)</f>
        <v>Yes</v>
      </c>
      <c r="S630" s="1" t="str">
        <f>VLOOKUP(Cohort[[#This Row],[Code]],Codes[],COLUMN(Codes[[#Headers],[Labour History]]),FALSE)</f>
        <v>Yes</v>
      </c>
      <c r="T630" s="1" t="str">
        <f>VLOOKUP(Cohort[[#This Row],[Code]],Codes[],COLUMN(Codes[[#Headers],[Baby Background Information]]),FALSE)</f>
        <v>Yes</v>
      </c>
      <c r="U630" s="1" t="str">
        <f>VLOOKUP(Cohort[[#This Row],[Code]],Codes[],COLUMN(Codes[[#Headers],[EPDS]]),FALSE)</f>
        <v>Yes</v>
      </c>
      <c r="V630" s="1" t="str">
        <f>VLOOKUP(Cohort[[#This Row],[Code]],Codes[],COLUMN(Codes[[#Headers],[Mother''s Medications]]),FALSE)</f>
        <v>Yes</v>
      </c>
      <c r="W630" s="1" t="str">
        <f>VLOOKUP(Cohort[[#This Row],[Code]],Codes[],COLUMN(Codes[[#Headers],[Baby Medications]]),FALSE)</f>
        <v>Yes</v>
      </c>
      <c r="X630" s="1" t="str">
        <f>VLOOKUP(Cohort[[#This Row],[Code]],Codes[],COLUMN(Codes[[#Headers],[Obstetric Histpry]]),FALSE)</f>
        <v>Yes</v>
      </c>
      <c r="Y630" s="1" t="str">
        <f>VLOOKUP(Cohort[[#This Row],[Code]],Codes[],COLUMN(Codes[[#Headers],[18 Month Follow on Data]]),FALSE)</f>
        <v>Yes</v>
      </c>
    </row>
    <row r="631" spans="1:25" hidden="1" x14ac:dyDescent="0.2">
      <c r="A631" t="s">
        <v>644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 t="str" cm="1">
        <f t="array" ref="I631">TEXT(SUM(10^Code_Mask*(Cohort[[#This Row],[Fetal Pilot Scans, validated or not]:[Has child had an 18 month assessment.  NB this includes limited data, courtesy assessments etc]]&gt;0)),"0000000")</f>
        <v>0100000</v>
      </c>
      <c r="L631" s="1" t="b">
        <f>VLOOKUP(Cohort[[#This Row],[Participant ID]],BIBS[],COLUMN(BIBS[[#Headers],[BIBS?]]),FALSE)</f>
        <v>0</v>
      </c>
      <c r="N631" s="1" t="str">
        <f>VLOOKUP(Cohort[[#This Row],[Code]],Codes[],COLUMN(Codes[[#Headers],[Meaning]]),FALSE)</f>
        <v>Term scan, not assessed</v>
      </c>
      <c r="O631" s="1" t="str">
        <f>VLOOKUP(Cohort[[#This Row],[Code]],Codes[],COLUMN(Codes[[#Headers],[Parents Demographic]]),FALSE)</f>
        <v>Yes</v>
      </c>
      <c r="P631" s="1" t="str">
        <f>VLOOKUP(Cohort[[#This Row],[Code]],Codes[],COLUMN(Codes[[#Headers],[Mother''s Past Medical History]]),FALSE)</f>
        <v>Yes</v>
      </c>
      <c r="Q631" s="1" t="str">
        <f>VLOOKUP(Cohort[[#This Row],[Code]],Codes[],COLUMN(Codes[[#Headers],[EDD + Mode of Conception]]),FALSE)</f>
        <v>Yes</v>
      </c>
      <c r="R631" s="1" t="str">
        <f>VLOOKUP(Cohort[[#This Row],[Code]],Codes[],COLUMN(Codes[[#Headers],[Late Pregnancy History]]),FALSE)</f>
        <v>Yes</v>
      </c>
      <c r="S631" s="1" t="str">
        <f>VLOOKUP(Cohort[[#This Row],[Code]],Codes[],COLUMN(Codes[[#Headers],[Labour History]]),FALSE)</f>
        <v>Yes</v>
      </c>
      <c r="T631" s="1" t="str">
        <f>VLOOKUP(Cohort[[#This Row],[Code]],Codes[],COLUMN(Codes[[#Headers],[Baby Background Information]]),FALSE)</f>
        <v>Yes</v>
      </c>
      <c r="U631" s="1" t="str">
        <f>VLOOKUP(Cohort[[#This Row],[Code]],Codes[],COLUMN(Codes[[#Headers],[EPDS]]),FALSE)</f>
        <v>Yes</v>
      </c>
      <c r="V631" s="1" t="str">
        <f>VLOOKUP(Cohort[[#This Row],[Code]],Codes[],COLUMN(Codes[[#Headers],[Mother''s Medications]]),FALSE)</f>
        <v>Yes</v>
      </c>
      <c r="W631" s="1" t="str">
        <f>VLOOKUP(Cohort[[#This Row],[Code]],Codes[],COLUMN(Codes[[#Headers],[Baby Medications]]),FALSE)</f>
        <v>Yes</v>
      </c>
      <c r="X631" s="1" t="str">
        <f>VLOOKUP(Cohort[[#This Row],[Code]],Codes[],COLUMN(Codes[[#Headers],[Obstetric Histpry]]),FALSE)</f>
        <v>Yes</v>
      </c>
      <c r="Y631" s="1" t="str">
        <f>VLOOKUP(Cohort[[#This Row],[Code]],Codes[],COLUMN(Codes[[#Headers],[18 Month Follow on Data]]),FALSE)</f>
        <v>No</v>
      </c>
    </row>
    <row r="632" spans="1:25" hidden="1" x14ac:dyDescent="0.2">
      <c r="A632" t="s">
        <v>645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tr" cm="1">
        <f t="array" ref="I632">TEXT(SUM(10^Code_Mask*(Cohort[[#This Row],[Fetal Pilot Scans, validated or not]:[Has child had an 18 month assessment.  NB this includes limited data, courtesy assessments etc]]&gt;0)),"0000000")</f>
        <v>0000010</v>
      </c>
      <c r="L632" s="1" t="b">
        <f>VLOOKUP(Cohort[[#This Row],[Participant ID]],BIBS[],COLUMN(BIBS[[#Headers],[BIBS?]]),FALSE)</f>
        <v>0</v>
      </c>
      <c r="N632" s="1" t="str">
        <f>VLOOKUP(Cohort[[#This Row],[Code]],Codes[],COLUMN(Codes[[#Headers],[Meaning]]),FALSE)</f>
        <v>Fetal pilot.  Not assessed.  Enrolment, EPDS, not cleaned</v>
      </c>
      <c r="O632" s="1" t="str">
        <f>VLOOKUP(Cohort[[#This Row],[Code]],Codes[],COLUMN(Codes[[#Headers],[Parents Demographic]]),FALSE)</f>
        <v>Yes - uncleaned</v>
      </c>
      <c r="P632" s="1" t="str">
        <f>VLOOKUP(Cohort[[#This Row],[Code]],Codes[],COLUMN(Codes[[#Headers],[Mother''s Past Medical History]]),FALSE)</f>
        <v>Yes - uncleaned</v>
      </c>
      <c r="Q632" s="1" t="str">
        <f>VLOOKUP(Cohort[[#This Row],[Code]],Codes[],COLUMN(Codes[[#Headers],[EDD + Mode of Conception]]),FALSE)</f>
        <v>Yes - uncleaned</v>
      </c>
      <c r="R632" s="1" t="str">
        <f>VLOOKUP(Cohort[[#This Row],[Code]],Codes[],COLUMN(Codes[[#Headers],[Late Pregnancy History]]),FALSE)</f>
        <v>No</v>
      </c>
      <c r="S632" s="1" t="str">
        <f>VLOOKUP(Cohort[[#This Row],[Code]],Codes[],COLUMN(Codes[[#Headers],[Labour History]]),FALSE)</f>
        <v>No</v>
      </c>
      <c r="T632" s="1" t="str">
        <f>VLOOKUP(Cohort[[#This Row],[Code]],Codes[],COLUMN(Codes[[#Headers],[Baby Background Information]]),FALSE)</f>
        <v>No</v>
      </c>
      <c r="U632" s="1" t="str">
        <f>VLOOKUP(Cohort[[#This Row],[Code]],Codes[],COLUMN(Codes[[#Headers],[EPDS]]),FALSE)</f>
        <v>Yes</v>
      </c>
      <c r="V632" s="1" t="str">
        <f>VLOOKUP(Cohort[[#This Row],[Code]],Codes[],COLUMN(Codes[[#Headers],[Mother''s Medications]]),FALSE)</f>
        <v>Yes - uncleaned</v>
      </c>
      <c r="W632" s="1" t="str">
        <f>VLOOKUP(Cohort[[#This Row],[Code]],Codes[],COLUMN(Codes[[#Headers],[Baby Medications]]),FALSE)</f>
        <v>No</v>
      </c>
      <c r="X632" s="1" t="str">
        <f>VLOOKUP(Cohort[[#This Row],[Code]],Codes[],COLUMN(Codes[[#Headers],[Obstetric Histpry]]),FALSE)</f>
        <v>Yes - uncleaned</v>
      </c>
      <c r="Y632" s="1" t="str">
        <f>VLOOKUP(Cohort[[#This Row],[Code]],Codes[],COLUMN(Codes[[#Headers],[18 Month Follow on Data]]),FALSE)</f>
        <v>No</v>
      </c>
    </row>
    <row r="633" spans="1:25" hidden="1" x14ac:dyDescent="0.2">
      <c r="A633" t="s">
        <v>646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 t="str" cm="1">
        <f t="array" ref="I633">TEXT(SUM(10^Code_Mask*(Cohort[[#This Row],[Fetal Pilot Scans, validated or not]:[Has child had an 18 month assessment.  NB this includes limited data, courtesy assessments etc]]&gt;0)),"0000000")</f>
        <v>0011000</v>
      </c>
      <c r="L633" s="1" t="b">
        <f>VLOOKUP(Cohort[[#This Row],[Participant ID]],BIBS[],COLUMN(BIBS[[#Headers],[BIBS?]]),FALSE)</f>
        <v>0</v>
      </c>
      <c r="N633" s="1" t="str">
        <f>VLOOKUP(Cohort[[#This Row],[Code]],Codes[],COLUMN(Codes[[#Headers],[Meaning]]),FALSE)</f>
        <v>Pre-term and pre-term at term scans, not assessed</v>
      </c>
      <c r="O633" s="1" t="str">
        <f>VLOOKUP(Cohort[[#This Row],[Code]],Codes[],COLUMN(Codes[[#Headers],[Parents Demographic]]),FALSE)</f>
        <v>Yes</v>
      </c>
      <c r="P633" s="1" t="str">
        <f>VLOOKUP(Cohort[[#This Row],[Code]],Codes[],COLUMN(Codes[[#Headers],[Mother''s Past Medical History]]),FALSE)</f>
        <v>Yes</v>
      </c>
      <c r="Q633" s="1" t="str">
        <f>VLOOKUP(Cohort[[#This Row],[Code]],Codes[],COLUMN(Codes[[#Headers],[EDD + Mode of Conception]]),FALSE)</f>
        <v>Yes</v>
      </c>
      <c r="R633" s="1" t="str">
        <f>VLOOKUP(Cohort[[#This Row],[Code]],Codes[],COLUMN(Codes[[#Headers],[Late Pregnancy History]]),FALSE)</f>
        <v>Yes</v>
      </c>
      <c r="S633" s="1" t="str">
        <f>VLOOKUP(Cohort[[#This Row],[Code]],Codes[],COLUMN(Codes[[#Headers],[Labour History]]),FALSE)</f>
        <v>Yes</v>
      </c>
      <c r="T633" s="1" t="str">
        <f>VLOOKUP(Cohort[[#This Row],[Code]],Codes[],COLUMN(Codes[[#Headers],[Baby Background Information]]),FALSE)</f>
        <v>Yes</v>
      </c>
      <c r="U633" s="1" t="str">
        <f>VLOOKUP(Cohort[[#This Row],[Code]],Codes[],COLUMN(Codes[[#Headers],[EPDS]]),FALSE)</f>
        <v>Yes</v>
      </c>
      <c r="V633" s="1" t="str">
        <f>VLOOKUP(Cohort[[#This Row],[Code]],Codes[],COLUMN(Codes[[#Headers],[Mother''s Medications]]),FALSE)</f>
        <v>Yes</v>
      </c>
      <c r="W633" s="1" t="str">
        <f>VLOOKUP(Cohort[[#This Row],[Code]],Codes[],COLUMN(Codes[[#Headers],[Baby Medications]]),FALSE)</f>
        <v>Yes</v>
      </c>
      <c r="X633" s="1" t="str">
        <f>VLOOKUP(Cohort[[#This Row],[Code]],Codes[],COLUMN(Codes[[#Headers],[Obstetric Histpry]]),FALSE)</f>
        <v>Yes</v>
      </c>
      <c r="Y633" s="1" t="str">
        <f>VLOOKUP(Cohort[[#This Row],[Code]],Codes[],COLUMN(Codes[[#Headers],[18 Month Follow on Data]]),FALSE)</f>
        <v>No</v>
      </c>
    </row>
    <row r="634" spans="1:25" hidden="1" x14ac:dyDescent="0.2">
      <c r="A634" t="s">
        <v>647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 t="str" cm="1">
        <f t="array" ref="I634">TEXT(SUM(10^Code_Mask*(Cohort[[#This Row],[Fetal Pilot Scans, validated or not]:[Has child had an 18 month assessment.  NB this includes limited data, courtesy assessments etc]]&gt;0)),"0000000")</f>
        <v>0100100</v>
      </c>
      <c r="L634" s="1" t="b">
        <f>VLOOKUP(Cohort[[#This Row],[Participant ID]],BIBS[],COLUMN(BIBS[[#Headers],[BIBS?]]),FALSE)</f>
        <v>0</v>
      </c>
      <c r="N634" s="1" t="str">
        <f>VLOOKUP(Cohort[[#This Row],[Code]],Codes[],COLUMN(Codes[[#Headers],[Meaning]]),FALSE)</f>
        <v>Term scan, Assessed at 18 months</v>
      </c>
      <c r="O634" s="1" t="str">
        <f>VLOOKUP(Cohort[[#This Row],[Code]],Codes[],COLUMN(Codes[[#Headers],[Parents Demographic]]),FALSE)</f>
        <v>Yes</v>
      </c>
      <c r="P634" s="1" t="str">
        <f>VLOOKUP(Cohort[[#This Row],[Code]],Codes[],COLUMN(Codes[[#Headers],[Mother''s Past Medical History]]),FALSE)</f>
        <v>Yes</v>
      </c>
      <c r="Q634" s="1" t="str">
        <f>VLOOKUP(Cohort[[#This Row],[Code]],Codes[],COLUMN(Codes[[#Headers],[EDD + Mode of Conception]]),FALSE)</f>
        <v>Yes</v>
      </c>
      <c r="R634" s="1" t="str">
        <f>VLOOKUP(Cohort[[#This Row],[Code]],Codes[],COLUMN(Codes[[#Headers],[Late Pregnancy History]]),FALSE)</f>
        <v>Yes</v>
      </c>
      <c r="S634" s="1" t="str">
        <f>VLOOKUP(Cohort[[#This Row],[Code]],Codes[],COLUMN(Codes[[#Headers],[Labour History]]),FALSE)</f>
        <v>Yes</v>
      </c>
      <c r="T634" s="1" t="str">
        <f>VLOOKUP(Cohort[[#This Row],[Code]],Codes[],COLUMN(Codes[[#Headers],[Baby Background Information]]),FALSE)</f>
        <v>Yes</v>
      </c>
      <c r="U634" s="1" t="str">
        <f>VLOOKUP(Cohort[[#This Row],[Code]],Codes[],COLUMN(Codes[[#Headers],[EPDS]]),FALSE)</f>
        <v>Yes</v>
      </c>
      <c r="V634" s="1" t="str">
        <f>VLOOKUP(Cohort[[#This Row],[Code]],Codes[],COLUMN(Codes[[#Headers],[Mother''s Medications]]),FALSE)</f>
        <v>Yes</v>
      </c>
      <c r="W634" s="1" t="str">
        <f>VLOOKUP(Cohort[[#This Row],[Code]],Codes[],COLUMN(Codes[[#Headers],[Baby Medications]]),FALSE)</f>
        <v>Yes</v>
      </c>
      <c r="X634" s="1" t="str">
        <f>VLOOKUP(Cohort[[#This Row],[Code]],Codes[],COLUMN(Codes[[#Headers],[Obstetric Histpry]]),FALSE)</f>
        <v>Yes</v>
      </c>
      <c r="Y634" s="1" t="str">
        <f>VLOOKUP(Cohort[[#This Row],[Code]],Codes[],COLUMN(Codes[[#Headers],[18 Month Follow on Data]]),FALSE)</f>
        <v>Yes</v>
      </c>
    </row>
    <row r="635" spans="1:25" hidden="1" x14ac:dyDescent="0.2">
      <c r="A635" t="s">
        <v>648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 t="str" cm="1">
        <f t="array" ref="I635">TEXT(SUM(10^Code_Mask*(Cohort[[#This Row],[Fetal Pilot Scans, validated or not]:[Has child had an 18 month assessment.  NB this includes limited data, courtesy assessments etc]]&gt;0)),"0000000")</f>
        <v>0100110</v>
      </c>
      <c r="L635" s="1" t="b">
        <f>VLOOKUP(Cohort[[#This Row],[Participant ID]],BIBS[],COLUMN(BIBS[[#Headers],[BIBS?]]),FALSE)</f>
        <v>0</v>
      </c>
      <c r="N635" s="1" t="str">
        <f>VLOOKUP(Cohort[[#This Row],[Code]],Codes[],COLUMN(Codes[[#Headers],[Meaning]]),FALSE)</f>
        <v>Term scan + fetal pilot assessed at 18 months</v>
      </c>
      <c r="O635" s="1" t="str">
        <f>VLOOKUP(Cohort[[#This Row],[Code]],Codes[],COLUMN(Codes[[#Headers],[Parents Demographic]]),FALSE)</f>
        <v>Yes</v>
      </c>
      <c r="P635" s="1" t="str">
        <f>VLOOKUP(Cohort[[#This Row],[Code]],Codes[],COLUMN(Codes[[#Headers],[Mother''s Past Medical History]]),FALSE)</f>
        <v>Yes</v>
      </c>
      <c r="Q635" s="1" t="str">
        <f>VLOOKUP(Cohort[[#This Row],[Code]],Codes[],COLUMN(Codes[[#Headers],[EDD + Mode of Conception]]),FALSE)</f>
        <v>Yes</v>
      </c>
      <c r="R635" s="1" t="str">
        <f>VLOOKUP(Cohort[[#This Row],[Code]],Codes[],COLUMN(Codes[[#Headers],[Late Pregnancy History]]),FALSE)</f>
        <v>Yes</v>
      </c>
      <c r="S635" s="1" t="str">
        <f>VLOOKUP(Cohort[[#This Row],[Code]],Codes[],COLUMN(Codes[[#Headers],[Labour History]]),FALSE)</f>
        <v>Yes</v>
      </c>
      <c r="T635" s="1" t="str">
        <f>VLOOKUP(Cohort[[#This Row],[Code]],Codes[],COLUMN(Codes[[#Headers],[Baby Background Information]]),FALSE)</f>
        <v>Yes</v>
      </c>
      <c r="U635" s="1" t="str">
        <f>VLOOKUP(Cohort[[#This Row],[Code]],Codes[],COLUMN(Codes[[#Headers],[EPDS]]),FALSE)</f>
        <v>Yes</v>
      </c>
      <c r="V635" s="1" t="str">
        <f>VLOOKUP(Cohort[[#This Row],[Code]],Codes[],COLUMN(Codes[[#Headers],[Mother''s Medications]]),FALSE)</f>
        <v>Yes</v>
      </c>
      <c r="W635" s="1" t="str">
        <f>VLOOKUP(Cohort[[#This Row],[Code]],Codes[],COLUMN(Codes[[#Headers],[Baby Medications]]),FALSE)</f>
        <v>Yes</v>
      </c>
      <c r="X635" s="1" t="str">
        <f>VLOOKUP(Cohort[[#This Row],[Code]],Codes[],COLUMN(Codes[[#Headers],[Obstetric Histpry]]),FALSE)</f>
        <v>Yes</v>
      </c>
      <c r="Y635" s="1" t="str">
        <f>VLOOKUP(Cohort[[#This Row],[Code]],Codes[],COLUMN(Codes[[#Headers],[18 Month Follow on Data]]),FALSE)</f>
        <v>Yes</v>
      </c>
    </row>
    <row r="636" spans="1:25" hidden="1" x14ac:dyDescent="0.2">
      <c r="A636" t="s">
        <v>649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 t="str" cm="1">
        <f t="array" ref="I636">TEXT(SUM(10^Code_Mask*(Cohort[[#This Row],[Fetal Pilot Scans, validated or not]:[Has child had an 18 month assessment.  NB this includes limited data, courtesy assessments etc]]&gt;0)),"0000000")</f>
        <v>0100110</v>
      </c>
      <c r="L636" s="1" t="b">
        <f>VLOOKUP(Cohort[[#This Row],[Participant ID]],BIBS[],COLUMN(BIBS[[#Headers],[BIBS?]]),FALSE)</f>
        <v>0</v>
      </c>
      <c r="N636" s="1" t="str">
        <f>VLOOKUP(Cohort[[#This Row],[Code]],Codes[],COLUMN(Codes[[#Headers],[Meaning]]),FALSE)</f>
        <v>Term scan + fetal pilot assessed at 18 months</v>
      </c>
      <c r="O636" s="1" t="str">
        <f>VLOOKUP(Cohort[[#This Row],[Code]],Codes[],COLUMN(Codes[[#Headers],[Parents Demographic]]),FALSE)</f>
        <v>Yes</v>
      </c>
      <c r="P636" s="1" t="str">
        <f>VLOOKUP(Cohort[[#This Row],[Code]],Codes[],COLUMN(Codes[[#Headers],[Mother''s Past Medical History]]),FALSE)</f>
        <v>Yes</v>
      </c>
      <c r="Q636" s="1" t="str">
        <f>VLOOKUP(Cohort[[#This Row],[Code]],Codes[],COLUMN(Codes[[#Headers],[EDD + Mode of Conception]]),FALSE)</f>
        <v>Yes</v>
      </c>
      <c r="R636" s="1" t="str">
        <f>VLOOKUP(Cohort[[#This Row],[Code]],Codes[],COLUMN(Codes[[#Headers],[Late Pregnancy History]]),FALSE)</f>
        <v>Yes</v>
      </c>
      <c r="S636" s="1" t="str">
        <f>VLOOKUP(Cohort[[#This Row],[Code]],Codes[],COLUMN(Codes[[#Headers],[Labour History]]),FALSE)</f>
        <v>Yes</v>
      </c>
      <c r="T636" s="1" t="str">
        <f>VLOOKUP(Cohort[[#This Row],[Code]],Codes[],COLUMN(Codes[[#Headers],[Baby Background Information]]),FALSE)</f>
        <v>Yes</v>
      </c>
      <c r="U636" s="1" t="str">
        <f>VLOOKUP(Cohort[[#This Row],[Code]],Codes[],COLUMN(Codes[[#Headers],[EPDS]]),FALSE)</f>
        <v>Yes</v>
      </c>
      <c r="V636" s="1" t="str">
        <f>VLOOKUP(Cohort[[#This Row],[Code]],Codes[],COLUMN(Codes[[#Headers],[Mother''s Medications]]),FALSE)</f>
        <v>Yes</v>
      </c>
      <c r="W636" s="1" t="str">
        <f>VLOOKUP(Cohort[[#This Row],[Code]],Codes[],COLUMN(Codes[[#Headers],[Baby Medications]]),FALSE)</f>
        <v>Yes</v>
      </c>
      <c r="X636" s="1" t="str">
        <f>VLOOKUP(Cohort[[#This Row],[Code]],Codes[],COLUMN(Codes[[#Headers],[Obstetric Histpry]]),FALSE)</f>
        <v>Yes</v>
      </c>
      <c r="Y636" s="1" t="str">
        <f>VLOOKUP(Cohort[[#This Row],[Code]],Codes[],COLUMN(Codes[[#Headers],[18 Month Follow on Data]]),FALSE)</f>
        <v>Yes</v>
      </c>
    </row>
    <row r="637" spans="1:25" ht="51" x14ac:dyDescent="0.2">
      <c r="A637" t="s">
        <v>650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 t="str" cm="1">
        <f t="array" ref="I637">TEXT(SUM(10^Code_Mask*(Cohort[[#This Row],[Fetal Pilot Scans, validated or not]:[Has child had an 18 month assessment.  NB this includes limited data, courtesy assessments etc]]&gt;0)),"0000000")</f>
        <v>0010000</v>
      </c>
      <c r="K637" s="1" t="s">
        <v>16</v>
      </c>
      <c r="L637" s="1" t="b">
        <f>VLOOKUP(Cohort[[#This Row],[Participant ID]],BIBS[],COLUMN(BIBS[[#Headers],[BIBS?]]),FALSE)</f>
        <v>1</v>
      </c>
      <c r="N637" s="1" t="str">
        <f>VLOOKUP(Cohort[[#This Row],[Code]],Codes[],COLUMN(Codes[[#Headers],[Meaning]]),FALSE)</f>
        <v>Pre-term scan, no other scans, not assessed</v>
      </c>
      <c r="O637" s="1" t="str">
        <f>VLOOKUP(Cohort[[#This Row],[Code]],Codes[],COLUMN(Codes[[#Headers],[Parents Demographic]]),FALSE)</f>
        <v>Yes</v>
      </c>
      <c r="P637" s="1" t="str">
        <f>VLOOKUP(Cohort[[#This Row],[Code]],Codes[],COLUMN(Codes[[#Headers],[Mother''s Past Medical History]]),FALSE)</f>
        <v>Yes</v>
      </c>
      <c r="Q637" s="1" t="str">
        <f>VLOOKUP(Cohort[[#This Row],[Code]],Codes[],COLUMN(Codes[[#Headers],[EDD + Mode of Conception]]),FALSE)</f>
        <v>Yes</v>
      </c>
      <c r="R637" s="1" t="str">
        <f>VLOOKUP(Cohort[[#This Row],[Code]],Codes[],COLUMN(Codes[[#Headers],[Late Pregnancy History]]),FALSE)</f>
        <v>Yes</v>
      </c>
      <c r="S637" s="1" t="str">
        <f>VLOOKUP(Cohort[[#This Row],[Code]],Codes[],COLUMN(Codes[[#Headers],[Labour History]]),FALSE)</f>
        <v>Yes</v>
      </c>
      <c r="T637" s="1" t="str">
        <f>VLOOKUP(Cohort[[#This Row],[Code]],Codes[],COLUMN(Codes[[#Headers],[Baby Background Information]]),FALSE)</f>
        <v>Yes</v>
      </c>
      <c r="U637" s="1" t="str">
        <f>VLOOKUP(Cohort[[#This Row],[Code]],Codes[],COLUMN(Codes[[#Headers],[EPDS]]),FALSE)</f>
        <v>Yes</v>
      </c>
      <c r="V637" s="1" t="str">
        <f>VLOOKUP(Cohort[[#This Row],[Code]],Codes[],COLUMN(Codes[[#Headers],[Mother''s Medications]]),FALSE)</f>
        <v>Yes</v>
      </c>
      <c r="W637" s="1" t="str">
        <f>VLOOKUP(Cohort[[#This Row],[Code]],Codes[],COLUMN(Codes[[#Headers],[Baby Medications]]),FALSE)</f>
        <v>Yes</v>
      </c>
      <c r="X637" s="1" t="str">
        <f>VLOOKUP(Cohort[[#This Row],[Code]],Codes[],COLUMN(Codes[[#Headers],[Obstetric Histpry]]),FALSE)</f>
        <v>Yes</v>
      </c>
      <c r="Y637" s="1" t="str">
        <f>VLOOKUP(Cohort[[#This Row],[Code]],Codes[],COLUMN(Codes[[#Headers],[18 Month Follow on Data]]),FALSE)</f>
        <v>No</v>
      </c>
    </row>
    <row r="638" spans="1:25" x14ac:dyDescent="0.2">
      <c r="A638" t="s">
        <v>651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 t="str" cm="1">
        <f t="array" ref="I638">TEXT(SUM(10^Code_Mask*(Cohort[[#This Row],[Fetal Pilot Scans, validated or not]:[Has child had an 18 month assessment.  NB this includes limited data, courtesy assessments etc]]&gt;0)),"0000000")</f>
        <v>0100100</v>
      </c>
      <c r="L638" s="1" t="b">
        <f>VLOOKUP(Cohort[[#This Row],[Participant ID]],BIBS[],COLUMN(BIBS[[#Headers],[BIBS?]]),FALSE)</f>
        <v>1</v>
      </c>
      <c r="N638" s="1" t="str">
        <f>VLOOKUP(Cohort[[#This Row],[Code]],Codes[],COLUMN(Codes[[#Headers],[Meaning]]),FALSE)</f>
        <v>Term scan, Assessed at 18 months</v>
      </c>
      <c r="O638" s="1" t="str">
        <f>VLOOKUP(Cohort[[#This Row],[Code]],Codes[],COLUMN(Codes[[#Headers],[Parents Demographic]]),FALSE)</f>
        <v>Yes</v>
      </c>
      <c r="P638" s="1" t="str">
        <f>VLOOKUP(Cohort[[#This Row],[Code]],Codes[],COLUMN(Codes[[#Headers],[Mother''s Past Medical History]]),FALSE)</f>
        <v>Yes</v>
      </c>
      <c r="Q638" s="1" t="str">
        <f>VLOOKUP(Cohort[[#This Row],[Code]],Codes[],COLUMN(Codes[[#Headers],[EDD + Mode of Conception]]),FALSE)</f>
        <v>Yes</v>
      </c>
      <c r="R638" s="1" t="str">
        <f>VLOOKUP(Cohort[[#This Row],[Code]],Codes[],COLUMN(Codes[[#Headers],[Late Pregnancy History]]),FALSE)</f>
        <v>Yes</v>
      </c>
      <c r="S638" s="1" t="str">
        <f>VLOOKUP(Cohort[[#This Row],[Code]],Codes[],COLUMN(Codes[[#Headers],[Labour History]]),FALSE)</f>
        <v>Yes</v>
      </c>
      <c r="T638" s="1" t="str">
        <f>VLOOKUP(Cohort[[#This Row],[Code]],Codes[],COLUMN(Codes[[#Headers],[Baby Background Information]]),FALSE)</f>
        <v>Yes</v>
      </c>
      <c r="U638" s="1" t="str">
        <f>VLOOKUP(Cohort[[#This Row],[Code]],Codes[],COLUMN(Codes[[#Headers],[EPDS]]),FALSE)</f>
        <v>Yes</v>
      </c>
      <c r="V638" s="1" t="str">
        <f>VLOOKUP(Cohort[[#This Row],[Code]],Codes[],COLUMN(Codes[[#Headers],[Mother''s Medications]]),FALSE)</f>
        <v>Yes</v>
      </c>
      <c r="W638" s="1" t="str">
        <f>VLOOKUP(Cohort[[#This Row],[Code]],Codes[],COLUMN(Codes[[#Headers],[Baby Medications]]),FALSE)</f>
        <v>Yes</v>
      </c>
      <c r="X638" s="1" t="str">
        <f>VLOOKUP(Cohort[[#This Row],[Code]],Codes[],COLUMN(Codes[[#Headers],[Obstetric Histpry]]),FALSE)</f>
        <v>Yes</v>
      </c>
      <c r="Y638" s="1" t="str">
        <f>VLOOKUP(Cohort[[#This Row],[Code]],Codes[],COLUMN(Codes[[#Headers],[18 Month Follow on Data]]),FALSE)</f>
        <v>Yes</v>
      </c>
    </row>
    <row r="639" spans="1:25" hidden="1" x14ac:dyDescent="0.2">
      <c r="A639" t="s">
        <v>652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1</v>
      </c>
      <c r="I639" t="str" cm="1">
        <f t="array" ref="I639">TEXT(SUM(10^Code_Mask*(Cohort[[#This Row],[Fetal Pilot Scans, validated or not]:[Has child had an 18 month assessment.  NB this includes limited data, courtesy assessments etc]]&gt;0)),"0000000")</f>
        <v>0011100</v>
      </c>
      <c r="L639" s="1" t="b">
        <f>VLOOKUP(Cohort[[#This Row],[Participant ID]],BIBS[],COLUMN(BIBS[[#Headers],[BIBS?]]),FALSE)</f>
        <v>0</v>
      </c>
      <c r="N639" s="1" t="str">
        <f>VLOOKUP(Cohort[[#This Row],[Code]],Codes[],COLUMN(Codes[[#Headers],[Meaning]]),FALSE)</f>
        <v>Pre-term and pre-term at term scans, assessed at 18 months</v>
      </c>
      <c r="O639" s="1" t="str">
        <f>VLOOKUP(Cohort[[#This Row],[Code]],Codes[],COLUMN(Codes[[#Headers],[Parents Demographic]]),FALSE)</f>
        <v>Yes</v>
      </c>
      <c r="P639" s="1" t="str">
        <f>VLOOKUP(Cohort[[#This Row],[Code]],Codes[],COLUMN(Codes[[#Headers],[Mother''s Past Medical History]]),FALSE)</f>
        <v>Yes</v>
      </c>
      <c r="Q639" s="1" t="str">
        <f>VLOOKUP(Cohort[[#This Row],[Code]],Codes[],COLUMN(Codes[[#Headers],[EDD + Mode of Conception]]),FALSE)</f>
        <v>Yes</v>
      </c>
      <c r="R639" s="1" t="str">
        <f>VLOOKUP(Cohort[[#This Row],[Code]],Codes[],COLUMN(Codes[[#Headers],[Late Pregnancy History]]),FALSE)</f>
        <v>Yes</v>
      </c>
      <c r="S639" s="1" t="str">
        <f>VLOOKUP(Cohort[[#This Row],[Code]],Codes[],COLUMN(Codes[[#Headers],[Labour History]]),FALSE)</f>
        <v>Yes</v>
      </c>
      <c r="T639" s="1" t="str">
        <f>VLOOKUP(Cohort[[#This Row],[Code]],Codes[],COLUMN(Codes[[#Headers],[Baby Background Information]]),FALSE)</f>
        <v>Yes</v>
      </c>
      <c r="U639" s="1" t="str">
        <f>VLOOKUP(Cohort[[#This Row],[Code]],Codes[],COLUMN(Codes[[#Headers],[EPDS]]),FALSE)</f>
        <v>Yes</v>
      </c>
      <c r="V639" s="1" t="str">
        <f>VLOOKUP(Cohort[[#This Row],[Code]],Codes[],COLUMN(Codes[[#Headers],[Mother''s Medications]]),FALSE)</f>
        <v>Yes</v>
      </c>
      <c r="W639" s="1" t="str">
        <f>VLOOKUP(Cohort[[#This Row],[Code]],Codes[],COLUMN(Codes[[#Headers],[Baby Medications]]),FALSE)</f>
        <v>Yes</v>
      </c>
      <c r="X639" s="1" t="str">
        <f>VLOOKUP(Cohort[[#This Row],[Code]],Codes[],COLUMN(Codes[[#Headers],[Obstetric Histpry]]),FALSE)</f>
        <v>Yes</v>
      </c>
      <c r="Y639" s="1" t="str">
        <f>VLOOKUP(Cohort[[#This Row],[Code]],Codes[],COLUMN(Codes[[#Headers],[18 Month Follow on Data]]),FALSE)</f>
        <v>Yes</v>
      </c>
    </row>
    <row r="640" spans="1:25" hidden="1" x14ac:dyDescent="0.2">
      <c r="A640" t="s">
        <v>653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 t="str" cm="1">
        <f t="array" ref="I640">TEXT(SUM(10^Code_Mask*(Cohort[[#This Row],[Fetal Pilot Scans, validated or not]:[Has child had an 18 month assessment.  NB this includes limited data, courtesy assessments etc]]&gt;0)),"0000000")</f>
        <v>0011100</v>
      </c>
      <c r="L640" s="1" t="b">
        <f>VLOOKUP(Cohort[[#This Row],[Participant ID]],BIBS[],COLUMN(BIBS[[#Headers],[BIBS?]]),FALSE)</f>
        <v>0</v>
      </c>
      <c r="N640" s="1" t="str">
        <f>VLOOKUP(Cohort[[#This Row],[Code]],Codes[],COLUMN(Codes[[#Headers],[Meaning]]),FALSE)</f>
        <v>Pre-term and pre-term at term scans, assessed at 18 months</v>
      </c>
      <c r="O640" s="1" t="str">
        <f>VLOOKUP(Cohort[[#This Row],[Code]],Codes[],COLUMN(Codes[[#Headers],[Parents Demographic]]),FALSE)</f>
        <v>Yes</v>
      </c>
      <c r="P640" s="1" t="str">
        <f>VLOOKUP(Cohort[[#This Row],[Code]],Codes[],COLUMN(Codes[[#Headers],[Mother''s Past Medical History]]),FALSE)</f>
        <v>Yes</v>
      </c>
      <c r="Q640" s="1" t="str">
        <f>VLOOKUP(Cohort[[#This Row],[Code]],Codes[],COLUMN(Codes[[#Headers],[EDD + Mode of Conception]]),FALSE)</f>
        <v>Yes</v>
      </c>
      <c r="R640" s="1" t="str">
        <f>VLOOKUP(Cohort[[#This Row],[Code]],Codes[],COLUMN(Codes[[#Headers],[Late Pregnancy History]]),FALSE)</f>
        <v>Yes</v>
      </c>
      <c r="S640" s="1" t="str">
        <f>VLOOKUP(Cohort[[#This Row],[Code]],Codes[],COLUMN(Codes[[#Headers],[Labour History]]),FALSE)</f>
        <v>Yes</v>
      </c>
      <c r="T640" s="1" t="str">
        <f>VLOOKUP(Cohort[[#This Row],[Code]],Codes[],COLUMN(Codes[[#Headers],[Baby Background Information]]),FALSE)</f>
        <v>Yes</v>
      </c>
      <c r="U640" s="1" t="str">
        <f>VLOOKUP(Cohort[[#This Row],[Code]],Codes[],COLUMN(Codes[[#Headers],[EPDS]]),FALSE)</f>
        <v>Yes</v>
      </c>
      <c r="V640" s="1" t="str">
        <f>VLOOKUP(Cohort[[#This Row],[Code]],Codes[],COLUMN(Codes[[#Headers],[Mother''s Medications]]),FALSE)</f>
        <v>Yes</v>
      </c>
      <c r="W640" s="1" t="str">
        <f>VLOOKUP(Cohort[[#This Row],[Code]],Codes[],COLUMN(Codes[[#Headers],[Baby Medications]]),FALSE)</f>
        <v>Yes</v>
      </c>
      <c r="X640" s="1" t="str">
        <f>VLOOKUP(Cohort[[#This Row],[Code]],Codes[],COLUMN(Codes[[#Headers],[Obstetric Histpry]]),FALSE)</f>
        <v>Yes</v>
      </c>
      <c r="Y640" s="1" t="str">
        <f>VLOOKUP(Cohort[[#This Row],[Code]],Codes[],COLUMN(Codes[[#Headers],[18 Month Follow on Data]]),FALSE)</f>
        <v>Yes</v>
      </c>
    </row>
    <row r="641" spans="1:25" hidden="1" x14ac:dyDescent="0.2">
      <c r="A641" t="s">
        <v>654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tr" cm="1">
        <f t="array" ref="I641">TEXT(SUM(10^Code_Mask*(Cohort[[#This Row],[Fetal Pilot Scans, validated or not]:[Has child had an 18 month assessment.  NB this includes limited data, courtesy assessments etc]]&gt;0)),"0000000")</f>
        <v>0000010</v>
      </c>
      <c r="L641" s="1" t="b">
        <f>VLOOKUP(Cohort[[#This Row],[Participant ID]],BIBS[],COLUMN(BIBS[[#Headers],[BIBS?]]),FALSE)</f>
        <v>0</v>
      </c>
      <c r="N641" s="1" t="str">
        <f>VLOOKUP(Cohort[[#This Row],[Code]],Codes[],COLUMN(Codes[[#Headers],[Meaning]]),FALSE)</f>
        <v>Fetal pilot.  Not assessed.  Enrolment, EPDS, not cleaned</v>
      </c>
      <c r="O641" s="1" t="str">
        <f>VLOOKUP(Cohort[[#This Row],[Code]],Codes[],COLUMN(Codes[[#Headers],[Parents Demographic]]),FALSE)</f>
        <v>Yes - uncleaned</v>
      </c>
      <c r="P641" s="1" t="str">
        <f>VLOOKUP(Cohort[[#This Row],[Code]],Codes[],COLUMN(Codes[[#Headers],[Mother''s Past Medical History]]),FALSE)</f>
        <v>Yes - uncleaned</v>
      </c>
      <c r="Q641" s="1" t="str">
        <f>VLOOKUP(Cohort[[#This Row],[Code]],Codes[],COLUMN(Codes[[#Headers],[EDD + Mode of Conception]]),FALSE)</f>
        <v>Yes - uncleaned</v>
      </c>
      <c r="R641" s="1" t="str">
        <f>VLOOKUP(Cohort[[#This Row],[Code]],Codes[],COLUMN(Codes[[#Headers],[Late Pregnancy History]]),FALSE)</f>
        <v>No</v>
      </c>
      <c r="S641" s="1" t="str">
        <f>VLOOKUP(Cohort[[#This Row],[Code]],Codes[],COLUMN(Codes[[#Headers],[Labour History]]),FALSE)</f>
        <v>No</v>
      </c>
      <c r="T641" s="1" t="str">
        <f>VLOOKUP(Cohort[[#This Row],[Code]],Codes[],COLUMN(Codes[[#Headers],[Baby Background Information]]),FALSE)</f>
        <v>No</v>
      </c>
      <c r="U641" s="1" t="str">
        <f>VLOOKUP(Cohort[[#This Row],[Code]],Codes[],COLUMN(Codes[[#Headers],[EPDS]]),FALSE)</f>
        <v>Yes</v>
      </c>
      <c r="V641" s="1" t="str">
        <f>VLOOKUP(Cohort[[#This Row],[Code]],Codes[],COLUMN(Codes[[#Headers],[Mother''s Medications]]),FALSE)</f>
        <v>Yes - uncleaned</v>
      </c>
      <c r="W641" s="1" t="str">
        <f>VLOOKUP(Cohort[[#This Row],[Code]],Codes[],COLUMN(Codes[[#Headers],[Baby Medications]]),FALSE)</f>
        <v>No</v>
      </c>
      <c r="X641" s="1" t="str">
        <f>VLOOKUP(Cohort[[#This Row],[Code]],Codes[],COLUMN(Codes[[#Headers],[Obstetric Histpry]]),FALSE)</f>
        <v>Yes - uncleaned</v>
      </c>
      <c r="Y641" s="1" t="str">
        <f>VLOOKUP(Cohort[[#This Row],[Code]],Codes[],COLUMN(Codes[[#Headers],[18 Month Follow on Data]]),FALSE)</f>
        <v>No</v>
      </c>
    </row>
    <row r="642" spans="1:25" hidden="1" x14ac:dyDescent="0.2">
      <c r="A642" t="s">
        <v>655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tr" cm="1">
        <f t="array" ref="I642">TEXT(SUM(10^Code_Mask*(Cohort[[#This Row],[Fetal Pilot Scans, validated or not]:[Has child had an 18 month assessment.  NB this includes limited data, courtesy assessments etc]]&gt;0)),"0000000")</f>
        <v>0000010</v>
      </c>
      <c r="L642" s="1" t="b">
        <f>VLOOKUP(Cohort[[#This Row],[Participant ID]],BIBS[],COLUMN(BIBS[[#Headers],[BIBS?]]),FALSE)</f>
        <v>0</v>
      </c>
      <c r="N642" s="1" t="str">
        <f>VLOOKUP(Cohort[[#This Row],[Code]],Codes[],COLUMN(Codes[[#Headers],[Meaning]]),FALSE)</f>
        <v>Fetal pilot.  Not assessed.  Enrolment, EPDS, not cleaned</v>
      </c>
      <c r="O642" s="1" t="str">
        <f>VLOOKUP(Cohort[[#This Row],[Code]],Codes[],COLUMN(Codes[[#Headers],[Parents Demographic]]),FALSE)</f>
        <v>Yes - uncleaned</v>
      </c>
      <c r="P642" s="1" t="str">
        <f>VLOOKUP(Cohort[[#This Row],[Code]],Codes[],COLUMN(Codes[[#Headers],[Mother''s Past Medical History]]),FALSE)</f>
        <v>Yes - uncleaned</v>
      </c>
      <c r="Q642" s="1" t="str">
        <f>VLOOKUP(Cohort[[#This Row],[Code]],Codes[],COLUMN(Codes[[#Headers],[EDD + Mode of Conception]]),FALSE)</f>
        <v>Yes - uncleaned</v>
      </c>
      <c r="R642" s="1" t="str">
        <f>VLOOKUP(Cohort[[#This Row],[Code]],Codes[],COLUMN(Codes[[#Headers],[Late Pregnancy History]]),FALSE)</f>
        <v>No</v>
      </c>
      <c r="S642" s="1" t="str">
        <f>VLOOKUP(Cohort[[#This Row],[Code]],Codes[],COLUMN(Codes[[#Headers],[Labour History]]),FALSE)</f>
        <v>No</v>
      </c>
      <c r="T642" s="1" t="str">
        <f>VLOOKUP(Cohort[[#This Row],[Code]],Codes[],COLUMN(Codes[[#Headers],[Baby Background Information]]),FALSE)</f>
        <v>No</v>
      </c>
      <c r="U642" s="1" t="str">
        <f>VLOOKUP(Cohort[[#This Row],[Code]],Codes[],COLUMN(Codes[[#Headers],[EPDS]]),FALSE)</f>
        <v>Yes</v>
      </c>
      <c r="V642" s="1" t="str">
        <f>VLOOKUP(Cohort[[#This Row],[Code]],Codes[],COLUMN(Codes[[#Headers],[Mother''s Medications]]),FALSE)</f>
        <v>Yes - uncleaned</v>
      </c>
      <c r="W642" s="1" t="str">
        <f>VLOOKUP(Cohort[[#This Row],[Code]],Codes[],COLUMN(Codes[[#Headers],[Baby Medications]]),FALSE)</f>
        <v>No</v>
      </c>
      <c r="X642" s="1" t="str">
        <f>VLOOKUP(Cohort[[#This Row],[Code]],Codes[],COLUMN(Codes[[#Headers],[Obstetric Histpry]]),FALSE)</f>
        <v>Yes - uncleaned</v>
      </c>
      <c r="Y642" s="1" t="str">
        <f>VLOOKUP(Cohort[[#This Row],[Code]],Codes[],COLUMN(Codes[[#Headers],[18 Month Follow on Data]]),FALSE)</f>
        <v>No</v>
      </c>
    </row>
    <row r="643" spans="1:25" hidden="1" x14ac:dyDescent="0.2">
      <c r="A643" t="s">
        <v>656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 t="str" cm="1">
        <f t="array" ref="I643">TEXT(SUM(10^Code_Mask*(Cohort[[#This Row],[Fetal Pilot Scans, validated or not]:[Has child had an 18 month assessment.  NB this includes limited data, courtesy assessments etc]]&gt;0)),"0000000")</f>
        <v>0100110</v>
      </c>
      <c r="L643" s="1" t="b">
        <f>VLOOKUP(Cohort[[#This Row],[Participant ID]],BIBS[],COLUMN(BIBS[[#Headers],[BIBS?]]),FALSE)</f>
        <v>0</v>
      </c>
      <c r="N643" s="1" t="str">
        <f>VLOOKUP(Cohort[[#This Row],[Code]],Codes[],COLUMN(Codes[[#Headers],[Meaning]]),FALSE)</f>
        <v>Term scan + fetal pilot assessed at 18 months</v>
      </c>
      <c r="O643" s="1" t="str">
        <f>VLOOKUP(Cohort[[#This Row],[Code]],Codes[],COLUMN(Codes[[#Headers],[Parents Demographic]]),FALSE)</f>
        <v>Yes</v>
      </c>
      <c r="P643" s="1" t="str">
        <f>VLOOKUP(Cohort[[#This Row],[Code]],Codes[],COLUMN(Codes[[#Headers],[Mother''s Past Medical History]]),FALSE)</f>
        <v>Yes</v>
      </c>
      <c r="Q643" s="1" t="str">
        <f>VLOOKUP(Cohort[[#This Row],[Code]],Codes[],COLUMN(Codes[[#Headers],[EDD + Mode of Conception]]),FALSE)</f>
        <v>Yes</v>
      </c>
      <c r="R643" s="1" t="str">
        <f>VLOOKUP(Cohort[[#This Row],[Code]],Codes[],COLUMN(Codes[[#Headers],[Late Pregnancy History]]),FALSE)</f>
        <v>Yes</v>
      </c>
      <c r="S643" s="1" t="str">
        <f>VLOOKUP(Cohort[[#This Row],[Code]],Codes[],COLUMN(Codes[[#Headers],[Labour History]]),FALSE)</f>
        <v>Yes</v>
      </c>
      <c r="T643" s="1" t="str">
        <f>VLOOKUP(Cohort[[#This Row],[Code]],Codes[],COLUMN(Codes[[#Headers],[Baby Background Information]]),FALSE)</f>
        <v>Yes</v>
      </c>
      <c r="U643" s="1" t="str">
        <f>VLOOKUP(Cohort[[#This Row],[Code]],Codes[],COLUMN(Codes[[#Headers],[EPDS]]),FALSE)</f>
        <v>Yes</v>
      </c>
      <c r="V643" s="1" t="str">
        <f>VLOOKUP(Cohort[[#This Row],[Code]],Codes[],COLUMN(Codes[[#Headers],[Mother''s Medications]]),FALSE)</f>
        <v>Yes</v>
      </c>
      <c r="W643" s="1" t="str">
        <f>VLOOKUP(Cohort[[#This Row],[Code]],Codes[],COLUMN(Codes[[#Headers],[Baby Medications]]),FALSE)</f>
        <v>Yes</v>
      </c>
      <c r="X643" s="1" t="str">
        <f>VLOOKUP(Cohort[[#This Row],[Code]],Codes[],COLUMN(Codes[[#Headers],[Obstetric Histpry]]),FALSE)</f>
        <v>Yes</v>
      </c>
      <c r="Y643" s="1" t="str">
        <f>VLOOKUP(Cohort[[#This Row],[Code]],Codes[],COLUMN(Codes[[#Headers],[18 Month Follow on Data]]),FALSE)</f>
        <v>Yes</v>
      </c>
    </row>
    <row r="644" spans="1:25" hidden="1" x14ac:dyDescent="0.2">
      <c r="A644" t="s">
        <v>657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tr" cm="1">
        <f t="array" ref="I644">TEXT(SUM(10^Code_Mask*(Cohort[[#This Row],[Fetal Pilot Scans, validated or not]:[Has child had an 18 month assessment.  NB this includes limited data, courtesy assessments etc]]&gt;0)),"0000000")</f>
        <v>0000010</v>
      </c>
      <c r="L644" s="1" t="b">
        <f>VLOOKUP(Cohort[[#This Row],[Participant ID]],BIBS[],COLUMN(BIBS[[#Headers],[BIBS?]]),FALSE)</f>
        <v>0</v>
      </c>
      <c r="N644" s="1" t="str">
        <f>VLOOKUP(Cohort[[#This Row],[Code]],Codes[],COLUMN(Codes[[#Headers],[Meaning]]),FALSE)</f>
        <v>Fetal pilot.  Not assessed.  Enrolment, EPDS, not cleaned</v>
      </c>
      <c r="O644" s="1" t="str">
        <f>VLOOKUP(Cohort[[#This Row],[Code]],Codes[],COLUMN(Codes[[#Headers],[Parents Demographic]]),FALSE)</f>
        <v>Yes - uncleaned</v>
      </c>
      <c r="P644" s="1" t="str">
        <f>VLOOKUP(Cohort[[#This Row],[Code]],Codes[],COLUMN(Codes[[#Headers],[Mother''s Past Medical History]]),FALSE)</f>
        <v>Yes - uncleaned</v>
      </c>
      <c r="Q644" s="1" t="str">
        <f>VLOOKUP(Cohort[[#This Row],[Code]],Codes[],COLUMN(Codes[[#Headers],[EDD + Mode of Conception]]),FALSE)</f>
        <v>Yes - uncleaned</v>
      </c>
      <c r="R644" s="1" t="str">
        <f>VLOOKUP(Cohort[[#This Row],[Code]],Codes[],COLUMN(Codes[[#Headers],[Late Pregnancy History]]),FALSE)</f>
        <v>No</v>
      </c>
      <c r="S644" s="1" t="str">
        <f>VLOOKUP(Cohort[[#This Row],[Code]],Codes[],COLUMN(Codes[[#Headers],[Labour History]]),FALSE)</f>
        <v>No</v>
      </c>
      <c r="T644" s="1" t="str">
        <f>VLOOKUP(Cohort[[#This Row],[Code]],Codes[],COLUMN(Codes[[#Headers],[Baby Background Information]]),FALSE)</f>
        <v>No</v>
      </c>
      <c r="U644" s="1" t="str">
        <f>VLOOKUP(Cohort[[#This Row],[Code]],Codes[],COLUMN(Codes[[#Headers],[EPDS]]),FALSE)</f>
        <v>Yes</v>
      </c>
      <c r="V644" s="1" t="str">
        <f>VLOOKUP(Cohort[[#This Row],[Code]],Codes[],COLUMN(Codes[[#Headers],[Mother''s Medications]]),FALSE)</f>
        <v>Yes - uncleaned</v>
      </c>
      <c r="W644" s="1" t="str">
        <f>VLOOKUP(Cohort[[#This Row],[Code]],Codes[],COLUMN(Codes[[#Headers],[Baby Medications]]),FALSE)</f>
        <v>No</v>
      </c>
      <c r="X644" s="1" t="str">
        <f>VLOOKUP(Cohort[[#This Row],[Code]],Codes[],COLUMN(Codes[[#Headers],[Obstetric Histpry]]),FALSE)</f>
        <v>Yes - uncleaned</v>
      </c>
      <c r="Y644" s="1" t="str">
        <f>VLOOKUP(Cohort[[#This Row],[Code]],Codes[],COLUMN(Codes[[#Headers],[18 Month Follow on Data]]),FALSE)</f>
        <v>No</v>
      </c>
    </row>
    <row r="645" spans="1:25" hidden="1" x14ac:dyDescent="0.2">
      <c r="A645" t="s">
        <v>658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tr" cm="1">
        <f t="array" ref="I645">TEXT(SUM(10^Code_Mask*(Cohort[[#This Row],[Fetal Pilot Scans, validated or not]:[Has child had an 18 month assessment.  NB this includes limited data, courtesy assessments etc]]&gt;0)),"0000000")</f>
        <v>0000010</v>
      </c>
      <c r="L645" s="1" t="b">
        <f>VLOOKUP(Cohort[[#This Row],[Participant ID]],BIBS[],COLUMN(BIBS[[#Headers],[BIBS?]]),FALSE)</f>
        <v>0</v>
      </c>
      <c r="N645" s="1" t="str">
        <f>VLOOKUP(Cohort[[#This Row],[Code]],Codes[],COLUMN(Codes[[#Headers],[Meaning]]),FALSE)</f>
        <v>Fetal pilot.  Not assessed.  Enrolment, EPDS, not cleaned</v>
      </c>
      <c r="O645" s="1" t="str">
        <f>VLOOKUP(Cohort[[#This Row],[Code]],Codes[],COLUMN(Codes[[#Headers],[Parents Demographic]]),FALSE)</f>
        <v>Yes - uncleaned</v>
      </c>
      <c r="P645" s="1" t="str">
        <f>VLOOKUP(Cohort[[#This Row],[Code]],Codes[],COLUMN(Codes[[#Headers],[Mother''s Past Medical History]]),FALSE)</f>
        <v>Yes - uncleaned</v>
      </c>
      <c r="Q645" s="1" t="str">
        <f>VLOOKUP(Cohort[[#This Row],[Code]],Codes[],COLUMN(Codes[[#Headers],[EDD + Mode of Conception]]),FALSE)</f>
        <v>Yes - uncleaned</v>
      </c>
      <c r="R645" s="1" t="str">
        <f>VLOOKUP(Cohort[[#This Row],[Code]],Codes[],COLUMN(Codes[[#Headers],[Late Pregnancy History]]),FALSE)</f>
        <v>No</v>
      </c>
      <c r="S645" s="1" t="str">
        <f>VLOOKUP(Cohort[[#This Row],[Code]],Codes[],COLUMN(Codes[[#Headers],[Labour History]]),FALSE)</f>
        <v>No</v>
      </c>
      <c r="T645" s="1" t="str">
        <f>VLOOKUP(Cohort[[#This Row],[Code]],Codes[],COLUMN(Codes[[#Headers],[Baby Background Information]]),FALSE)</f>
        <v>No</v>
      </c>
      <c r="U645" s="1" t="str">
        <f>VLOOKUP(Cohort[[#This Row],[Code]],Codes[],COLUMN(Codes[[#Headers],[EPDS]]),FALSE)</f>
        <v>Yes</v>
      </c>
      <c r="V645" s="1" t="str">
        <f>VLOOKUP(Cohort[[#This Row],[Code]],Codes[],COLUMN(Codes[[#Headers],[Mother''s Medications]]),FALSE)</f>
        <v>Yes - uncleaned</v>
      </c>
      <c r="W645" s="1" t="str">
        <f>VLOOKUP(Cohort[[#This Row],[Code]],Codes[],COLUMN(Codes[[#Headers],[Baby Medications]]),FALSE)</f>
        <v>No</v>
      </c>
      <c r="X645" s="1" t="str">
        <f>VLOOKUP(Cohort[[#This Row],[Code]],Codes[],COLUMN(Codes[[#Headers],[Obstetric Histpry]]),FALSE)</f>
        <v>Yes - uncleaned</v>
      </c>
      <c r="Y645" s="1" t="str">
        <f>VLOOKUP(Cohort[[#This Row],[Code]],Codes[],COLUMN(Codes[[#Headers],[18 Month Follow on Data]]),FALSE)</f>
        <v>No</v>
      </c>
    </row>
    <row r="646" spans="1:25" hidden="1" x14ac:dyDescent="0.2">
      <c r="A646" t="s">
        <v>659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tr" cm="1">
        <f t="array" ref="I646">TEXT(SUM(10^Code_Mask*(Cohort[[#This Row],[Fetal Pilot Scans, validated or not]:[Has child had an 18 month assessment.  NB this includes limited data, courtesy assessments etc]]&gt;0)),"0000000")</f>
        <v>0000010</v>
      </c>
      <c r="L646" s="1" t="b">
        <f>VLOOKUP(Cohort[[#This Row],[Participant ID]],BIBS[],COLUMN(BIBS[[#Headers],[BIBS?]]),FALSE)</f>
        <v>0</v>
      </c>
      <c r="N646" s="1" t="str">
        <f>VLOOKUP(Cohort[[#This Row],[Code]],Codes[],COLUMN(Codes[[#Headers],[Meaning]]),FALSE)</f>
        <v>Fetal pilot.  Not assessed.  Enrolment, EPDS, not cleaned</v>
      </c>
      <c r="O646" s="1" t="str">
        <f>VLOOKUP(Cohort[[#This Row],[Code]],Codes[],COLUMN(Codes[[#Headers],[Parents Demographic]]),FALSE)</f>
        <v>Yes - uncleaned</v>
      </c>
      <c r="P646" s="1" t="str">
        <f>VLOOKUP(Cohort[[#This Row],[Code]],Codes[],COLUMN(Codes[[#Headers],[Mother''s Past Medical History]]),FALSE)</f>
        <v>Yes - uncleaned</v>
      </c>
      <c r="Q646" s="1" t="str">
        <f>VLOOKUP(Cohort[[#This Row],[Code]],Codes[],COLUMN(Codes[[#Headers],[EDD + Mode of Conception]]),FALSE)</f>
        <v>Yes - uncleaned</v>
      </c>
      <c r="R646" s="1" t="str">
        <f>VLOOKUP(Cohort[[#This Row],[Code]],Codes[],COLUMN(Codes[[#Headers],[Late Pregnancy History]]),FALSE)</f>
        <v>No</v>
      </c>
      <c r="S646" s="1" t="str">
        <f>VLOOKUP(Cohort[[#This Row],[Code]],Codes[],COLUMN(Codes[[#Headers],[Labour History]]),FALSE)</f>
        <v>No</v>
      </c>
      <c r="T646" s="1" t="str">
        <f>VLOOKUP(Cohort[[#This Row],[Code]],Codes[],COLUMN(Codes[[#Headers],[Baby Background Information]]),FALSE)</f>
        <v>No</v>
      </c>
      <c r="U646" s="1" t="str">
        <f>VLOOKUP(Cohort[[#This Row],[Code]],Codes[],COLUMN(Codes[[#Headers],[EPDS]]),FALSE)</f>
        <v>Yes</v>
      </c>
      <c r="V646" s="1" t="str">
        <f>VLOOKUP(Cohort[[#This Row],[Code]],Codes[],COLUMN(Codes[[#Headers],[Mother''s Medications]]),FALSE)</f>
        <v>Yes - uncleaned</v>
      </c>
      <c r="W646" s="1" t="str">
        <f>VLOOKUP(Cohort[[#This Row],[Code]],Codes[],COLUMN(Codes[[#Headers],[Baby Medications]]),FALSE)</f>
        <v>No</v>
      </c>
      <c r="X646" s="1" t="str">
        <f>VLOOKUP(Cohort[[#This Row],[Code]],Codes[],COLUMN(Codes[[#Headers],[Obstetric Histpry]]),FALSE)</f>
        <v>Yes - uncleaned</v>
      </c>
      <c r="Y646" s="1" t="str">
        <f>VLOOKUP(Cohort[[#This Row],[Code]],Codes[],COLUMN(Codes[[#Headers],[18 Month Follow on Data]]),FALSE)</f>
        <v>No</v>
      </c>
    </row>
    <row r="647" spans="1:25" hidden="1" x14ac:dyDescent="0.2">
      <c r="A647" t="s">
        <v>660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tr" cm="1">
        <f t="array" ref="I647">TEXT(SUM(10^Code_Mask*(Cohort[[#This Row],[Fetal Pilot Scans, validated or not]:[Has child had an 18 month assessment.  NB this includes limited data, courtesy assessments etc]]&gt;0)),"0000000")</f>
        <v>0000010</v>
      </c>
      <c r="L647" s="1" t="b">
        <f>VLOOKUP(Cohort[[#This Row],[Participant ID]],BIBS[],COLUMN(BIBS[[#Headers],[BIBS?]]),FALSE)</f>
        <v>0</v>
      </c>
      <c r="N647" s="1" t="str">
        <f>VLOOKUP(Cohort[[#This Row],[Code]],Codes[],COLUMN(Codes[[#Headers],[Meaning]]),FALSE)</f>
        <v>Fetal pilot.  Not assessed.  Enrolment, EPDS, not cleaned</v>
      </c>
      <c r="O647" s="1" t="str">
        <f>VLOOKUP(Cohort[[#This Row],[Code]],Codes[],COLUMN(Codes[[#Headers],[Parents Demographic]]),FALSE)</f>
        <v>Yes - uncleaned</v>
      </c>
      <c r="P647" s="1" t="str">
        <f>VLOOKUP(Cohort[[#This Row],[Code]],Codes[],COLUMN(Codes[[#Headers],[Mother''s Past Medical History]]),FALSE)</f>
        <v>Yes - uncleaned</v>
      </c>
      <c r="Q647" s="1" t="str">
        <f>VLOOKUP(Cohort[[#This Row],[Code]],Codes[],COLUMN(Codes[[#Headers],[EDD + Mode of Conception]]),FALSE)</f>
        <v>Yes - uncleaned</v>
      </c>
      <c r="R647" s="1" t="str">
        <f>VLOOKUP(Cohort[[#This Row],[Code]],Codes[],COLUMN(Codes[[#Headers],[Late Pregnancy History]]),FALSE)</f>
        <v>No</v>
      </c>
      <c r="S647" s="1" t="str">
        <f>VLOOKUP(Cohort[[#This Row],[Code]],Codes[],COLUMN(Codes[[#Headers],[Labour History]]),FALSE)</f>
        <v>No</v>
      </c>
      <c r="T647" s="1" t="str">
        <f>VLOOKUP(Cohort[[#This Row],[Code]],Codes[],COLUMN(Codes[[#Headers],[Baby Background Information]]),FALSE)</f>
        <v>No</v>
      </c>
      <c r="U647" s="1" t="str">
        <f>VLOOKUP(Cohort[[#This Row],[Code]],Codes[],COLUMN(Codes[[#Headers],[EPDS]]),FALSE)</f>
        <v>Yes</v>
      </c>
      <c r="V647" s="1" t="str">
        <f>VLOOKUP(Cohort[[#This Row],[Code]],Codes[],COLUMN(Codes[[#Headers],[Mother''s Medications]]),FALSE)</f>
        <v>Yes - uncleaned</v>
      </c>
      <c r="W647" s="1" t="str">
        <f>VLOOKUP(Cohort[[#This Row],[Code]],Codes[],COLUMN(Codes[[#Headers],[Baby Medications]]),FALSE)</f>
        <v>No</v>
      </c>
      <c r="X647" s="1" t="str">
        <f>VLOOKUP(Cohort[[#This Row],[Code]],Codes[],COLUMN(Codes[[#Headers],[Obstetric Histpry]]),FALSE)</f>
        <v>Yes - uncleaned</v>
      </c>
      <c r="Y647" s="1" t="str">
        <f>VLOOKUP(Cohort[[#This Row],[Code]],Codes[],COLUMN(Codes[[#Headers],[18 Month Follow on Data]]),FALSE)</f>
        <v>No</v>
      </c>
    </row>
    <row r="648" spans="1:25" hidden="1" x14ac:dyDescent="0.2">
      <c r="A648" t="s">
        <v>661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tr" cm="1">
        <f t="array" ref="I648">TEXT(SUM(10^Code_Mask*(Cohort[[#This Row],[Fetal Pilot Scans, validated or not]:[Has child had an 18 month assessment.  NB this includes limited data, courtesy assessments etc]]&gt;0)),"0000000")</f>
        <v>0000010</v>
      </c>
      <c r="L648" s="1" t="b">
        <f>VLOOKUP(Cohort[[#This Row],[Participant ID]],BIBS[],COLUMN(BIBS[[#Headers],[BIBS?]]),FALSE)</f>
        <v>0</v>
      </c>
      <c r="N648" s="1" t="str">
        <f>VLOOKUP(Cohort[[#This Row],[Code]],Codes[],COLUMN(Codes[[#Headers],[Meaning]]),FALSE)</f>
        <v>Fetal pilot.  Not assessed.  Enrolment, EPDS, not cleaned</v>
      </c>
      <c r="O648" s="1" t="str">
        <f>VLOOKUP(Cohort[[#This Row],[Code]],Codes[],COLUMN(Codes[[#Headers],[Parents Demographic]]),FALSE)</f>
        <v>Yes - uncleaned</v>
      </c>
      <c r="P648" s="1" t="str">
        <f>VLOOKUP(Cohort[[#This Row],[Code]],Codes[],COLUMN(Codes[[#Headers],[Mother''s Past Medical History]]),FALSE)</f>
        <v>Yes - uncleaned</v>
      </c>
      <c r="Q648" s="1" t="str">
        <f>VLOOKUP(Cohort[[#This Row],[Code]],Codes[],COLUMN(Codes[[#Headers],[EDD + Mode of Conception]]),FALSE)</f>
        <v>Yes - uncleaned</v>
      </c>
      <c r="R648" s="1" t="str">
        <f>VLOOKUP(Cohort[[#This Row],[Code]],Codes[],COLUMN(Codes[[#Headers],[Late Pregnancy History]]),FALSE)</f>
        <v>No</v>
      </c>
      <c r="S648" s="1" t="str">
        <f>VLOOKUP(Cohort[[#This Row],[Code]],Codes[],COLUMN(Codes[[#Headers],[Labour History]]),FALSE)</f>
        <v>No</v>
      </c>
      <c r="T648" s="1" t="str">
        <f>VLOOKUP(Cohort[[#This Row],[Code]],Codes[],COLUMN(Codes[[#Headers],[Baby Background Information]]),FALSE)</f>
        <v>No</v>
      </c>
      <c r="U648" s="1" t="str">
        <f>VLOOKUP(Cohort[[#This Row],[Code]],Codes[],COLUMN(Codes[[#Headers],[EPDS]]),FALSE)</f>
        <v>Yes</v>
      </c>
      <c r="V648" s="1" t="str">
        <f>VLOOKUP(Cohort[[#This Row],[Code]],Codes[],COLUMN(Codes[[#Headers],[Mother''s Medications]]),FALSE)</f>
        <v>Yes - uncleaned</v>
      </c>
      <c r="W648" s="1" t="str">
        <f>VLOOKUP(Cohort[[#This Row],[Code]],Codes[],COLUMN(Codes[[#Headers],[Baby Medications]]),FALSE)</f>
        <v>No</v>
      </c>
      <c r="X648" s="1" t="str">
        <f>VLOOKUP(Cohort[[#This Row],[Code]],Codes[],COLUMN(Codes[[#Headers],[Obstetric Histpry]]),FALSE)</f>
        <v>Yes - uncleaned</v>
      </c>
      <c r="Y648" s="1" t="str">
        <f>VLOOKUP(Cohort[[#This Row],[Code]],Codes[],COLUMN(Codes[[#Headers],[18 Month Follow on Data]]),FALSE)</f>
        <v>No</v>
      </c>
    </row>
    <row r="649" spans="1:25" hidden="1" x14ac:dyDescent="0.2">
      <c r="A649" t="s">
        <v>662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 t="str" cm="1">
        <f t="array" ref="I649">TEXT(SUM(10^Code_Mask*(Cohort[[#This Row],[Fetal Pilot Scans, validated or not]:[Has child had an 18 month assessment.  NB this includes limited data, courtesy assessments etc]]&gt;0)),"0000000")</f>
        <v>0100110</v>
      </c>
      <c r="L649" s="1" t="b">
        <f>VLOOKUP(Cohort[[#This Row],[Participant ID]],BIBS[],COLUMN(BIBS[[#Headers],[BIBS?]]),FALSE)</f>
        <v>0</v>
      </c>
      <c r="N649" s="1" t="str">
        <f>VLOOKUP(Cohort[[#This Row],[Code]],Codes[],COLUMN(Codes[[#Headers],[Meaning]]),FALSE)</f>
        <v>Term scan + fetal pilot assessed at 18 months</v>
      </c>
      <c r="O649" s="1" t="str">
        <f>VLOOKUP(Cohort[[#This Row],[Code]],Codes[],COLUMN(Codes[[#Headers],[Parents Demographic]]),FALSE)</f>
        <v>Yes</v>
      </c>
      <c r="P649" s="1" t="str">
        <f>VLOOKUP(Cohort[[#This Row],[Code]],Codes[],COLUMN(Codes[[#Headers],[Mother''s Past Medical History]]),FALSE)</f>
        <v>Yes</v>
      </c>
      <c r="Q649" s="1" t="str">
        <f>VLOOKUP(Cohort[[#This Row],[Code]],Codes[],COLUMN(Codes[[#Headers],[EDD + Mode of Conception]]),FALSE)</f>
        <v>Yes</v>
      </c>
      <c r="R649" s="1" t="str">
        <f>VLOOKUP(Cohort[[#This Row],[Code]],Codes[],COLUMN(Codes[[#Headers],[Late Pregnancy History]]),FALSE)</f>
        <v>Yes</v>
      </c>
      <c r="S649" s="1" t="str">
        <f>VLOOKUP(Cohort[[#This Row],[Code]],Codes[],COLUMN(Codes[[#Headers],[Labour History]]),FALSE)</f>
        <v>Yes</v>
      </c>
      <c r="T649" s="1" t="str">
        <f>VLOOKUP(Cohort[[#This Row],[Code]],Codes[],COLUMN(Codes[[#Headers],[Baby Background Information]]),FALSE)</f>
        <v>Yes</v>
      </c>
      <c r="U649" s="1" t="str">
        <f>VLOOKUP(Cohort[[#This Row],[Code]],Codes[],COLUMN(Codes[[#Headers],[EPDS]]),FALSE)</f>
        <v>Yes</v>
      </c>
      <c r="V649" s="1" t="str">
        <f>VLOOKUP(Cohort[[#This Row],[Code]],Codes[],COLUMN(Codes[[#Headers],[Mother''s Medications]]),FALSE)</f>
        <v>Yes</v>
      </c>
      <c r="W649" s="1" t="str">
        <f>VLOOKUP(Cohort[[#This Row],[Code]],Codes[],COLUMN(Codes[[#Headers],[Baby Medications]]),FALSE)</f>
        <v>Yes</v>
      </c>
      <c r="X649" s="1" t="str">
        <f>VLOOKUP(Cohort[[#This Row],[Code]],Codes[],COLUMN(Codes[[#Headers],[Obstetric Histpry]]),FALSE)</f>
        <v>Yes</v>
      </c>
      <c r="Y649" s="1" t="str">
        <f>VLOOKUP(Cohort[[#This Row],[Code]],Codes[],COLUMN(Codes[[#Headers],[18 Month Follow on Data]]),FALSE)</f>
        <v>Yes</v>
      </c>
    </row>
    <row r="650" spans="1:25" hidden="1" x14ac:dyDescent="0.2">
      <c r="A650" t="s">
        <v>663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 t="str" cm="1">
        <f t="array" ref="I650">TEXT(SUM(10^Code_Mask*(Cohort[[#This Row],[Fetal Pilot Scans, validated or not]:[Has child had an 18 month assessment.  NB this includes limited data, courtesy assessments etc]]&gt;0)),"0000000")</f>
        <v>0011100</v>
      </c>
      <c r="L650" s="1" t="b">
        <f>VLOOKUP(Cohort[[#This Row],[Participant ID]],BIBS[],COLUMN(BIBS[[#Headers],[BIBS?]]),FALSE)</f>
        <v>0</v>
      </c>
      <c r="N650" s="1" t="str">
        <f>VLOOKUP(Cohort[[#This Row],[Code]],Codes[],COLUMN(Codes[[#Headers],[Meaning]]),FALSE)</f>
        <v>Pre-term and pre-term at term scans, assessed at 18 months</v>
      </c>
      <c r="O650" s="1" t="str">
        <f>VLOOKUP(Cohort[[#This Row],[Code]],Codes[],COLUMN(Codes[[#Headers],[Parents Demographic]]),FALSE)</f>
        <v>Yes</v>
      </c>
      <c r="P650" s="1" t="str">
        <f>VLOOKUP(Cohort[[#This Row],[Code]],Codes[],COLUMN(Codes[[#Headers],[Mother''s Past Medical History]]),FALSE)</f>
        <v>Yes</v>
      </c>
      <c r="Q650" s="1" t="str">
        <f>VLOOKUP(Cohort[[#This Row],[Code]],Codes[],COLUMN(Codes[[#Headers],[EDD + Mode of Conception]]),FALSE)</f>
        <v>Yes</v>
      </c>
      <c r="R650" s="1" t="str">
        <f>VLOOKUP(Cohort[[#This Row],[Code]],Codes[],COLUMN(Codes[[#Headers],[Late Pregnancy History]]),FALSE)</f>
        <v>Yes</v>
      </c>
      <c r="S650" s="1" t="str">
        <f>VLOOKUP(Cohort[[#This Row],[Code]],Codes[],COLUMN(Codes[[#Headers],[Labour History]]),FALSE)</f>
        <v>Yes</v>
      </c>
      <c r="T650" s="1" t="str">
        <f>VLOOKUP(Cohort[[#This Row],[Code]],Codes[],COLUMN(Codes[[#Headers],[Baby Background Information]]),FALSE)</f>
        <v>Yes</v>
      </c>
      <c r="U650" s="1" t="str">
        <f>VLOOKUP(Cohort[[#This Row],[Code]],Codes[],COLUMN(Codes[[#Headers],[EPDS]]),FALSE)</f>
        <v>Yes</v>
      </c>
      <c r="V650" s="1" t="str">
        <f>VLOOKUP(Cohort[[#This Row],[Code]],Codes[],COLUMN(Codes[[#Headers],[Mother''s Medications]]),FALSE)</f>
        <v>Yes</v>
      </c>
      <c r="W650" s="1" t="str">
        <f>VLOOKUP(Cohort[[#This Row],[Code]],Codes[],COLUMN(Codes[[#Headers],[Baby Medications]]),FALSE)</f>
        <v>Yes</v>
      </c>
      <c r="X650" s="1" t="str">
        <f>VLOOKUP(Cohort[[#This Row],[Code]],Codes[],COLUMN(Codes[[#Headers],[Obstetric Histpry]]),FALSE)</f>
        <v>Yes</v>
      </c>
      <c r="Y650" s="1" t="str">
        <f>VLOOKUP(Cohort[[#This Row],[Code]],Codes[],COLUMN(Codes[[#Headers],[18 Month Follow on Data]]),FALSE)</f>
        <v>Yes</v>
      </c>
    </row>
    <row r="651" spans="1:25" hidden="1" x14ac:dyDescent="0.2">
      <c r="A651" t="s">
        <v>664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 t="str" cm="1">
        <f t="array" ref="I651">TEXT(SUM(10^Code_Mask*(Cohort[[#This Row],[Fetal Pilot Scans, validated or not]:[Has child had an 18 month assessment.  NB this includes limited data, courtesy assessments etc]]&gt;0)),"0000000")</f>
        <v>0100000</v>
      </c>
      <c r="L651" s="1" t="b">
        <f>VLOOKUP(Cohort[[#This Row],[Participant ID]],BIBS[],COLUMN(BIBS[[#Headers],[BIBS?]]),FALSE)</f>
        <v>0</v>
      </c>
      <c r="N651" s="1" t="str">
        <f>VLOOKUP(Cohort[[#This Row],[Code]],Codes[],COLUMN(Codes[[#Headers],[Meaning]]),FALSE)</f>
        <v>Term scan, not assessed</v>
      </c>
      <c r="O651" s="1" t="str">
        <f>VLOOKUP(Cohort[[#This Row],[Code]],Codes[],COLUMN(Codes[[#Headers],[Parents Demographic]]),FALSE)</f>
        <v>Yes</v>
      </c>
      <c r="P651" s="1" t="str">
        <f>VLOOKUP(Cohort[[#This Row],[Code]],Codes[],COLUMN(Codes[[#Headers],[Mother''s Past Medical History]]),FALSE)</f>
        <v>Yes</v>
      </c>
      <c r="Q651" s="1" t="str">
        <f>VLOOKUP(Cohort[[#This Row],[Code]],Codes[],COLUMN(Codes[[#Headers],[EDD + Mode of Conception]]),FALSE)</f>
        <v>Yes</v>
      </c>
      <c r="R651" s="1" t="str">
        <f>VLOOKUP(Cohort[[#This Row],[Code]],Codes[],COLUMN(Codes[[#Headers],[Late Pregnancy History]]),FALSE)</f>
        <v>Yes</v>
      </c>
      <c r="S651" s="1" t="str">
        <f>VLOOKUP(Cohort[[#This Row],[Code]],Codes[],COLUMN(Codes[[#Headers],[Labour History]]),FALSE)</f>
        <v>Yes</v>
      </c>
      <c r="T651" s="1" t="str">
        <f>VLOOKUP(Cohort[[#This Row],[Code]],Codes[],COLUMN(Codes[[#Headers],[Baby Background Information]]),FALSE)</f>
        <v>Yes</v>
      </c>
      <c r="U651" s="1" t="str">
        <f>VLOOKUP(Cohort[[#This Row],[Code]],Codes[],COLUMN(Codes[[#Headers],[EPDS]]),FALSE)</f>
        <v>Yes</v>
      </c>
      <c r="V651" s="1" t="str">
        <f>VLOOKUP(Cohort[[#This Row],[Code]],Codes[],COLUMN(Codes[[#Headers],[Mother''s Medications]]),FALSE)</f>
        <v>Yes</v>
      </c>
      <c r="W651" s="1" t="str">
        <f>VLOOKUP(Cohort[[#This Row],[Code]],Codes[],COLUMN(Codes[[#Headers],[Baby Medications]]),FALSE)</f>
        <v>Yes</v>
      </c>
      <c r="X651" s="1" t="str">
        <f>VLOOKUP(Cohort[[#This Row],[Code]],Codes[],COLUMN(Codes[[#Headers],[Obstetric Histpry]]),FALSE)</f>
        <v>Yes</v>
      </c>
      <c r="Y651" s="1" t="str">
        <f>VLOOKUP(Cohort[[#This Row],[Code]],Codes[],COLUMN(Codes[[#Headers],[18 Month Follow on Data]]),FALSE)</f>
        <v>No</v>
      </c>
    </row>
    <row r="652" spans="1:25" hidden="1" x14ac:dyDescent="0.2">
      <c r="A652" t="s">
        <v>665</v>
      </c>
      <c r="B652">
        <v>0</v>
      </c>
      <c r="C652">
        <v>0</v>
      </c>
      <c r="D652">
        <v>0</v>
      </c>
      <c r="E652">
        <v>2</v>
      </c>
      <c r="F652">
        <v>0</v>
      </c>
      <c r="G652">
        <v>0</v>
      </c>
      <c r="H652">
        <v>1</v>
      </c>
      <c r="I652" t="str" cm="1">
        <f t="array" ref="I652">TEXT(SUM(10^Code_Mask*(Cohort[[#This Row],[Fetal Pilot Scans, validated or not]:[Has child had an 18 month assessment.  NB this includes limited data, courtesy assessments etc]]&gt;0)),"0000000")</f>
        <v>0100100</v>
      </c>
      <c r="L652" s="1" t="b">
        <f>VLOOKUP(Cohort[[#This Row],[Participant ID]],BIBS[],COLUMN(BIBS[[#Headers],[BIBS?]]),FALSE)</f>
        <v>0</v>
      </c>
      <c r="N652" s="1" t="str">
        <f>VLOOKUP(Cohort[[#This Row],[Code]],Codes[],COLUMN(Codes[[#Headers],[Meaning]]),FALSE)</f>
        <v>Term scan, Assessed at 18 months</v>
      </c>
      <c r="O652" s="1" t="str">
        <f>VLOOKUP(Cohort[[#This Row],[Code]],Codes[],COLUMN(Codes[[#Headers],[Parents Demographic]]),FALSE)</f>
        <v>Yes</v>
      </c>
      <c r="P652" s="1" t="str">
        <f>VLOOKUP(Cohort[[#This Row],[Code]],Codes[],COLUMN(Codes[[#Headers],[Mother''s Past Medical History]]),FALSE)</f>
        <v>Yes</v>
      </c>
      <c r="Q652" s="1" t="str">
        <f>VLOOKUP(Cohort[[#This Row],[Code]],Codes[],COLUMN(Codes[[#Headers],[EDD + Mode of Conception]]),FALSE)</f>
        <v>Yes</v>
      </c>
      <c r="R652" s="1" t="str">
        <f>VLOOKUP(Cohort[[#This Row],[Code]],Codes[],COLUMN(Codes[[#Headers],[Late Pregnancy History]]),FALSE)</f>
        <v>Yes</v>
      </c>
      <c r="S652" s="1" t="str">
        <f>VLOOKUP(Cohort[[#This Row],[Code]],Codes[],COLUMN(Codes[[#Headers],[Labour History]]),FALSE)</f>
        <v>Yes</v>
      </c>
      <c r="T652" s="1" t="str">
        <f>VLOOKUP(Cohort[[#This Row],[Code]],Codes[],COLUMN(Codes[[#Headers],[Baby Background Information]]),FALSE)</f>
        <v>Yes</v>
      </c>
      <c r="U652" s="1" t="str">
        <f>VLOOKUP(Cohort[[#This Row],[Code]],Codes[],COLUMN(Codes[[#Headers],[EPDS]]),FALSE)</f>
        <v>Yes</v>
      </c>
      <c r="V652" s="1" t="str">
        <f>VLOOKUP(Cohort[[#This Row],[Code]],Codes[],COLUMN(Codes[[#Headers],[Mother''s Medications]]),FALSE)</f>
        <v>Yes</v>
      </c>
      <c r="W652" s="1" t="str">
        <f>VLOOKUP(Cohort[[#This Row],[Code]],Codes[],COLUMN(Codes[[#Headers],[Baby Medications]]),FALSE)</f>
        <v>Yes</v>
      </c>
      <c r="X652" s="1" t="str">
        <f>VLOOKUP(Cohort[[#This Row],[Code]],Codes[],COLUMN(Codes[[#Headers],[Obstetric Histpry]]),FALSE)</f>
        <v>Yes</v>
      </c>
      <c r="Y652" s="1" t="str">
        <f>VLOOKUP(Cohort[[#This Row],[Code]],Codes[],COLUMN(Codes[[#Headers],[18 Month Follow on Data]]),FALSE)</f>
        <v>Yes</v>
      </c>
    </row>
    <row r="653" spans="1:25" hidden="1" x14ac:dyDescent="0.2">
      <c r="A653" t="s">
        <v>666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 t="str" cm="1">
        <f t="array" ref="I653">TEXT(SUM(10^Code_Mask*(Cohort[[#This Row],[Fetal Pilot Scans, validated or not]:[Has child had an 18 month assessment.  NB this includes limited data, courtesy assessments etc]]&gt;0)),"0000000")</f>
        <v>0011100</v>
      </c>
      <c r="L653" s="1" t="b">
        <f>VLOOKUP(Cohort[[#This Row],[Participant ID]],BIBS[],COLUMN(BIBS[[#Headers],[BIBS?]]),FALSE)</f>
        <v>0</v>
      </c>
      <c r="N653" s="1" t="str">
        <f>VLOOKUP(Cohort[[#This Row],[Code]],Codes[],COLUMN(Codes[[#Headers],[Meaning]]),FALSE)</f>
        <v>Pre-term and pre-term at term scans, assessed at 18 months</v>
      </c>
      <c r="O653" s="1" t="str">
        <f>VLOOKUP(Cohort[[#This Row],[Code]],Codes[],COLUMN(Codes[[#Headers],[Parents Demographic]]),FALSE)</f>
        <v>Yes</v>
      </c>
      <c r="P653" s="1" t="str">
        <f>VLOOKUP(Cohort[[#This Row],[Code]],Codes[],COLUMN(Codes[[#Headers],[Mother''s Past Medical History]]),FALSE)</f>
        <v>Yes</v>
      </c>
      <c r="Q653" s="1" t="str">
        <f>VLOOKUP(Cohort[[#This Row],[Code]],Codes[],COLUMN(Codes[[#Headers],[EDD + Mode of Conception]]),FALSE)</f>
        <v>Yes</v>
      </c>
      <c r="R653" s="1" t="str">
        <f>VLOOKUP(Cohort[[#This Row],[Code]],Codes[],COLUMN(Codes[[#Headers],[Late Pregnancy History]]),FALSE)</f>
        <v>Yes</v>
      </c>
      <c r="S653" s="1" t="str">
        <f>VLOOKUP(Cohort[[#This Row],[Code]],Codes[],COLUMN(Codes[[#Headers],[Labour History]]),FALSE)</f>
        <v>Yes</v>
      </c>
      <c r="T653" s="1" t="str">
        <f>VLOOKUP(Cohort[[#This Row],[Code]],Codes[],COLUMN(Codes[[#Headers],[Baby Background Information]]),FALSE)</f>
        <v>Yes</v>
      </c>
      <c r="U653" s="1" t="str">
        <f>VLOOKUP(Cohort[[#This Row],[Code]],Codes[],COLUMN(Codes[[#Headers],[EPDS]]),FALSE)</f>
        <v>Yes</v>
      </c>
      <c r="V653" s="1" t="str">
        <f>VLOOKUP(Cohort[[#This Row],[Code]],Codes[],COLUMN(Codes[[#Headers],[Mother''s Medications]]),FALSE)</f>
        <v>Yes</v>
      </c>
      <c r="W653" s="1" t="str">
        <f>VLOOKUP(Cohort[[#This Row],[Code]],Codes[],COLUMN(Codes[[#Headers],[Baby Medications]]),FALSE)</f>
        <v>Yes</v>
      </c>
      <c r="X653" s="1" t="str">
        <f>VLOOKUP(Cohort[[#This Row],[Code]],Codes[],COLUMN(Codes[[#Headers],[Obstetric Histpry]]),FALSE)</f>
        <v>Yes</v>
      </c>
      <c r="Y653" s="1" t="str">
        <f>VLOOKUP(Cohort[[#This Row],[Code]],Codes[],COLUMN(Codes[[#Headers],[18 Month Follow on Data]]),FALSE)</f>
        <v>Yes</v>
      </c>
    </row>
    <row r="654" spans="1:25" hidden="1" x14ac:dyDescent="0.2">
      <c r="A654" t="s">
        <v>667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tr" cm="1">
        <f t="array" ref="I654">TEXT(SUM(10^Code_Mask*(Cohort[[#This Row],[Fetal Pilot Scans, validated or not]:[Has child had an 18 month assessment.  NB this includes limited data, courtesy assessments etc]]&gt;0)),"0000000")</f>
        <v>0000010</v>
      </c>
      <c r="L654" s="1" t="b">
        <f>VLOOKUP(Cohort[[#This Row],[Participant ID]],BIBS[],COLUMN(BIBS[[#Headers],[BIBS?]]),FALSE)</f>
        <v>0</v>
      </c>
      <c r="N654" s="1" t="str">
        <f>VLOOKUP(Cohort[[#This Row],[Code]],Codes[],COLUMN(Codes[[#Headers],[Meaning]]),FALSE)</f>
        <v>Fetal pilot.  Not assessed.  Enrolment, EPDS, not cleaned</v>
      </c>
      <c r="O654" s="1" t="str">
        <f>VLOOKUP(Cohort[[#This Row],[Code]],Codes[],COLUMN(Codes[[#Headers],[Parents Demographic]]),FALSE)</f>
        <v>Yes - uncleaned</v>
      </c>
      <c r="P654" s="1" t="str">
        <f>VLOOKUP(Cohort[[#This Row],[Code]],Codes[],COLUMN(Codes[[#Headers],[Mother''s Past Medical History]]),FALSE)</f>
        <v>Yes - uncleaned</v>
      </c>
      <c r="Q654" s="1" t="str">
        <f>VLOOKUP(Cohort[[#This Row],[Code]],Codes[],COLUMN(Codes[[#Headers],[EDD + Mode of Conception]]),FALSE)</f>
        <v>Yes - uncleaned</v>
      </c>
      <c r="R654" s="1" t="str">
        <f>VLOOKUP(Cohort[[#This Row],[Code]],Codes[],COLUMN(Codes[[#Headers],[Late Pregnancy History]]),FALSE)</f>
        <v>No</v>
      </c>
      <c r="S654" s="1" t="str">
        <f>VLOOKUP(Cohort[[#This Row],[Code]],Codes[],COLUMN(Codes[[#Headers],[Labour History]]),FALSE)</f>
        <v>No</v>
      </c>
      <c r="T654" s="1" t="str">
        <f>VLOOKUP(Cohort[[#This Row],[Code]],Codes[],COLUMN(Codes[[#Headers],[Baby Background Information]]),FALSE)</f>
        <v>No</v>
      </c>
      <c r="U654" s="1" t="str">
        <f>VLOOKUP(Cohort[[#This Row],[Code]],Codes[],COLUMN(Codes[[#Headers],[EPDS]]),FALSE)</f>
        <v>Yes</v>
      </c>
      <c r="V654" s="1" t="str">
        <f>VLOOKUP(Cohort[[#This Row],[Code]],Codes[],COLUMN(Codes[[#Headers],[Mother''s Medications]]),FALSE)</f>
        <v>Yes - uncleaned</v>
      </c>
      <c r="W654" s="1" t="str">
        <f>VLOOKUP(Cohort[[#This Row],[Code]],Codes[],COLUMN(Codes[[#Headers],[Baby Medications]]),FALSE)</f>
        <v>No</v>
      </c>
      <c r="X654" s="1" t="str">
        <f>VLOOKUP(Cohort[[#This Row],[Code]],Codes[],COLUMN(Codes[[#Headers],[Obstetric Histpry]]),FALSE)</f>
        <v>Yes - uncleaned</v>
      </c>
      <c r="Y654" s="1" t="str">
        <f>VLOOKUP(Cohort[[#This Row],[Code]],Codes[],COLUMN(Codes[[#Headers],[18 Month Follow on Data]]),FALSE)</f>
        <v>No</v>
      </c>
    </row>
    <row r="655" spans="1:25" hidden="1" x14ac:dyDescent="0.2">
      <c r="A655" t="s">
        <v>668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 t="str" cm="1">
        <f t="array" ref="I655">TEXT(SUM(10^Code_Mask*(Cohort[[#This Row],[Fetal Pilot Scans, validated or not]:[Has child had an 18 month assessment.  NB this includes limited data, courtesy assessments etc]]&gt;0)),"0000000")</f>
        <v>0100100</v>
      </c>
      <c r="L655" s="1" t="b">
        <f>VLOOKUP(Cohort[[#This Row],[Participant ID]],BIBS[],COLUMN(BIBS[[#Headers],[BIBS?]]),FALSE)</f>
        <v>0</v>
      </c>
      <c r="N655" s="1" t="str">
        <f>VLOOKUP(Cohort[[#This Row],[Code]],Codes[],COLUMN(Codes[[#Headers],[Meaning]]),FALSE)</f>
        <v>Term scan, Assessed at 18 months</v>
      </c>
      <c r="O655" s="1" t="str">
        <f>VLOOKUP(Cohort[[#This Row],[Code]],Codes[],COLUMN(Codes[[#Headers],[Parents Demographic]]),FALSE)</f>
        <v>Yes</v>
      </c>
      <c r="P655" s="1" t="str">
        <f>VLOOKUP(Cohort[[#This Row],[Code]],Codes[],COLUMN(Codes[[#Headers],[Mother''s Past Medical History]]),FALSE)</f>
        <v>Yes</v>
      </c>
      <c r="Q655" s="1" t="str">
        <f>VLOOKUP(Cohort[[#This Row],[Code]],Codes[],COLUMN(Codes[[#Headers],[EDD + Mode of Conception]]),FALSE)</f>
        <v>Yes</v>
      </c>
      <c r="R655" s="1" t="str">
        <f>VLOOKUP(Cohort[[#This Row],[Code]],Codes[],COLUMN(Codes[[#Headers],[Late Pregnancy History]]),FALSE)</f>
        <v>Yes</v>
      </c>
      <c r="S655" s="1" t="str">
        <f>VLOOKUP(Cohort[[#This Row],[Code]],Codes[],COLUMN(Codes[[#Headers],[Labour History]]),FALSE)</f>
        <v>Yes</v>
      </c>
      <c r="T655" s="1" t="str">
        <f>VLOOKUP(Cohort[[#This Row],[Code]],Codes[],COLUMN(Codes[[#Headers],[Baby Background Information]]),FALSE)</f>
        <v>Yes</v>
      </c>
      <c r="U655" s="1" t="str">
        <f>VLOOKUP(Cohort[[#This Row],[Code]],Codes[],COLUMN(Codes[[#Headers],[EPDS]]),FALSE)</f>
        <v>Yes</v>
      </c>
      <c r="V655" s="1" t="str">
        <f>VLOOKUP(Cohort[[#This Row],[Code]],Codes[],COLUMN(Codes[[#Headers],[Mother''s Medications]]),FALSE)</f>
        <v>Yes</v>
      </c>
      <c r="W655" s="1" t="str">
        <f>VLOOKUP(Cohort[[#This Row],[Code]],Codes[],COLUMN(Codes[[#Headers],[Baby Medications]]),FALSE)</f>
        <v>Yes</v>
      </c>
      <c r="X655" s="1" t="str">
        <f>VLOOKUP(Cohort[[#This Row],[Code]],Codes[],COLUMN(Codes[[#Headers],[Obstetric Histpry]]),FALSE)</f>
        <v>Yes</v>
      </c>
      <c r="Y655" s="1" t="str">
        <f>VLOOKUP(Cohort[[#This Row],[Code]],Codes[],COLUMN(Codes[[#Headers],[18 Month Follow on Data]]),FALSE)</f>
        <v>Yes</v>
      </c>
    </row>
    <row r="656" spans="1:25" ht="51" hidden="1" x14ac:dyDescent="0.2">
      <c r="A656" t="s">
        <v>669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 t="str" cm="1">
        <f t="array" ref="I656">TEXT(SUM(10^Code_Mask*(Cohort[[#This Row],[Fetal Pilot Scans, validated or not]:[Has child had an 18 month assessment.  NB this includes limited data, courtesy assessments etc]]&gt;0)),"0000000")</f>
        <v>0100000</v>
      </c>
      <c r="K656" s="1" t="s">
        <v>16</v>
      </c>
      <c r="L656" s="1" t="b">
        <f>VLOOKUP(Cohort[[#This Row],[Participant ID]],BIBS[],COLUMN(BIBS[[#Headers],[BIBS?]]),FALSE)</f>
        <v>0</v>
      </c>
      <c r="N656" s="1" t="str">
        <f>VLOOKUP(Cohort[[#This Row],[Code]],Codes[],COLUMN(Codes[[#Headers],[Meaning]]),FALSE)</f>
        <v>Term scan, not assessed</v>
      </c>
      <c r="O656" s="1" t="str">
        <f>VLOOKUP(Cohort[[#This Row],[Code]],Codes[],COLUMN(Codes[[#Headers],[Parents Demographic]]),FALSE)</f>
        <v>Yes</v>
      </c>
      <c r="P656" s="1" t="str">
        <f>VLOOKUP(Cohort[[#This Row],[Code]],Codes[],COLUMN(Codes[[#Headers],[Mother''s Past Medical History]]),FALSE)</f>
        <v>Yes</v>
      </c>
      <c r="Q656" s="1" t="str">
        <f>VLOOKUP(Cohort[[#This Row],[Code]],Codes[],COLUMN(Codes[[#Headers],[EDD + Mode of Conception]]),FALSE)</f>
        <v>Yes</v>
      </c>
      <c r="R656" s="1" t="str">
        <f>VLOOKUP(Cohort[[#This Row],[Code]],Codes[],COLUMN(Codes[[#Headers],[Late Pregnancy History]]),FALSE)</f>
        <v>Yes</v>
      </c>
      <c r="S656" s="1" t="str">
        <f>VLOOKUP(Cohort[[#This Row],[Code]],Codes[],COLUMN(Codes[[#Headers],[Labour History]]),FALSE)</f>
        <v>Yes</v>
      </c>
      <c r="T656" s="1" t="str">
        <f>VLOOKUP(Cohort[[#This Row],[Code]],Codes[],COLUMN(Codes[[#Headers],[Baby Background Information]]),FALSE)</f>
        <v>Yes</v>
      </c>
      <c r="U656" s="1" t="str">
        <f>VLOOKUP(Cohort[[#This Row],[Code]],Codes[],COLUMN(Codes[[#Headers],[EPDS]]),FALSE)</f>
        <v>Yes</v>
      </c>
      <c r="V656" s="1" t="str">
        <f>VLOOKUP(Cohort[[#This Row],[Code]],Codes[],COLUMN(Codes[[#Headers],[Mother''s Medications]]),FALSE)</f>
        <v>Yes</v>
      </c>
      <c r="W656" s="1" t="str">
        <f>VLOOKUP(Cohort[[#This Row],[Code]],Codes[],COLUMN(Codes[[#Headers],[Baby Medications]]),FALSE)</f>
        <v>Yes</v>
      </c>
      <c r="X656" s="1" t="str">
        <f>VLOOKUP(Cohort[[#This Row],[Code]],Codes[],COLUMN(Codes[[#Headers],[Obstetric Histpry]]),FALSE)</f>
        <v>Yes</v>
      </c>
      <c r="Y656" s="1" t="str">
        <f>VLOOKUP(Cohort[[#This Row],[Code]],Codes[],COLUMN(Codes[[#Headers],[18 Month Follow on Data]]),FALSE)</f>
        <v>No</v>
      </c>
    </row>
    <row r="657" spans="1:25" hidden="1" x14ac:dyDescent="0.2">
      <c r="A657" t="s">
        <v>670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 t="str" cm="1">
        <f t="array" ref="I657">TEXT(SUM(10^Code_Mask*(Cohort[[#This Row],[Fetal Pilot Scans, validated or not]:[Has child had an 18 month assessment.  NB this includes limited data, courtesy assessments etc]]&gt;0)),"0000000")</f>
        <v>0011100</v>
      </c>
      <c r="L657" s="1" t="b">
        <f>VLOOKUP(Cohort[[#This Row],[Participant ID]],BIBS[],COLUMN(BIBS[[#Headers],[BIBS?]]),FALSE)</f>
        <v>0</v>
      </c>
      <c r="N657" s="1" t="str">
        <f>VLOOKUP(Cohort[[#This Row],[Code]],Codes[],COLUMN(Codes[[#Headers],[Meaning]]),FALSE)</f>
        <v>Pre-term and pre-term at term scans, assessed at 18 months</v>
      </c>
      <c r="O657" s="1" t="str">
        <f>VLOOKUP(Cohort[[#This Row],[Code]],Codes[],COLUMN(Codes[[#Headers],[Parents Demographic]]),FALSE)</f>
        <v>Yes</v>
      </c>
      <c r="P657" s="1" t="str">
        <f>VLOOKUP(Cohort[[#This Row],[Code]],Codes[],COLUMN(Codes[[#Headers],[Mother''s Past Medical History]]),FALSE)</f>
        <v>Yes</v>
      </c>
      <c r="Q657" s="1" t="str">
        <f>VLOOKUP(Cohort[[#This Row],[Code]],Codes[],COLUMN(Codes[[#Headers],[EDD + Mode of Conception]]),FALSE)</f>
        <v>Yes</v>
      </c>
      <c r="R657" s="1" t="str">
        <f>VLOOKUP(Cohort[[#This Row],[Code]],Codes[],COLUMN(Codes[[#Headers],[Late Pregnancy History]]),FALSE)</f>
        <v>Yes</v>
      </c>
      <c r="S657" s="1" t="str">
        <f>VLOOKUP(Cohort[[#This Row],[Code]],Codes[],COLUMN(Codes[[#Headers],[Labour History]]),FALSE)</f>
        <v>Yes</v>
      </c>
      <c r="T657" s="1" t="str">
        <f>VLOOKUP(Cohort[[#This Row],[Code]],Codes[],COLUMN(Codes[[#Headers],[Baby Background Information]]),FALSE)</f>
        <v>Yes</v>
      </c>
      <c r="U657" s="1" t="str">
        <f>VLOOKUP(Cohort[[#This Row],[Code]],Codes[],COLUMN(Codes[[#Headers],[EPDS]]),FALSE)</f>
        <v>Yes</v>
      </c>
      <c r="V657" s="1" t="str">
        <f>VLOOKUP(Cohort[[#This Row],[Code]],Codes[],COLUMN(Codes[[#Headers],[Mother''s Medications]]),FALSE)</f>
        <v>Yes</v>
      </c>
      <c r="W657" s="1" t="str">
        <f>VLOOKUP(Cohort[[#This Row],[Code]],Codes[],COLUMN(Codes[[#Headers],[Baby Medications]]),FALSE)</f>
        <v>Yes</v>
      </c>
      <c r="X657" s="1" t="str">
        <f>VLOOKUP(Cohort[[#This Row],[Code]],Codes[],COLUMN(Codes[[#Headers],[Obstetric Histpry]]),FALSE)</f>
        <v>Yes</v>
      </c>
      <c r="Y657" s="1" t="str">
        <f>VLOOKUP(Cohort[[#This Row],[Code]],Codes[],COLUMN(Codes[[#Headers],[18 Month Follow on Data]]),FALSE)</f>
        <v>Yes</v>
      </c>
    </row>
    <row r="658" spans="1:25" x14ac:dyDescent="0.2">
      <c r="A658" t="s">
        <v>671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 t="str" cm="1">
        <f t="array" ref="I658">TEXT(SUM(10^Code_Mask*(Cohort[[#This Row],[Fetal Pilot Scans, validated or not]:[Has child had an 18 month assessment.  NB this includes limited data, courtesy assessments etc]]&gt;0)),"0000000")</f>
        <v>0001000</v>
      </c>
      <c r="L658" s="1" t="b">
        <f>VLOOKUP(Cohort[[#This Row],[Participant ID]],BIBS[],COLUMN(BIBS[[#Headers],[BIBS?]]),FALSE)</f>
        <v>1</v>
      </c>
      <c r="N658" s="1" t="str">
        <f>VLOOKUP(Cohort[[#This Row],[Code]],Codes[],COLUMN(Codes[[#Headers],[Meaning]]),FALSE)</f>
        <v>Pre-term_at term only, no other scans not assessed</v>
      </c>
      <c r="O658" s="1" t="str">
        <f>VLOOKUP(Cohort[[#This Row],[Code]],Codes[],COLUMN(Codes[[#Headers],[Parents Demographic]]),FALSE)</f>
        <v>Yes</v>
      </c>
      <c r="P658" s="1" t="str">
        <f>VLOOKUP(Cohort[[#This Row],[Code]],Codes[],COLUMN(Codes[[#Headers],[Mother''s Past Medical History]]),FALSE)</f>
        <v>Yes</v>
      </c>
      <c r="Q658" s="1" t="str">
        <f>VLOOKUP(Cohort[[#This Row],[Code]],Codes[],COLUMN(Codes[[#Headers],[EDD + Mode of Conception]]),FALSE)</f>
        <v>Yes</v>
      </c>
      <c r="R658" s="1" t="str">
        <f>VLOOKUP(Cohort[[#This Row],[Code]],Codes[],COLUMN(Codes[[#Headers],[Late Pregnancy History]]),FALSE)</f>
        <v>Yes</v>
      </c>
      <c r="S658" s="1" t="str">
        <f>VLOOKUP(Cohort[[#This Row],[Code]],Codes[],COLUMN(Codes[[#Headers],[Labour History]]),FALSE)</f>
        <v>Yes</v>
      </c>
      <c r="T658" s="1" t="str">
        <f>VLOOKUP(Cohort[[#This Row],[Code]],Codes[],COLUMN(Codes[[#Headers],[Baby Background Information]]),FALSE)</f>
        <v>Yes</v>
      </c>
      <c r="U658" s="1" t="str">
        <f>VLOOKUP(Cohort[[#This Row],[Code]],Codes[],COLUMN(Codes[[#Headers],[EPDS]]),FALSE)</f>
        <v>Yes</v>
      </c>
      <c r="V658" s="1" t="str">
        <f>VLOOKUP(Cohort[[#This Row],[Code]],Codes[],COLUMN(Codes[[#Headers],[Mother''s Medications]]),FALSE)</f>
        <v>Yes</v>
      </c>
      <c r="W658" s="1" t="str">
        <f>VLOOKUP(Cohort[[#This Row],[Code]],Codes[],COLUMN(Codes[[#Headers],[Baby Medications]]),FALSE)</f>
        <v>Yes</v>
      </c>
      <c r="X658" s="1" t="str">
        <f>VLOOKUP(Cohort[[#This Row],[Code]],Codes[],COLUMN(Codes[[#Headers],[Obstetric Histpry]]),FALSE)</f>
        <v>Yes</v>
      </c>
      <c r="Y658" s="1" t="str">
        <f>VLOOKUP(Cohort[[#This Row],[Code]],Codes[],COLUMN(Codes[[#Headers],[18 Month Follow on Data]]),FALSE)</f>
        <v>No</v>
      </c>
    </row>
    <row r="659" spans="1:25" hidden="1" x14ac:dyDescent="0.2">
      <c r="A659" t="s">
        <v>672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tr" cm="1">
        <f t="array" ref="I659">TEXT(SUM(10^Code_Mask*(Cohort[[#This Row],[Fetal Pilot Scans, validated or not]:[Has child had an 18 month assessment.  NB this includes limited data, courtesy assessments etc]]&gt;0)),"0000000")</f>
        <v>0000010</v>
      </c>
      <c r="L659" s="1" t="b">
        <f>VLOOKUP(Cohort[[#This Row],[Participant ID]],BIBS[],COLUMN(BIBS[[#Headers],[BIBS?]]),FALSE)</f>
        <v>0</v>
      </c>
      <c r="N659" s="1" t="str">
        <f>VLOOKUP(Cohort[[#This Row],[Code]],Codes[],COLUMN(Codes[[#Headers],[Meaning]]),FALSE)</f>
        <v>Fetal pilot.  Not assessed.  Enrolment, EPDS, not cleaned</v>
      </c>
      <c r="O659" s="1" t="str">
        <f>VLOOKUP(Cohort[[#This Row],[Code]],Codes[],COLUMN(Codes[[#Headers],[Parents Demographic]]),FALSE)</f>
        <v>Yes - uncleaned</v>
      </c>
      <c r="P659" s="1" t="str">
        <f>VLOOKUP(Cohort[[#This Row],[Code]],Codes[],COLUMN(Codes[[#Headers],[Mother''s Past Medical History]]),FALSE)</f>
        <v>Yes - uncleaned</v>
      </c>
      <c r="Q659" s="1" t="str">
        <f>VLOOKUP(Cohort[[#This Row],[Code]],Codes[],COLUMN(Codes[[#Headers],[EDD + Mode of Conception]]),FALSE)</f>
        <v>Yes - uncleaned</v>
      </c>
      <c r="R659" s="1" t="str">
        <f>VLOOKUP(Cohort[[#This Row],[Code]],Codes[],COLUMN(Codes[[#Headers],[Late Pregnancy History]]),FALSE)</f>
        <v>No</v>
      </c>
      <c r="S659" s="1" t="str">
        <f>VLOOKUP(Cohort[[#This Row],[Code]],Codes[],COLUMN(Codes[[#Headers],[Labour History]]),FALSE)</f>
        <v>No</v>
      </c>
      <c r="T659" s="1" t="str">
        <f>VLOOKUP(Cohort[[#This Row],[Code]],Codes[],COLUMN(Codes[[#Headers],[Baby Background Information]]),FALSE)</f>
        <v>No</v>
      </c>
      <c r="U659" s="1" t="str">
        <f>VLOOKUP(Cohort[[#This Row],[Code]],Codes[],COLUMN(Codes[[#Headers],[EPDS]]),FALSE)</f>
        <v>Yes</v>
      </c>
      <c r="V659" s="1" t="str">
        <f>VLOOKUP(Cohort[[#This Row],[Code]],Codes[],COLUMN(Codes[[#Headers],[Mother''s Medications]]),FALSE)</f>
        <v>Yes - uncleaned</v>
      </c>
      <c r="W659" s="1" t="str">
        <f>VLOOKUP(Cohort[[#This Row],[Code]],Codes[],COLUMN(Codes[[#Headers],[Baby Medications]]),FALSE)</f>
        <v>No</v>
      </c>
      <c r="X659" s="1" t="str">
        <f>VLOOKUP(Cohort[[#This Row],[Code]],Codes[],COLUMN(Codes[[#Headers],[Obstetric Histpry]]),FALSE)</f>
        <v>Yes - uncleaned</v>
      </c>
      <c r="Y659" s="1" t="str">
        <f>VLOOKUP(Cohort[[#This Row],[Code]],Codes[],COLUMN(Codes[[#Headers],[18 Month Follow on Data]]),FALSE)</f>
        <v>No</v>
      </c>
    </row>
    <row r="660" spans="1:25" x14ac:dyDescent="0.2">
      <c r="A660" t="s">
        <v>673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 t="str" cm="1">
        <f t="array" ref="I660">TEXT(SUM(10^Code_Mask*(Cohort[[#This Row],[Fetal Pilot Scans, validated or not]:[Has child had an 18 month assessment.  NB this includes limited data, courtesy assessments etc]]&gt;0)),"0000000")</f>
        <v>0100110</v>
      </c>
      <c r="L660" s="1" t="b">
        <f>VLOOKUP(Cohort[[#This Row],[Participant ID]],BIBS[],COLUMN(BIBS[[#Headers],[BIBS?]]),FALSE)</f>
        <v>1</v>
      </c>
      <c r="N660" s="1" t="str">
        <f>VLOOKUP(Cohort[[#This Row],[Code]],Codes[],COLUMN(Codes[[#Headers],[Meaning]]),FALSE)</f>
        <v>Term scan + fetal pilot assessed at 18 months</v>
      </c>
      <c r="O660" s="1" t="str">
        <f>VLOOKUP(Cohort[[#This Row],[Code]],Codes[],COLUMN(Codes[[#Headers],[Parents Demographic]]),FALSE)</f>
        <v>Yes</v>
      </c>
      <c r="P660" s="1" t="str">
        <f>VLOOKUP(Cohort[[#This Row],[Code]],Codes[],COLUMN(Codes[[#Headers],[Mother''s Past Medical History]]),FALSE)</f>
        <v>Yes</v>
      </c>
      <c r="Q660" s="1" t="str">
        <f>VLOOKUP(Cohort[[#This Row],[Code]],Codes[],COLUMN(Codes[[#Headers],[EDD + Mode of Conception]]),FALSE)</f>
        <v>Yes</v>
      </c>
      <c r="R660" s="1" t="str">
        <f>VLOOKUP(Cohort[[#This Row],[Code]],Codes[],COLUMN(Codes[[#Headers],[Late Pregnancy History]]),FALSE)</f>
        <v>Yes</v>
      </c>
      <c r="S660" s="1" t="str">
        <f>VLOOKUP(Cohort[[#This Row],[Code]],Codes[],COLUMN(Codes[[#Headers],[Labour History]]),FALSE)</f>
        <v>Yes</v>
      </c>
      <c r="T660" s="1" t="str">
        <f>VLOOKUP(Cohort[[#This Row],[Code]],Codes[],COLUMN(Codes[[#Headers],[Baby Background Information]]),FALSE)</f>
        <v>Yes</v>
      </c>
      <c r="U660" s="1" t="str">
        <f>VLOOKUP(Cohort[[#This Row],[Code]],Codes[],COLUMN(Codes[[#Headers],[EPDS]]),FALSE)</f>
        <v>Yes</v>
      </c>
      <c r="V660" s="1" t="str">
        <f>VLOOKUP(Cohort[[#This Row],[Code]],Codes[],COLUMN(Codes[[#Headers],[Mother''s Medications]]),FALSE)</f>
        <v>Yes</v>
      </c>
      <c r="W660" s="1" t="str">
        <f>VLOOKUP(Cohort[[#This Row],[Code]],Codes[],COLUMN(Codes[[#Headers],[Baby Medications]]),FALSE)</f>
        <v>Yes</v>
      </c>
      <c r="X660" s="1" t="str">
        <f>VLOOKUP(Cohort[[#This Row],[Code]],Codes[],COLUMN(Codes[[#Headers],[Obstetric Histpry]]),FALSE)</f>
        <v>Yes</v>
      </c>
      <c r="Y660" s="1" t="str">
        <f>VLOOKUP(Cohort[[#This Row],[Code]],Codes[],COLUMN(Codes[[#Headers],[18 Month Follow on Data]]),FALSE)</f>
        <v>Yes</v>
      </c>
    </row>
    <row r="661" spans="1:25" hidden="1" x14ac:dyDescent="0.2">
      <c r="A661" t="s">
        <v>674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 t="str" cm="1">
        <f t="array" ref="I661">TEXT(SUM(10^Code_Mask*(Cohort[[#This Row],[Fetal Pilot Scans, validated or not]:[Has child had an 18 month assessment.  NB this includes limited data, courtesy assessments etc]]&gt;0)),"0000000")</f>
        <v>0100110</v>
      </c>
      <c r="L661" s="1" t="b">
        <f>VLOOKUP(Cohort[[#This Row],[Participant ID]],BIBS[],COLUMN(BIBS[[#Headers],[BIBS?]]),FALSE)</f>
        <v>0</v>
      </c>
      <c r="N661" s="1" t="str">
        <f>VLOOKUP(Cohort[[#This Row],[Code]],Codes[],COLUMN(Codes[[#Headers],[Meaning]]),FALSE)</f>
        <v>Term scan + fetal pilot assessed at 18 months</v>
      </c>
      <c r="O661" s="1" t="str">
        <f>VLOOKUP(Cohort[[#This Row],[Code]],Codes[],COLUMN(Codes[[#Headers],[Parents Demographic]]),FALSE)</f>
        <v>Yes</v>
      </c>
      <c r="P661" s="1" t="str">
        <f>VLOOKUP(Cohort[[#This Row],[Code]],Codes[],COLUMN(Codes[[#Headers],[Mother''s Past Medical History]]),FALSE)</f>
        <v>Yes</v>
      </c>
      <c r="Q661" s="1" t="str">
        <f>VLOOKUP(Cohort[[#This Row],[Code]],Codes[],COLUMN(Codes[[#Headers],[EDD + Mode of Conception]]),FALSE)</f>
        <v>Yes</v>
      </c>
      <c r="R661" s="1" t="str">
        <f>VLOOKUP(Cohort[[#This Row],[Code]],Codes[],COLUMN(Codes[[#Headers],[Late Pregnancy History]]),FALSE)</f>
        <v>Yes</v>
      </c>
      <c r="S661" s="1" t="str">
        <f>VLOOKUP(Cohort[[#This Row],[Code]],Codes[],COLUMN(Codes[[#Headers],[Labour History]]),FALSE)</f>
        <v>Yes</v>
      </c>
      <c r="T661" s="1" t="str">
        <f>VLOOKUP(Cohort[[#This Row],[Code]],Codes[],COLUMN(Codes[[#Headers],[Baby Background Information]]),FALSE)</f>
        <v>Yes</v>
      </c>
      <c r="U661" s="1" t="str">
        <f>VLOOKUP(Cohort[[#This Row],[Code]],Codes[],COLUMN(Codes[[#Headers],[EPDS]]),FALSE)</f>
        <v>Yes</v>
      </c>
      <c r="V661" s="1" t="str">
        <f>VLOOKUP(Cohort[[#This Row],[Code]],Codes[],COLUMN(Codes[[#Headers],[Mother''s Medications]]),FALSE)</f>
        <v>Yes</v>
      </c>
      <c r="W661" s="1" t="str">
        <f>VLOOKUP(Cohort[[#This Row],[Code]],Codes[],COLUMN(Codes[[#Headers],[Baby Medications]]),FALSE)</f>
        <v>Yes</v>
      </c>
      <c r="X661" s="1" t="str">
        <f>VLOOKUP(Cohort[[#This Row],[Code]],Codes[],COLUMN(Codes[[#Headers],[Obstetric Histpry]]),FALSE)</f>
        <v>Yes</v>
      </c>
      <c r="Y661" s="1" t="str">
        <f>VLOOKUP(Cohort[[#This Row],[Code]],Codes[],COLUMN(Codes[[#Headers],[18 Month Follow on Data]]),FALSE)</f>
        <v>Yes</v>
      </c>
    </row>
    <row r="662" spans="1:25" hidden="1" x14ac:dyDescent="0.2">
      <c r="A662" t="s">
        <v>675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tr" cm="1">
        <f t="array" ref="I662">TEXT(SUM(10^Code_Mask*(Cohort[[#This Row],[Fetal Pilot Scans, validated or not]:[Has child had an 18 month assessment.  NB this includes limited data, courtesy assessments etc]]&gt;0)),"0000000")</f>
        <v>0000010</v>
      </c>
      <c r="L662" s="1" t="b">
        <f>VLOOKUP(Cohort[[#This Row],[Participant ID]],BIBS[],COLUMN(BIBS[[#Headers],[BIBS?]]),FALSE)</f>
        <v>0</v>
      </c>
      <c r="N662" s="1" t="str">
        <f>VLOOKUP(Cohort[[#This Row],[Code]],Codes[],COLUMN(Codes[[#Headers],[Meaning]]),FALSE)</f>
        <v>Fetal pilot.  Not assessed.  Enrolment, EPDS, not cleaned</v>
      </c>
      <c r="O662" s="1" t="str">
        <f>VLOOKUP(Cohort[[#This Row],[Code]],Codes[],COLUMN(Codes[[#Headers],[Parents Demographic]]),FALSE)</f>
        <v>Yes - uncleaned</v>
      </c>
      <c r="P662" s="1" t="str">
        <f>VLOOKUP(Cohort[[#This Row],[Code]],Codes[],COLUMN(Codes[[#Headers],[Mother''s Past Medical History]]),FALSE)</f>
        <v>Yes - uncleaned</v>
      </c>
      <c r="Q662" s="1" t="str">
        <f>VLOOKUP(Cohort[[#This Row],[Code]],Codes[],COLUMN(Codes[[#Headers],[EDD + Mode of Conception]]),FALSE)</f>
        <v>Yes - uncleaned</v>
      </c>
      <c r="R662" s="1" t="str">
        <f>VLOOKUP(Cohort[[#This Row],[Code]],Codes[],COLUMN(Codes[[#Headers],[Late Pregnancy History]]),FALSE)</f>
        <v>No</v>
      </c>
      <c r="S662" s="1" t="str">
        <f>VLOOKUP(Cohort[[#This Row],[Code]],Codes[],COLUMN(Codes[[#Headers],[Labour History]]),FALSE)</f>
        <v>No</v>
      </c>
      <c r="T662" s="1" t="str">
        <f>VLOOKUP(Cohort[[#This Row],[Code]],Codes[],COLUMN(Codes[[#Headers],[Baby Background Information]]),FALSE)</f>
        <v>No</v>
      </c>
      <c r="U662" s="1" t="str">
        <f>VLOOKUP(Cohort[[#This Row],[Code]],Codes[],COLUMN(Codes[[#Headers],[EPDS]]),FALSE)</f>
        <v>Yes</v>
      </c>
      <c r="V662" s="1" t="str">
        <f>VLOOKUP(Cohort[[#This Row],[Code]],Codes[],COLUMN(Codes[[#Headers],[Mother''s Medications]]),FALSE)</f>
        <v>Yes - uncleaned</v>
      </c>
      <c r="W662" s="1" t="str">
        <f>VLOOKUP(Cohort[[#This Row],[Code]],Codes[],COLUMN(Codes[[#Headers],[Baby Medications]]),FALSE)</f>
        <v>No</v>
      </c>
      <c r="X662" s="1" t="str">
        <f>VLOOKUP(Cohort[[#This Row],[Code]],Codes[],COLUMN(Codes[[#Headers],[Obstetric Histpry]]),FALSE)</f>
        <v>Yes - uncleaned</v>
      </c>
      <c r="Y662" s="1" t="str">
        <f>VLOOKUP(Cohort[[#This Row],[Code]],Codes[],COLUMN(Codes[[#Headers],[18 Month Follow on Data]]),FALSE)</f>
        <v>No</v>
      </c>
    </row>
    <row r="663" spans="1:25" hidden="1" x14ac:dyDescent="0.2">
      <c r="A663" t="s">
        <v>676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tr" cm="1">
        <f t="array" ref="I663">TEXT(SUM(10^Code_Mask*(Cohort[[#This Row],[Fetal Pilot Scans, validated or not]:[Has child had an 18 month assessment.  NB this includes limited data, courtesy assessments etc]]&gt;0)),"0000000")</f>
        <v>0000010</v>
      </c>
      <c r="L663" s="1" t="b">
        <f>VLOOKUP(Cohort[[#This Row],[Participant ID]],BIBS[],COLUMN(BIBS[[#Headers],[BIBS?]]),FALSE)</f>
        <v>0</v>
      </c>
      <c r="N663" s="1" t="str">
        <f>VLOOKUP(Cohort[[#This Row],[Code]],Codes[],COLUMN(Codes[[#Headers],[Meaning]]),FALSE)</f>
        <v>Fetal pilot.  Not assessed.  Enrolment, EPDS, not cleaned</v>
      </c>
      <c r="O663" s="1" t="str">
        <f>VLOOKUP(Cohort[[#This Row],[Code]],Codes[],COLUMN(Codes[[#Headers],[Parents Demographic]]),FALSE)</f>
        <v>Yes - uncleaned</v>
      </c>
      <c r="P663" s="1" t="str">
        <f>VLOOKUP(Cohort[[#This Row],[Code]],Codes[],COLUMN(Codes[[#Headers],[Mother''s Past Medical History]]),FALSE)</f>
        <v>Yes - uncleaned</v>
      </c>
      <c r="Q663" s="1" t="str">
        <f>VLOOKUP(Cohort[[#This Row],[Code]],Codes[],COLUMN(Codes[[#Headers],[EDD + Mode of Conception]]),FALSE)</f>
        <v>Yes - uncleaned</v>
      </c>
      <c r="R663" s="1" t="str">
        <f>VLOOKUP(Cohort[[#This Row],[Code]],Codes[],COLUMN(Codes[[#Headers],[Late Pregnancy History]]),FALSE)</f>
        <v>No</v>
      </c>
      <c r="S663" s="1" t="str">
        <f>VLOOKUP(Cohort[[#This Row],[Code]],Codes[],COLUMN(Codes[[#Headers],[Labour History]]),FALSE)</f>
        <v>No</v>
      </c>
      <c r="T663" s="1" t="str">
        <f>VLOOKUP(Cohort[[#This Row],[Code]],Codes[],COLUMN(Codes[[#Headers],[Baby Background Information]]),FALSE)</f>
        <v>No</v>
      </c>
      <c r="U663" s="1" t="str">
        <f>VLOOKUP(Cohort[[#This Row],[Code]],Codes[],COLUMN(Codes[[#Headers],[EPDS]]),FALSE)</f>
        <v>Yes</v>
      </c>
      <c r="V663" s="1" t="str">
        <f>VLOOKUP(Cohort[[#This Row],[Code]],Codes[],COLUMN(Codes[[#Headers],[Mother''s Medications]]),FALSE)</f>
        <v>Yes - uncleaned</v>
      </c>
      <c r="W663" s="1" t="str">
        <f>VLOOKUP(Cohort[[#This Row],[Code]],Codes[],COLUMN(Codes[[#Headers],[Baby Medications]]),FALSE)</f>
        <v>No</v>
      </c>
      <c r="X663" s="1" t="str">
        <f>VLOOKUP(Cohort[[#This Row],[Code]],Codes[],COLUMN(Codes[[#Headers],[Obstetric Histpry]]),FALSE)</f>
        <v>Yes - uncleaned</v>
      </c>
      <c r="Y663" s="1" t="str">
        <f>VLOOKUP(Cohort[[#This Row],[Code]],Codes[],COLUMN(Codes[[#Headers],[18 Month Follow on Data]]),FALSE)</f>
        <v>No</v>
      </c>
    </row>
    <row r="664" spans="1:25" hidden="1" x14ac:dyDescent="0.2">
      <c r="A664" t="s">
        <v>677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tr" cm="1">
        <f t="array" ref="I664">TEXT(SUM(10^Code_Mask*(Cohort[[#This Row],[Fetal Pilot Scans, validated or not]:[Has child had an 18 month assessment.  NB this includes limited data, courtesy assessments etc]]&gt;0)),"0000000")</f>
        <v>0000010</v>
      </c>
      <c r="L664" s="1" t="b">
        <f>VLOOKUP(Cohort[[#This Row],[Participant ID]],BIBS[],COLUMN(BIBS[[#Headers],[BIBS?]]),FALSE)</f>
        <v>0</v>
      </c>
      <c r="N664" s="1" t="str">
        <f>VLOOKUP(Cohort[[#This Row],[Code]],Codes[],COLUMN(Codes[[#Headers],[Meaning]]),FALSE)</f>
        <v>Fetal pilot.  Not assessed.  Enrolment, EPDS, not cleaned</v>
      </c>
      <c r="O664" s="1" t="str">
        <f>VLOOKUP(Cohort[[#This Row],[Code]],Codes[],COLUMN(Codes[[#Headers],[Parents Demographic]]),FALSE)</f>
        <v>Yes - uncleaned</v>
      </c>
      <c r="P664" s="1" t="str">
        <f>VLOOKUP(Cohort[[#This Row],[Code]],Codes[],COLUMN(Codes[[#Headers],[Mother''s Past Medical History]]),FALSE)</f>
        <v>Yes - uncleaned</v>
      </c>
      <c r="Q664" s="1" t="str">
        <f>VLOOKUP(Cohort[[#This Row],[Code]],Codes[],COLUMN(Codes[[#Headers],[EDD + Mode of Conception]]),FALSE)</f>
        <v>Yes - uncleaned</v>
      </c>
      <c r="R664" s="1" t="str">
        <f>VLOOKUP(Cohort[[#This Row],[Code]],Codes[],COLUMN(Codes[[#Headers],[Late Pregnancy History]]),FALSE)</f>
        <v>No</v>
      </c>
      <c r="S664" s="1" t="str">
        <f>VLOOKUP(Cohort[[#This Row],[Code]],Codes[],COLUMN(Codes[[#Headers],[Labour History]]),FALSE)</f>
        <v>No</v>
      </c>
      <c r="T664" s="1" t="str">
        <f>VLOOKUP(Cohort[[#This Row],[Code]],Codes[],COLUMN(Codes[[#Headers],[Baby Background Information]]),FALSE)</f>
        <v>No</v>
      </c>
      <c r="U664" s="1" t="str">
        <f>VLOOKUP(Cohort[[#This Row],[Code]],Codes[],COLUMN(Codes[[#Headers],[EPDS]]),FALSE)</f>
        <v>Yes</v>
      </c>
      <c r="V664" s="1" t="str">
        <f>VLOOKUP(Cohort[[#This Row],[Code]],Codes[],COLUMN(Codes[[#Headers],[Mother''s Medications]]),FALSE)</f>
        <v>Yes - uncleaned</v>
      </c>
      <c r="W664" s="1" t="str">
        <f>VLOOKUP(Cohort[[#This Row],[Code]],Codes[],COLUMN(Codes[[#Headers],[Baby Medications]]),FALSE)</f>
        <v>No</v>
      </c>
      <c r="X664" s="1" t="str">
        <f>VLOOKUP(Cohort[[#This Row],[Code]],Codes[],COLUMN(Codes[[#Headers],[Obstetric Histpry]]),FALSE)</f>
        <v>Yes - uncleaned</v>
      </c>
      <c r="Y664" s="1" t="str">
        <f>VLOOKUP(Cohort[[#This Row],[Code]],Codes[],COLUMN(Codes[[#Headers],[18 Month Follow on Data]]),FALSE)</f>
        <v>No</v>
      </c>
    </row>
    <row r="665" spans="1:25" ht="51" hidden="1" x14ac:dyDescent="0.2">
      <c r="A665" t="s">
        <v>678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 t="str" cm="1">
        <f t="array" ref="I665">TEXT(SUM(10^Code_Mask*(Cohort[[#This Row],[Fetal Pilot Scans, validated or not]:[Has child had an 18 month assessment.  NB this includes limited data, courtesy assessments etc]]&gt;0)),"0000000")</f>
        <v>0001000</v>
      </c>
      <c r="K665" s="1" t="s">
        <v>16</v>
      </c>
      <c r="L665" s="1" t="b">
        <f>VLOOKUP(Cohort[[#This Row],[Participant ID]],BIBS[],COLUMN(BIBS[[#Headers],[BIBS?]]),FALSE)</f>
        <v>0</v>
      </c>
      <c r="N665" s="1" t="str">
        <f>VLOOKUP(Cohort[[#This Row],[Code]],Codes[],COLUMN(Codes[[#Headers],[Meaning]]),FALSE)</f>
        <v>Pre-term_at term only, no other scans not assessed</v>
      </c>
      <c r="O665" s="1" t="str">
        <f>VLOOKUP(Cohort[[#This Row],[Code]],Codes[],COLUMN(Codes[[#Headers],[Parents Demographic]]),FALSE)</f>
        <v>Yes</v>
      </c>
      <c r="P665" s="1" t="str">
        <f>VLOOKUP(Cohort[[#This Row],[Code]],Codes[],COLUMN(Codes[[#Headers],[Mother''s Past Medical History]]),FALSE)</f>
        <v>Yes</v>
      </c>
      <c r="Q665" s="1" t="str">
        <f>VLOOKUP(Cohort[[#This Row],[Code]],Codes[],COLUMN(Codes[[#Headers],[EDD + Mode of Conception]]),FALSE)</f>
        <v>Yes</v>
      </c>
      <c r="R665" s="1" t="str">
        <f>VLOOKUP(Cohort[[#This Row],[Code]],Codes[],COLUMN(Codes[[#Headers],[Late Pregnancy History]]),FALSE)</f>
        <v>Yes</v>
      </c>
      <c r="S665" s="1" t="str">
        <f>VLOOKUP(Cohort[[#This Row],[Code]],Codes[],COLUMN(Codes[[#Headers],[Labour History]]),FALSE)</f>
        <v>Yes</v>
      </c>
      <c r="T665" s="1" t="str">
        <f>VLOOKUP(Cohort[[#This Row],[Code]],Codes[],COLUMN(Codes[[#Headers],[Baby Background Information]]),FALSE)</f>
        <v>Yes</v>
      </c>
      <c r="U665" s="1" t="str">
        <f>VLOOKUP(Cohort[[#This Row],[Code]],Codes[],COLUMN(Codes[[#Headers],[EPDS]]),FALSE)</f>
        <v>Yes</v>
      </c>
      <c r="V665" s="1" t="str">
        <f>VLOOKUP(Cohort[[#This Row],[Code]],Codes[],COLUMN(Codes[[#Headers],[Mother''s Medications]]),FALSE)</f>
        <v>Yes</v>
      </c>
      <c r="W665" s="1" t="str">
        <f>VLOOKUP(Cohort[[#This Row],[Code]],Codes[],COLUMN(Codes[[#Headers],[Baby Medications]]),FALSE)</f>
        <v>Yes</v>
      </c>
      <c r="X665" s="1" t="str">
        <f>VLOOKUP(Cohort[[#This Row],[Code]],Codes[],COLUMN(Codes[[#Headers],[Obstetric Histpry]]),FALSE)</f>
        <v>Yes</v>
      </c>
      <c r="Y665" s="1" t="str">
        <f>VLOOKUP(Cohort[[#This Row],[Code]],Codes[],COLUMN(Codes[[#Headers],[18 Month Follow on Data]]),FALSE)</f>
        <v>No</v>
      </c>
    </row>
    <row r="666" spans="1:25" ht="51" hidden="1" x14ac:dyDescent="0.2">
      <c r="A666" t="s">
        <v>679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 t="str" cm="1">
        <f t="array" ref="I666">TEXT(SUM(10^Code_Mask*(Cohort[[#This Row],[Fetal Pilot Scans, validated or not]:[Has child had an 18 month assessment.  NB this includes limited data, courtesy assessments etc]]&gt;0)),"0000000")</f>
        <v>0001000</v>
      </c>
      <c r="K666" s="1" t="s">
        <v>16</v>
      </c>
      <c r="L666" s="1" t="b">
        <f>VLOOKUP(Cohort[[#This Row],[Participant ID]],BIBS[],COLUMN(BIBS[[#Headers],[BIBS?]]),FALSE)</f>
        <v>0</v>
      </c>
      <c r="N666" s="1" t="str">
        <f>VLOOKUP(Cohort[[#This Row],[Code]],Codes[],COLUMN(Codes[[#Headers],[Meaning]]),FALSE)</f>
        <v>Pre-term_at term only, no other scans not assessed</v>
      </c>
      <c r="O666" s="1" t="str">
        <f>VLOOKUP(Cohort[[#This Row],[Code]],Codes[],COLUMN(Codes[[#Headers],[Parents Demographic]]),FALSE)</f>
        <v>Yes</v>
      </c>
      <c r="P666" s="1" t="str">
        <f>VLOOKUP(Cohort[[#This Row],[Code]],Codes[],COLUMN(Codes[[#Headers],[Mother''s Past Medical History]]),FALSE)</f>
        <v>Yes</v>
      </c>
      <c r="Q666" s="1" t="str">
        <f>VLOOKUP(Cohort[[#This Row],[Code]],Codes[],COLUMN(Codes[[#Headers],[EDD + Mode of Conception]]),FALSE)</f>
        <v>Yes</v>
      </c>
      <c r="R666" s="1" t="str">
        <f>VLOOKUP(Cohort[[#This Row],[Code]],Codes[],COLUMN(Codes[[#Headers],[Late Pregnancy History]]),FALSE)</f>
        <v>Yes</v>
      </c>
      <c r="S666" s="1" t="str">
        <f>VLOOKUP(Cohort[[#This Row],[Code]],Codes[],COLUMN(Codes[[#Headers],[Labour History]]),FALSE)</f>
        <v>Yes</v>
      </c>
      <c r="T666" s="1" t="str">
        <f>VLOOKUP(Cohort[[#This Row],[Code]],Codes[],COLUMN(Codes[[#Headers],[Baby Background Information]]),FALSE)</f>
        <v>Yes</v>
      </c>
      <c r="U666" s="1" t="str">
        <f>VLOOKUP(Cohort[[#This Row],[Code]],Codes[],COLUMN(Codes[[#Headers],[EPDS]]),FALSE)</f>
        <v>Yes</v>
      </c>
      <c r="V666" s="1" t="str">
        <f>VLOOKUP(Cohort[[#This Row],[Code]],Codes[],COLUMN(Codes[[#Headers],[Mother''s Medications]]),FALSE)</f>
        <v>Yes</v>
      </c>
      <c r="W666" s="1" t="str">
        <f>VLOOKUP(Cohort[[#This Row],[Code]],Codes[],COLUMN(Codes[[#Headers],[Baby Medications]]),FALSE)</f>
        <v>Yes</v>
      </c>
      <c r="X666" s="1" t="str">
        <f>VLOOKUP(Cohort[[#This Row],[Code]],Codes[],COLUMN(Codes[[#Headers],[Obstetric Histpry]]),FALSE)</f>
        <v>Yes</v>
      </c>
      <c r="Y666" s="1" t="str">
        <f>VLOOKUP(Cohort[[#This Row],[Code]],Codes[],COLUMN(Codes[[#Headers],[18 Month Follow on Data]]),FALSE)</f>
        <v>No</v>
      </c>
    </row>
    <row r="667" spans="1:25" hidden="1" x14ac:dyDescent="0.2">
      <c r="A667" t="s">
        <v>680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 t="str" cm="1">
        <f t="array" ref="I667">TEXT(SUM(10^Code_Mask*(Cohort[[#This Row],[Fetal Pilot Scans, validated or not]:[Has child had an 18 month assessment.  NB this includes limited data, courtesy assessments etc]]&gt;0)),"0000000")</f>
        <v>0010100</v>
      </c>
      <c r="L667" s="1" t="b">
        <f>VLOOKUP(Cohort[[#This Row],[Participant ID]],BIBS[],COLUMN(BIBS[[#Headers],[BIBS?]]),FALSE)</f>
        <v>0</v>
      </c>
      <c r="N667" s="1" t="str">
        <f>VLOOKUP(Cohort[[#This Row],[Code]],Codes[],COLUMN(Codes[[#Headers],[Meaning]]),FALSE)</f>
        <v>Pre-term scan, no other scans, assessed at 18 months</v>
      </c>
      <c r="O667" s="1" t="str">
        <f>VLOOKUP(Cohort[[#This Row],[Code]],Codes[],COLUMN(Codes[[#Headers],[Parents Demographic]]),FALSE)</f>
        <v>Yes</v>
      </c>
      <c r="P667" s="1" t="str">
        <f>VLOOKUP(Cohort[[#This Row],[Code]],Codes[],COLUMN(Codes[[#Headers],[Mother''s Past Medical History]]),FALSE)</f>
        <v>Yes</v>
      </c>
      <c r="Q667" s="1" t="str">
        <f>VLOOKUP(Cohort[[#This Row],[Code]],Codes[],COLUMN(Codes[[#Headers],[EDD + Mode of Conception]]),FALSE)</f>
        <v>Yes</v>
      </c>
      <c r="R667" s="1" t="str">
        <f>VLOOKUP(Cohort[[#This Row],[Code]],Codes[],COLUMN(Codes[[#Headers],[Late Pregnancy History]]),FALSE)</f>
        <v>Yes</v>
      </c>
      <c r="S667" s="1" t="str">
        <f>VLOOKUP(Cohort[[#This Row],[Code]],Codes[],COLUMN(Codes[[#Headers],[Labour History]]),FALSE)</f>
        <v>Yes</v>
      </c>
      <c r="T667" s="1" t="str">
        <f>VLOOKUP(Cohort[[#This Row],[Code]],Codes[],COLUMN(Codes[[#Headers],[Baby Background Information]]),FALSE)</f>
        <v>Yes</v>
      </c>
      <c r="U667" s="1" t="str">
        <f>VLOOKUP(Cohort[[#This Row],[Code]],Codes[],COLUMN(Codes[[#Headers],[EPDS]]),FALSE)</f>
        <v>Yes</v>
      </c>
      <c r="V667" s="1" t="str">
        <f>VLOOKUP(Cohort[[#This Row],[Code]],Codes[],COLUMN(Codes[[#Headers],[Mother''s Medications]]),FALSE)</f>
        <v>Yes</v>
      </c>
      <c r="W667" s="1" t="str">
        <f>VLOOKUP(Cohort[[#This Row],[Code]],Codes[],COLUMN(Codes[[#Headers],[Baby Medications]]),FALSE)</f>
        <v>Yes</v>
      </c>
      <c r="X667" s="1" t="str">
        <f>VLOOKUP(Cohort[[#This Row],[Code]],Codes[],COLUMN(Codes[[#Headers],[Obstetric Histpry]]),FALSE)</f>
        <v>Yes</v>
      </c>
      <c r="Y667" s="1" t="str">
        <f>VLOOKUP(Cohort[[#This Row],[Code]],Codes[],COLUMN(Codes[[#Headers],[18 Month Follow on Data]]),FALSE)</f>
        <v>Yes</v>
      </c>
    </row>
    <row r="668" spans="1:25" hidden="1" x14ac:dyDescent="0.2">
      <c r="A668" t="s">
        <v>681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tr" cm="1">
        <f t="array" ref="I668">TEXT(SUM(10^Code_Mask*(Cohort[[#This Row],[Fetal Pilot Scans, validated or not]:[Has child had an 18 month assessment.  NB this includes limited data, courtesy assessments etc]]&gt;0)),"0000000")</f>
        <v>0000010</v>
      </c>
      <c r="L668" s="1" t="b">
        <f>VLOOKUP(Cohort[[#This Row],[Participant ID]],BIBS[],COLUMN(BIBS[[#Headers],[BIBS?]]),FALSE)</f>
        <v>0</v>
      </c>
      <c r="N668" s="1" t="str">
        <f>VLOOKUP(Cohort[[#This Row],[Code]],Codes[],COLUMN(Codes[[#Headers],[Meaning]]),FALSE)</f>
        <v>Fetal pilot.  Not assessed.  Enrolment, EPDS, not cleaned</v>
      </c>
      <c r="O668" s="1" t="str">
        <f>VLOOKUP(Cohort[[#This Row],[Code]],Codes[],COLUMN(Codes[[#Headers],[Parents Demographic]]),FALSE)</f>
        <v>Yes - uncleaned</v>
      </c>
      <c r="P668" s="1" t="str">
        <f>VLOOKUP(Cohort[[#This Row],[Code]],Codes[],COLUMN(Codes[[#Headers],[Mother''s Past Medical History]]),FALSE)</f>
        <v>Yes - uncleaned</v>
      </c>
      <c r="Q668" s="1" t="str">
        <f>VLOOKUP(Cohort[[#This Row],[Code]],Codes[],COLUMN(Codes[[#Headers],[EDD + Mode of Conception]]),FALSE)</f>
        <v>Yes - uncleaned</v>
      </c>
      <c r="R668" s="1" t="str">
        <f>VLOOKUP(Cohort[[#This Row],[Code]],Codes[],COLUMN(Codes[[#Headers],[Late Pregnancy History]]),FALSE)</f>
        <v>No</v>
      </c>
      <c r="S668" s="1" t="str">
        <f>VLOOKUP(Cohort[[#This Row],[Code]],Codes[],COLUMN(Codes[[#Headers],[Labour History]]),FALSE)</f>
        <v>No</v>
      </c>
      <c r="T668" s="1" t="str">
        <f>VLOOKUP(Cohort[[#This Row],[Code]],Codes[],COLUMN(Codes[[#Headers],[Baby Background Information]]),FALSE)</f>
        <v>No</v>
      </c>
      <c r="U668" s="1" t="str">
        <f>VLOOKUP(Cohort[[#This Row],[Code]],Codes[],COLUMN(Codes[[#Headers],[EPDS]]),FALSE)</f>
        <v>Yes</v>
      </c>
      <c r="V668" s="1" t="str">
        <f>VLOOKUP(Cohort[[#This Row],[Code]],Codes[],COLUMN(Codes[[#Headers],[Mother''s Medications]]),FALSE)</f>
        <v>Yes - uncleaned</v>
      </c>
      <c r="W668" s="1" t="str">
        <f>VLOOKUP(Cohort[[#This Row],[Code]],Codes[],COLUMN(Codes[[#Headers],[Baby Medications]]),FALSE)</f>
        <v>No</v>
      </c>
      <c r="X668" s="1" t="str">
        <f>VLOOKUP(Cohort[[#This Row],[Code]],Codes[],COLUMN(Codes[[#Headers],[Obstetric Histpry]]),FALSE)</f>
        <v>Yes - uncleaned</v>
      </c>
      <c r="Y668" s="1" t="str">
        <f>VLOOKUP(Cohort[[#This Row],[Code]],Codes[],COLUMN(Codes[[#Headers],[18 Month Follow on Data]]),FALSE)</f>
        <v>No</v>
      </c>
    </row>
    <row r="669" spans="1:25" hidden="1" x14ac:dyDescent="0.2">
      <c r="A669" t="s">
        <v>682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 t="str" cm="1">
        <f t="array" ref="I669">TEXT(SUM(10^Code_Mask*(Cohort[[#This Row],[Fetal Pilot Scans, validated or not]:[Has child had an 18 month assessment.  NB this includes limited data, courtesy assessments etc]]&gt;0)),"0000000")</f>
        <v>0100010</v>
      </c>
      <c r="L669" s="1" t="b">
        <f>VLOOKUP(Cohort[[#This Row],[Participant ID]],BIBS[],COLUMN(BIBS[[#Headers],[BIBS?]]),FALSE)</f>
        <v>0</v>
      </c>
      <c r="N669" s="1" t="str">
        <f>VLOOKUP(Cohort[[#This Row],[Code]],Codes[],COLUMN(Codes[[#Headers],[Meaning]]),FALSE)</f>
        <v>Term scan + fetal pilot not assessed</v>
      </c>
      <c r="O669" s="1" t="str">
        <f>VLOOKUP(Cohort[[#This Row],[Code]],Codes[],COLUMN(Codes[[#Headers],[Parents Demographic]]),FALSE)</f>
        <v>Yes</v>
      </c>
      <c r="P669" s="1" t="str">
        <f>VLOOKUP(Cohort[[#This Row],[Code]],Codes[],COLUMN(Codes[[#Headers],[Mother''s Past Medical History]]),FALSE)</f>
        <v>Yes</v>
      </c>
      <c r="Q669" s="1" t="str">
        <f>VLOOKUP(Cohort[[#This Row],[Code]],Codes[],COLUMN(Codes[[#Headers],[EDD + Mode of Conception]]),FALSE)</f>
        <v>Yes</v>
      </c>
      <c r="R669" s="1" t="str">
        <f>VLOOKUP(Cohort[[#This Row],[Code]],Codes[],COLUMN(Codes[[#Headers],[Late Pregnancy History]]),FALSE)</f>
        <v>Yes</v>
      </c>
      <c r="S669" s="1" t="str">
        <f>VLOOKUP(Cohort[[#This Row],[Code]],Codes[],COLUMN(Codes[[#Headers],[Labour History]]),FALSE)</f>
        <v>Yes</v>
      </c>
      <c r="T669" s="1" t="str">
        <f>VLOOKUP(Cohort[[#This Row],[Code]],Codes[],COLUMN(Codes[[#Headers],[Baby Background Information]]),FALSE)</f>
        <v>Yes</v>
      </c>
      <c r="U669" s="1" t="str">
        <f>VLOOKUP(Cohort[[#This Row],[Code]],Codes[],COLUMN(Codes[[#Headers],[EPDS]]),FALSE)</f>
        <v>Yes</v>
      </c>
      <c r="V669" s="1" t="str">
        <f>VLOOKUP(Cohort[[#This Row],[Code]],Codes[],COLUMN(Codes[[#Headers],[Mother''s Medications]]),FALSE)</f>
        <v>Yes</v>
      </c>
      <c r="W669" s="1" t="str">
        <f>VLOOKUP(Cohort[[#This Row],[Code]],Codes[],COLUMN(Codes[[#Headers],[Baby Medications]]),FALSE)</f>
        <v>Yes</v>
      </c>
      <c r="X669" s="1" t="str">
        <f>VLOOKUP(Cohort[[#This Row],[Code]],Codes[],COLUMN(Codes[[#Headers],[Obstetric Histpry]]),FALSE)</f>
        <v>Yes</v>
      </c>
      <c r="Y669" s="1" t="str">
        <f>VLOOKUP(Cohort[[#This Row],[Code]],Codes[],COLUMN(Codes[[#Headers],[18 Month Follow on Data]]),FALSE)</f>
        <v>No</v>
      </c>
    </row>
    <row r="670" spans="1:25" hidden="1" x14ac:dyDescent="0.2">
      <c r="A670" t="s">
        <v>683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tr" cm="1">
        <f t="array" ref="I670">TEXT(SUM(10^Code_Mask*(Cohort[[#This Row],[Fetal Pilot Scans, validated or not]:[Has child had an 18 month assessment.  NB this includes limited data, courtesy assessments etc]]&gt;0)),"0000000")</f>
        <v>0000010</v>
      </c>
      <c r="L670" s="1" t="b">
        <f>VLOOKUP(Cohort[[#This Row],[Participant ID]],BIBS[],COLUMN(BIBS[[#Headers],[BIBS?]]),FALSE)</f>
        <v>0</v>
      </c>
      <c r="N670" s="1" t="str">
        <f>VLOOKUP(Cohort[[#This Row],[Code]],Codes[],COLUMN(Codes[[#Headers],[Meaning]]),FALSE)</f>
        <v>Fetal pilot.  Not assessed.  Enrolment, EPDS, not cleaned</v>
      </c>
      <c r="O670" s="1" t="str">
        <f>VLOOKUP(Cohort[[#This Row],[Code]],Codes[],COLUMN(Codes[[#Headers],[Parents Demographic]]),FALSE)</f>
        <v>Yes - uncleaned</v>
      </c>
      <c r="P670" s="1" t="str">
        <f>VLOOKUP(Cohort[[#This Row],[Code]],Codes[],COLUMN(Codes[[#Headers],[Mother''s Past Medical History]]),FALSE)</f>
        <v>Yes - uncleaned</v>
      </c>
      <c r="Q670" s="1" t="str">
        <f>VLOOKUP(Cohort[[#This Row],[Code]],Codes[],COLUMN(Codes[[#Headers],[EDD + Mode of Conception]]),FALSE)</f>
        <v>Yes - uncleaned</v>
      </c>
      <c r="R670" s="1" t="str">
        <f>VLOOKUP(Cohort[[#This Row],[Code]],Codes[],COLUMN(Codes[[#Headers],[Late Pregnancy History]]),FALSE)</f>
        <v>No</v>
      </c>
      <c r="S670" s="1" t="str">
        <f>VLOOKUP(Cohort[[#This Row],[Code]],Codes[],COLUMN(Codes[[#Headers],[Labour History]]),FALSE)</f>
        <v>No</v>
      </c>
      <c r="T670" s="1" t="str">
        <f>VLOOKUP(Cohort[[#This Row],[Code]],Codes[],COLUMN(Codes[[#Headers],[Baby Background Information]]),FALSE)</f>
        <v>No</v>
      </c>
      <c r="U670" s="1" t="str">
        <f>VLOOKUP(Cohort[[#This Row],[Code]],Codes[],COLUMN(Codes[[#Headers],[EPDS]]),FALSE)</f>
        <v>Yes</v>
      </c>
      <c r="V670" s="1" t="str">
        <f>VLOOKUP(Cohort[[#This Row],[Code]],Codes[],COLUMN(Codes[[#Headers],[Mother''s Medications]]),FALSE)</f>
        <v>Yes - uncleaned</v>
      </c>
      <c r="W670" s="1" t="str">
        <f>VLOOKUP(Cohort[[#This Row],[Code]],Codes[],COLUMN(Codes[[#Headers],[Baby Medications]]),FALSE)</f>
        <v>No</v>
      </c>
      <c r="X670" s="1" t="str">
        <f>VLOOKUP(Cohort[[#This Row],[Code]],Codes[],COLUMN(Codes[[#Headers],[Obstetric Histpry]]),FALSE)</f>
        <v>Yes - uncleaned</v>
      </c>
      <c r="Y670" s="1" t="str">
        <f>VLOOKUP(Cohort[[#This Row],[Code]],Codes[],COLUMN(Codes[[#Headers],[18 Month Follow on Data]]),FALSE)</f>
        <v>No</v>
      </c>
    </row>
    <row r="671" spans="1:25" hidden="1" x14ac:dyDescent="0.2">
      <c r="A671" t="s">
        <v>684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tr" cm="1">
        <f t="array" ref="I671">TEXT(SUM(10^Code_Mask*(Cohort[[#This Row],[Fetal Pilot Scans, validated or not]:[Has child had an 18 month assessment.  NB this includes limited data, courtesy assessments etc]]&gt;0)),"0000000")</f>
        <v>0000010</v>
      </c>
      <c r="L671" s="1" t="b">
        <f>VLOOKUP(Cohort[[#This Row],[Participant ID]],BIBS[],COLUMN(BIBS[[#Headers],[BIBS?]]),FALSE)</f>
        <v>0</v>
      </c>
      <c r="N671" s="1" t="str">
        <f>VLOOKUP(Cohort[[#This Row],[Code]],Codes[],COLUMN(Codes[[#Headers],[Meaning]]),FALSE)</f>
        <v>Fetal pilot.  Not assessed.  Enrolment, EPDS, not cleaned</v>
      </c>
      <c r="O671" s="1" t="str">
        <f>VLOOKUP(Cohort[[#This Row],[Code]],Codes[],COLUMN(Codes[[#Headers],[Parents Demographic]]),FALSE)</f>
        <v>Yes - uncleaned</v>
      </c>
      <c r="P671" s="1" t="str">
        <f>VLOOKUP(Cohort[[#This Row],[Code]],Codes[],COLUMN(Codes[[#Headers],[Mother''s Past Medical History]]),FALSE)</f>
        <v>Yes - uncleaned</v>
      </c>
      <c r="Q671" s="1" t="str">
        <f>VLOOKUP(Cohort[[#This Row],[Code]],Codes[],COLUMN(Codes[[#Headers],[EDD + Mode of Conception]]),FALSE)</f>
        <v>Yes - uncleaned</v>
      </c>
      <c r="R671" s="1" t="str">
        <f>VLOOKUP(Cohort[[#This Row],[Code]],Codes[],COLUMN(Codes[[#Headers],[Late Pregnancy History]]),FALSE)</f>
        <v>No</v>
      </c>
      <c r="S671" s="1" t="str">
        <f>VLOOKUP(Cohort[[#This Row],[Code]],Codes[],COLUMN(Codes[[#Headers],[Labour History]]),FALSE)</f>
        <v>No</v>
      </c>
      <c r="T671" s="1" t="str">
        <f>VLOOKUP(Cohort[[#This Row],[Code]],Codes[],COLUMN(Codes[[#Headers],[Baby Background Information]]),FALSE)</f>
        <v>No</v>
      </c>
      <c r="U671" s="1" t="str">
        <f>VLOOKUP(Cohort[[#This Row],[Code]],Codes[],COLUMN(Codes[[#Headers],[EPDS]]),FALSE)</f>
        <v>Yes</v>
      </c>
      <c r="V671" s="1" t="str">
        <f>VLOOKUP(Cohort[[#This Row],[Code]],Codes[],COLUMN(Codes[[#Headers],[Mother''s Medications]]),FALSE)</f>
        <v>Yes - uncleaned</v>
      </c>
      <c r="W671" s="1" t="str">
        <f>VLOOKUP(Cohort[[#This Row],[Code]],Codes[],COLUMN(Codes[[#Headers],[Baby Medications]]),FALSE)</f>
        <v>No</v>
      </c>
      <c r="X671" s="1" t="str">
        <f>VLOOKUP(Cohort[[#This Row],[Code]],Codes[],COLUMN(Codes[[#Headers],[Obstetric Histpry]]),FALSE)</f>
        <v>Yes - uncleaned</v>
      </c>
      <c r="Y671" s="1" t="str">
        <f>VLOOKUP(Cohort[[#This Row],[Code]],Codes[],COLUMN(Codes[[#Headers],[18 Month Follow on Data]]),FALSE)</f>
        <v>No</v>
      </c>
    </row>
    <row r="672" spans="1:25" x14ac:dyDescent="0.2">
      <c r="A672" t="s">
        <v>685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 t="str" cm="1">
        <f t="array" ref="I672">TEXT(SUM(10^Code_Mask*(Cohort[[#This Row],[Fetal Pilot Scans, validated or not]:[Has child had an 18 month assessment.  NB this includes limited data, courtesy assessments etc]]&gt;0)),"0000000")</f>
        <v>0100100</v>
      </c>
      <c r="L672" s="1" t="b">
        <f>VLOOKUP(Cohort[[#This Row],[Participant ID]],BIBS[],COLUMN(BIBS[[#Headers],[BIBS?]]),FALSE)</f>
        <v>1</v>
      </c>
      <c r="N672" s="1" t="str">
        <f>VLOOKUP(Cohort[[#This Row],[Code]],Codes[],COLUMN(Codes[[#Headers],[Meaning]]),FALSE)</f>
        <v>Term scan, Assessed at 18 months</v>
      </c>
      <c r="O672" s="1" t="str">
        <f>VLOOKUP(Cohort[[#This Row],[Code]],Codes[],COLUMN(Codes[[#Headers],[Parents Demographic]]),FALSE)</f>
        <v>Yes</v>
      </c>
      <c r="P672" s="1" t="str">
        <f>VLOOKUP(Cohort[[#This Row],[Code]],Codes[],COLUMN(Codes[[#Headers],[Mother''s Past Medical History]]),FALSE)</f>
        <v>Yes</v>
      </c>
      <c r="Q672" s="1" t="str">
        <f>VLOOKUP(Cohort[[#This Row],[Code]],Codes[],COLUMN(Codes[[#Headers],[EDD + Mode of Conception]]),FALSE)</f>
        <v>Yes</v>
      </c>
      <c r="R672" s="1" t="str">
        <f>VLOOKUP(Cohort[[#This Row],[Code]],Codes[],COLUMN(Codes[[#Headers],[Late Pregnancy History]]),FALSE)</f>
        <v>Yes</v>
      </c>
      <c r="S672" s="1" t="str">
        <f>VLOOKUP(Cohort[[#This Row],[Code]],Codes[],COLUMN(Codes[[#Headers],[Labour History]]),FALSE)</f>
        <v>Yes</v>
      </c>
      <c r="T672" s="1" t="str">
        <f>VLOOKUP(Cohort[[#This Row],[Code]],Codes[],COLUMN(Codes[[#Headers],[Baby Background Information]]),FALSE)</f>
        <v>Yes</v>
      </c>
      <c r="U672" s="1" t="str">
        <f>VLOOKUP(Cohort[[#This Row],[Code]],Codes[],COLUMN(Codes[[#Headers],[EPDS]]),FALSE)</f>
        <v>Yes</v>
      </c>
      <c r="V672" s="1" t="str">
        <f>VLOOKUP(Cohort[[#This Row],[Code]],Codes[],COLUMN(Codes[[#Headers],[Mother''s Medications]]),FALSE)</f>
        <v>Yes</v>
      </c>
      <c r="W672" s="1" t="str">
        <f>VLOOKUP(Cohort[[#This Row],[Code]],Codes[],COLUMN(Codes[[#Headers],[Baby Medications]]),FALSE)</f>
        <v>Yes</v>
      </c>
      <c r="X672" s="1" t="str">
        <f>VLOOKUP(Cohort[[#This Row],[Code]],Codes[],COLUMN(Codes[[#Headers],[Obstetric Histpry]]),FALSE)</f>
        <v>Yes</v>
      </c>
      <c r="Y672" s="1" t="str">
        <f>VLOOKUP(Cohort[[#This Row],[Code]],Codes[],COLUMN(Codes[[#Headers],[18 Month Follow on Data]]),FALSE)</f>
        <v>Yes</v>
      </c>
    </row>
    <row r="673" spans="1:25" hidden="1" x14ac:dyDescent="0.2">
      <c r="A673" t="s">
        <v>686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tr" cm="1">
        <f t="array" ref="I673">TEXT(SUM(10^Code_Mask*(Cohort[[#This Row],[Fetal Pilot Scans, validated or not]:[Has child had an 18 month assessment.  NB this includes limited data, courtesy assessments etc]]&gt;0)),"0000000")</f>
        <v>0000010</v>
      </c>
      <c r="L673" s="1" t="b">
        <f>VLOOKUP(Cohort[[#This Row],[Participant ID]],BIBS[],COLUMN(BIBS[[#Headers],[BIBS?]]),FALSE)</f>
        <v>0</v>
      </c>
      <c r="N673" s="1" t="str">
        <f>VLOOKUP(Cohort[[#This Row],[Code]],Codes[],COLUMN(Codes[[#Headers],[Meaning]]),FALSE)</f>
        <v>Fetal pilot.  Not assessed.  Enrolment, EPDS, not cleaned</v>
      </c>
      <c r="O673" s="1" t="str">
        <f>VLOOKUP(Cohort[[#This Row],[Code]],Codes[],COLUMN(Codes[[#Headers],[Parents Demographic]]),FALSE)</f>
        <v>Yes - uncleaned</v>
      </c>
      <c r="P673" s="1" t="str">
        <f>VLOOKUP(Cohort[[#This Row],[Code]],Codes[],COLUMN(Codes[[#Headers],[Mother''s Past Medical History]]),FALSE)</f>
        <v>Yes - uncleaned</v>
      </c>
      <c r="Q673" s="1" t="str">
        <f>VLOOKUP(Cohort[[#This Row],[Code]],Codes[],COLUMN(Codes[[#Headers],[EDD + Mode of Conception]]),FALSE)</f>
        <v>Yes - uncleaned</v>
      </c>
      <c r="R673" s="1" t="str">
        <f>VLOOKUP(Cohort[[#This Row],[Code]],Codes[],COLUMN(Codes[[#Headers],[Late Pregnancy History]]),FALSE)</f>
        <v>No</v>
      </c>
      <c r="S673" s="1" t="str">
        <f>VLOOKUP(Cohort[[#This Row],[Code]],Codes[],COLUMN(Codes[[#Headers],[Labour History]]),FALSE)</f>
        <v>No</v>
      </c>
      <c r="T673" s="1" t="str">
        <f>VLOOKUP(Cohort[[#This Row],[Code]],Codes[],COLUMN(Codes[[#Headers],[Baby Background Information]]),FALSE)</f>
        <v>No</v>
      </c>
      <c r="U673" s="1" t="str">
        <f>VLOOKUP(Cohort[[#This Row],[Code]],Codes[],COLUMN(Codes[[#Headers],[EPDS]]),FALSE)</f>
        <v>Yes</v>
      </c>
      <c r="V673" s="1" t="str">
        <f>VLOOKUP(Cohort[[#This Row],[Code]],Codes[],COLUMN(Codes[[#Headers],[Mother''s Medications]]),FALSE)</f>
        <v>Yes - uncleaned</v>
      </c>
      <c r="W673" s="1" t="str">
        <f>VLOOKUP(Cohort[[#This Row],[Code]],Codes[],COLUMN(Codes[[#Headers],[Baby Medications]]),FALSE)</f>
        <v>No</v>
      </c>
      <c r="X673" s="1" t="str">
        <f>VLOOKUP(Cohort[[#This Row],[Code]],Codes[],COLUMN(Codes[[#Headers],[Obstetric Histpry]]),FALSE)</f>
        <v>Yes - uncleaned</v>
      </c>
      <c r="Y673" s="1" t="str">
        <f>VLOOKUP(Cohort[[#This Row],[Code]],Codes[],COLUMN(Codes[[#Headers],[18 Month Follow on Data]]),FALSE)</f>
        <v>No</v>
      </c>
    </row>
    <row r="674" spans="1:25" hidden="1" x14ac:dyDescent="0.2">
      <c r="A674" t="s">
        <v>687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tr" cm="1">
        <f t="array" ref="I674">TEXT(SUM(10^Code_Mask*(Cohort[[#This Row],[Fetal Pilot Scans, validated or not]:[Has child had an 18 month assessment.  NB this includes limited data, courtesy assessments etc]]&gt;0)),"0000000")</f>
        <v>0000010</v>
      </c>
      <c r="L674" s="1" t="b">
        <f>VLOOKUP(Cohort[[#This Row],[Participant ID]],BIBS[],COLUMN(BIBS[[#Headers],[BIBS?]]),FALSE)</f>
        <v>0</v>
      </c>
      <c r="N674" s="1" t="str">
        <f>VLOOKUP(Cohort[[#This Row],[Code]],Codes[],COLUMN(Codes[[#Headers],[Meaning]]),FALSE)</f>
        <v>Fetal pilot.  Not assessed.  Enrolment, EPDS, not cleaned</v>
      </c>
      <c r="O674" s="1" t="str">
        <f>VLOOKUP(Cohort[[#This Row],[Code]],Codes[],COLUMN(Codes[[#Headers],[Parents Demographic]]),FALSE)</f>
        <v>Yes - uncleaned</v>
      </c>
      <c r="P674" s="1" t="str">
        <f>VLOOKUP(Cohort[[#This Row],[Code]],Codes[],COLUMN(Codes[[#Headers],[Mother''s Past Medical History]]),FALSE)</f>
        <v>Yes - uncleaned</v>
      </c>
      <c r="Q674" s="1" t="str">
        <f>VLOOKUP(Cohort[[#This Row],[Code]],Codes[],COLUMN(Codes[[#Headers],[EDD + Mode of Conception]]),FALSE)</f>
        <v>Yes - uncleaned</v>
      </c>
      <c r="R674" s="1" t="str">
        <f>VLOOKUP(Cohort[[#This Row],[Code]],Codes[],COLUMN(Codes[[#Headers],[Late Pregnancy History]]),FALSE)</f>
        <v>No</v>
      </c>
      <c r="S674" s="1" t="str">
        <f>VLOOKUP(Cohort[[#This Row],[Code]],Codes[],COLUMN(Codes[[#Headers],[Labour History]]),FALSE)</f>
        <v>No</v>
      </c>
      <c r="T674" s="1" t="str">
        <f>VLOOKUP(Cohort[[#This Row],[Code]],Codes[],COLUMN(Codes[[#Headers],[Baby Background Information]]),FALSE)</f>
        <v>No</v>
      </c>
      <c r="U674" s="1" t="str">
        <f>VLOOKUP(Cohort[[#This Row],[Code]],Codes[],COLUMN(Codes[[#Headers],[EPDS]]),FALSE)</f>
        <v>Yes</v>
      </c>
      <c r="V674" s="1" t="str">
        <f>VLOOKUP(Cohort[[#This Row],[Code]],Codes[],COLUMN(Codes[[#Headers],[Mother''s Medications]]),FALSE)</f>
        <v>Yes - uncleaned</v>
      </c>
      <c r="W674" s="1" t="str">
        <f>VLOOKUP(Cohort[[#This Row],[Code]],Codes[],COLUMN(Codes[[#Headers],[Baby Medications]]),FALSE)</f>
        <v>No</v>
      </c>
      <c r="X674" s="1" t="str">
        <f>VLOOKUP(Cohort[[#This Row],[Code]],Codes[],COLUMN(Codes[[#Headers],[Obstetric Histpry]]),FALSE)</f>
        <v>Yes - uncleaned</v>
      </c>
      <c r="Y674" s="1" t="str">
        <f>VLOOKUP(Cohort[[#This Row],[Code]],Codes[],COLUMN(Codes[[#Headers],[18 Month Follow on Data]]),FALSE)</f>
        <v>No</v>
      </c>
    </row>
    <row r="675" spans="1:25" hidden="1" x14ac:dyDescent="0.2">
      <c r="A675" t="s">
        <v>688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  <c r="I675" t="str" cm="1">
        <f t="array" ref="I675">TEXT(SUM(10^Code_Mask*(Cohort[[#This Row],[Fetal Pilot Scans, validated or not]:[Has child had an 18 month assessment.  NB this includes limited data, courtesy assessments etc]]&gt;0)),"0000000")</f>
        <v>0011110</v>
      </c>
      <c r="L675" s="1" t="b">
        <f>VLOOKUP(Cohort[[#This Row],[Participant ID]],BIBS[],COLUMN(BIBS[[#Headers],[BIBS?]]),FALSE)</f>
        <v>0</v>
      </c>
      <c r="N675" s="1" t="str">
        <f>VLOOKUP(Cohort[[#This Row],[Code]],Codes[],COLUMN(Codes[[#Headers],[Meaning]]),FALSE)</f>
        <v>Pre-term and pre-term at term scans + fetal pilot, assessed at 18 months</v>
      </c>
      <c r="O675" s="1" t="str">
        <f>VLOOKUP(Cohort[[#This Row],[Code]],Codes[],COLUMN(Codes[[#Headers],[Parents Demographic]]),FALSE)</f>
        <v>Yes</v>
      </c>
      <c r="P675" s="1" t="str">
        <f>VLOOKUP(Cohort[[#This Row],[Code]],Codes[],COLUMN(Codes[[#Headers],[Mother''s Past Medical History]]),FALSE)</f>
        <v>Yes</v>
      </c>
      <c r="Q675" s="1" t="str">
        <f>VLOOKUP(Cohort[[#This Row],[Code]],Codes[],COLUMN(Codes[[#Headers],[EDD + Mode of Conception]]),FALSE)</f>
        <v>Yes</v>
      </c>
      <c r="R675" s="1" t="str">
        <f>VLOOKUP(Cohort[[#This Row],[Code]],Codes[],COLUMN(Codes[[#Headers],[Late Pregnancy History]]),FALSE)</f>
        <v>Yes</v>
      </c>
      <c r="S675" s="1" t="str">
        <f>VLOOKUP(Cohort[[#This Row],[Code]],Codes[],COLUMN(Codes[[#Headers],[Labour History]]),FALSE)</f>
        <v>Yes</v>
      </c>
      <c r="T675" s="1" t="str">
        <f>VLOOKUP(Cohort[[#This Row],[Code]],Codes[],COLUMN(Codes[[#Headers],[Baby Background Information]]),FALSE)</f>
        <v>Yes</v>
      </c>
      <c r="U675" s="1" t="str">
        <f>VLOOKUP(Cohort[[#This Row],[Code]],Codes[],COLUMN(Codes[[#Headers],[EPDS]]),FALSE)</f>
        <v>Yes</v>
      </c>
      <c r="V675" s="1" t="str">
        <f>VLOOKUP(Cohort[[#This Row],[Code]],Codes[],COLUMN(Codes[[#Headers],[Mother''s Medications]]),FALSE)</f>
        <v>Yes</v>
      </c>
      <c r="W675" s="1" t="str">
        <f>VLOOKUP(Cohort[[#This Row],[Code]],Codes[],COLUMN(Codes[[#Headers],[Baby Medications]]),FALSE)</f>
        <v>Yes</v>
      </c>
      <c r="X675" s="1" t="str">
        <f>VLOOKUP(Cohort[[#This Row],[Code]],Codes[],COLUMN(Codes[[#Headers],[Obstetric Histpry]]),FALSE)</f>
        <v>Yes</v>
      </c>
      <c r="Y675" s="1" t="str">
        <f>VLOOKUP(Cohort[[#This Row],[Code]],Codes[],COLUMN(Codes[[#Headers],[18 Month Follow on Data]]),FALSE)</f>
        <v>Yes</v>
      </c>
    </row>
    <row r="676" spans="1:25" hidden="1" x14ac:dyDescent="0.2">
      <c r="A676" t="s">
        <v>689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 t="str" cm="1">
        <f t="array" ref="I676">TEXT(SUM(10^Code_Mask*(Cohort[[#This Row],[Fetal Pilot Scans, validated or not]:[Has child had an 18 month assessment.  NB this includes limited data, courtesy assessments etc]]&gt;0)),"0000000")</f>
        <v>0100110</v>
      </c>
      <c r="L676" s="1" t="b">
        <f>VLOOKUP(Cohort[[#This Row],[Participant ID]],BIBS[],COLUMN(BIBS[[#Headers],[BIBS?]]),FALSE)</f>
        <v>0</v>
      </c>
      <c r="N676" s="1" t="str">
        <f>VLOOKUP(Cohort[[#This Row],[Code]],Codes[],COLUMN(Codes[[#Headers],[Meaning]]),FALSE)</f>
        <v>Term scan + fetal pilot assessed at 18 months</v>
      </c>
      <c r="O676" s="1" t="str">
        <f>VLOOKUP(Cohort[[#This Row],[Code]],Codes[],COLUMN(Codes[[#Headers],[Parents Demographic]]),FALSE)</f>
        <v>Yes</v>
      </c>
      <c r="P676" s="1" t="str">
        <f>VLOOKUP(Cohort[[#This Row],[Code]],Codes[],COLUMN(Codes[[#Headers],[Mother''s Past Medical History]]),FALSE)</f>
        <v>Yes</v>
      </c>
      <c r="Q676" s="1" t="str">
        <f>VLOOKUP(Cohort[[#This Row],[Code]],Codes[],COLUMN(Codes[[#Headers],[EDD + Mode of Conception]]),FALSE)</f>
        <v>Yes</v>
      </c>
      <c r="R676" s="1" t="str">
        <f>VLOOKUP(Cohort[[#This Row],[Code]],Codes[],COLUMN(Codes[[#Headers],[Late Pregnancy History]]),FALSE)</f>
        <v>Yes</v>
      </c>
      <c r="S676" s="1" t="str">
        <f>VLOOKUP(Cohort[[#This Row],[Code]],Codes[],COLUMN(Codes[[#Headers],[Labour History]]),FALSE)</f>
        <v>Yes</v>
      </c>
      <c r="T676" s="1" t="str">
        <f>VLOOKUP(Cohort[[#This Row],[Code]],Codes[],COLUMN(Codes[[#Headers],[Baby Background Information]]),FALSE)</f>
        <v>Yes</v>
      </c>
      <c r="U676" s="1" t="str">
        <f>VLOOKUP(Cohort[[#This Row],[Code]],Codes[],COLUMN(Codes[[#Headers],[EPDS]]),FALSE)</f>
        <v>Yes</v>
      </c>
      <c r="V676" s="1" t="str">
        <f>VLOOKUP(Cohort[[#This Row],[Code]],Codes[],COLUMN(Codes[[#Headers],[Mother''s Medications]]),FALSE)</f>
        <v>Yes</v>
      </c>
      <c r="W676" s="1" t="str">
        <f>VLOOKUP(Cohort[[#This Row],[Code]],Codes[],COLUMN(Codes[[#Headers],[Baby Medications]]),FALSE)</f>
        <v>Yes</v>
      </c>
      <c r="X676" s="1" t="str">
        <f>VLOOKUP(Cohort[[#This Row],[Code]],Codes[],COLUMN(Codes[[#Headers],[Obstetric Histpry]]),FALSE)</f>
        <v>Yes</v>
      </c>
      <c r="Y676" s="1" t="str">
        <f>VLOOKUP(Cohort[[#This Row],[Code]],Codes[],COLUMN(Codes[[#Headers],[18 Month Follow on Data]]),FALSE)</f>
        <v>Yes</v>
      </c>
    </row>
    <row r="677" spans="1:25" hidden="1" x14ac:dyDescent="0.2">
      <c r="A677" t="s">
        <v>690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 t="str" cm="1">
        <f t="array" ref="I677">TEXT(SUM(10^Code_Mask*(Cohort[[#This Row],[Fetal Pilot Scans, validated or not]:[Has child had an 18 month assessment.  NB this includes limited data, courtesy assessments etc]]&gt;0)),"0000000")</f>
        <v>0100110</v>
      </c>
      <c r="L677" s="1" t="b">
        <f>VLOOKUP(Cohort[[#This Row],[Participant ID]],BIBS[],COLUMN(BIBS[[#Headers],[BIBS?]]),FALSE)</f>
        <v>0</v>
      </c>
      <c r="N677" s="1" t="str">
        <f>VLOOKUP(Cohort[[#This Row],[Code]],Codes[],COLUMN(Codes[[#Headers],[Meaning]]),FALSE)</f>
        <v>Term scan + fetal pilot assessed at 18 months</v>
      </c>
      <c r="O677" s="1" t="str">
        <f>VLOOKUP(Cohort[[#This Row],[Code]],Codes[],COLUMN(Codes[[#Headers],[Parents Demographic]]),FALSE)</f>
        <v>Yes</v>
      </c>
      <c r="P677" s="1" t="str">
        <f>VLOOKUP(Cohort[[#This Row],[Code]],Codes[],COLUMN(Codes[[#Headers],[Mother''s Past Medical History]]),FALSE)</f>
        <v>Yes</v>
      </c>
      <c r="Q677" s="1" t="str">
        <f>VLOOKUP(Cohort[[#This Row],[Code]],Codes[],COLUMN(Codes[[#Headers],[EDD + Mode of Conception]]),FALSE)</f>
        <v>Yes</v>
      </c>
      <c r="R677" s="1" t="str">
        <f>VLOOKUP(Cohort[[#This Row],[Code]],Codes[],COLUMN(Codes[[#Headers],[Late Pregnancy History]]),FALSE)</f>
        <v>Yes</v>
      </c>
      <c r="S677" s="1" t="str">
        <f>VLOOKUP(Cohort[[#This Row],[Code]],Codes[],COLUMN(Codes[[#Headers],[Labour History]]),FALSE)</f>
        <v>Yes</v>
      </c>
      <c r="T677" s="1" t="str">
        <f>VLOOKUP(Cohort[[#This Row],[Code]],Codes[],COLUMN(Codes[[#Headers],[Baby Background Information]]),FALSE)</f>
        <v>Yes</v>
      </c>
      <c r="U677" s="1" t="str">
        <f>VLOOKUP(Cohort[[#This Row],[Code]],Codes[],COLUMN(Codes[[#Headers],[EPDS]]),FALSE)</f>
        <v>Yes</v>
      </c>
      <c r="V677" s="1" t="str">
        <f>VLOOKUP(Cohort[[#This Row],[Code]],Codes[],COLUMN(Codes[[#Headers],[Mother''s Medications]]),FALSE)</f>
        <v>Yes</v>
      </c>
      <c r="W677" s="1" t="str">
        <f>VLOOKUP(Cohort[[#This Row],[Code]],Codes[],COLUMN(Codes[[#Headers],[Baby Medications]]),FALSE)</f>
        <v>Yes</v>
      </c>
      <c r="X677" s="1" t="str">
        <f>VLOOKUP(Cohort[[#This Row],[Code]],Codes[],COLUMN(Codes[[#Headers],[Obstetric Histpry]]),FALSE)</f>
        <v>Yes</v>
      </c>
      <c r="Y677" s="1" t="str">
        <f>VLOOKUP(Cohort[[#This Row],[Code]],Codes[],COLUMN(Codes[[#Headers],[18 Month Follow on Data]]),FALSE)</f>
        <v>Yes</v>
      </c>
    </row>
    <row r="678" spans="1:25" hidden="1" x14ac:dyDescent="0.2">
      <c r="A678" t="s">
        <v>691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 t="str" cm="1">
        <f t="array" ref="I678">TEXT(SUM(10^Code_Mask*(Cohort[[#This Row],[Fetal Pilot Scans, validated or not]:[Has child had an 18 month assessment.  NB this includes limited data, courtesy assessments etc]]&gt;0)),"0000000")</f>
        <v>0100110</v>
      </c>
      <c r="L678" s="1" t="b">
        <f>VLOOKUP(Cohort[[#This Row],[Participant ID]],BIBS[],COLUMN(BIBS[[#Headers],[BIBS?]]),FALSE)</f>
        <v>0</v>
      </c>
      <c r="N678" s="1" t="str">
        <f>VLOOKUP(Cohort[[#This Row],[Code]],Codes[],COLUMN(Codes[[#Headers],[Meaning]]),FALSE)</f>
        <v>Term scan + fetal pilot assessed at 18 months</v>
      </c>
      <c r="O678" s="1" t="str">
        <f>VLOOKUP(Cohort[[#This Row],[Code]],Codes[],COLUMN(Codes[[#Headers],[Parents Demographic]]),FALSE)</f>
        <v>Yes</v>
      </c>
      <c r="P678" s="1" t="str">
        <f>VLOOKUP(Cohort[[#This Row],[Code]],Codes[],COLUMN(Codes[[#Headers],[Mother''s Past Medical History]]),FALSE)</f>
        <v>Yes</v>
      </c>
      <c r="Q678" s="1" t="str">
        <f>VLOOKUP(Cohort[[#This Row],[Code]],Codes[],COLUMN(Codes[[#Headers],[EDD + Mode of Conception]]),FALSE)</f>
        <v>Yes</v>
      </c>
      <c r="R678" s="1" t="str">
        <f>VLOOKUP(Cohort[[#This Row],[Code]],Codes[],COLUMN(Codes[[#Headers],[Late Pregnancy History]]),FALSE)</f>
        <v>Yes</v>
      </c>
      <c r="S678" s="1" t="str">
        <f>VLOOKUP(Cohort[[#This Row],[Code]],Codes[],COLUMN(Codes[[#Headers],[Labour History]]),FALSE)</f>
        <v>Yes</v>
      </c>
      <c r="T678" s="1" t="str">
        <f>VLOOKUP(Cohort[[#This Row],[Code]],Codes[],COLUMN(Codes[[#Headers],[Baby Background Information]]),FALSE)</f>
        <v>Yes</v>
      </c>
      <c r="U678" s="1" t="str">
        <f>VLOOKUP(Cohort[[#This Row],[Code]],Codes[],COLUMN(Codes[[#Headers],[EPDS]]),FALSE)</f>
        <v>Yes</v>
      </c>
      <c r="V678" s="1" t="str">
        <f>VLOOKUP(Cohort[[#This Row],[Code]],Codes[],COLUMN(Codes[[#Headers],[Mother''s Medications]]),FALSE)</f>
        <v>Yes</v>
      </c>
      <c r="W678" s="1" t="str">
        <f>VLOOKUP(Cohort[[#This Row],[Code]],Codes[],COLUMN(Codes[[#Headers],[Baby Medications]]),FALSE)</f>
        <v>Yes</v>
      </c>
      <c r="X678" s="1" t="str">
        <f>VLOOKUP(Cohort[[#This Row],[Code]],Codes[],COLUMN(Codes[[#Headers],[Obstetric Histpry]]),FALSE)</f>
        <v>Yes</v>
      </c>
      <c r="Y678" s="1" t="str">
        <f>VLOOKUP(Cohort[[#This Row],[Code]],Codes[],COLUMN(Codes[[#Headers],[18 Month Follow on Data]]),FALSE)</f>
        <v>Yes</v>
      </c>
    </row>
    <row r="679" spans="1:25" hidden="1" x14ac:dyDescent="0.2">
      <c r="A679" t="s">
        <v>692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tr" cm="1">
        <f t="array" ref="I679">TEXT(SUM(10^Code_Mask*(Cohort[[#This Row],[Fetal Pilot Scans, validated or not]:[Has child had an 18 month assessment.  NB this includes limited data, courtesy assessments etc]]&gt;0)),"0000000")</f>
        <v>0000010</v>
      </c>
      <c r="L679" s="1" t="b">
        <f>VLOOKUP(Cohort[[#This Row],[Participant ID]],BIBS[],COLUMN(BIBS[[#Headers],[BIBS?]]),FALSE)</f>
        <v>0</v>
      </c>
      <c r="N679" s="1" t="str">
        <f>VLOOKUP(Cohort[[#This Row],[Code]],Codes[],COLUMN(Codes[[#Headers],[Meaning]]),FALSE)</f>
        <v>Fetal pilot.  Not assessed.  Enrolment, EPDS, not cleaned</v>
      </c>
      <c r="O679" s="1" t="str">
        <f>VLOOKUP(Cohort[[#This Row],[Code]],Codes[],COLUMN(Codes[[#Headers],[Parents Demographic]]),FALSE)</f>
        <v>Yes - uncleaned</v>
      </c>
      <c r="P679" s="1" t="str">
        <f>VLOOKUP(Cohort[[#This Row],[Code]],Codes[],COLUMN(Codes[[#Headers],[Mother''s Past Medical History]]),FALSE)</f>
        <v>Yes - uncleaned</v>
      </c>
      <c r="Q679" s="1" t="str">
        <f>VLOOKUP(Cohort[[#This Row],[Code]],Codes[],COLUMN(Codes[[#Headers],[EDD + Mode of Conception]]),FALSE)</f>
        <v>Yes - uncleaned</v>
      </c>
      <c r="R679" s="1" t="str">
        <f>VLOOKUP(Cohort[[#This Row],[Code]],Codes[],COLUMN(Codes[[#Headers],[Late Pregnancy History]]),FALSE)</f>
        <v>No</v>
      </c>
      <c r="S679" s="1" t="str">
        <f>VLOOKUP(Cohort[[#This Row],[Code]],Codes[],COLUMN(Codes[[#Headers],[Labour History]]),FALSE)</f>
        <v>No</v>
      </c>
      <c r="T679" s="1" t="str">
        <f>VLOOKUP(Cohort[[#This Row],[Code]],Codes[],COLUMN(Codes[[#Headers],[Baby Background Information]]),FALSE)</f>
        <v>No</v>
      </c>
      <c r="U679" s="1" t="str">
        <f>VLOOKUP(Cohort[[#This Row],[Code]],Codes[],COLUMN(Codes[[#Headers],[EPDS]]),FALSE)</f>
        <v>Yes</v>
      </c>
      <c r="V679" s="1" t="str">
        <f>VLOOKUP(Cohort[[#This Row],[Code]],Codes[],COLUMN(Codes[[#Headers],[Mother''s Medications]]),FALSE)</f>
        <v>Yes - uncleaned</v>
      </c>
      <c r="W679" s="1" t="str">
        <f>VLOOKUP(Cohort[[#This Row],[Code]],Codes[],COLUMN(Codes[[#Headers],[Baby Medications]]),FALSE)</f>
        <v>No</v>
      </c>
      <c r="X679" s="1" t="str">
        <f>VLOOKUP(Cohort[[#This Row],[Code]],Codes[],COLUMN(Codes[[#Headers],[Obstetric Histpry]]),FALSE)</f>
        <v>Yes - uncleaned</v>
      </c>
      <c r="Y679" s="1" t="str">
        <f>VLOOKUP(Cohort[[#This Row],[Code]],Codes[],COLUMN(Codes[[#Headers],[18 Month Follow on Data]]),FALSE)</f>
        <v>No</v>
      </c>
    </row>
    <row r="680" spans="1:25" hidden="1" x14ac:dyDescent="0.2">
      <c r="A680" t="s">
        <v>693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 t="str" cm="1">
        <f t="array" ref="I680">TEXT(SUM(10^Code_Mask*(Cohort[[#This Row],[Fetal Pilot Scans, validated or not]:[Has child had an 18 month assessment.  NB this includes limited data, courtesy assessments etc]]&gt;0)),"0000000")</f>
        <v>0011000</v>
      </c>
      <c r="L680" s="1" t="b">
        <f>VLOOKUP(Cohort[[#This Row],[Participant ID]],BIBS[],COLUMN(BIBS[[#Headers],[BIBS?]]),FALSE)</f>
        <v>0</v>
      </c>
      <c r="N680" s="1" t="str">
        <f>VLOOKUP(Cohort[[#This Row],[Code]],Codes[],COLUMN(Codes[[#Headers],[Meaning]]),FALSE)</f>
        <v>Pre-term and pre-term at term scans, not assessed</v>
      </c>
      <c r="O680" s="1" t="str">
        <f>VLOOKUP(Cohort[[#This Row],[Code]],Codes[],COLUMN(Codes[[#Headers],[Parents Demographic]]),FALSE)</f>
        <v>Yes</v>
      </c>
      <c r="P680" s="1" t="str">
        <f>VLOOKUP(Cohort[[#This Row],[Code]],Codes[],COLUMN(Codes[[#Headers],[Mother''s Past Medical History]]),FALSE)</f>
        <v>Yes</v>
      </c>
      <c r="Q680" s="1" t="str">
        <f>VLOOKUP(Cohort[[#This Row],[Code]],Codes[],COLUMN(Codes[[#Headers],[EDD + Mode of Conception]]),FALSE)</f>
        <v>Yes</v>
      </c>
      <c r="R680" s="1" t="str">
        <f>VLOOKUP(Cohort[[#This Row],[Code]],Codes[],COLUMN(Codes[[#Headers],[Late Pregnancy History]]),FALSE)</f>
        <v>Yes</v>
      </c>
      <c r="S680" s="1" t="str">
        <f>VLOOKUP(Cohort[[#This Row],[Code]],Codes[],COLUMN(Codes[[#Headers],[Labour History]]),FALSE)</f>
        <v>Yes</v>
      </c>
      <c r="T680" s="1" t="str">
        <f>VLOOKUP(Cohort[[#This Row],[Code]],Codes[],COLUMN(Codes[[#Headers],[Baby Background Information]]),FALSE)</f>
        <v>Yes</v>
      </c>
      <c r="U680" s="1" t="str">
        <f>VLOOKUP(Cohort[[#This Row],[Code]],Codes[],COLUMN(Codes[[#Headers],[EPDS]]),FALSE)</f>
        <v>Yes</v>
      </c>
      <c r="V680" s="1" t="str">
        <f>VLOOKUP(Cohort[[#This Row],[Code]],Codes[],COLUMN(Codes[[#Headers],[Mother''s Medications]]),FALSE)</f>
        <v>Yes</v>
      </c>
      <c r="W680" s="1" t="str">
        <f>VLOOKUP(Cohort[[#This Row],[Code]],Codes[],COLUMN(Codes[[#Headers],[Baby Medications]]),FALSE)</f>
        <v>Yes</v>
      </c>
      <c r="X680" s="1" t="str">
        <f>VLOOKUP(Cohort[[#This Row],[Code]],Codes[],COLUMN(Codes[[#Headers],[Obstetric Histpry]]),FALSE)</f>
        <v>Yes</v>
      </c>
      <c r="Y680" s="1" t="str">
        <f>VLOOKUP(Cohort[[#This Row],[Code]],Codes[],COLUMN(Codes[[#Headers],[18 Month Follow on Data]]),FALSE)</f>
        <v>No</v>
      </c>
    </row>
    <row r="681" spans="1:25" ht="51" x14ac:dyDescent="0.2">
      <c r="A681" t="s">
        <v>694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 t="str" cm="1">
        <f t="array" ref="I681">TEXT(SUM(10^Code_Mask*(Cohort[[#This Row],[Fetal Pilot Scans, validated or not]:[Has child had an 18 month assessment.  NB this includes limited data, courtesy assessments etc]]&gt;0)),"0000000")</f>
        <v>0100000</v>
      </c>
      <c r="K681" s="1" t="s">
        <v>16</v>
      </c>
      <c r="L681" s="1" t="b">
        <f>VLOOKUP(Cohort[[#This Row],[Participant ID]],BIBS[],COLUMN(BIBS[[#Headers],[BIBS?]]),FALSE)</f>
        <v>1</v>
      </c>
      <c r="N681" s="1" t="str">
        <f>VLOOKUP(Cohort[[#This Row],[Code]],Codes[],COLUMN(Codes[[#Headers],[Meaning]]),FALSE)</f>
        <v>Term scan, not assessed</v>
      </c>
      <c r="O681" s="1" t="str">
        <f>VLOOKUP(Cohort[[#This Row],[Code]],Codes[],COLUMN(Codes[[#Headers],[Parents Demographic]]),FALSE)</f>
        <v>Yes</v>
      </c>
      <c r="P681" s="1" t="str">
        <f>VLOOKUP(Cohort[[#This Row],[Code]],Codes[],COLUMN(Codes[[#Headers],[Mother''s Past Medical History]]),FALSE)</f>
        <v>Yes</v>
      </c>
      <c r="Q681" s="1" t="str">
        <f>VLOOKUP(Cohort[[#This Row],[Code]],Codes[],COLUMN(Codes[[#Headers],[EDD + Mode of Conception]]),FALSE)</f>
        <v>Yes</v>
      </c>
      <c r="R681" s="1" t="str">
        <f>VLOOKUP(Cohort[[#This Row],[Code]],Codes[],COLUMN(Codes[[#Headers],[Late Pregnancy History]]),FALSE)</f>
        <v>Yes</v>
      </c>
      <c r="S681" s="1" t="str">
        <f>VLOOKUP(Cohort[[#This Row],[Code]],Codes[],COLUMN(Codes[[#Headers],[Labour History]]),FALSE)</f>
        <v>Yes</v>
      </c>
      <c r="T681" s="1" t="str">
        <f>VLOOKUP(Cohort[[#This Row],[Code]],Codes[],COLUMN(Codes[[#Headers],[Baby Background Information]]),FALSE)</f>
        <v>Yes</v>
      </c>
      <c r="U681" s="1" t="str">
        <f>VLOOKUP(Cohort[[#This Row],[Code]],Codes[],COLUMN(Codes[[#Headers],[EPDS]]),FALSE)</f>
        <v>Yes</v>
      </c>
      <c r="V681" s="1" t="str">
        <f>VLOOKUP(Cohort[[#This Row],[Code]],Codes[],COLUMN(Codes[[#Headers],[Mother''s Medications]]),FALSE)</f>
        <v>Yes</v>
      </c>
      <c r="W681" s="1" t="str">
        <f>VLOOKUP(Cohort[[#This Row],[Code]],Codes[],COLUMN(Codes[[#Headers],[Baby Medications]]),FALSE)</f>
        <v>Yes</v>
      </c>
      <c r="X681" s="1" t="str">
        <f>VLOOKUP(Cohort[[#This Row],[Code]],Codes[],COLUMN(Codes[[#Headers],[Obstetric Histpry]]),FALSE)</f>
        <v>Yes</v>
      </c>
      <c r="Y681" s="1" t="str">
        <f>VLOOKUP(Cohort[[#This Row],[Code]],Codes[],COLUMN(Codes[[#Headers],[18 Month Follow on Data]]),FALSE)</f>
        <v>No</v>
      </c>
    </row>
    <row r="682" spans="1:25" hidden="1" x14ac:dyDescent="0.2">
      <c r="A682" t="s">
        <v>695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 t="str" cm="1">
        <f t="array" ref="I682">TEXT(SUM(10^Code_Mask*(Cohort[[#This Row],[Fetal Pilot Scans, validated or not]:[Has child had an 18 month assessment.  NB this includes limited data, courtesy assessments etc]]&gt;0)),"0000000")</f>
        <v>0100100</v>
      </c>
      <c r="L682" s="1" t="b">
        <f>VLOOKUP(Cohort[[#This Row],[Participant ID]],BIBS[],COLUMN(BIBS[[#Headers],[BIBS?]]),FALSE)</f>
        <v>0</v>
      </c>
      <c r="N682" s="1" t="str">
        <f>VLOOKUP(Cohort[[#This Row],[Code]],Codes[],COLUMN(Codes[[#Headers],[Meaning]]),FALSE)</f>
        <v>Term scan, Assessed at 18 months</v>
      </c>
      <c r="O682" s="1" t="str">
        <f>VLOOKUP(Cohort[[#This Row],[Code]],Codes[],COLUMN(Codes[[#Headers],[Parents Demographic]]),FALSE)</f>
        <v>Yes</v>
      </c>
      <c r="P682" s="1" t="str">
        <f>VLOOKUP(Cohort[[#This Row],[Code]],Codes[],COLUMN(Codes[[#Headers],[Mother''s Past Medical History]]),FALSE)</f>
        <v>Yes</v>
      </c>
      <c r="Q682" s="1" t="str">
        <f>VLOOKUP(Cohort[[#This Row],[Code]],Codes[],COLUMN(Codes[[#Headers],[EDD + Mode of Conception]]),FALSE)</f>
        <v>Yes</v>
      </c>
      <c r="R682" s="1" t="str">
        <f>VLOOKUP(Cohort[[#This Row],[Code]],Codes[],COLUMN(Codes[[#Headers],[Late Pregnancy History]]),FALSE)</f>
        <v>Yes</v>
      </c>
      <c r="S682" s="1" t="str">
        <f>VLOOKUP(Cohort[[#This Row],[Code]],Codes[],COLUMN(Codes[[#Headers],[Labour History]]),FALSE)</f>
        <v>Yes</v>
      </c>
      <c r="T682" s="1" t="str">
        <f>VLOOKUP(Cohort[[#This Row],[Code]],Codes[],COLUMN(Codes[[#Headers],[Baby Background Information]]),FALSE)</f>
        <v>Yes</v>
      </c>
      <c r="U682" s="1" t="str">
        <f>VLOOKUP(Cohort[[#This Row],[Code]],Codes[],COLUMN(Codes[[#Headers],[EPDS]]),FALSE)</f>
        <v>Yes</v>
      </c>
      <c r="V682" s="1" t="str">
        <f>VLOOKUP(Cohort[[#This Row],[Code]],Codes[],COLUMN(Codes[[#Headers],[Mother''s Medications]]),FALSE)</f>
        <v>Yes</v>
      </c>
      <c r="W682" s="1" t="str">
        <f>VLOOKUP(Cohort[[#This Row],[Code]],Codes[],COLUMN(Codes[[#Headers],[Baby Medications]]),FALSE)</f>
        <v>Yes</v>
      </c>
      <c r="X682" s="1" t="str">
        <f>VLOOKUP(Cohort[[#This Row],[Code]],Codes[],COLUMN(Codes[[#Headers],[Obstetric Histpry]]),FALSE)</f>
        <v>Yes</v>
      </c>
      <c r="Y682" s="1" t="str">
        <f>VLOOKUP(Cohort[[#This Row],[Code]],Codes[],COLUMN(Codes[[#Headers],[18 Month Follow on Data]]),FALSE)</f>
        <v>Yes</v>
      </c>
    </row>
    <row r="683" spans="1:25" hidden="1" x14ac:dyDescent="0.2">
      <c r="A683" t="s">
        <v>696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tr" cm="1">
        <f t="array" ref="I683">TEXT(SUM(10^Code_Mask*(Cohort[[#This Row],[Fetal Pilot Scans, validated or not]:[Has child had an 18 month assessment.  NB this includes limited data, courtesy assessments etc]]&gt;0)),"0000000")</f>
        <v>0000010</v>
      </c>
      <c r="L683" s="1" t="b">
        <f>VLOOKUP(Cohort[[#This Row],[Participant ID]],BIBS[],COLUMN(BIBS[[#Headers],[BIBS?]]),FALSE)</f>
        <v>0</v>
      </c>
      <c r="N683" s="1" t="str">
        <f>VLOOKUP(Cohort[[#This Row],[Code]],Codes[],COLUMN(Codes[[#Headers],[Meaning]]),FALSE)</f>
        <v>Fetal pilot.  Not assessed.  Enrolment, EPDS, not cleaned</v>
      </c>
      <c r="O683" s="1" t="str">
        <f>VLOOKUP(Cohort[[#This Row],[Code]],Codes[],COLUMN(Codes[[#Headers],[Parents Demographic]]),FALSE)</f>
        <v>Yes - uncleaned</v>
      </c>
      <c r="P683" s="1" t="str">
        <f>VLOOKUP(Cohort[[#This Row],[Code]],Codes[],COLUMN(Codes[[#Headers],[Mother''s Past Medical History]]),FALSE)</f>
        <v>Yes - uncleaned</v>
      </c>
      <c r="Q683" s="1" t="str">
        <f>VLOOKUP(Cohort[[#This Row],[Code]],Codes[],COLUMN(Codes[[#Headers],[EDD + Mode of Conception]]),FALSE)</f>
        <v>Yes - uncleaned</v>
      </c>
      <c r="R683" s="1" t="str">
        <f>VLOOKUP(Cohort[[#This Row],[Code]],Codes[],COLUMN(Codes[[#Headers],[Late Pregnancy History]]),FALSE)</f>
        <v>No</v>
      </c>
      <c r="S683" s="1" t="str">
        <f>VLOOKUP(Cohort[[#This Row],[Code]],Codes[],COLUMN(Codes[[#Headers],[Labour History]]),FALSE)</f>
        <v>No</v>
      </c>
      <c r="T683" s="1" t="str">
        <f>VLOOKUP(Cohort[[#This Row],[Code]],Codes[],COLUMN(Codes[[#Headers],[Baby Background Information]]),FALSE)</f>
        <v>No</v>
      </c>
      <c r="U683" s="1" t="str">
        <f>VLOOKUP(Cohort[[#This Row],[Code]],Codes[],COLUMN(Codes[[#Headers],[EPDS]]),FALSE)</f>
        <v>Yes</v>
      </c>
      <c r="V683" s="1" t="str">
        <f>VLOOKUP(Cohort[[#This Row],[Code]],Codes[],COLUMN(Codes[[#Headers],[Mother''s Medications]]),FALSE)</f>
        <v>Yes - uncleaned</v>
      </c>
      <c r="W683" s="1" t="str">
        <f>VLOOKUP(Cohort[[#This Row],[Code]],Codes[],COLUMN(Codes[[#Headers],[Baby Medications]]),FALSE)</f>
        <v>No</v>
      </c>
      <c r="X683" s="1" t="str">
        <f>VLOOKUP(Cohort[[#This Row],[Code]],Codes[],COLUMN(Codes[[#Headers],[Obstetric Histpry]]),FALSE)</f>
        <v>Yes - uncleaned</v>
      </c>
      <c r="Y683" s="1" t="str">
        <f>VLOOKUP(Cohort[[#This Row],[Code]],Codes[],COLUMN(Codes[[#Headers],[18 Month Follow on Data]]),FALSE)</f>
        <v>No</v>
      </c>
    </row>
    <row r="684" spans="1:25" hidden="1" x14ac:dyDescent="0.2">
      <c r="A684" t="s">
        <v>697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 t="str" cm="1">
        <f t="array" ref="I684">TEXT(SUM(10^Code_Mask*(Cohort[[#This Row],[Fetal Pilot Scans, validated or not]:[Has child had an 18 month assessment.  NB this includes limited data, courtesy assessments etc]]&gt;0)),"0000000")</f>
        <v>0011100</v>
      </c>
      <c r="L684" s="1" t="b">
        <f>VLOOKUP(Cohort[[#This Row],[Participant ID]],BIBS[],COLUMN(BIBS[[#Headers],[BIBS?]]),FALSE)</f>
        <v>0</v>
      </c>
      <c r="N684" s="1" t="str">
        <f>VLOOKUP(Cohort[[#This Row],[Code]],Codes[],COLUMN(Codes[[#Headers],[Meaning]]),FALSE)</f>
        <v>Pre-term and pre-term at term scans, assessed at 18 months</v>
      </c>
      <c r="O684" s="1" t="str">
        <f>VLOOKUP(Cohort[[#This Row],[Code]],Codes[],COLUMN(Codes[[#Headers],[Parents Demographic]]),FALSE)</f>
        <v>Yes</v>
      </c>
      <c r="P684" s="1" t="str">
        <f>VLOOKUP(Cohort[[#This Row],[Code]],Codes[],COLUMN(Codes[[#Headers],[Mother''s Past Medical History]]),FALSE)</f>
        <v>Yes</v>
      </c>
      <c r="Q684" s="1" t="str">
        <f>VLOOKUP(Cohort[[#This Row],[Code]],Codes[],COLUMN(Codes[[#Headers],[EDD + Mode of Conception]]),FALSE)</f>
        <v>Yes</v>
      </c>
      <c r="R684" s="1" t="str">
        <f>VLOOKUP(Cohort[[#This Row],[Code]],Codes[],COLUMN(Codes[[#Headers],[Late Pregnancy History]]),FALSE)</f>
        <v>Yes</v>
      </c>
      <c r="S684" s="1" t="str">
        <f>VLOOKUP(Cohort[[#This Row],[Code]],Codes[],COLUMN(Codes[[#Headers],[Labour History]]),FALSE)</f>
        <v>Yes</v>
      </c>
      <c r="T684" s="1" t="str">
        <f>VLOOKUP(Cohort[[#This Row],[Code]],Codes[],COLUMN(Codes[[#Headers],[Baby Background Information]]),FALSE)</f>
        <v>Yes</v>
      </c>
      <c r="U684" s="1" t="str">
        <f>VLOOKUP(Cohort[[#This Row],[Code]],Codes[],COLUMN(Codes[[#Headers],[EPDS]]),FALSE)</f>
        <v>Yes</v>
      </c>
      <c r="V684" s="1" t="str">
        <f>VLOOKUP(Cohort[[#This Row],[Code]],Codes[],COLUMN(Codes[[#Headers],[Mother''s Medications]]),FALSE)</f>
        <v>Yes</v>
      </c>
      <c r="W684" s="1" t="str">
        <f>VLOOKUP(Cohort[[#This Row],[Code]],Codes[],COLUMN(Codes[[#Headers],[Baby Medications]]),FALSE)</f>
        <v>Yes</v>
      </c>
      <c r="X684" s="1" t="str">
        <f>VLOOKUP(Cohort[[#This Row],[Code]],Codes[],COLUMN(Codes[[#Headers],[Obstetric Histpry]]),FALSE)</f>
        <v>Yes</v>
      </c>
      <c r="Y684" s="1" t="str">
        <f>VLOOKUP(Cohort[[#This Row],[Code]],Codes[],COLUMN(Codes[[#Headers],[18 Month Follow on Data]]),FALSE)</f>
        <v>Yes</v>
      </c>
    </row>
    <row r="685" spans="1:25" hidden="1" x14ac:dyDescent="0.2">
      <c r="A685" t="s">
        <v>698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tr" cm="1">
        <f t="array" ref="I685">TEXT(SUM(10^Code_Mask*(Cohort[[#This Row],[Fetal Pilot Scans, validated or not]:[Has child had an 18 month assessment.  NB this includes limited data, courtesy assessments etc]]&gt;0)),"0000000")</f>
        <v>0000010</v>
      </c>
      <c r="L685" s="1" t="b">
        <f>VLOOKUP(Cohort[[#This Row],[Participant ID]],BIBS[],COLUMN(BIBS[[#Headers],[BIBS?]]),FALSE)</f>
        <v>0</v>
      </c>
      <c r="N685" s="1" t="str">
        <f>VLOOKUP(Cohort[[#This Row],[Code]],Codes[],COLUMN(Codes[[#Headers],[Meaning]]),FALSE)</f>
        <v>Fetal pilot.  Not assessed.  Enrolment, EPDS, not cleaned</v>
      </c>
      <c r="O685" s="1" t="str">
        <f>VLOOKUP(Cohort[[#This Row],[Code]],Codes[],COLUMN(Codes[[#Headers],[Parents Demographic]]),FALSE)</f>
        <v>Yes - uncleaned</v>
      </c>
      <c r="P685" s="1" t="str">
        <f>VLOOKUP(Cohort[[#This Row],[Code]],Codes[],COLUMN(Codes[[#Headers],[Mother''s Past Medical History]]),FALSE)</f>
        <v>Yes - uncleaned</v>
      </c>
      <c r="Q685" s="1" t="str">
        <f>VLOOKUP(Cohort[[#This Row],[Code]],Codes[],COLUMN(Codes[[#Headers],[EDD + Mode of Conception]]),FALSE)</f>
        <v>Yes - uncleaned</v>
      </c>
      <c r="R685" s="1" t="str">
        <f>VLOOKUP(Cohort[[#This Row],[Code]],Codes[],COLUMN(Codes[[#Headers],[Late Pregnancy History]]),FALSE)</f>
        <v>No</v>
      </c>
      <c r="S685" s="1" t="str">
        <f>VLOOKUP(Cohort[[#This Row],[Code]],Codes[],COLUMN(Codes[[#Headers],[Labour History]]),FALSE)</f>
        <v>No</v>
      </c>
      <c r="T685" s="1" t="str">
        <f>VLOOKUP(Cohort[[#This Row],[Code]],Codes[],COLUMN(Codes[[#Headers],[Baby Background Information]]),FALSE)</f>
        <v>No</v>
      </c>
      <c r="U685" s="1" t="str">
        <f>VLOOKUP(Cohort[[#This Row],[Code]],Codes[],COLUMN(Codes[[#Headers],[EPDS]]),FALSE)</f>
        <v>Yes</v>
      </c>
      <c r="V685" s="1" t="str">
        <f>VLOOKUP(Cohort[[#This Row],[Code]],Codes[],COLUMN(Codes[[#Headers],[Mother''s Medications]]),FALSE)</f>
        <v>Yes - uncleaned</v>
      </c>
      <c r="W685" s="1" t="str">
        <f>VLOOKUP(Cohort[[#This Row],[Code]],Codes[],COLUMN(Codes[[#Headers],[Baby Medications]]),FALSE)</f>
        <v>No</v>
      </c>
      <c r="X685" s="1" t="str">
        <f>VLOOKUP(Cohort[[#This Row],[Code]],Codes[],COLUMN(Codes[[#Headers],[Obstetric Histpry]]),FALSE)</f>
        <v>Yes - uncleaned</v>
      </c>
      <c r="Y685" s="1" t="str">
        <f>VLOOKUP(Cohort[[#This Row],[Code]],Codes[],COLUMN(Codes[[#Headers],[18 Month Follow on Data]]),FALSE)</f>
        <v>No</v>
      </c>
    </row>
    <row r="686" spans="1:25" hidden="1" x14ac:dyDescent="0.2">
      <c r="A686" t="s">
        <v>699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tr" cm="1">
        <f t="array" ref="I686">TEXT(SUM(10^Code_Mask*(Cohort[[#This Row],[Fetal Pilot Scans, validated or not]:[Has child had an 18 month assessment.  NB this includes limited data, courtesy assessments etc]]&gt;0)),"0000000")</f>
        <v>0000010</v>
      </c>
      <c r="L686" s="1" t="b">
        <f>VLOOKUP(Cohort[[#This Row],[Participant ID]],BIBS[],COLUMN(BIBS[[#Headers],[BIBS?]]),FALSE)</f>
        <v>0</v>
      </c>
      <c r="N686" s="1" t="str">
        <f>VLOOKUP(Cohort[[#This Row],[Code]],Codes[],COLUMN(Codes[[#Headers],[Meaning]]),FALSE)</f>
        <v>Fetal pilot.  Not assessed.  Enrolment, EPDS, not cleaned</v>
      </c>
      <c r="O686" s="1" t="str">
        <f>VLOOKUP(Cohort[[#This Row],[Code]],Codes[],COLUMN(Codes[[#Headers],[Parents Demographic]]),FALSE)</f>
        <v>Yes - uncleaned</v>
      </c>
      <c r="P686" s="1" t="str">
        <f>VLOOKUP(Cohort[[#This Row],[Code]],Codes[],COLUMN(Codes[[#Headers],[Mother''s Past Medical History]]),FALSE)</f>
        <v>Yes - uncleaned</v>
      </c>
      <c r="Q686" s="1" t="str">
        <f>VLOOKUP(Cohort[[#This Row],[Code]],Codes[],COLUMN(Codes[[#Headers],[EDD + Mode of Conception]]),FALSE)</f>
        <v>Yes - uncleaned</v>
      </c>
      <c r="R686" s="1" t="str">
        <f>VLOOKUP(Cohort[[#This Row],[Code]],Codes[],COLUMN(Codes[[#Headers],[Late Pregnancy History]]),FALSE)</f>
        <v>No</v>
      </c>
      <c r="S686" s="1" t="str">
        <f>VLOOKUP(Cohort[[#This Row],[Code]],Codes[],COLUMN(Codes[[#Headers],[Labour History]]),FALSE)</f>
        <v>No</v>
      </c>
      <c r="T686" s="1" t="str">
        <f>VLOOKUP(Cohort[[#This Row],[Code]],Codes[],COLUMN(Codes[[#Headers],[Baby Background Information]]),FALSE)</f>
        <v>No</v>
      </c>
      <c r="U686" s="1" t="str">
        <f>VLOOKUP(Cohort[[#This Row],[Code]],Codes[],COLUMN(Codes[[#Headers],[EPDS]]),FALSE)</f>
        <v>Yes</v>
      </c>
      <c r="V686" s="1" t="str">
        <f>VLOOKUP(Cohort[[#This Row],[Code]],Codes[],COLUMN(Codes[[#Headers],[Mother''s Medications]]),FALSE)</f>
        <v>Yes - uncleaned</v>
      </c>
      <c r="W686" s="1" t="str">
        <f>VLOOKUP(Cohort[[#This Row],[Code]],Codes[],COLUMN(Codes[[#Headers],[Baby Medications]]),FALSE)</f>
        <v>No</v>
      </c>
      <c r="X686" s="1" t="str">
        <f>VLOOKUP(Cohort[[#This Row],[Code]],Codes[],COLUMN(Codes[[#Headers],[Obstetric Histpry]]),FALSE)</f>
        <v>Yes - uncleaned</v>
      </c>
      <c r="Y686" s="1" t="str">
        <f>VLOOKUP(Cohort[[#This Row],[Code]],Codes[],COLUMN(Codes[[#Headers],[18 Month Follow on Data]]),FALSE)</f>
        <v>No</v>
      </c>
    </row>
    <row r="687" spans="1:25" hidden="1" x14ac:dyDescent="0.2">
      <c r="A687" t="s">
        <v>700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tr" cm="1">
        <f t="array" ref="I687">TEXT(SUM(10^Code_Mask*(Cohort[[#This Row],[Fetal Pilot Scans, validated or not]:[Has child had an 18 month assessment.  NB this includes limited data, courtesy assessments etc]]&gt;0)),"0000000")</f>
        <v>0000010</v>
      </c>
      <c r="L687" s="1" t="b">
        <f>VLOOKUP(Cohort[[#This Row],[Participant ID]],BIBS[],COLUMN(BIBS[[#Headers],[BIBS?]]),FALSE)</f>
        <v>0</v>
      </c>
      <c r="N687" s="1" t="str">
        <f>VLOOKUP(Cohort[[#This Row],[Code]],Codes[],COLUMN(Codes[[#Headers],[Meaning]]),FALSE)</f>
        <v>Fetal pilot.  Not assessed.  Enrolment, EPDS, not cleaned</v>
      </c>
      <c r="O687" s="1" t="str">
        <f>VLOOKUP(Cohort[[#This Row],[Code]],Codes[],COLUMN(Codes[[#Headers],[Parents Demographic]]),FALSE)</f>
        <v>Yes - uncleaned</v>
      </c>
      <c r="P687" s="1" t="str">
        <f>VLOOKUP(Cohort[[#This Row],[Code]],Codes[],COLUMN(Codes[[#Headers],[Mother''s Past Medical History]]),FALSE)</f>
        <v>Yes - uncleaned</v>
      </c>
      <c r="Q687" s="1" t="str">
        <f>VLOOKUP(Cohort[[#This Row],[Code]],Codes[],COLUMN(Codes[[#Headers],[EDD + Mode of Conception]]),FALSE)</f>
        <v>Yes - uncleaned</v>
      </c>
      <c r="R687" s="1" t="str">
        <f>VLOOKUP(Cohort[[#This Row],[Code]],Codes[],COLUMN(Codes[[#Headers],[Late Pregnancy History]]),FALSE)</f>
        <v>No</v>
      </c>
      <c r="S687" s="1" t="str">
        <f>VLOOKUP(Cohort[[#This Row],[Code]],Codes[],COLUMN(Codes[[#Headers],[Labour History]]),FALSE)</f>
        <v>No</v>
      </c>
      <c r="T687" s="1" t="str">
        <f>VLOOKUP(Cohort[[#This Row],[Code]],Codes[],COLUMN(Codes[[#Headers],[Baby Background Information]]),FALSE)</f>
        <v>No</v>
      </c>
      <c r="U687" s="1" t="str">
        <f>VLOOKUP(Cohort[[#This Row],[Code]],Codes[],COLUMN(Codes[[#Headers],[EPDS]]),FALSE)</f>
        <v>Yes</v>
      </c>
      <c r="V687" s="1" t="str">
        <f>VLOOKUP(Cohort[[#This Row],[Code]],Codes[],COLUMN(Codes[[#Headers],[Mother''s Medications]]),FALSE)</f>
        <v>Yes - uncleaned</v>
      </c>
      <c r="W687" s="1" t="str">
        <f>VLOOKUP(Cohort[[#This Row],[Code]],Codes[],COLUMN(Codes[[#Headers],[Baby Medications]]),FALSE)</f>
        <v>No</v>
      </c>
      <c r="X687" s="1" t="str">
        <f>VLOOKUP(Cohort[[#This Row],[Code]],Codes[],COLUMN(Codes[[#Headers],[Obstetric Histpry]]),FALSE)</f>
        <v>Yes - uncleaned</v>
      </c>
      <c r="Y687" s="1" t="str">
        <f>VLOOKUP(Cohort[[#This Row],[Code]],Codes[],COLUMN(Codes[[#Headers],[18 Month Follow on Data]]),FALSE)</f>
        <v>No</v>
      </c>
    </row>
    <row r="688" spans="1:25" hidden="1" x14ac:dyDescent="0.2">
      <c r="A688" t="s">
        <v>701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 t="str" cm="1">
        <f t="array" ref="I688">TEXT(SUM(10^Code_Mask*(Cohort[[#This Row],[Fetal Pilot Scans, validated or not]:[Has child had an 18 month assessment.  NB this includes limited data, courtesy assessments etc]]&gt;0)),"0000000")</f>
        <v>0010100</v>
      </c>
      <c r="L688" s="1" t="b">
        <f>VLOOKUP(Cohort[[#This Row],[Participant ID]],BIBS[],COLUMN(BIBS[[#Headers],[BIBS?]]),FALSE)</f>
        <v>0</v>
      </c>
      <c r="N688" s="1" t="str">
        <f>VLOOKUP(Cohort[[#This Row],[Code]],Codes[],COLUMN(Codes[[#Headers],[Meaning]]),FALSE)</f>
        <v>Pre-term scan, no other scans, assessed at 18 months</v>
      </c>
      <c r="O688" s="1" t="str">
        <f>VLOOKUP(Cohort[[#This Row],[Code]],Codes[],COLUMN(Codes[[#Headers],[Parents Demographic]]),FALSE)</f>
        <v>Yes</v>
      </c>
      <c r="P688" s="1" t="str">
        <f>VLOOKUP(Cohort[[#This Row],[Code]],Codes[],COLUMN(Codes[[#Headers],[Mother''s Past Medical History]]),FALSE)</f>
        <v>Yes</v>
      </c>
      <c r="Q688" s="1" t="str">
        <f>VLOOKUP(Cohort[[#This Row],[Code]],Codes[],COLUMN(Codes[[#Headers],[EDD + Mode of Conception]]),FALSE)</f>
        <v>Yes</v>
      </c>
      <c r="R688" s="1" t="str">
        <f>VLOOKUP(Cohort[[#This Row],[Code]],Codes[],COLUMN(Codes[[#Headers],[Late Pregnancy History]]),FALSE)</f>
        <v>Yes</v>
      </c>
      <c r="S688" s="1" t="str">
        <f>VLOOKUP(Cohort[[#This Row],[Code]],Codes[],COLUMN(Codes[[#Headers],[Labour History]]),FALSE)</f>
        <v>Yes</v>
      </c>
      <c r="T688" s="1" t="str">
        <f>VLOOKUP(Cohort[[#This Row],[Code]],Codes[],COLUMN(Codes[[#Headers],[Baby Background Information]]),FALSE)</f>
        <v>Yes</v>
      </c>
      <c r="U688" s="1" t="str">
        <f>VLOOKUP(Cohort[[#This Row],[Code]],Codes[],COLUMN(Codes[[#Headers],[EPDS]]),FALSE)</f>
        <v>Yes</v>
      </c>
      <c r="V688" s="1" t="str">
        <f>VLOOKUP(Cohort[[#This Row],[Code]],Codes[],COLUMN(Codes[[#Headers],[Mother''s Medications]]),FALSE)</f>
        <v>Yes</v>
      </c>
      <c r="W688" s="1" t="str">
        <f>VLOOKUP(Cohort[[#This Row],[Code]],Codes[],COLUMN(Codes[[#Headers],[Baby Medications]]),FALSE)</f>
        <v>Yes</v>
      </c>
      <c r="X688" s="1" t="str">
        <f>VLOOKUP(Cohort[[#This Row],[Code]],Codes[],COLUMN(Codes[[#Headers],[Obstetric Histpry]]),FALSE)</f>
        <v>Yes</v>
      </c>
      <c r="Y688" s="1" t="str">
        <f>VLOOKUP(Cohort[[#This Row],[Code]],Codes[],COLUMN(Codes[[#Headers],[18 Month Follow on Data]]),FALSE)</f>
        <v>Yes</v>
      </c>
    </row>
    <row r="689" spans="1:25" hidden="1" x14ac:dyDescent="0.2">
      <c r="A689" t="s">
        <v>702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tr" cm="1">
        <f t="array" ref="I689">TEXT(SUM(10^Code_Mask*(Cohort[[#This Row],[Fetal Pilot Scans, validated or not]:[Has child had an 18 month assessment.  NB this includes limited data, courtesy assessments etc]]&gt;0)),"0000000")</f>
        <v>0000010</v>
      </c>
      <c r="L689" s="1" t="b">
        <f>VLOOKUP(Cohort[[#This Row],[Participant ID]],BIBS[],COLUMN(BIBS[[#Headers],[BIBS?]]),FALSE)</f>
        <v>0</v>
      </c>
      <c r="N689" s="1" t="str">
        <f>VLOOKUP(Cohort[[#This Row],[Code]],Codes[],COLUMN(Codes[[#Headers],[Meaning]]),FALSE)</f>
        <v>Fetal pilot.  Not assessed.  Enrolment, EPDS, not cleaned</v>
      </c>
      <c r="O689" s="1" t="str">
        <f>VLOOKUP(Cohort[[#This Row],[Code]],Codes[],COLUMN(Codes[[#Headers],[Parents Demographic]]),FALSE)</f>
        <v>Yes - uncleaned</v>
      </c>
      <c r="P689" s="1" t="str">
        <f>VLOOKUP(Cohort[[#This Row],[Code]],Codes[],COLUMN(Codes[[#Headers],[Mother''s Past Medical History]]),FALSE)</f>
        <v>Yes - uncleaned</v>
      </c>
      <c r="Q689" s="1" t="str">
        <f>VLOOKUP(Cohort[[#This Row],[Code]],Codes[],COLUMN(Codes[[#Headers],[EDD + Mode of Conception]]),FALSE)</f>
        <v>Yes - uncleaned</v>
      </c>
      <c r="R689" s="1" t="str">
        <f>VLOOKUP(Cohort[[#This Row],[Code]],Codes[],COLUMN(Codes[[#Headers],[Late Pregnancy History]]),FALSE)</f>
        <v>No</v>
      </c>
      <c r="S689" s="1" t="str">
        <f>VLOOKUP(Cohort[[#This Row],[Code]],Codes[],COLUMN(Codes[[#Headers],[Labour History]]),FALSE)</f>
        <v>No</v>
      </c>
      <c r="T689" s="1" t="str">
        <f>VLOOKUP(Cohort[[#This Row],[Code]],Codes[],COLUMN(Codes[[#Headers],[Baby Background Information]]),FALSE)</f>
        <v>No</v>
      </c>
      <c r="U689" s="1" t="str">
        <f>VLOOKUP(Cohort[[#This Row],[Code]],Codes[],COLUMN(Codes[[#Headers],[EPDS]]),FALSE)</f>
        <v>Yes</v>
      </c>
      <c r="V689" s="1" t="str">
        <f>VLOOKUP(Cohort[[#This Row],[Code]],Codes[],COLUMN(Codes[[#Headers],[Mother''s Medications]]),FALSE)</f>
        <v>Yes - uncleaned</v>
      </c>
      <c r="W689" s="1" t="str">
        <f>VLOOKUP(Cohort[[#This Row],[Code]],Codes[],COLUMN(Codes[[#Headers],[Baby Medications]]),FALSE)</f>
        <v>No</v>
      </c>
      <c r="X689" s="1" t="str">
        <f>VLOOKUP(Cohort[[#This Row],[Code]],Codes[],COLUMN(Codes[[#Headers],[Obstetric Histpry]]),FALSE)</f>
        <v>Yes - uncleaned</v>
      </c>
      <c r="Y689" s="1" t="str">
        <f>VLOOKUP(Cohort[[#This Row],[Code]],Codes[],COLUMN(Codes[[#Headers],[18 Month Follow on Data]]),FALSE)</f>
        <v>No</v>
      </c>
    </row>
    <row r="690" spans="1:25" x14ac:dyDescent="0.2">
      <c r="A690" t="s">
        <v>703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 t="str" cm="1">
        <f t="array" ref="I690">TEXT(SUM(10^Code_Mask*(Cohort[[#This Row],[Fetal Pilot Scans, validated or not]:[Has child had an 18 month assessment.  NB this includes limited data, courtesy assessments etc]]&gt;0)),"0000000")</f>
        <v>0100100</v>
      </c>
      <c r="L690" s="1" t="b">
        <f>VLOOKUP(Cohort[[#This Row],[Participant ID]],BIBS[],COLUMN(BIBS[[#Headers],[BIBS?]]),FALSE)</f>
        <v>1</v>
      </c>
      <c r="N690" s="1" t="str">
        <f>VLOOKUP(Cohort[[#This Row],[Code]],Codes[],COLUMN(Codes[[#Headers],[Meaning]]),FALSE)</f>
        <v>Term scan, Assessed at 18 months</v>
      </c>
      <c r="O690" s="1" t="str">
        <f>VLOOKUP(Cohort[[#This Row],[Code]],Codes[],COLUMN(Codes[[#Headers],[Parents Demographic]]),FALSE)</f>
        <v>Yes</v>
      </c>
      <c r="P690" s="1" t="str">
        <f>VLOOKUP(Cohort[[#This Row],[Code]],Codes[],COLUMN(Codes[[#Headers],[Mother''s Past Medical History]]),FALSE)</f>
        <v>Yes</v>
      </c>
      <c r="Q690" s="1" t="str">
        <f>VLOOKUP(Cohort[[#This Row],[Code]],Codes[],COLUMN(Codes[[#Headers],[EDD + Mode of Conception]]),FALSE)</f>
        <v>Yes</v>
      </c>
      <c r="R690" s="1" t="str">
        <f>VLOOKUP(Cohort[[#This Row],[Code]],Codes[],COLUMN(Codes[[#Headers],[Late Pregnancy History]]),FALSE)</f>
        <v>Yes</v>
      </c>
      <c r="S690" s="1" t="str">
        <f>VLOOKUP(Cohort[[#This Row],[Code]],Codes[],COLUMN(Codes[[#Headers],[Labour History]]),FALSE)</f>
        <v>Yes</v>
      </c>
      <c r="T690" s="1" t="str">
        <f>VLOOKUP(Cohort[[#This Row],[Code]],Codes[],COLUMN(Codes[[#Headers],[Baby Background Information]]),FALSE)</f>
        <v>Yes</v>
      </c>
      <c r="U690" s="1" t="str">
        <f>VLOOKUP(Cohort[[#This Row],[Code]],Codes[],COLUMN(Codes[[#Headers],[EPDS]]),FALSE)</f>
        <v>Yes</v>
      </c>
      <c r="V690" s="1" t="str">
        <f>VLOOKUP(Cohort[[#This Row],[Code]],Codes[],COLUMN(Codes[[#Headers],[Mother''s Medications]]),FALSE)</f>
        <v>Yes</v>
      </c>
      <c r="W690" s="1" t="str">
        <f>VLOOKUP(Cohort[[#This Row],[Code]],Codes[],COLUMN(Codes[[#Headers],[Baby Medications]]),FALSE)</f>
        <v>Yes</v>
      </c>
      <c r="X690" s="1" t="str">
        <f>VLOOKUP(Cohort[[#This Row],[Code]],Codes[],COLUMN(Codes[[#Headers],[Obstetric Histpry]]),FALSE)</f>
        <v>Yes</v>
      </c>
      <c r="Y690" s="1" t="str">
        <f>VLOOKUP(Cohort[[#This Row],[Code]],Codes[],COLUMN(Codes[[#Headers],[18 Month Follow on Data]]),FALSE)</f>
        <v>Yes</v>
      </c>
    </row>
    <row r="691" spans="1:25" hidden="1" x14ac:dyDescent="0.2">
      <c r="A691" t="s">
        <v>704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 t="str" cm="1">
        <f t="array" ref="I691">TEXT(SUM(10^Code_Mask*(Cohort[[#This Row],[Fetal Pilot Scans, validated or not]:[Has child had an 18 month assessment.  NB this includes limited data, courtesy assessments etc]]&gt;0)),"0000000")</f>
        <v>0100100</v>
      </c>
      <c r="L691" s="1" t="b">
        <f>VLOOKUP(Cohort[[#This Row],[Participant ID]],BIBS[],COLUMN(BIBS[[#Headers],[BIBS?]]),FALSE)</f>
        <v>0</v>
      </c>
      <c r="N691" s="1" t="str">
        <f>VLOOKUP(Cohort[[#This Row],[Code]],Codes[],COLUMN(Codes[[#Headers],[Meaning]]),FALSE)</f>
        <v>Term scan, Assessed at 18 months</v>
      </c>
      <c r="O691" s="1" t="str">
        <f>VLOOKUP(Cohort[[#This Row],[Code]],Codes[],COLUMN(Codes[[#Headers],[Parents Demographic]]),FALSE)</f>
        <v>Yes</v>
      </c>
      <c r="P691" s="1" t="str">
        <f>VLOOKUP(Cohort[[#This Row],[Code]],Codes[],COLUMN(Codes[[#Headers],[Mother''s Past Medical History]]),FALSE)</f>
        <v>Yes</v>
      </c>
      <c r="Q691" s="1" t="str">
        <f>VLOOKUP(Cohort[[#This Row],[Code]],Codes[],COLUMN(Codes[[#Headers],[EDD + Mode of Conception]]),FALSE)</f>
        <v>Yes</v>
      </c>
      <c r="R691" s="1" t="str">
        <f>VLOOKUP(Cohort[[#This Row],[Code]],Codes[],COLUMN(Codes[[#Headers],[Late Pregnancy History]]),FALSE)</f>
        <v>Yes</v>
      </c>
      <c r="S691" s="1" t="str">
        <f>VLOOKUP(Cohort[[#This Row],[Code]],Codes[],COLUMN(Codes[[#Headers],[Labour History]]),FALSE)</f>
        <v>Yes</v>
      </c>
      <c r="T691" s="1" t="str">
        <f>VLOOKUP(Cohort[[#This Row],[Code]],Codes[],COLUMN(Codes[[#Headers],[Baby Background Information]]),FALSE)</f>
        <v>Yes</v>
      </c>
      <c r="U691" s="1" t="str">
        <f>VLOOKUP(Cohort[[#This Row],[Code]],Codes[],COLUMN(Codes[[#Headers],[EPDS]]),FALSE)</f>
        <v>Yes</v>
      </c>
      <c r="V691" s="1" t="str">
        <f>VLOOKUP(Cohort[[#This Row],[Code]],Codes[],COLUMN(Codes[[#Headers],[Mother''s Medications]]),FALSE)</f>
        <v>Yes</v>
      </c>
      <c r="W691" s="1" t="str">
        <f>VLOOKUP(Cohort[[#This Row],[Code]],Codes[],COLUMN(Codes[[#Headers],[Baby Medications]]),FALSE)</f>
        <v>Yes</v>
      </c>
      <c r="X691" s="1" t="str">
        <f>VLOOKUP(Cohort[[#This Row],[Code]],Codes[],COLUMN(Codes[[#Headers],[Obstetric Histpry]]),FALSE)</f>
        <v>Yes</v>
      </c>
      <c r="Y691" s="1" t="str">
        <f>VLOOKUP(Cohort[[#This Row],[Code]],Codes[],COLUMN(Codes[[#Headers],[18 Month Follow on Data]]),FALSE)</f>
        <v>Yes</v>
      </c>
    </row>
    <row r="692" spans="1:25" x14ac:dyDescent="0.2">
      <c r="A692" t="s">
        <v>705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 t="str" cm="1">
        <f t="array" ref="I692">TEXT(SUM(10^Code_Mask*(Cohort[[#This Row],[Fetal Pilot Scans, validated or not]:[Has child had an 18 month assessment.  NB this includes limited data, courtesy assessments etc]]&gt;0)),"0000000")</f>
        <v>0100100</v>
      </c>
      <c r="L692" s="1" t="b">
        <f>VLOOKUP(Cohort[[#This Row],[Participant ID]],BIBS[],COLUMN(BIBS[[#Headers],[BIBS?]]),FALSE)</f>
        <v>1</v>
      </c>
      <c r="N692" s="1" t="str">
        <f>VLOOKUP(Cohort[[#This Row],[Code]],Codes[],COLUMN(Codes[[#Headers],[Meaning]]),FALSE)</f>
        <v>Term scan, Assessed at 18 months</v>
      </c>
      <c r="O692" s="1" t="str">
        <f>VLOOKUP(Cohort[[#This Row],[Code]],Codes[],COLUMN(Codes[[#Headers],[Parents Demographic]]),FALSE)</f>
        <v>Yes</v>
      </c>
      <c r="P692" s="1" t="str">
        <f>VLOOKUP(Cohort[[#This Row],[Code]],Codes[],COLUMN(Codes[[#Headers],[Mother''s Past Medical History]]),FALSE)</f>
        <v>Yes</v>
      </c>
      <c r="Q692" s="1" t="str">
        <f>VLOOKUP(Cohort[[#This Row],[Code]],Codes[],COLUMN(Codes[[#Headers],[EDD + Mode of Conception]]),FALSE)</f>
        <v>Yes</v>
      </c>
      <c r="R692" s="1" t="str">
        <f>VLOOKUP(Cohort[[#This Row],[Code]],Codes[],COLUMN(Codes[[#Headers],[Late Pregnancy History]]),FALSE)</f>
        <v>Yes</v>
      </c>
      <c r="S692" s="1" t="str">
        <f>VLOOKUP(Cohort[[#This Row],[Code]],Codes[],COLUMN(Codes[[#Headers],[Labour History]]),FALSE)</f>
        <v>Yes</v>
      </c>
      <c r="T692" s="1" t="str">
        <f>VLOOKUP(Cohort[[#This Row],[Code]],Codes[],COLUMN(Codes[[#Headers],[Baby Background Information]]),FALSE)</f>
        <v>Yes</v>
      </c>
      <c r="U692" s="1" t="str">
        <f>VLOOKUP(Cohort[[#This Row],[Code]],Codes[],COLUMN(Codes[[#Headers],[EPDS]]),FALSE)</f>
        <v>Yes</v>
      </c>
      <c r="V692" s="1" t="str">
        <f>VLOOKUP(Cohort[[#This Row],[Code]],Codes[],COLUMN(Codes[[#Headers],[Mother''s Medications]]),FALSE)</f>
        <v>Yes</v>
      </c>
      <c r="W692" s="1" t="str">
        <f>VLOOKUP(Cohort[[#This Row],[Code]],Codes[],COLUMN(Codes[[#Headers],[Baby Medications]]),FALSE)</f>
        <v>Yes</v>
      </c>
      <c r="X692" s="1" t="str">
        <f>VLOOKUP(Cohort[[#This Row],[Code]],Codes[],COLUMN(Codes[[#Headers],[Obstetric Histpry]]),FALSE)</f>
        <v>Yes</v>
      </c>
      <c r="Y692" s="1" t="str">
        <f>VLOOKUP(Cohort[[#This Row],[Code]],Codes[],COLUMN(Codes[[#Headers],[18 Month Follow on Data]]),FALSE)</f>
        <v>Yes</v>
      </c>
    </row>
    <row r="693" spans="1:25" hidden="1" x14ac:dyDescent="0.2">
      <c r="A693" t="s">
        <v>706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 t="str" cm="1">
        <f t="array" ref="I693">TEXT(SUM(10^Code_Mask*(Cohort[[#This Row],[Fetal Pilot Scans, validated or not]:[Has child had an 18 month assessment.  NB this includes limited data, courtesy assessments etc]]&gt;0)),"0000000")</f>
        <v>0010100</v>
      </c>
      <c r="L693" s="1" t="b">
        <f>VLOOKUP(Cohort[[#This Row],[Participant ID]],BIBS[],COLUMN(BIBS[[#Headers],[BIBS?]]),FALSE)</f>
        <v>0</v>
      </c>
      <c r="N693" s="1" t="str">
        <f>VLOOKUP(Cohort[[#This Row],[Code]],Codes[],COLUMN(Codes[[#Headers],[Meaning]]),FALSE)</f>
        <v>Pre-term scan, no other scans, assessed at 18 months</v>
      </c>
      <c r="O693" s="1" t="str">
        <f>VLOOKUP(Cohort[[#This Row],[Code]],Codes[],COLUMN(Codes[[#Headers],[Parents Demographic]]),FALSE)</f>
        <v>Yes</v>
      </c>
      <c r="P693" s="1" t="str">
        <f>VLOOKUP(Cohort[[#This Row],[Code]],Codes[],COLUMN(Codes[[#Headers],[Mother''s Past Medical History]]),FALSE)</f>
        <v>Yes</v>
      </c>
      <c r="Q693" s="1" t="str">
        <f>VLOOKUP(Cohort[[#This Row],[Code]],Codes[],COLUMN(Codes[[#Headers],[EDD + Mode of Conception]]),FALSE)</f>
        <v>Yes</v>
      </c>
      <c r="R693" s="1" t="str">
        <f>VLOOKUP(Cohort[[#This Row],[Code]],Codes[],COLUMN(Codes[[#Headers],[Late Pregnancy History]]),FALSE)</f>
        <v>Yes</v>
      </c>
      <c r="S693" s="1" t="str">
        <f>VLOOKUP(Cohort[[#This Row],[Code]],Codes[],COLUMN(Codes[[#Headers],[Labour History]]),FALSE)</f>
        <v>Yes</v>
      </c>
      <c r="T693" s="1" t="str">
        <f>VLOOKUP(Cohort[[#This Row],[Code]],Codes[],COLUMN(Codes[[#Headers],[Baby Background Information]]),FALSE)</f>
        <v>Yes</v>
      </c>
      <c r="U693" s="1" t="str">
        <f>VLOOKUP(Cohort[[#This Row],[Code]],Codes[],COLUMN(Codes[[#Headers],[EPDS]]),FALSE)</f>
        <v>Yes</v>
      </c>
      <c r="V693" s="1" t="str">
        <f>VLOOKUP(Cohort[[#This Row],[Code]],Codes[],COLUMN(Codes[[#Headers],[Mother''s Medications]]),FALSE)</f>
        <v>Yes</v>
      </c>
      <c r="W693" s="1" t="str">
        <f>VLOOKUP(Cohort[[#This Row],[Code]],Codes[],COLUMN(Codes[[#Headers],[Baby Medications]]),FALSE)</f>
        <v>Yes</v>
      </c>
      <c r="X693" s="1" t="str">
        <f>VLOOKUP(Cohort[[#This Row],[Code]],Codes[],COLUMN(Codes[[#Headers],[Obstetric Histpry]]),FALSE)</f>
        <v>Yes</v>
      </c>
      <c r="Y693" s="1" t="str">
        <f>VLOOKUP(Cohort[[#This Row],[Code]],Codes[],COLUMN(Codes[[#Headers],[18 Month Follow on Data]]),FALSE)</f>
        <v>Yes</v>
      </c>
    </row>
    <row r="694" spans="1:25" hidden="1" x14ac:dyDescent="0.2">
      <c r="A694" t="s">
        <v>707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 t="str" cm="1">
        <f t="array" ref="I694">TEXT(SUM(10^Code_Mask*(Cohort[[#This Row],[Fetal Pilot Scans, validated or not]:[Has child had an 18 month assessment.  NB this includes limited data, courtesy assessments etc]]&gt;0)),"0000000")</f>
        <v>0100110</v>
      </c>
      <c r="L694" s="1" t="b">
        <f>VLOOKUP(Cohort[[#This Row],[Participant ID]],BIBS[],COLUMN(BIBS[[#Headers],[BIBS?]]),FALSE)</f>
        <v>0</v>
      </c>
      <c r="N694" s="1" t="str">
        <f>VLOOKUP(Cohort[[#This Row],[Code]],Codes[],COLUMN(Codes[[#Headers],[Meaning]]),FALSE)</f>
        <v>Term scan + fetal pilot assessed at 18 months</v>
      </c>
      <c r="O694" s="1" t="str">
        <f>VLOOKUP(Cohort[[#This Row],[Code]],Codes[],COLUMN(Codes[[#Headers],[Parents Demographic]]),FALSE)</f>
        <v>Yes</v>
      </c>
      <c r="P694" s="1" t="str">
        <f>VLOOKUP(Cohort[[#This Row],[Code]],Codes[],COLUMN(Codes[[#Headers],[Mother''s Past Medical History]]),FALSE)</f>
        <v>Yes</v>
      </c>
      <c r="Q694" s="1" t="str">
        <f>VLOOKUP(Cohort[[#This Row],[Code]],Codes[],COLUMN(Codes[[#Headers],[EDD + Mode of Conception]]),FALSE)</f>
        <v>Yes</v>
      </c>
      <c r="R694" s="1" t="str">
        <f>VLOOKUP(Cohort[[#This Row],[Code]],Codes[],COLUMN(Codes[[#Headers],[Late Pregnancy History]]),FALSE)</f>
        <v>Yes</v>
      </c>
      <c r="S694" s="1" t="str">
        <f>VLOOKUP(Cohort[[#This Row],[Code]],Codes[],COLUMN(Codes[[#Headers],[Labour History]]),FALSE)</f>
        <v>Yes</v>
      </c>
      <c r="T694" s="1" t="str">
        <f>VLOOKUP(Cohort[[#This Row],[Code]],Codes[],COLUMN(Codes[[#Headers],[Baby Background Information]]),FALSE)</f>
        <v>Yes</v>
      </c>
      <c r="U694" s="1" t="str">
        <f>VLOOKUP(Cohort[[#This Row],[Code]],Codes[],COLUMN(Codes[[#Headers],[EPDS]]),FALSE)</f>
        <v>Yes</v>
      </c>
      <c r="V694" s="1" t="str">
        <f>VLOOKUP(Cohort[[#This Row],[Code]],Codes[],COLUMN(Codes[[#Headers],[Mother''s Medications]]),FALSE)</f>
        <v>Yes</v>
      </c>
      <c r="W694" s="1" t="str">
        <f>VLOOKUP(Cohort[[#This Row],[Code]],Codes[],COLUMN(Codes[[#Headers],[Baby Medications]]),FALSE)</f>
        <v>Yes</v>
      </c>
      <c r="X694" s="1" t="str">
        <f>VLOOKUP(Cohort[[#This Row],[Code]],Codes[],COLUMN(Codes[[#Headers],[Obstetric Histpry]]),FALSE)</f>
        <v>Yes</v>
      </c>
      <c r="Y694" s="1" t="str">
        <f>VLOOKUP(Cohort[[#This Row],[Code]],Codes[],COLUMN(Codes[[#Headers],[18 Month Follow on Data]]),FALSE)</f>
        <v>Yes</v>
      </c>
    </row>
    <row r="695" spans="1:25" hidden="1" x14ac:dyDescent="0.2">
      <c r="A695" t="s">
        <v>708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 t="str" cm="1">
        <f t="array" ref="I695">TEXT(SUM(10^Code_Mask*(Cohort[[#This Row],[Fetal Pilot Scans, validated or not]:[Has child had an 18 month assessment.  NB this includes limited data, courtesy assessments etc]]&gt;0)),"0000000")</f>
        <v>0100110</v>
      </c>
      <c r="L695" s="1" t="b">
        <f>VLOOKUP(Cohort[[#This Row],[Participant ID]],BIBS[],COLUMN(BIBS[[#Headers],[BIBS?]]),FALSE)</f>
        <v>0</v>
      </c>
      <c r="N695" s="1" t="str">
        <f>VLOOKUP(Cohort[[#This Row],[Code]],Codes[],COLUMN(Codes[[#Headers],[Meaning]]),FALSE)</f>
        <v>Term scan + fetal pilot assessed at 18 months</v>
      </c>
      <c r="O695" s="1" t="str">
        <f>VLOOKUP(Cohort[[#This Row],[Code]],Codes[],COLUMN(Codes[[#Headers],[Parents Demographic]]),FALSE)</f>
        <v>Yes</v>
      </c>
      <c r="P695" s="1" t="str">
        <f>VLOOKUP(Cohort[[#This Row],[Code]],Codes[],COLUMN(Codes[[#Headers],[Mother''s Past Medical History]]),FALSE)</f>
        <v>Yes</v>
      </c>
      <c r="Q695" s="1" t="str">
        <f>VLOOKUP(Cohort[[#This Row],[Code]],Codes[],COLUMN(Codes[[#Headers],[EDD + Mode of Conception]]),FALSE)</f>
        <v>Yes</v>
      </c>
      <c r="R695" s="1" t="str">
        <f>VLOOKUP(Cohort[[#This Row],[Code]],Codes[],COLUMN(Codes[[#Headers],[Late Pregnancy History]]),FALSE)</f>
        <v>Yes</v>
      </c>
      <c r="S695" s="1" t="str">
        <f>VLOOKUP(Cohort[[#This Row],[Code]],Codes[],COLUMN(Codes[[#Headers],[Labour History]]),FALSE)</f>
        <v>Yes</v>
      </c>
      <c r="T695" s="1" t="str">
        <f>VLOOKUP(Cohort[[#This Row],[Code]],Codes[],COLUMN(Codes[[#Headers],[Baby Background Information]]),FALSE)</f>
        <v>Yes</v>
      </c>
      <c r="U695" s="1" t="str">
        <f>VLOOKUP(Cohort[[#This Row],[Code]],Codes[],COLUMN(Codes[[#Headers],[EPDS]]),FALSE)</f>
        <v>Yes</v>
      </c>
      <c r="V695" s="1" t="str">
        <f>VLOOKUP(Cohort[[#This Row],[Code]],Codes[],COLUMN(Codes[[#Headers],[Mother''s Medications]]),FALSE)</f>
        <v>Yes</v>
      </c>
      <c r="W695" s="1" t="str">
        <f>VLOOKUP(Cohort[[#This Row],[Code]],Codes[],COLUMN(Codes[[#Headers],[Baby Medications]]),FALSE)</f>
        <v>Yes</v>
      </c>
      <c r="X695" s="1" t="str">
        <f>VLOOKUP(Cohort[[#This Row],[Code]],Codes[],COLUMN(Codes[[#Headers],[Obstetric Histpry]]),FALSE)</f>
        <v>Yes</v>
      </c>
      <c r="Y695" s="1" t="str">
        <f>VLOOKUP(Cohort[[#This Row],[Code]],Codes[],COLUMN(Codes[[#Headers],[18 Month Follow on Data]]),FALSE)</f>
        <v>Yes</v>
      </c>
    </row>
    <row r="696" spans="1:25" hidden="1" x14ac:dyDescent="0.2">
      <c r="A696" t="s">
        <v>709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tr" cm="1">
        <f t="array" ref="I696">TEXT(SUM(10^Code_Mask*(Cohort[[#This Row],[Fetal Pilot Scans, validated or not]:[Has child had an 18 month assessment.  NB this includes limited data, courtesy assessments etc]]&gt;0)),"0000000")</f>
        <v>0000010</v>
      </c>
      <c r="L696" s="1" t="b">
        <f>VLOOKUP(Cohort[[#This Row],[Participant ID]],BIBS[],COLUMN(BIBS[[#Headers],[BIBS?]]),FALSE)</f>
        <v>0</v>
      </c>
      <c r="N696" s="1" t="str">
        <f>VLOOKUP(Cohort[[#This Row],[Code]],Codes[],COLUMN(Codes[[#Headers],[Meaning]]),FALSE)</f>
        <v>Fetal pilot.  Not assessed.  Enrolment, EPDS, not cleaned</v>
      </c>
      <c r="O696" s="1" t="str">
        <f>VLOOKUP(Cohort[[#This Row],[Code]],Codes[],COLUMN(Codes[[#Headers],[Parents Demographic]]),FALSE)</f>
        <v>Yes - uncleaned</v>
      </c>
      <c r="P696" s="1" t="str">
        <f>VLOOKUP(Cohort[[#This Row],[Code]],Codes[],COLUMN(Codes[[#Headers],[Mother''s Past Medical History]]),FALSE)</f>
        <v>Yes - uncleaned</v>
      </c>
      <c r="Q696" s="1" t="str">
        <f>VLOOKUP(Cohort[[#This Row],[Code]],Codes[],COLUMN(Codes[[#Headers],[EDD + Mode of Conception]]),FALSE)</f>
        <v>Yes - uncleaned</v>
      </c>
      <c r="R696" s="1" t="str">
        <f>VLOOKUP(Cohort[[#This Row],[Code]],Codes[],COLUMN(Codes[[#Headers],[Late Pregnancy History]]),FALSE)</f>
        <v>No</v>
      </c>
      <c r="S696" s="1" t="str">
        <f>VLOOKUP(Cohort[[#This Row],[Code]],Codes[],COLUMN(Codes[[#Headers],[Labour History]]),FALSE)</f>
        <v>No</v>
      </c>
      <c r="T696" s="1" t="str">
        <f>VLOOKUP(Cohort[[#This Row],[Code]],Codes[],COLUMN(Codes[[#Headers],[Baby Background Information]]),FALSE)</f>
        <v>No</v>
      </c>
      <c r="U696" s="1" t="str">
        <f>VLOOKUP(Cohort[[#This Row],[Code]],Codes[],COLUMN(Codes[[#Headers],[EPDS]]),FALSE)</f>
        <v>Yes</v>
      </c>
      <c r="V696" s="1" t="str">
        <f>VLOOKUP(Cohort[[#This Row],[Code]],Codes[],COLUMN(Codes[[#Headers],[Mother''s Medications]]),FALSE)</f>
        <v>Yes - uncleaned</v>
      </c>
      <c r="W696" s="1" t="str">
        <f>VLOOKUP(Cohort[[#This Row],[Code]],Codes[],COLUMN(Codes[[#Headers],[Baby Medications]]),FALSE)</f>
        <v>No</v>
      </c>
      <c r="X696" s="1" t="str">
        <f>VLOOKUP(Cohort[[#This Row],[Code]],Codes[],COLUMN(Codes[[#Headers],[Obstetric Histpry]]),FALSE)</f>
        <v>Yes - uncleaned</v>
      </c>
      <c r="Y696" s="1" t="str">
        <f>VLOOKUP(Cohort[[#This Row],[Code]],Codes[],COLUMN(Codes[[#Headers],[18 Month Follow on Data]]),FALSE)</f>
        <v>No</v>
      </c>
    </row>
    <row r="697" spans="1:25" hidden="1" x14ac:dyDescent="0.2">
      <c r="A697" t="s">
        <v>710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tr" cm="1">
        <f t="array" ref="I697">TEXT(SUM(10^Code_Mask*(Cohort[[#This Row],[Fetal Pilot Scans, validated or not]:[Has child had an 18 month assessment.  NB this includes limited data, courtesy assessments etc]]&gt;0)),"0000000")</f>
        <v>0000010</v>
      </c>
      <c r="L697" s="1" t="b">
        <f>VLOOKUP(Cohort[[#This Row],[Participant ID]],BIBS[],COLUMN(BIBS[[#Headers],[BIBS?]]),FALSE)</f>
        <v>0</v>
      </c>
      <c r="N697" s="1" t="str">
        <f>VLOOKUP(Cohort[[#This Row],[Code]],Codes[],COLUMN(Codes[[#Headers],[Meaning]]),FALSE)</f>
        <v>Fetal pilot.  Not assessed.  Enrolment, EPDS, not cleaned</v>
      </c>
      <c r="O697" s="1" t="str">
        <f>VLOOKUP(Cohort[[#This Row],[Code]],Codes[],COLUMN(Codes[[#Headers],[Parents Demographic]]),FALSE)</f>
        <v>Yes - uncleaned</v>
      </c>
      <c r="P697" s="1" t="str">
        <f>VLOOKUP(Cohort[[#This Row],[Code]],Codes[],COLUMN(Codes[[#Headers],[Mother''s Past Medical History]]),FALSE)</f>
        <v>Yes - uncleaned</v>
      </c>
      <c r="Q697" s="1" t="str">
        <f>VLOOKUP(Cohort[[#This Row],[Code]],Codes[],COLUMN(Codes[[#Headers],[EDD + Mode of Conception]]),FALSE)</f>
        <v>Yes - uncleaned</v>
      </c>
      <c r="R697" s="1" t="str">
        <f>VLOOKUP(Cohort[[#This Row],[Code]],Codes[],COLUMN(Codes[[#Headers],[Late Pregnancy History]]),FALSE)</f>
        <v>No</v>
      </c>
      <c r="S697" s="1" t="str">
        <f>VLOOKUP(Cohort[[#This Row],[Code]],Codes[],COLUMN(Codes[[#Headers],[Labour History]]),FALSE)</f>
        <v>No</v>
      </c>
      <c r="T697" s="1" t="str">
        <f>VLOOKUP(Cohort[[#This Row],[Code]],Codes[],COLUMN(Codes[[#Headers],[Baby Background Information]]),FALSE)</f>
        <v>No</v>
      </c>
      <c r="U697" s="1" t="str">
        <f>VLOOKUP(Cohort[[#This Row],[Code]],Codes[],COLUMN(Codes[[#Headers],[EPDS]]),FALSE)</f>
        <v>Yes</v>
      </c>
      <c r="V697" s="1" t="str">
        <f>VLOOKUP(Cohort[[#This Row],[Code]],Codes[],COLUMN(Codes[[#Headers],[Mother''s Medications]]),FALSE)</f>
        <v>Yes - uncleaned</v>
      </c>
      <c r="W697" s="1" t="str">
        <f>VLOOKUP(Cohort[[#This Row],[Code]],Codes[],COLUMN(Codes[[#Headers],[Baby Medications]]),FALSE)</f>
        <v>No</v>
      </c>
      <c r="X697" s="1" t="str">
        <f>VLOOKUP(Cohort[[#This Row],[Code]],Codes[],COLUMN(Codes[[#Headers],[Obstetric Histpry]]),FALSE)</f>
        <v>Yes - uncleaned</v>
      </c>
      <c r="Y697" s="1" t="str">
        <f>VLOOKUP(Cohort[[#This Row],[Code]],Codes[],COLUMN(Codes[[#Headers],[18 Month Follow on Data]]),FALSE)</f>
        <v>No</v>
      </c>
    </row>
    <row r="698" spans="1:25" hidden="1" x14ac:dyDescent="0.2">
      <c r="A698" t="s">
        <v>711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 t="str" cm="1">
        <f t="array" ref="I698">TEXT(SUM(10^Code_Mask*(Cohort[[#This Row],[Fetal Pilot Scans, validated or not]:[Has child had an 18 month assessment.  NB this includes limited data, courtesy assessments etc]]&gt;0)),"0000000")</f>
        <v>0100110</v>
      </c>
      <c r="L698" s="1" t="b">
        <f>VLOOKUP(Cohort[[#This Row],[Participant ID]],BIBS[],COLUMN(BIBS[[#Headers],[BIBS?]]),FALSE)</f>
        <v>0</v>
      </c>
      <c r="N698" s="1" t="str">
        <f>VLOOKUP(Cohort[[#This Row],[Code]],Codes[],COLUMN(Codes[[#Headers],[Meaning]]),FALSE)</f>
        <v>Term scan + fetal pilot assessed at 18 months</v>
      </c>
      <c r="O698" s="1" t="str">
        <f>VLOOKUP(Cohort[[#This Row],[Code]],Codes[],COLUMN(Codes[[#Headers],[Parents Demographic]]),FALSE)</f>
        <v>Yes</v>
      </c>
      <c r="P698" s="1" t="str">
        <f>VLOOKUP(Cohort[[#This Row],[Code]],Codes[],COLUMN(Codes[[#Headers],[Mother''s Past Medical History]]),FALSE)</f>
        <v>Yes</v>
      </c>
      <c r="Q698" s="1" t="str">
        <f>VLOOKUP(Cohort[[#This Row],[Code]],Codes[],COLUMN(Codes[[#Headers],[EDD + Mode of Conception]]),FALSE)</f>
        <v>Yes</v>
      </c>
      <c r="R698" s="1" t="str">
        <f>VLOOKUP(Cohort[[#This Row],[Code]],Codes[],COLUMN(Codes[[#Headers],[Late Pregnancy History]]),FALSE)</f>
        <v>Yes</v>
      </c>
      <c r="S698" s="1" t="str">
        <f>VLOOKUP(Cohort[[#This Row],[Code]],Codes[],COLUMN(Codes[[#Headers],[Labour History]]),FALSE)</f>
        <v>Yes</v>
      </c>
      <c r="T698" s="1" t="str">
        <f>VLOOKUP(Cohort[[#This Row],[Code]],Codes[],COLUMN(Codes[[#Headers],[Baby Background Information]]),FALSE)</f>
        <v>Yes</v>
      </c>
      <c r="U698" s="1" t="str">
        <f>VLOOKUP(Cohort[[#This Row],[Code]],Codes[],COLUMN(Codes[[#Headers],[EPDS]]),FALSE)</f>
        <v>Yes</v>
      </c>
      <c r="V698" s="1" t="str">
        <f>VLOOKUP(Cohort[[#This Row],[Code]],Codes[],COLUMN(Codes[[#Headers],[Mother''s Medications]]),FALSE)</f>
        <v>Yes</v>
      </c>
      <c r="W698" s="1" t="str">
        <f>VLOOKUP(Cohort[[#This Row],[Code]],Codes[],COLUMN(Codes[[#Headers],[Baby Medications]]),FALSE)</f>
        <v>Yes</v>
      </c>
      <c r="X698" s="1" t="str">
        <f>VLOOKUP(Cohort[[#This Row],[Code]],Codes[],COLUMN(Codes[[#Headers],[Obstetric Histpry]]),FALSE)</f>
        <v>Yes</v>
      </c>
      <c r="Y698" s="1" t="str">
        <f>VLOOKUP(Cohort[[#This Row],[Code]],Codes[],COLUMN(Codes[[#Headers],[18 Month Follow on Data]]),FALSE)</f>
        <v>Yes</v>
      </c>
    </row>
    <row r="699" spans="1:25" x14ac:dyDescent="0.2">
      <c r="A699" t="s">
        <v>712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 t="str" cm="1">
        <f t="array" ref="I699">TEXT(SUM(10^Code_Mask*(Cohort[[#This Row],[Fetal Pilot Scans, validated or not]:[Has child had an 18 month assessment.  NB this includes limited data, courtesy assessments etc]]&gt;0)),"0000000")</f>
        <v>0100100</v>
      </c>
      <c r="L699" s="1" t="b">
        <f>VLOOKUP(Cohort[[#This Row],[Participant ID]],BIBS[],COLUMN(BIBS[[#Headers],[BIBS?]]),FALSE)</f>
        <v>1</v>
      </c>
      <c r="N699" s="1" t="str">
        <f>VLOOKUP(Cohort[[#This Row],[Code]],Codes[],COLUMN(Codes[[#Headers],[Meaning]]),FALSE)</f>
        <v>Term scan, Assessed at 18 months</v>
      </c>
      <c r="O699" s="1" t="str">
        <f>VLOOKUP(Cohort[[#This Row],[Code]],Codes[],COLUMN(Codes[[#Headers],[Parents Demographic]]),FALSE)</f>
        <v>Yes</v>
      </c>
      <c r="P699" s="1" t="str">
        <f>VLOOKUP(Cohort[[#This Row],[Code]],Codes[],COLUMN(Codes[[#Headers],[Mother''s Past Medical History]]),FALSE)</f>
        <v>Yes</v>
      </c>
      <c r="Q699" s="1" t="str">
        <f>VLOOKUP(Cohort[[#This Row],[Code]],Codes[],COLUMN(Codes[[#Headers],[EDD + Mode of Conception]]),FALSE)</f>
        <v>Yes</v>
      </c>
      <c r="R699" s="1" t="str">
        <f>VLOOKUP(Cohort[[#This Row],[Code]],Codes[],COLUMN(Codes[[#Headers],[Late Pregnancy History]]),FALSE)</f>
        <v>Yes</v>
      </c>
      <c r="S699" s="1" t="str">
        <f>VLOOKUP(Cohort[[#This Row],[Code]],Codes[],COLUMN(Codes[[#Headers],[Labour History]]),FALSE)</f>
        <v>Yes</v>
      </c>
      <c r="T699" s="1" t="str">
        <f>VLOOKUP(Cohort[[#This Row],[Code]],Codes[],COLUMN(Codes[[#Headers],[Baby Background Information]]),FALSE)</f>
        <v>Yes</v>
      </c>
      <c r="U699" s="1" t="str">
        <f>VLOOKUP(Cohort[[#This Row],[Code]],Codes[],COLUMN(Codes[[#Headers],[EPDS]]),FALSE)</f>
        <v>Yes</v>
      </c>
      <c r="V699" s="1" t="str">
        <f>VLOOKUP(Cohort[[#This Row],[Code]],Codes[],COLUMN(Codes[[#Headers],[Mother''s Medications]]),FALSE)</f>
        <v>Yes</v>
      </c>
      <c r="W699" s="1" t="str">
        <f>VLOOKUP(Cohort[[#This Row],[Code]],Codes[],COLUMN(Codes[[#Headers],[Baby Medications]]),FALSE)</f>
        <v>Yes</v>
      </c>
      <c r="X699" s="1" t="str">
        <f>VLOOKUP(Cohort[[#This Row],[Code]],Codes[],COLUMN(Codes[[#Headers],[Obstetric Histpry]]),FALSE)</f>
        <v>Yes</v>
      </c>
      <c r="Y699" s="1" t="str">
        <f>VLOOKUP(Cohort[[#This Row],[Code]],Codes[],COLUMN(Codes[[#Headers],[18 Month Follow on Data]]),FALSE)</f>
        <v>Yes</v>
      </c>
    </row>
    <row r="700" spans="1:25" x14ac:dyDescent="0.2">
      <c r="A700" t="s">
        <v>713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 t="str" cm="1">
        <f t="array" ref="I700">TEXT(SUM(10^Code_Mask*(Cohort[[#This Row],[Fetal Pilot Scans, validated or not]:[Has child had an 18 month assessment.  NB this includes limited data, courtesy assessments etc]]&gt;0)),"0000000")</f>
        <v>0100100</v>
      </c>
      <c r="L700" s="1" t="b">
        <f>VLOOKUP(Cohort[[#This Row],[Participant ID]],BIBS[],COLUMN(BIBS[[#Headers],[BIBS?]]),FALSE)</f>
        <v>1</v>
      </c>
      <c r="N700" s="1" t="str">
        <f>VLOOKUP(Cohort[[#This Row],[Code]],Codes[],COLUMN(Codes[[#Headers],[Meaning]]),FALSE)</f>
        <v>Term scan, Assessed at 18 months</v>
      </c>
      <c r="O700" s="1" t="str">
        <f>VLOOKUP(Cohort[[#This Row],[Code]],Codes[],COLUMN(Codes[[#Headers],[Parents Demographic]]),FALSE)</f>
        <v>Yes</v>
      </c>
      <c r="P700" s="1" t="str">
        <f>VLOOKUP(Cohort[[#This Row],[Code]],Codes[],COLUMN(Codes[[#Headers],[Mother''s Past Medical History]]),FALSE)</f>
        <v>Yes</v>
      </c>
      <c r="Q700" s="1" t="str">
        <f>VLOOKUP(Cohort[[#This Row],[Code]],Codes[],COLUMN(Codes[[#Headers],[EDD + Mode of Conception]]),FALSE)</f>
        <v>Yes</v>
      </c>
      <c r="R700" s="1" t="str">
        <f>VLOOKUP(Cohort[[#This Row],[Code]],Codes[],COLUMN(Codes[[#Headers],[Late Pregnancy History]]),FALSE)</f>
        <v>Yes</v>
      </c>
      <c r="S700" s="1" t="str">
        <f>VLOOKUP(Cohort[[#This Row],[Code]],Codes[],COLUMN(Codes[[#Headers],[Labour History]]),FALSE)</f>
        <v>Yes</v>
      </c>
      <c r="T700" s="1" t="str">
        <f>VLOOKUP(Cohort[[#This Row],[Code]],Codes[],COLUMN(Codes[[#Headers],[Baby Background Information]]),FALSE)</f>
        <v>Yes</v>
      </c>
      <c r="U700" s="1" t="str">
        <f>VLOOKUP(Cohort[[#This Row],[Code]],Codes[],COLUMN(Codes[[#Headers],[EPDS]]),FALSE)</f>
        <v>Yes</v>
      </c>
      <c r="V700" s="1" t="str">
        <f>VLOOKUP(Cohort[[#This Row],[Code]],Codes[],COLUMN(Codes[[#Headers],[Mother''s Medications]]),FALSE)</f>
        <v>Yes</v>
      </c>
      <c r="W700" s="1" t="str">
        <f>VLOOKUP(Cohort[[#This Row],[Code]],Codes[],COLUMN(Codes[[#Headers],[Baby Medications]]),FALSE)</f>
        <v>Yes</v>
      </c>
      <c r="X700" s="1" t="str">
        <f>VLOOKUP(Cohort[[#This Row],[Code]],Codes[],COLUMN(Codes[[#Headers],[Obstetric Histpry]]),FALSE)</f>
        <v>Yes</v>
      </c>
      <c r="Y700" s="1" t="str">
        <f>VLOOKUP(Cohort[[#This Row],[Code]],Codes[],COLUMN(Codes[[#Headers],[18 Month Follow on Data]]),FALSE)</f>
        <v>Yes</v>
      </c>
    </row>
    <row r="701" spans="1:25" hidden="1" x14ac:dyDescent="0.2">
      <c r="A701" t="s">
        <v>714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tr" cm="1">
        <f t="array" ref="I701">TEXT(SUM(10^Code_Mask*(Cohort[[#This Row],[Fetal Pilot Scans, validated or not]:[Has child had an 18 month assessment.  NB this includes limited data, courtesy assessments etc]]&gt;0)),"0000000")</f>
        <v>0000010</v>
      </c>
      <c r="L701" s="1" t="b">
        <f>VLOOKUP(Cohort[[#This Row],[Participant ID]],BIBS[],COLUMN(BIBS[[#Headers],[BIBS?]]),FALSE)</f>
        <v>0</v>
      </c>
      <c r="N701" s="1" t="str">
        <f>VLOOKUP(Cohort[[#This Row],[Code]],Codes[],COLUMN(Codes[[#Headers],[Meaning]]),FALSE)</f>
        <v>Fetal pilot.  Not assessed.  Enrolment, EPDS, not cleaned</v>
      </c>
      <c r="O701" s="1" t="str">
        <f>VLOOKUP(Cohort[[#This Row],[Code]],Codes[],COLUMN(Codes[[#Headers],[Parents Demographic]]),FALSE)</f>
        <v>Yes - uncleaned</v>
      </c>
      <c r="P701" s="1" t="str">
        <f>VLOOKUP(Cohort[[#This Row],[Code]],Codes[],COLUMN(Codes[[#Headers],[Mother''s Past Medical History]]),FALSE)</f>
        <v>Yes - uncleaned</v>
      </c>
      <c r="Q701" s="1" t="str">
        <f>VLOOKUP(Cohort[[#This Row],[Code]],Codes[],COLUMN(Codes[[#Headers],[EDD + Mode of Conception]]),FALSE)</f>
        <v>Yes - uncleaned</v>
      </c>
      <c r="R701" s="1" t="str">
        <f>VLOOKUP(Cohort[[#This Row],[Code]],Codes[],COLUMN(Codes[[#Headers],[Late Pregnancy History]]),FALSE)</f>
        <v>No</v>
      </c>
      <c r="S701" s="1" t="str">
        <f>VLOOKUP(Cohort[[#This Row],[Code]],Codes[],COLUMN(Codes[[#Headers],[Labour History]]),FALSE)</f>
        <v>No</v>
      </c>
      <c r="T701" s="1" t="str">
        <f>VLOOKUP(Cohort[[#This Row],[Code]],Codes[],COLUMN(Codes[[#Headers],[Baby Background Information]]),FALSE)</f>
        <v>No</v>
      </c>
      <c r="U701" s="1" t="str">
        <f>VLOOKUP(Cohort[[#This Row],[Code]],Codes[],COLUMN(Codes[[#Headers],[EPDS]]),FALSE)</f>
        <v>Yes</v>
      </c>
      <c r="V701" s="1" t="str">
        <f>VLOOKUP(Cohort[[#This Row],[Code]],Codes[],COLUMN(Codes[[#Headers],[Mother''s Medications]]),FALSE)</f>
        <v>Yes - uncleaned</v>
      </c>
      <c r="W701" s="1" t="str">
        <f>VLOOKUP(Cohort[[#This Row],[Code]],Codes[],COLUMN(Codes[[#Headers],[Baby Medications]]),FALSE)</f>
        <v>No</v>
      </c>
      <c r="X701" s="1" t="str">
        <f>VLOOKUP(Cohort[[#This Row],[Code]],Codes[],COLUMN(Codes[[#Headers],[Obstetric Histpry]]),FALSE)</f>
        <v>Yes - uncleaned</v>
      </c>
      <c r="Y701" s="1" t="str">
        <f>VLOOKUP(Cohort[[#This Row],[Code]],Codes[],COLUMN(Codes[[#Headers],[18 Month Follow on Data]]),FALSE)</f>
        <v>No</v>
      </c>
    </row>
    <row r="702" spans="1:25" ht="51" hidden="1" x14ac:dyDescent="0.2">
      <c r="A702" t="s">
        <v>715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 t="str" cm="1">
        <f t="array" ref="I702">TEXT(SUM(10^Code_Mask*(Cohort[[#This Row],[Fetal Pilot Scans, validated or not]:[Has child had an 18 month assessment.  NB this includes limited data, courtesy assessments etc]]&gt;0)),"0000000")</f>
        <v>0011000</v>
      </c>
      <c r="K702" s="1" t="s">
        <v>16</v>
      </c>
      <c r="L702" s="1" t="b">
        <f>VLOOKUP(Cohort[[#This Row],[Participant ID]],BIBS[],COLUMN(BIBS[[#Headers],[BIBS?]]),FALSE)</f>
        <v>0</v>
      </c>
      <c r="N702" s="1" t="str">
        <f>VLOOKUP(Cohort[[#This Row],[Code]],Codes[],COLUMN(Codes[[#Headers],[Meaning]]),FALSE)</f>
        <v>Pre-term and pre-term at term scans, not assessed</v>
      </c>
      <c r="O702" s="1" t="str">
        <f>VLOOKUP(Cohort[[#This Row],[Code]],Codes[],COLUMN(Codes[[#Headers],[Parents Demographic]]),FALSE)</f>
        <v>Yes</v>
      </c>
      <c r="P702" s="1" t="str">
        <f>VLOOKUP(Cohort[[#This Row],[Code]],Codes[],COLUMN(Codes[[#Headers],[Mother''s Past Medical History]]),FALSE)</f>
        <v>Yes</v>
      </c>
      <c r="Q702" s="1" t="str">
        <f>VLOOKUP(Cohort[[#This Row],[Code]],Codes[],COLUMN(Codes[[#Headers],[EDD + Mode of Conception]]),FALSE)</f>
        <v>Yes</v>
      </c>
      <c r="R702" s="1" t="str">
        <f>VLOOKUP(Cohort[[#This Row],[Code]],Codes[],COLUMN(Codes[[#Headers],[Late Pregnancy History]]),FALSE)</f>
        <v>Yes</v>
      </c>
      <c r="S702" s="1" t="str">
        <f>VLOOKUP(Cohort[[#This Row],[Code]],Codes[],COLUMN(Codes[[#Headers],[Labour History]]),FALSE)</f>
        <v>Yes</v>
      </c>
      <c r="T702" s="1" t="str">
        <f>VLOOKUP(Cohort[[#This Row],[Code]],Codes[],COLUMN(Codes[[#Headers],[Baby Background Information]]),FALSE)</f>
        <v>Yes</v>
      </c>
      <c r="U702" s="1" t="str">
        <f>VLOOKUP(Cohort[[#This Row],[Code]],Codes[],COLUMN(Codes[[#Headers],[EPDS]]),FALSE)</f>
        <v>Yes</v>
      </c>
      <c r="V702" s="1" t="str">
        <f>VLOOKUP(Cohort[[#This Row],[Code]],Codes[],COLUMN(Codes[[#Headers],[Mother''s Medications]]),FALSE)</f>
        <v>Yes</v>
      </c>
      <c r="W702" s="1" t="str">
        <f>VLOOKUP(Cohort[[#This Row],[Code]],Codes[],COLUMN(Codes[[#Headers],[Baby Medications]]),FALSE)</f>
        <v>Yes</v>
      </c>
      <c r="X702" s="1" t="str">
        <f>VLOOKUP(Cohort[[#This Row],[Code]],Codes[],COLUMN(Codes[[#Headers],[Obstetric Histpry]]),FALSE)</f>
        <v>Yes</v>
      </c>
      <c r="Y702" s="1" t="str">
        <f>VLOOKUP(Cohort[[#This Row],[Code]],Codes[],COLUMN(Codes[[#Headers],[18 Month Follow on Data]]),FALSE)</f>
        <v>No</v>
      </c>
    </row>
    <row r="703" spans="1:25" hidden="1" x14ac:dyDescent="0.2">
      <c r="A703" t="s">
        <v>716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tr" cm="1">
        <f t="array" ref="I703">TEXT(SUM(10^Code_Mask*(Cohort[[#This Row],[Fetal Pilot Scans, validated or not]:[Has child had an 18 month assessment.  NB this includes limited data, courtesy assessments etc]]&gt;0)),"0000000")</f>
        <v>0000010</v>
      </c>
      <c r="L703" s="1" t="b">
        <f>VLOOKUP(Cohort[[#This Row],[Participant ID]],BIBS[],COLUMN(BIBS[[#Headers],[BIBS?]]),FALSE)</f>
        <v>0</v>
      </c>
      <c r="N703" s="1" t="str">
        <f>VLOOKUP(Cohort[[#This Row],[Code]],Codes[],COLUMN(Codes[[#Headers],[Meaning]]),FALSE)</f>
        <v>Fetal pilot.  Not assessed.  Enrolment, EPDS, not cleaned</v>
      </c>
      <c r="O703" s="1" t="str">
        <f>VLOOKUP(Cohort[[#This Row],[Code]],Codes[],COLUMN(Codes[[#Headers],[Parents Demographic]]),FALSE)</f>
        <v>Yes - uncleaned</v>
      </c>
      <c r="P703" s="1" t="str">
        <f>VLOOKUP(Cohort[[#This Row],[Code]],Codes[],COLUMN(Codes[[#Headers],[Mother''s Past Medical History]]),FALSE)</f>
        <v>Yes - uncleaned</v>
      </c>
      <c r="Q703" s="1" t="str">
        <f>VLOOKUP(Cohort[[#This Row],[Code]],Codes[],COLUMN(Codes[[#Headers],[EDD + Mode of Conception]]),FALSE)</f>
        <v>Yes - uncleaned</v>
      </c>
      <c r="R703" s="1" t="str">
        <f>VLOOKUP(Cohort[[#This Row],[Code]],Codes[],COLUMN(Codes[[#Headers],[Late Pregnancy History]]),FALSE)</f>
        <v>No</v>
      </c>
      <c r="S703" s="1" t="str">
        <f>VLOOKUP(Cohort[[#This Row],[Code]],Codes[],COLUMN(Codes[[#Headers],[Labour History]]),FALSE)</f>
        <v>No</v>
      </c>
      <c r="T703" s="1" t="str">
        <f>VLOOKUP(Cohort[[#This Row],[Code]],Codes[],COLUMN(Codes[[#Headers],[Baby Background Information]]),FALSE)</f>
        <v>No</v>
      </c>
      <c r="U703" s="1" t="str">
        <f>VLOOKUP(Cohort[[#This Row],[Code]],Codes[],COLUMN(Codes[[#Headers],[EPDS]]),FALSE)</f>
        <v>Yes</v>
      </c>
      <c r="V703" s="1" t="str">
        <f>VLOOKUP(Cohort[[#This Row],[Code]],Codes[],COLUMN(Codes[[#Headers],[Mother''s Medications]]),FALSE)</f>
        <v>Yes - uncleaned</v>
      </c>
      <c r="W703" s="1" t="str">
        <f>VLOOKUP(Cohort[[#This Row],[Code]],Codes[],COLUMN(Codes[[#Headers],[Baby Medications]]),FALSE)</f>
        <v>No</v>
      </c>
      <c r="X703" s="1" t="str">
        <f>VLOOKUP(Cohort[[#This Row],[Code]],Codes[],COLUMN(Codes[[#Headers],[Obstetric Histpry]]),FALSE)</f>
        <v>Yes - uncleaned</v>
      </c>
      <c r="Y703" s="1" t="str">
        <f>VLOOKUP(Cohort[[#This Row],[Code]],Codes[],COLUMN(Codes[[#Headers],[18 Month Follow on Data]]),FALSE)</f>
        <v>No</v>
      </c>
    </row>
    <row r="704" spans="1:25" hidden="1" x14ac:dyDescent="0.2">
      <c r="A704" t="s">
        <v>717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 t="str" cm="1">
        <f t="array" ref="I704">TEXT(SUM(10^Code_Mask*(Cohort[[#This Row],[Fetal Pilot Scans, validated or not]:[Has child had an 18 month assessment.  NB this includes limited data, courtesy assessments etc]]&gt;0)),"0000000")</f>
        <v>0100110</v>
      </c>
      <c r="L704" s="1" t="b">
        <f>VLOOKUP(Cohort[[#This Row],[Participant ID]],BIBS[],COLUMN(BIBS[[#Headers],[BIBS?]]),FALSE)</f>
        <v>0</v>
      </c>
      <c r="N704" s="1" t="str">
        <f>VLOOKUP(Cohort[[#This Row],[Code]],Codes[],COLUMN(Codes[[#Headers],[Meaning]]),FALSE)</f>
        <v>Term scan + fetal pilot assessed at 18 months</v>
      </c>
      <c r="O704" s="1" t="str">
        <f>VLOOKUP(Cohort[[#This Row],[Code]],Codes[],COLUMN(Codes[[#Headers],[Parents Demographic]]),FALSE)</f>
        <v>Yes</v>
      </c>
      <c r="P704" s="1" t="str">
        <f>VLOOKUP(Cohort[[#This Row],[Code]],Codes[],COLUMN(Codes[[#Headers],[Mother''s Past Medical History]]),FALSE)</f>
        <v>Yes</v>
      </c>
      <c r="Q704" s="1" t="str">
        <f>VLOOKUP(Cohort[[#This Row],[Code]],Codes[],COLUMN(Codes[[#Headers],[EDD + Mode of Conception]]),FALSE)</f>
        <v>Yes</v>
      </c>
      <c r="R704" s="1" t="str">
        <f>VLOOKUP(Cohort[[#This Row],[Code]],Codes[],COLUMN(Codes[[#Headers],[Late Pregnancy History]]),FALSE)</f>
        <v>Yes</v>
      </c>
      <c r="S704" s="1" t="str">
        <f>VLOOKUP(Cohort[[#This Row],[Code]],Codes[],COLUMN(Codes[[#Headers],[Labour History]]),FALSE)</f>
        <v>Yes</v>
      </c>
      <c r="T704" s="1" t="str">
        <f>VLOOKUP(Cohort[[#This Row],[Code]],Codes[],COLUMN(Codes[[#Headers],[Baby Background Information]]),FALSE)</f>
        <v>Yes</v>
      </c>
      <c r="U704" s="1" t="str">
        <f>VLOOKUP(Cohort[[#This Row],[Code]],Codes[],COLUMN(Codes[[#Headers],[EPDS]]),FALSE)</f>
        <v>Yes</v>
      </c>
      <c r="V704" s="1" t="str">
        <f>VLOOKUP(Cohort[[#This Row],[Code]],Codes[],COLUMN(Codes[[#Headers],[Mother''s Medications]]),FALSE)</f>
        <v>Yes</v>
      </c>
      <c r="W704" s="1" t="str">
        <f>VLOOKUP(Cohort[[#This Row],[Code]],Codes[],COLUMN(Codes[[#Headers],[Baby Medications]]),FALSE)</f>
        <v>Yes</v>
      </c>
      <c r="X704" s="1" t="str">
        <f>VLOOKUP(Cohort[[#This Row],[Code]],Codes[],COLUMN(Codes[[#Headers],[Obstetric Histpry]]),FALSE)</f>
        <v>Yes</v>
      </c>
      <c r="Y704" s="1" t="str">
        <f>VLOOKUP(Cohort[[#This Row],[Code]],Codes[],COLUMN(Codes[[#Headers],[18 Month Follow on Data]]),FALSE)</f>
        <v>Yes</v>
      </c>
    </row>
    <row r="705" spans="1:25" hidden="1" x14ac:dyDescent="0.2">
      <c r="A705" t="s">
        <v>718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tr" cm="1">
        <f t="array" ref="I705">TEXT(SUM(10^Code_Mask*(Cohort[[#This Row],[Fetal Pilot Scans, validated or not]:[Has child had an 18 month assessment.  NB this includes limited data, courtesy assessments etc]]&gt;0)),"0000000")</f>
        <v>0000010</v>
      </c>
      <c r="L705" s="1" t="b">
        <f>VLOOKUP(Cohort[[#This Row],[Participant ID]],BIBS[],COLUMN(BIBS[[#Headers],[BIBS?]]),FALSE)</f>
        <v>0</v>
      </c>
      <c r="N705" s="1" t="str">
        <f>VLOOKUP(Cohort[[#This Row],[Code]],Codes[],COLUMN(Codes[[#Headers],[Meaning]]),FALSE)</f>
        <v>Fetal pilot.  Not assessed.  Enrolment, EPDS, not cleaned</v>
      </c>
      <c r="O705" s="1" t="str">
        <f>VLOOKUP(Cohort[[#This Row],[Code]],Codes[],COLUMN(Codes[[#Headers],[Parents Demographic]]),FALSE)</f>
        <v>Yes - uncleaned</v>
      </c>
      <c r="P705" s="1" t="str">
        <f>VLOOKUP(Cohort[[#This Row],[Code]],Codes[],COLUMN(Codes[[#Headers],[Mother''s Past Medical History]]),FALSE)</f>
        <v>Yes - uncleaned</v>
      </c>
      <c r="Q705" s="1" t="str">
        <f>VLOOKUP(Cohort[[#This Row],[Code]],Codes[],COLUMN(Codes[[#Headers],[EDD + Mode of Conception]]),FALSE)</f>
        <v>Yes - uncleaned</v>
      </c>
      <c r="R705" s="1" t="str">
        <f>VLOOKUP(Cohort[[#This Row],[Code]],Codes[],COLUMN(Codes[[#Headers],[Late Pregnancy History]]),FALSE)</f>
        <v>No</v>
      </c>
      <c r="S705" s="1" t="str">
        <f>VLOOKUP(Cohort[[#This Row],[Code]],Codes[],COLUMN(Codes[[#Headers],[Labour History]]),FALSE)</f>
        <v>No</v>
      </c>
      <c r="T705" s="1" t="str">
        <f>VLOOKUP(Cohort[[#This Row],[Code]],Codes[],COLUMN(Codes[[#Headers],[Baby Background Information]]),FALSE)</f>
        <v>No</v>
      </c>
      <c r="U705" s="1" t="str">
        <f>VLOOKUP(Cohort[[#This Row],[Code]],Codes[],COLUMN(Codes[[#Headers],[EPDS]]),FALSE)</f>
        <v>Yes</v>
      </c>
      <c r="V705" s="1" t="str">
        <f>VLOOKUP(Cohort[[#This Row],[Code]],Codes[],COLUMN(Codes[[#Headers],[Mother''s Medications]]),FALSE)</f>
        <v>Yes - uncleaned</v>
      </c>
      <c r="W705" s="1" t="str">
        <f>VLOOKUP(Cohort[[#This Row],[Code]],Codes[],COLUMN(Codes[[#Headers],[Baby Medications]]),FALSE)</f>
        <v>No</v>
      </c>
      <c r="X705" s="1" t="str">
        <f>VLOOKUP(Cohort[[#This Row],[Code]],Codes[],COLUMN(Codes[[#Headers],[Obstetric Histpry]]),FALSE)</f>
        <v>Yes - uncleaned</v>
      </c>
      <c r="Y705" s="1" t="str">
        <f>VLOOKUP(Cohort[[#This Row],[Code]],Codes[],COLUMN(Codes[[#Headers],[18 Month Follow on Data]]),FALSE)</f>
        <v>No</v>
      </c>
    </row>
    <row r="706" spans="1:25" hidden="1" x14ac:dyDescent="0.2">
      <c r="A706" t="s">
        <v>719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tr" cm="1">
        <f t="array" ref="I706">TEXT(SUM(10^Code_Mask*(Cohort[[#This Row],[Fetal Pilot Scans, validated or not]:[Has child had an 18 month assessment.  NB this includes limited data, courtesy assessments etc]]&gt;0)),"0000000")</f>
        <v>0000010</v>
      </c>
      <c r="L706" s="1" t="b">
        <f>VLOOKUP(Cohort[[#This Row],[Participant ID]],BIBS[],COLUMN(BIBS[[#Headers],[BIBS?]]),FALSE)</f>
        <v>0</v>
      </c>
      <c r="N706" s="1" t="str">
        <f>VLOOKUP(Cohort[[#This Row],[Code]],Codes[],COLUMN(Codes[[#Headers],[Meaning]]),FALSE)</f>
        <v>Fetal pilot.  Not assessed.  Enrolment, EPDS, not cleaned</v>
      </c>
      <c r="O706" s="1" t="str">
        <f>VLOOKUP(Cohort[[#This Row],[Code]],Codes[],COLUMN(Codes[[#Headers],[Parents Demographic]]),FALSE)</f>
        <v>Yes - uncleaned</v>
      </c>
      <c r="P706" s="1" t="str">
        <f>VLOOKUP(Cohort[[#This Row],[Code]],Codes[],COLUMN(Codes[[#Headers],[Mother''s Past Medical History]]),FALSE)</f>
        <v>Yes - uncleaned</v>
      </c>
      <c r="Q706" s="1" t="str">
        <f>VLOOKUP(Cohort[[#This Row],[Code]],Codes[],COLUMN(Codes[[#Headers],[EDD + Mode of Conception]]),FALSE)</f>
        <v>Yes - uncleaned</v>
      </c>
      <c r="R706" s="1" t="str">
        <f>VLOOKUP(Cohort[[#This Row],[Code]],Codes[],COLUMN(Codes[[#Headers],[Late Pregnancy History]]),FALSE)</f>
        <v>No</v>
      </c>
      <c r="S706" s="1" t="str">
        <f>VLOOKUP(Cohort[[#This Row],[Code]],Codes[],COLUMN(Codes[[#Headers],[Labour History]]),FALSE)</f>
        <v>No</v>
      </c>
      <c r="T706" s="1" t="str">
        <f>VLOOKUP(Cohort[[#This Row],[Code]],Codes[],COLUMN(Codes[[#Headers],[Baby Background Information]]),FALSE)</f>
        <v>No</v>
      </c>
      <c r="U706" s="1" t="str">
        <f>VLOOKUP(Cohort[[#This Row],[Code]],Codes[],COLUMN(Codes[[#Headers],[EPDS]]),FALSE)</f>
        <v>Yes</v>
      </c>
      <c r="V706" s="1" t="str">
        <f>VLOOKUP(Cohort[[#This Row],[Code]],Codes[],COLUMN(Codes[[#Headers],[Mother''s Medications]]),FALSE)</f>
        <v>Yes - uncleaned</v>
      </c>
      <c r="W706" s="1" t="str">
        <f>VLOOKUP(Cohort[[#This Row],[Code]],Codes[],COLUMN(Codes[[#Headers],[Baby Medications]]),FALSE)</f>
        <v>No</v>
      </c>
      <c r="X706" s="1" t="str">
        <f>VLOOKUP(Cohort[[#This Row],[Code]],Codes[],COLUMN(Codes[[#Headers],[Obstetric Histpry]]),FALSE)</f>
        <v>Yes - uncleaned</v>
      </c>
      <c r="Y706" s="1" t="str">
        <f>VLOOKUP(Cohort[[#This Row],[Code]],Codes[],COLUMN(Codes[[#Headers],[18 Month Follow on Data]]),FALSE)</f>
        <v>No</v>
      </c>
    </row>
    <row r="707" spans="1:25" hidden="1" x14ac:dyDescent="0.2">
      <c r="A707" t="s">
        <v>720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tr" cm="1">
        <f t="array" ref="I707">TEXT(SUM(10^Code_Mask*(Cohort[[#This Row],[Fetal Pilot Scans, validated or not]:[Has child had an 18 month assessment.  NB this includes limited data, courtesy assessments etc]]&gt;0)),"0000000")</f>
        <v>0000010</v>
      </c>
      <c r="L707" s="1" t="b">
        <f>VLOOKUP(Cohort[[#This Row],[Participant ID]],BIBS[],COLUMN(BIBS[[#Headers],[BIBS?]]),FALSE)</f>
        <v>0</v>
      </c>
      <c r="N707" s="1" t="str">
        <f>VLOOKUP(Cohort[[#This Row],[Code]],Codes[],COLUMN(Codes[[#Headers],[Meaning]]),FALSE)</f>
        <v>Fetal pilot.  Not assessed.  Enrolment, EPDS, not cleaned</v>
      </c>
      <c r="O707" s="1" t="str">
        <f>VLOOKUP(Cohort[[#This Row],[Code]],Codes[],COLUMN(Codes[[#Headers],[Parents Demographic]]),FALSE)</f>
        <v>Yes - uncleaned</v>
      </c>
      <c r="P707" s="1" t="str">
        <f>VLOOKUP(Cohort[[#This Row],[Code]],Codes[],COLUMN(Codes[[#Headers],[Mother''s Past Medical History]]),FALSE)</f>
        <v>Yes - uncleaned</v>
      </c>
      <c r="Q707" s="1" t="str">
        <f>VLOOKUP(Cohort[[#This Row],[Code]],Codes[],COLUMN(Codes[[#Headers],[EDD + Mode of Conception]]),FALSE)</f>
        <v>Yes - uncleaned</v>
      </c>
      <c r="R707" s="1" t="str">
        <f>VLOOKUP(Cohort[[#This Row],[Code]],Codes[],COLUMN(Codes[[#Headers],[Late Pregnancy History]]),FALSE)</f>
        <v>No</v>
      </c>
      <c r="S707" s="1" t="str">
        <f>VLOOKUP(Cohort[[#This Row],[Code]],Codes[],COLUMN(Codes[[#Headers],[Labour History]]),FALSE)</f>
        <v>No</v>
      </c>
      <c r="T707" s="1" t="str">
        <f>VLOOKUP(Cohort[[#This Row],[Code]],Codes[],COLUMN(Codes[[#Headers],[Baby Background Information]]),FALSE)</f>
        <v>No</v>
      </c>
      <c r="U707" s="1" t="str">
        <f>VLOOKUP(Cohort[[#This Row],[Code]],Codes[],COLUMN(Codes[[#Headers],[EPDS]]),FALSE)</f>
        <v>Yes</v>
      </c>
      <c r="V707" s="1" t="str">
        <f>VLOOKUP(Cohort[[#This Row],[Code]],Codes[],COLUMN(Codes[[#Headers],[Mother''s Medications]]),FALSE)</f>
        <v>Yes - uncleaned</v>
      </c>
      <c r="W707" s="1" t="str">
        <f>VLOOKUP(Cohort[[#This Row],[Code]],Codes[],COLUMN(Codes[[#Headers],[Baby Medications]]),FALSE)</f>
        <v>No</v>
      </c>
      <c r="X707" s="1" t="str">
        <f>VLOOKUP(Cohort[[#This Row],[Code]],Codes[],COLUMN(Codes[[#Headers],[Obstetric Histpry]]),FALSE)</f>
        <v>Yes - uncleaned</v>
      </c>
      <c r="Y707" s="1" t="str">
        <f>VLOOKUP(Cohort[[#This Row],[Code]],Codes[],COLUMN(Codes[[#Headers],[18 Month Follow on Data]]),FALSE)</f>
        <v>No</v>
      </c>
    </row>
    <row r="708" spans="1:25" ht="51" x14ac:dyDescent="0.2">
      <c r="A708" t="s">
        <v>721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 t="str" cm="1">
        <f t="array" ref="I708">TEXT(SUM(10^Code_Mask*(Cohort[[#This Row],[Fetal Pilot Scans, validated or not]:[Has child had an 18 month assessment.  NB this includes limited data, courtesy assessments etc]]&gt;0)),"0000000")</f>
        <v>0100000</v>
      </c>
      <c r="K708" s="1" t="s">
        <v>16</v>
      </c>
      <c r="L708" s="1" t="b">
        <f>VLOOKUP(Cohort[[#This Row],[Participant ID]],BIBS[],COLUMN(BIBS[[#Headers],[BIBS?]]),FALSE)</f>
        <v>1</v>
      </c>
      <c r="N708" s="1" t="str">
        <f>VLOOKUP(Cohort[[#This Row],[Code]],Codes[],COLUMN(Codes[[#Headers],[Meaning]]),FALSE)</f>
        <v>Term scan, not assessed</v>
      </c>
      <c r="O708" s="1" t="str">
        <f>VLOOKUP(Cohort[[#This Row],[Code]],Codes[],COLUMN(Codes[[#Headers],[Parents Demographic]]),FALSE)</f>
        <v>Yes</v>
      </c>
      <c r="P708" s="1" t="str">
        <f>VLOOKUP(Cohort[[#This Row],[Code]],Codes[],COLUMN(Codes[[#Headers],[Mother''s Past Medical History]]),FALSE)</f>
        <v>Yes</v>
      </c>
      <c r="Q708" s="1" t="str">
        <f>VLOOKUP(Cohort[[#This Row],[Code]],Codes[],COLUMN(Codes[[#Headers],[EDD + Mode of Conception]]),FALSE)</f>
        <v>Yes</v>
      </c>
      <c r="R708" s="1" t="str">
        <f>VLOOKUP(Cohort[[#This Row],[Code]],Codes[],COLUMN(Codes[[#Headers],[Late Pregnancy History]]),FALSE)</f>
        <v>Yes</v>
      </c>
      <c r="S708" s="1" t="str">
        <f>VLOOKUP(Cohort[[#This Row],[Code]],Codes[],COLUMN(Codes[[#Headers],[Labour History]]),FALSE)</f>
        <v>Yes</v>
      </c>
      <c r="T708" s="1" t="str">
        <f>VLOOKUP(Cohort[[#This Row],[Code]],Codes[],COLUMN(Codes[[#Headers],[Baby Background Information]]),FALSE)</f>
        <v>Yes</v>
      </c>
      <c r="U708" s="1" t="str">
        <f>VLOOKUP(Cohort[[#This Row],[Code]],Codes[],COLUMN(Codes[[#Headers],[EPDS]]),FALSE)</f>
        <v>Yes</v>
      </c>
      <c r="V708" s="1" t="str">
        <f>VLOOKUP(Cohort[[#This Row],[Code]],Codes[],COLUMN(Codes[[#Headers],[Mother''s Medications]]),FALSE)</f>
        <v>Yes</v>
      </c>
      <c r="W708" s="1" t="str">
        <f>VLOOKUP(Cohort[[#This Row],[Code]],Codes[],COLUMN(Codes[[#Headers],[Baby Medications]]),FALSE)</f>
        <v>Yes</v>
      </c>
      <c r="X708" s="1" t="str">
        <f>VLOOKUP(Cohort[[#This Row],[Code]],Codes[],COLUMN(Codes[[#Headers],[Obstetric Histpry]]),FALSE)</f>
        <v>Yes</v>
      </c>
      <c r="Y708" s="1" t="str">
        <f>VLOOKUP(Cohort[[#This Row],[Code]],Codes[],COLUMN(Codes[[#Headers],[18 Month Follow on Data]]),FALSE)</f>
        <v>No</v>
      </c>
    </row>
    <row r="709" spans="1:25" hidden="1" x14ac:dyDescent="0.2">
      <c r="A709" t="s">
        <v>722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 t="str" cm="1">
        <f t="array" ref="I709">TEXT(SUM(10^Code_Mask*(Cohort[[#This Row],[Fetal Pilot Scans, validated or not]:[Has child had an 18 month assessment.  NB this includes limited data, courtesy assessments etc]]&gt;0)),"0000000")</f>
        <v>0001100</v>
      </c>
      <c r="L709" s="1" t="b">
        <f>VLOOKUP(Cohort[[#This Row],[Participant ID]],BIBS[],COLUMN(BIBS[[#Headers],[BIBS?]]),FALSE)</f>
        <v>0</v>
      </c>
      <c r="N709" s="1" t="str">
        <f>VLOOKUP(Cohort[[#This Row],[Code]],Codes[],COLUMN(Codes[[#Headers],[Meaning]]),FALSE)</f>
        <v>Pre-term_at term only, no other scans, assessed at 18 months</v>
      </c>
      <c r="O709" s="1" t="str">
        <f>VLOOKUP(Cohort[[#This Row],[Code]],Codes[],COLUMN(Codes[[#Headers],[Parents Demographic]]),FALSE)</f>
        <v>Yes</v>
      </c>
      <c r="P709" s="1" t="str">
        <f>VLOOKUP(Cohort[[#This Row],[Code]],Codes[],COLUMN(Codes[[#Headers],[Mother''s Past Medical History]]),FALSE)</f>
        <v>Yes</v>
      </c>
      <c r="Q709" s="1" t="str">
        <f>VLOOKUP(Cohort[[#This Row],[Code]],Codes[],COLUMN(Codes[[#Headers],[EDD + Mode of Conception]]),FALSE)</f>
        <v>Yes</v>
      </c>
      <c r="R709" s="1" t="str">
        <f>VLOOKUP(Cohort[[#This Row],[Code]],Codes[],COLUMN(Codes[[#Headers],[Late Pregnancy History]]),FALSE)</f>
        <v>Yes</v>
      </c>
      <c r="S709" s="1" t="str">
        <f>VLOOKUP(Cohort[[#This Row],[Code]],Codes[],COLUMN(Codes[[#Headers],[Labour History]]),FALSE)</f>
        <v>Yes</v>
      </c>
      <c r="T709" s="1" t="str">
        <f>VLOOKUP(Cohort[[#This Row],[Code]],Codes[],COLUMN(Codes[[#Headers],[Baby Background Information]]),FALSE)</f>
        <v>Yes</v>
      </c>
      <c r="U709" s="1" t="str">
        <f>VLOOKUP(Cohort[[#This Row],[Code]],Codes[],COLUMN(Codes[[#Headers],[EPDS]]),FALSE)</f>
        <v>Yes</v>
      </c>
      <c r="V709" s="1" t="str">
        <f>VLOOKUP(Cohort[[#This Row],[Code]],Codes[],COLUMN(Codes[[#Headers],[Mother''s Medications]]),FALSE)</f>
        <v>Yes</v>
      </c>
      <c r="W709" s="1" t="str">
        <f>VLOOKUP(Cohort[[#This Row],[Code]],Codes[],COLUMN(Codes[[#Headers],[Baby Medications]]),FALSE)</f>
        <v>Yes</v>
      </c>
      <c r="X709" s="1" t="str">
        <f>VLOOKUP(Cohort[[#This Row],[Code]],Codes[],COLUMN(Codes[[#Headers],[Obstetric Histpry]]),FALSE)</f>
        <v>Yes</v>
      </c>
      <c r="Y709" s="1" t="str">
        <f>VLOOKUP(Cohort[[#This Row],[Code]],Codes[],COLUMN(Codes[[#Headers],[18 Month Follow on Data]]),FALSE)</f>
        <v>Yes</v>
      </c>
    </row>
    <row r="710" spans="1:25" hidden="1" x14ac:dyDescent="0.2">
      <c r="A710" t="s">
        <v>723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 t="str" cm="1">
        <f t="array" ref="I710">TEXT(SUM(10^Code_Mask*(Cohort[[#This Row],[Fetal Pilot Scans, validated or not]:[Has child had an 18 month assessment.  NB this includes limited data, courtesy assessments etc]]&gt;0)),"0000000")</f>
        <v>0001100</v>
      </c>
      <c r="L710" s="1" t="b">
        <f>VLOOKUP(Cohort[[#This Row],[Participant ID]],BIBS[],COLUMN(BIBS[[#Headers],[BIBS?]]),FALSE)</f>
        <v>0</v>
      </c>
      <c r="N710" s="1" t="str">
        <f>VLOOKUP(Cohort[[#This Row],[Code]],Codes[],COLUMN(Codes[[#Headers],[Meaning]]),FALSE)</f>
        <v>Pre-term_at term only, no other scans, assessed at 18 months</v>
      </c>
      <c r="O710" s="1" t="str">
        <f>VLOOKUP(Cohort[[#This Row],[Code]],Codes[],COLUMN(Codes[[#Headers],[Parents Demographic]]),FALSE)</f>
        <v>Yes</v>
      </c>
      <c r="P710" s="1" t="str">
        <f>VLOOKUP(Cohort[[#This Row],[Code]],Codes[],COLUMN(Codes[[#Headers],[Mother''s Past Medical History]]),FALSE)</f>
        <v>Yes</v>
      </c>
      <c r="Q710" s="1" t="str">
        <f>VLOOKUP(Cohort[[#This Row],[Code]],Codes[],COLUMN(Codes[[#Headers],[EDD + Mode of Conception]]),FALSE)</f>
        <v>Yes</v>
      </c>
      <c r="R710" s="1" t="str">
        <f>VLOOKUP(Cohort[[#This Row],[Code]],Codes[],COLUMN(Codes[[#Headers],[Late Pregnancy History]]),FALSE)</f>
        <v>Yes</v>
      </c>
      <c r="S710" s="1" t="str">
        <f>VLOOKUP(Cohort[[#This Row],[Code]],Codes[],COLUMN(Codes[[#Headers],[Labour History]]),FALSE)</f>
        <v>Yes</v>
      </c>
      <c r="T710" s="1" t="str">
        <f>VLOOKUP(Cohort[[#This Row],[Code]],Codes[],COLUMN(Codes[[#Headers],[Baby Background Information]]),FALSE)</f>
        <v>Yes</v>
      </c>
      <c r="U710" s="1" t="str">
        <f>VLOOKUP(Cohort[[#This Row],[Code]],Codes[],COLUMN(Codes[[#Headers],[EPDS]]),FALSE)</f>
        <v>Yes</v>
      </c>
      <c r="V710" s="1" t="str">
        <f>VLOOKUP(Cohort[[#This Row],[Code]],Codes[],COLUMN(Codes[[#Headers],[Mother''s Medications]]),FALSE)</f>
        <v>Yes</v>
      </c>
      <c r="W710" s="1" t="str">
        <f>VLOOKUP(Cohort[[#This Row],[Code]],Codes[],COLUMN(Codes[[#Headers],[Baby Medications]]),FALSE)</f>
        <v>Yes</v>
      </c>
      <c r="X710" s="1" t="str">
        <f>VLOOKUP(Cohort[[#This Row],[Code]],Codes[],COLUMN(Codes[[#Headers],[Obstetric Histpry]]),FALSE)</f>
        <v>Yes</v>
      </c>
      <c r="Y710" s="1" t="str">
        <f>VLOOKUP(Cohort[[#This Row],[Code]],Codes[],COLUMN(Codes[[#Headers],[18 Month Follow on Data]]),FALSE)</f>
        <v>Yes</v>
      </c>
    </row>
    <row r="711" spans="1:25" hidden="1" x14ac:dyDescent="0.2">
      <c r="A711" t="s">
        <v>724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tr" cm="1">
        <f t="array" ref="I711">TEXT(SUM(10^Code_Mask*(Cohort[[#This Row],[Fetal Pilot Scans, validated or not]:[Has child had an 18 month assessment.  NB this includes limited data, courtesy assessments etc]]&gt;0)),"0000000")</f>
        <v>0000010</v>
      </c>
      <c r="L711" s="1" t="b">
        <f>VLOOKUP(Cohort[[#This Row],[Participant ID]],BIBS[],COLUMN(BIBS[[#Headers],[BIBS?]]),FALSE)</f>
        <v>0</v>
      </c>
      <c r="N711" s="1" t="str">
        <f>VLOOKUP(Cohort[[#This Row],[Code]],Codes[],COLUMN(Codes[[#Headers],[Meaning]]),FALSE)</f>
        <v>Fetal pilot.  Not assessed.  Enrolment, EPDS, not cleaned</v>
      </c>
      <c r="O711" s="1" t="str">
        <f>VLOOKUP(Cohort[[#This Row],[Code]],Codes[],COLUMN(Codes[[#Headers],[Parents Demographic]]),FALSE)</f>
        <v>Yes - uncleaned</v>
      </c>
      <c r="P711" s="1" t="str">
        <f>VLOOKUP(Cohort[[#This Row],[Code]],Codes[],COLUMN(Codes[[#Headers],[Mother''s Past Medical History]]),FALSE)</f>
        <v>Yes - uncleaned</v>
      </c>
      <c r="Q711" s="1" t="str">
        <f>VLOOKUP(Cohort[[#This Row],[Code]],Codes[],COLUMN(Codes[[#Headers],[EDD + Mode of Conception]]),FALSE)</f>
        <v>Yes - uncleaned</v>
      </c>
      <c r="R711" s="1" t="str">
        <f>VLOOKUP(Cohort[[#This Row],[Code]],Codes[],COLUMN(Codes[[#Headers],[Late Pregnancy History]]),FALSE)</f>
        <v>No</v>
      </c>
      <c r="S711" s="1" t="str">
        <f>VLOOKUP(Cohort[[#This Row],[Code]],Codes[],COLUMN(Codes[[#Headers],[Labour History]]),FALSE)</f>
        <v>No</v>
      </c>
      <c r="T711" s="1" t="str">
        <f>VLOOKUP(Cohort[[#This Row],[Code]],Codes[],COLUMN(Codes[[#Headers],[Baby Background Information]]),FALSE)</f>
        <v>No</v>
      </c>
      <c r="U711" s="1" t="str">
        <f>VLOOKUP(Cohort[[#This Row],[Code]],Codes[],COLUMN(Codes[[#Headers],[EPDS]]),FALSE)</f>
        <v>Yes</v>
      </c>
      <c r="V711" s="1" t="str">
        <f>VLOOKUP(Cohort[[#This Row],[Code]],Codes[],COLUMN(Codes[[#Headers],[Mother''s Medications]]),FALSE)</f>
        <v>Yes - uncleaned</v>
      </c>
      <c r="W711" s="1" t="str">
        <f>VLOOKUP(Cohort[[#This Row],[Code]],Codes[],COLUMN(Codes[[#Headers],[Baby Medications]]),FALSE)</f>
        <v>No</v>
      </c>
      <c r="X711" s="1" t="str">
        <f>VLOOKUP(Cohort[[#This Row],[Code]],Codes[],COLUMN(Codes[[#Headers],[Obstetric Histpry]]),FALSE)</f>
        <v>Yes - uncleaned</v>
      </c>
      <c r="Y711" s="1" t="str">
        <f>VLOOKUP(Cohort[[#This Row],[Code]],Codes[],COLUMN(Codes[[#Headers],[18 Month Follow on Data]]),FALSE)</f>
        <v>No</v>
      </c>
    </row>
    <row r="712" spans="1:25" hidden="1" x14ac:dyDescent="0.2">
      <c r="A712" t="s">
        <v>725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 t="str" cm="1">
        <f t="array" ref="I712">TEXT(SUM(10^Code_Mask*(Cohort[[#This Row],[Fetal Pilot Scans, validated or not]:[Has child had an 18 month assessment.  NB this includes limited data, courtesy assessments etc]]&gt;0)),"0000000")</f>
        <v>0100110</v>
      </c>
      <c r="L712" s="1" t="b">
        <f>VLOOKUP(Cohort[[#This Row],[Participant ID]],BIBS[],COLUMN(BIBS[[#Headers],[BIBS?]]),FALSE)</f>
        <v>0</v>
      </c>
      <c r="N712" s="1" t="str">
        <f>VLOOKUP(Cohort[[#This Row],[Code]],Codes[],COLUMN(Codes[[#Headers],[Meaning]]),FALSE)</f>
        <v>Term scan + fetal pilot assessed at 18 months</v>
      </c>
      <c r="O712" s="1" t="str">
        <f>VLOOKUP(Cohort[[#This Row],[Code]],Codes[],COLUMN(Codes[[#Headers],[Parents Demographic]]),FALSE)</f>
        <v>Yes</v>
      </c>
      <c r="P712" s="1" t="str">
        <f>VLOOKUP(Cohort[[#This Row],[Code]],Codes[],COLUMN(Codes[[#Headers],[Mother''s Past Medical History]]),FALSE)</f>
        <v>Yes</v>
      </c>
      <c r="Q712" s="1" t="str">
        <f>VLOOKUP(Cohort[[#This Row],[Code]],Codes[],COLUMN(Codes[[#Headers],[EDD + Mode of Conception]]),FALSE)</f>
        <v>Yes</v>
      </c>
      <c r="R712" s="1" t="str">
        <f>VLOOKUP(Cohort[[#This Row],[Code]],Codes[],COLUMN(Codes[[#Headers],[Late Pregnancy History]]),FALSE)</f>
        <v>Yes</v>
      </c>
      <c r="S712" s="1" t="str">
        <f>VLOOKUP(Cohort[[#This Row],[Code]],Codes[],COLUMN(Codes[[#Headers],[Labour History]]),FALSE)</f>
        <v>Yes</v>
      </c>
      <c r="T712" s="1" t="str">
        <f>VLOOKUP(Cohort[[#This Row],[Code]],Codes[],COLUMN(Codes[[#Headers],[Baby Background Information]]),FALSE)</f>
        <v>Yes</v>
      </c>
      <c r="U712" s="1" t="str">
        <f>VLOOKUP(Cohort[[#This Row],[Code]],Codes[],COLUMN(Codes[[#Headers],[EPDS]]),FALSE)</f>
        <v>Yes</v>
      </c>
      <c r="V712" s="1" t="str">
        <f>VLOOKUP(Cohort[[#This Row],[Code]],Codes[],COLUMN(Codes[[#Headers],[Mother''s Medications]]),FALSE)</f>
        <v>Yes</v>
      </c>
      <c r="W712" s="1" t="str">
        <f>VLOOKUP(Cohort[[#This Row],[Code]],Codes[],COLUMN(Codes[[#Headers],[Baby Medications]]),FALSE)</f>
        <v>Yes</v>
      </c>
      <c r="X712" s="1" t="str">
        <f>VLOOKUP(Cohort[[#This Row],[Code]],Codes[],COLUMN(Codes[[#Headers],[Obstetric Histpry]]),FALSE)</f>
        <v>Yes</v>
      </c>
      <c r="Y712" s="1" t="str">
        <f>VLOOKUP(Cohort[[#This Row],[Code]],Codes[],COLUMN(Codes[[#Headers],[18 Month Follow on Data]]),FALSE)</f>
        <v>Yes</v>
      </c>
    </row>
    <row r="713" spans="1:25" hidden="1" x14ac:dyDescent="0.2">
      <c r="A713" t="s">
        <v>726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tr" cm="1">
        <f t="array" ref="I713">TEXT(SUM(10^Code_Mask*(Cohort[[#This Row],[Fetal Pilot Scans, validated or not]:[Has child had an 18 month assessment.  NB this includes limited data, courtesy assessments etc]]&gt;0)),"0000000")</f>
        <v>0000010</v>
      </c>
      <c r="L713" s="1" t="b">
        <f>VLOOKUP(Cohort[[#This Row],[Participant ID]],BIBS[],COLUMN(BIBS[[#Headers],[BIBS?]]),FALSE)</f>
        <v>0</v>
      </c>
      <c r="N713" s="1" t="str">
        <f>VLOOKUP(Cohort[[#This Row],[Code]],Codes[],COLUMN(Codes[[#Headers],[Meaning]]),FALSE)</f>
        <v>Fetal pilot.  Not assessed.  Enrolment, EPDS, not cleaned</v>
      </c>
      <c r="O713" s="1" t="str">
        <f>VLOOKUP(Cohort[[#This Row],[Code]],Codes[],COLUMN(Codes[[#Headers],[Parents Demographic]]),FALSE)</f>
        <v>Yes - uncleaned</v>
      </c>
      <c r="P713" s="1" t="str">
        <f>VLOOKUP(Cohort[[#This Row],[Code]],Codes[],COLUMN(Codes[[#Headers],[Mother''s Past Medical History]]),FALSE)</f>
        <v>Yes - uncleaned</v>
      </c>
      <c r="Q713" s="1" t="str">
        <f>VLOOKUP(Cohort[[#This Row],[Code]],Codes[],COLUMN(Codes[[#Headers],[EDD + Mode of Conception]]),FALSE)</f>
        <v>Yes - uncleaned</v>
      </c>
      <c r="R713" s="1" t="str">
        <f>VLOOKUP(Cohort[[#This Row],[Code]],Codes[],COLUMN(Codes[[#Headers],[Late Pregnancy History]]),FALSE)</f>
        <v>No</v>
      </c>
      <c r="S713" s="1" t="str">
        <f>VLOOKUP(Cohort[[#This Row],[Code]],Codes[],COLUMN(Codes[[#Headers],[Labour History]]),FALSE)</f>
        <v>No</v>
      </c>
      <c r="T713" s="1" t="str">
        <f>VLOOKUP(Cohort[[#This Row],[Code]],Codes[],COLUMN(Codes[[#Headers],[Baby Background Information]]),FALSE)</f>
        <v>No</v>
      </c>
      <c r="U713" s="1" t="str">
        <f>VLOOKUP(Cohort[[#This Row],[Code]],Codes[],COLUMN(Codes[[#Headers],[EPDS]]),FALSE)</f>
        <v>Yes</v>
      </c>
      <c r="V713" s="1" t="str">
        <f>VLOOKUP(Cohort[[#This Row],[Code]],Codes[],COLUMN(Codes[[#Headers],[Mother''s Medications]]),FALSE)</f>
        <v>Yes - uncleaned</v>
      </c>
      <c r="W713" s="1" t="str">
        <f>VLOOKUP(Cohort[[#This Row],[Code]],Codes[],COLUMN(Codes[[#Headers],[Baby Medications]]),FALSE)</f>
        <v>No</v>
      </c>
      <c r="X713" s="1" t="str">
        <f>VLOOKUP(Cohort[[#This Row],[Code]],Codes[],COLUMN(Codes[[#Headers],[Obstetric Histpry]]),FALSE)</f>
        <v>Yes - uncleaned</v>
      </c>
      <c r="Y713" s="1" t="str">
        <f>VLOOKUP(Cohort[[#This Row],[Code]],Codes[],COLUMN(Codes[[#Headers],[18 Month Follow on Data]]),FALSE)</f>
        <v>No</v>
      </c>
    </row>
    <row r="714" spans="1:25" hidden="1" x14ac:dyDescent="0.2">
      <c r="A714" t="s">
        <v>727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tr" cm="1">
        <f t="array" ref="I714">TEXT(SUM(10^Code_Mask*(Cohort[[#This Row],[Fetal Pilot Scans, validated or not]:[Has child had an 18 month assessment.  NB this includes limited data, courtesy assessments etc]]&gt;0)),"0000000")</f>
        <v>0000010</v>
      </c>
      <c r="L714" s="1" t="b">
        <f>VLOOKUP(Cohort[[#This Row],[Participant ID]],BIBS[],COLUMN(BIBS[[#Headers],[BIBS?]]),FALSE)</f>
        <v>0</v>
      </c>
      <c r="N714" s="1" t="str">
        <f>VLOOKUP(Cohort[[#This Row],[Code]],Codes[],COLUMN(Codes[[#Headers],[Meaning]]),FALSE)</f>
        <v>Fetal pilot.  Not assessed.  Enrolment, EPDS, not cleaned</v>
      </c>
      <c r="O714" s="1" t="str">
        <f>VLOOKUP(Cohort[[#This Row],[Code]],Codes[],COLUMN(Codes[[#Headers],[Parents Demographic]]),FALSE)</f>
        <v>Yes - uncleaned</v>
      </c>
      <c r="P714" s="1" t="str">
        <f>VLOOKUP(Cohort[[#This Row],[Code]],Codes[],COLUMN(Codes[[#Headers],[Mother''s Past Medical History]]),FALSE)</f>
        <v>Yes - uncleaned</v>
      </c>
      <c r="Q714" s="1" t="str">
        <f>VLOOKUP(Cohort[[#This Row],[Code]],Codes[],COLUMN(Codes[[#Headers],[EDD + Mode of Conception]]),FALSE)</f>
        <v>Yes - uncleaned</v>
      </c>
      <c r="R714" s="1" t="str">
        <f>VLOOKUP(Cohort[[#This Row],[Code]],Codes[],COLUMN(Codes[[#Headers],[Late Pregnancy History]]),FALSE)</f>
        <v>No</v>
      </c>
      <c r="S714" s="1" t="str">
        <f>VLOOKUP(Cohort[[#This Row],[Code]],Codes[],COLUMN(Codes[[#Headers],[Labour History]]),FALSE)</f>
        <v>No</v>
      </c>
      <c r="T714" s="1" t="str">
        <f>VLOOKUP(Cohort[[#This Row],[Code]],Codes[],COLUMN(Codes[[#Headers],[Baby Background Information]]),FALSE)</f>
        <v>No</v>
      </c>
      <c r="U714" s="1" t="str">
        <f>VLOOKUP(Cohort[[#This Row],[Code]],Codes[],COLUMN(Codes[[#Headers],[EPDS]]),FALSE)</f>
        <v>Yes</v>
      </c>
      <c r="V714" s="1" t="str">
        <f>VLOOKUP(Cohort[[#This Row],[Code]],Codes[],COLUMN(Codes[[#Headers],[Mother''s Medications]]),FALSE)</f>
        <v>Yes - uncleaned</v>
      </c>
      <c r="W714" s="1" t="str">
        <f>VLOOKUP(Cohort[[#This Row],[Code]],Codes[],COLUMN(Codes[[#Headers],[Baby Medications]]),FALSE)</f>
        <v>No</v>
      </c>
      <c r="X714" s="1" t="str">
        <f>VLOOKUP(Cohort[[#This Row],[Code]],Codes[],COLUMN(Codes[[#Headers],[Obstetric Histpry]]),FALSE)</f>
        <v>Yes - uncleaned</v>
      </c>
      <c r="Y714" s="1" t="str">
        <f>VLOOKUP(Cohort[[#This Row],[Code]],Codes[],COLUMN(Codes[[#Headers],[18 Month Follow on Data]]),FALSE)</f>
        <v>No</v>
      </c>
    </row>
    <row r="715" spans="1:25" hidden="1" x14ac:dyDescent="0.2">
      <c r="A715" t="s">
        <v>728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 t="str" cm="1">
        <f t="array" ref="I715">TEXT(SUM(10^Code_Mask*(Cohort[[#This Row],[Fetal Pilot Scans, validated or not]:[Has child had an 18 month assessment.  NB this includes limited data, courtesy assessments etc]]&gt;0)),"0000000")</f>
        <v>0010100</v>
      </c>
      <c r="L715" s="1" t="b">
        <f>VLOOKUP(Cohort[[#This Row],[Participant ID]],BIBS[],COLUMN(BIBS[[#Headers],[BIBS?]]),FALSE)</f>
        <v>0</v>
      </c>
      <c r="N715" s="1" t="str">
        <f>VLOOKUP(Cohort[[#This Row],[Code]],Codes[],COLUMN(Codes[[#Headers],[Meaning]]),FALSE)</f>
        <v>Pre-term scan, no other scans, assessed at 18 months</v>
      </c>
      <c r="O715" s="1" t="str">
        <f>VLOOKUP(Cohort[[#This Row],[Code]],Codes[],COLUMN(Codes[[#Headers],[Parents Demographic]]),FALSE)</f>
        <v>Yes</v>
      </c>
      <c r="P715" s="1" t="str">
        <f>VLOOKUP(Cohort[[#This Row],[Code]],Codes[],COLUMN(Codes[[#Headers],[Mother''s Past Medical History]]),FALSE)</f>
        <v>Yes</v>
      </c>
      <c r="Q715" s="1" t="str">
        <f>VLOOKUP(Cohort[[#This Row],[Code]],Codes[],COLUMN(Codes[[#Headers],[EDD + Mode of Conception]]),FALSE)</f>
        <v>Yes</v>
      </c>
      <c r="R715" s="1" t="str">
        <f>VLOOKUP(Cohort[[#This Row],[Code]],Codes[],COLUMN(Codes[[#Headers],[Late Pregnancy History]]),FALSE)</f>
        <v>Yes</v>
      </c>
      <c r="S715" s="1" t="str">
        <f>VLOOKUP(Cohort[[#This Row],[Code]],Codes[],COLUMN(Codes[[#Headers],[Labour History]]),FALSE)</f>
        <v>Yes</v>
      </c>
      <c r="T715" s="1" t="str">
        <f>VLOOKUP(Cohort[[#This Row],[Code]],Codes[],COLUMN(Codes[[#Headers],[Baby Background Information]]),FALSE)</f>
        <v>Yes</v>
      </c>
      <c r="U715" s="1" t="str">
        <f>VLOOKUP(Cohort[[#This Row],[Code]],Codes[],COLUMN(Codes[[#Headers],[EPDS]]),FALSE)</f>
        <v>Yes</v>
      </c>
      <c r="V715" s="1" t="str">
        <f>VLOOKUP(Cohort[[#This Row],[Code]],Codes[],COLUMN(Codes[[#Headers],[Mother''s Medications]]),FALSE)</f>
        <v>Yes</v>
      </c>
      <c r="W715" s="1" t="str">
        <f>VLOOKUP(Cohort[[#This Row],[Code]],Codes[],COLUMN(Codes[[#Headers],[Baby Medications]]),FALSE)</f>
        <v>Yes</v>
      </c>
      <c r="X715" s="1" t="str">
        <f>VLOOKUP(Cohort[[#This Row],[Code]],Codes[],COLUMN(Codes[[#Headers],[Obstetric Histpry]]),FALSE)</f>
        <v>Yes</v>
      </c>
      <c r="Y715" s="1" t="str">
        <f>VLOOKUP(Cohort[[#This Row],[Code]],Codes[],COLUMN(Codes[[#Headers],[18 Month Follow on Data]]),FALSE)</f>
        <v>Yes</v>
      </c>
    </row>
    <row r="716" spans="1:25" hidden="1" x14ac:dyDescent="0.2">
      <c r="A716" t="s">
        <v>729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tr" cm="1">
        <f t="array" ref="I716">TEXT(SUM(10^Code_Mask*(Cohort[[#This Row],[Fetal Pilot Scans, validated or not]:[Has child had an 18 month assessment.  NB this includes limited data, courtesy assessments etc]]&gt;0)),"0000000")</f>
        <v>0000010</v>
      </c>
      <c r="L716" s="1" t="b">
        <f>VLOOKUP(Cohort[[#This Row],[Participant ID]],BIBS[],COLUMN(BIBS[[#Headers],[BIBS?]]),FALSE)</f>
        <v>0</v>
      </c>
      <c r="N716" s="1" t="str">
        <f>VLOOKUP(Cohort[[#This Row],[Code]],Codes[],COLUMN(Codes[[#Headers],[Meaning]]),FALSE)</f>
        <v>Fetal pilot.  Not assessed.  Enrolment, EPDS, not cleaned</v>
      </c>
      <c r="O716" s="1" t="str">
        <f>VLOOKUP(Cohort[[#This Row],[Code]],Codes[],COLUMN(Codes[[#Headers],[Parents Demographic]]),FALSE)</f>
        <v>Yes - uncleaned</v>
      </c>
      <c r="P716" s="1" t="str">
        <f>VLOOKUP(Cohort[[#This Row],[Code]],Codes[],COLUMN(Codes[[#Headers],[Mother''s Past Medical History]]),FALSE)</f>
        <v>Yes - uncleaned</v>
      </c>
      <c r="Q716" s="1" t="str">
        <f>VLOOKUP(Cohort[[#This Row],[Code]],Codes[],COLUMN(Codes[[#Headers],[EDD + Mode of Conception]]),FALSE)</f>
        <v>Yes - uncleaned</v>
      </c>
      <c r="R716" s="1" t="str">
        <f>VLOOKUP(Cohort[[#This Row],[Code]],Codes[],COLUMN(Codes[[#Headers],[Late Pregnancy History]]),FALSE)</f>
        <v>No</v>
      </c>
      <c r="S716" s="1" t="str">
        <f>VLOOKUP(Cohort[[#This Row],[Code]],Codes[],COLUMN(Codes[[#Headers],[Labour History]]),FALSE)</f>
        <v>No</v>
      </c>
      <c r="T716" s="1" t="str">
        <f>VLOOKUP(Cohort[[#This Row],[Code]],Codes[],COLUMN(Codes[[#Headers],[Baby Background Information]]),FALSE)</f>
        <v>No</v>
      </c>
      <c r="U716" s="1" t="str">
        <f>VLOOKUP(Cohort[[#This Row],[Code]],Codes[],COLUMN(Codes[[#Headers],[EPDS]]),FALSE)</f>
        <v>Yes</v>
      </c>
      <c r="V716" s="1" t="str">
        <f>VLOOKUP(Cohort[[#This Row],[Code]],Codes[],COLUMN(Codes[[#Headers],[Mother''s Medications]]),FALSE)</f>
        <v>Yes - uncleaned</v>
      </c>
      <c r="W716" s="1" t="str">
        <f>VLOOKUP(Cohort[[#This Row],[Code]],Codes[],COLUMN(Codes[[#Headers],[Baby Medications]]),FALSE)</f>
        <v>No</v>
      </c>
      <c r="X716" s="1" t="str">
        <f>VLOOKUP(Cohort[[#This Row],[Code]],Codes[],COLUMN(Codes[[#Headers],[Obstetric Histpry]]),FALSE)</f>
        <v>Yes - uncleaned</v>
      </c>
      <c r="Y716" s="1" t="str">
        <f>VLOOKUP(Cohort[[#This Row],[Code]],Codes[],COLUMN(Codes[[#Headers],[18 Month Follow on Data]]),FALSE)</f>
        <v>No</v>
      </c>
    </row>
    <row r="717" spans="1:25" hidden="1" x14ac:dyDescent="0.2">
      <c r="A717" t="s">
        <v>730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tr" cm="1">
        <f t="array" ref="I717">TEXT(SUM(10^Code_Mask*(Cohort[[#This Row],[Fetal Pilot Scans, validated or not]:[Has child had an 18 month assessment.  NB this includes limited data, courtesy assessments etc]]&gt;0)),"0000000")</f>
        <v>0000010</v>
      </c>
      <c r="L717" s="1" t="b">
        <f>VLOOKUP(Cohort[[#This Row],[Participant ID]],BIBS[],COLUMN(BIBS[[#Headers],[BIBS?]]),FALSE)</f>
        <v>0</v>
      </c>
      <c r="N717" s="1" t="str">
        <f>VLOOKUP(Cohort[[#This Row],[Code]],Codes[],COLUMN(Codes[[#Headers],[Meaning]]),FALSE)</f>
        <v>Fetal pilot.  Not assessed.  Enrolment, EPDS, not cleaned</v>
      </c>
      <c r="O717" s="1" t="str">
        <f>VLOOKUP(Cohort[[#This Row],[Code]],Codes[],COLUMN(Codes[[#Headers],[Parents Demographic]]),FALSE)</f>
        <v>Yes - uncleaned</v>
      </c>
      <c r="P717" s="1" t="str">
        <f>VLOOKUP(Cohort[[#This Row],[Code]],Codes[],COLUMN(Codes[[#Headers],[Mother''s Past Medical History]]),FALSE)</f>
        <v>Yes - uncleaned</v>
      </c>
      <c r="Q717" s="1" t="str">
        <f>VLOOKUP(Cohort[[#This Row],[Code]],Codes[],COLUMN(Codes[[#Headers],[EDD + Mode of Conception]]),FALSE)</f>
        <v>Yes - uncleaned</v>
      </c>
      <c r="R717" s="1" t="str">
        <f>VLOOKUP(Cohort[[#This Row],[Code]],Codes[],COLUMN(Codes[[#Headers],[Late Pregnancy History]]),FALSE)</f>
        <v>No</v>
      </c>
      <c r="S717" s="1" t="str">
        <f>VLOOKUP(Cohort[[#This Row],[Code]],Codes[],COLUMN(Codes[[#Headers],[Labour History]]),FALSE)</f>
        <v>No</v>
      </c>
      <c r="T717" s="1" t="str">
        <f>VLOOKUP(Cohort[[#This Row],[Code]],Codes[],COLUMN(Codes[[#Headers],[Baby Background Information]]),FALSE)</f>
        <v>No</v>
      </c>
      <c r="U717" s="1" t="str">
        <f>VLOOKUP(Cohort[[#This Row],[Code]],Codes[],COLUMN(Codes[[#Headers],[EPDS]]),FALSE)</f>
        <v>Yes</v>
      </c>
      <c r="V717" s="1" t="str">
        <f>VLOOKUP(Cohort[[#This Row],[Code]],Codes[],COLUMN(Codes[[#Headers],[Mother''s Medications]]),FALSE)</f>
        <v>Yes - uncleaned</v>
      </c>
      <c r="W717" s="1" t="str">
        <f>VLOOKUP(Cohort[[#This Row],[Code]],Codes[],COLUMN(Codes[[#Headers],[Baby Medications]]),FALSE)</f>
        <v>No</v>
      </c>
      <c r="X717" s="1" t="str">
        <f>VLOOKUP(Cohort[[#This Row],[Code]],Codes[],COLUMN(Codes[[#Headers],[Obstetric Histpry]]),FALSE)</f>
        <v>Yes - uncleaned</v>
      </c>
      <c r="Y717" s="1" t="str">
        <f>VLOOKUP(Cohort[[#This Row],[Code]],Codes[],COLUMN(Codes[[#Headers],[18 Month Follow on Data]]),FALSE)</f>
        <v>No</v>
      </c>
    </row>
    <row r="718" spans="1:25" hidden="1" x14ac:dyDescent="0.2">
      <c r="A718" t="s">
        <v>731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tr" cm="1">
        <f t="array" ref="I718">TEXT(SUM(10^Code_Mask*(Cohort[[#This Row],[Fetal Pilot Scans, validated or not]:[Has child had an 18 month assessment.  NB this includes limited data, courtesy assessments etc]]&gt;0)),"0000000")</f>
        <v>0000010</v>
      </c>
      <c r="L718" s="1" t="b">
        <f>VLOOKUP(Cohort[[#This Row],[Participant ID]],BIBS[],COLUMN(BIBS[[#Headers],[BIBS?]]),FALSE)</f>
        <v>0</v>
      </c>
      <c r="N718" s="1" t="str">
        <f>VLOOKUP(Cohort[[#This Row],[Code]],Codes[],COLUMN(Codes[[#Headers],[Meaning]]),FALSE)</f>
        <v>Fetal pilot.  Not assessed.  Enrolment, EPDS, not cleaned</v>
      </c>
      <c r="O718" s="1" t="str">
        <f>VLOOKUP(Cohort[[#This Row],[Code]],Codes[],COLUMN(Codes[[#Headers],[Parents Demographic]]),FALSE)</f>
        <v>Yes - uncleaned</v>
      </c>
      <c r="P718" s="1" t="str">
        <f>VLOOKUP(Cohort[[#This Row],[Code]],Codes[],COLUMN(Codes[[#Headers],[Mother''s Past Medical History]]),FALSE)</f>
        <v>Yes - uncleaned</v>
      </c>
      <c r="Q718" s="1" t="str">
        <f>VLOOKUP(Cohort[[#This Row],[Code]],Codes[],COLUMN(Codes[[#Headers],[EDD + Mode of Conception]]),FALSE)</f>
        <v>Yes - uncleaned</v>
      </c>
      <c r="R718" s="1" t="str">
        <f>VLOOKUP(Cohort[[#This Row],[Code]],Codes[],COLUMN(Codes[[#Headers],[Late Pregnancy History]]),FALSE)</f>
        <v>No</v>
      </c>
      <c r="S718" s="1" t="str">
        <f>VLOOKUP(Cohort[[#This Row],[Code]],Codes[],COLUMN(Codes[[#Headers],[Labour History]]),FALSE)</f>
        <v>No</v>
      </c>
      <c r="T718" s="1" t="str">
        <f>VLOOKUP(Cohort[[#This Row],[Code]],Codes[],COLUMN(Codes[[#Headers],[Baby Background Information]]),FALSE)</f>
        <v>No</v>
      </c>
      <c r="U718" s="1" t="str">
        <f>VLOOKUP(Cohort[[#This Row],[Code]],Codes[],COLUMN(Codes[[#Headers],[EPDS]]),FALSE)</f>
        <v>Yes</v>
      </c>
      <c r="V718" s="1" t="str">
        <f>VLOOKUP(Cohort[[#This Row],[Code]],Codes[],COLUMN(Codes[[#Headers],[Mother''s Medications]]),FALSE)</f>
        <v>Yes - uncleaned</v>
      </c>
      <c r="W718" s="1" t="str">
        <f>VLOOKUP(Cohort[[#This Row],[Code]],Codes[],COLUMN(Codes[[#Headers],[Baby Medications]]),FALSE)</f>
        <v>No</v>
      </c>
      <c r="X718" s="1" t="str">
        <f>VLOOKUP(Cohort[[#This Row],[Code]],Codes[],COLUMN(Codes[[#Headers],[Obstetric Histpry]]),FALSE)</f>
        <v>Yes - uncleaned</v>
      </c>
      <c r="Y718" s="1" t="str">
        <f>VLOOKUP(Cohort[[#This Row],[Code]],Codes[],COLUMN(Codes[[#Headers],[18 Month Follow on Data]]),FALSE)</f>
        <v>No</v>
      </c>
    </row>
    <row r="719" spans="1:25" hidden="1" x14ac:dyDescent="0.2">
      <c r="A719" t="s">
        <v>732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 t="str" cm="1">
        <f t="array" ref="I719">TEXT(SUM(10^Code_Mask*(Cohort[[#This Row],[Fetal Pilot Scans, validated or not]:[Has child had an 18 month assessment.  NB this includes limited data, courtesy assessments etc]]&gt;0)),"0000000")</f>
        <v>0010100</v>
      </c>
      <c r="L719" s="1" t="b">
        <f>VLOOKUP(Cohort[[#This Row],[Participant ID]],BIBS[],COLUMN(BIBS[[#Headers],[BIBS?]]),FALSE)</f>
        <v>0</v>
      </c>
      <c r="N719" s="1" t="str">
        <f>VLOOKUP(Cohort[[#This Row],[Code]],Codes[],COLUMN(Codes[[#Headers],[Meaning]]),FALSE)</f>
        <v>Pre-term scan, no other scans, assessed at 18 months</v>
      </c>
      <c r="O719" s="1" t="str">
        <f>VLOOKUP(Cohort[[#This Row],[Code]],Codes[],COLUMN(Codes[[#Headers],[Parents Demographic]]),FALSE)</f>
        <v>Yes</v>
      </c>
      <c r="P719" s="1" t="str">
        <f>VLOOKUP(Cohort[[#This Row],[Code]],Codes[],COLUMN(Codes[[#Headers],[Mother''s Past Medical History]]),FALSE)</f>
        <v>Yes</v>
      </c>
      <c r="Q719" s="1" t="str">
        <f>VLOOKUP(Cohort[[#This Row],[Code]],Codes[],COLUMN(Codes[[#Headers],[EDD + Mode of Conception]]),FALSE)</f>
        <v>Yes</v>
      </c>
      <c r="R719" s="1" t="str">
        <f>VLOOKUP(Cohort[[#This Row],[Code]],Codes[],COLUMN(Codes[[#Headers],[Late Pregnancy History]]),FALSE)</f>
        <v>Yes</v>
      </c>
      <c r="S719" s="1" t="str">
        <f>VLOOKUP(Cohort[[#This Row],[Code]],Codes[],COLUMN(Codes[[#Headers],[Labour History]]),FALSE)</f>
        <v>Yes</v>
      </c>
      <c r="T719" s="1" t="str">
        <f>VLOOKUP(Cohort[[#This Row],[Code]],Codes[],COLUMN(Codes[[#Headers],[Baby Background Information]]),FALSE)</f>
        <v>Yes</v>
      </c>
      <c r="U719" s="1" t="str">
        <f>VLOOKUP(Cohort[[#This Row],[Code]],Codes[],COLUMN(Codes[[#Headers],[EPDS]]),FALSE)</f>
        <v>Yes</v>
      </c>
      <c r="V719" s="1" t="str">
        <f>VLOOKUP(Cohort[[#This Row],[Code]],Codes[],COLUMN(Codes[[#Headers],[Mother''s Medications]]),FALSE)</f>
        <v>Yes</v>
      </c>
      <c r="W719" s="1" t="str">
        <f>VLOOKUP(Cohort[[#This Row],[Code]],Codes[],COLUMN(Codes[[#Headers],[Baby Medications]]),FALSE)</f>
        <v>Yes</v>
      </c>
      <c r="X719" s="1" t="str">
        <f>VLOOKUP(Cohort[[#This Row],[Code]],Codes[],COLUMN(Codes[[#Headers],[Obstetric Histpry]]),FALSE)</f>
        <v>Yes</v>
      </c>
      <c r="Y719" s="1" t="str">
        <f>VLOOKUP(Cohort[[#This Row],[Code]],Codes[],COLUMN(Codes[[#Headers],[18 Month Follow on Data]]),FALSE)</f>
        <v>Yes</v>
      </c>
    </row>
    <row r="720" spans="1:25" hidden="1" x14ac:dyDescent="0.2">
      <c r="A720" t="s">
        <v>733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 t="str" cm="1">
        <f t="array" ref="I720">TEXT(SUM(10^Code_Mask*(Cohort[[#This Row],[Fetal Pilot Scans, validated or not]:[Has child had an 18 month assessment.  NB this includes limited data, courtesy assessments etc]]&gt;0)),"0000000")</f>
        <v>0010100</v>
      </c>
      <c r="L720" s="1" t="b">
        <f>VLOOKUP(Cohort[[#This Row],[Participant ID]],BIBS[],COLUMN(BIBS[[#Headers],[BIBS?]]),FALSE)</f>
        <v>0</v>
      </c>
      <c r="N720" s="1" t="str">
        <f>VLOOKUP(Cohort[[#This Row],[Code]],Codes[],COLUMN(Codes[[#Headers],[Meaning]]),FALSE)</f>
        <v>Pre-term scan, no other scans, assessed at 18 months</v>
      </c>
      <c r="O720" s="1" t="str">
        <f>VLOOKUP(Cohort[[#This Row],[Code]],Codes[],COLUMN(Codes[[#Headers],[Parents Demographic]]),FALSE)</f>
        <v>Yes</v>
      </c>
      <c r="P720" s="1" t="str">
        <f>VLOOKUP(Cohort[[#This Row],[Code]],Codes[],COLUMN(Codes[[#Headers],[Mother''s Past Medical History]]),FALSE)</f>
        <v>Yes</v>
      </c>
      <c r="Q720" s="1" t="str">
        <f>VLOOKUP(Cohort[[#This Row],[Code]],Codes[],COLUMN(Codes[[#Headers],[EDD + Mode of Conception]]),FALSE)</f>
        <v>Yes</v>
      </c>
      <c r="R720" s="1" t="str">
        <f>VLOOKUP(Cohort[[#This Row],[Code]],Codes[],COLUMN(Codes[[#Headers],[Late Pregnancy History]]),FALSE)</f>
        <v>Yes</v>
      </c>
      <c r="S720" s="1" t="str">
        <f>VLOOKUP(Cohort[[#This Row],[Code]],Codes[],COLUMN(Codes[[#Headers],[Labour History]]),FALSE)</f>
        <v>Yes</v>
      </c>
      <c r="T720" s="1" t="str">
        <f>VLOOKUP(Cohort[[#This Row],[Code]],Codes[],COLUMN(Codes[[#Headers],[Baby Background Information]]),FALSE)</f>
        <v>Yes</v>
      </c>
      <c r="U720" s="1" t="str">
        <f>VLOOKUP(Cohort[[#This Row],[Code]],Codes[],COLUMN(Codes[[#Headers],[EPDS]]),FALSE)</f>
        <v>Yes</v>
      </c>
      <c r="V720" s="1" t="str">
        <f>VLOOKUP(Cohort[[#This Row],[Code]],Codes[],COLUMN(Codes[[#Headers],[Mother''s Medications]]),FALSE)</f>
        <v>Yes</v>
      </c>
      <c r="W720" s="1" t="str">
        <f>VLOOKUP(Cohort[[#This Row],[Code]],Codes[],COLUMN(Codes[[#Headers],[Baby Medications]]),FALSE)</f>
        <v>Yes</v>
      </c>
      <c r="X720" s="1" t="str">
        <f>VLOOKUP(Cohort[[#This Row],[Code]],Codes[],COLUMN(Codes[[#Headers],[Obstetric Histpry]]),FALSE)</f>
        <v>Yes</v>
      </c>
      <c r="Y720" s="1" t="str">
        <f>VLOOKUP(Cohort[[#This Row],[Code]],Codes[],COLUMN(Codes[[#Headers],[18 Month Follow on Data]]),FALSE)</f>
        <v>Yes</v>
      </c>
    </row>
    <row r="721" spans="1:25" hidden="1" x14ac:dyDescent="0.2">
      <c r="A721" t="s">
        <v>734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 t="str" cm="1">
        <f t="array" ref="I721">TEXT(SUM(10^Code_Mask*(Cohort[[#This Row],[Fetal Pilot Scans, validated or not]:[Has child had an 18 month assessment.  NB this includes limited data, courtesy assessments etc]]&gt;0)),"0000000")</f>
        <v>0100110</v>
      </c>
      <c r="L721" s="1" t="b">
        <f>VLOOKUP(Cohort[[#This Row],[Participant ID]],BIBS[],COLUMN(BIBS[[#Headers],[BIBS?]]),FALSE)</f>
        <v>0</v>
      </c>
      <c r="N721" s="1" t="str">
        <f>VLOOKUP(Cohort[[#This Row],[Code]],Codes[],COLUMN(Codes[[#Headers],[Meaning]]),FALSE)</f>
        <v>Term scan + fetal pilot assessed at 18 months</v>
      </c>
      <c r="O721" s="1" t="str">
        <f>VLOOKUP(Cohort[[#This Row],[Code]],Codes[],COLUMN(Codes[[#Headers],[Parents Demographic]]),FALSE)</f>
        <v>Yes</v>
      </c>
      <c r="P721" s="1" t="str">
        <f>VLOOKUP(Cohort[[#This Row],[Code]],Codes[],COLUMN(Codes[[#Headers],[Mother''s Past Medical History]]),FALSE)</f>
        <v>Yes</v>
      </c>
      <c r="Q721" s="1" t="str">
        <f>VLOOKUP(Cohort[[#This Row],[Code]],Codes[],COLUMN(Codes[[#Headers],[EDD + Mode of Conception]]),FALSE)</f>
        <v>Yes</v>
      </c>
      <c r="R721" s="1" t="str">
        <f>VLOOKUP(Cohort[[#This Row],[Code]],Codes[],COLUMN(Codes[[#Headers],[Late Pregnancy History]]),FALSE)</f>
        <v>Yes</v>
      </c>
      <c r="S721" s="1" t="str">
        <f>VLOOKUP(Cohort[[#This Row],[Code]],Codes[],COLUMN(Codes[[#Headers],[Labour History]]),FALSE)</f>
        <v>Yes</v>
      </c>
      <c r="T721" s="1" t="str">
        <f>VLOOKUP(Cohort[[#This Row],[Code]],Codes[],COLUMN(Codes[[#Headers],[Baby Background Information]]),FALSE)</f>
        <v>Yes</v>
      </c>
      <c r="U721" s="1" t="str">
        <f>VLOOKUP(Cohort[[#This Row],[Code]],Codes[],COLUMN(Codes[[#Headers],[EPDS]]),FALSE)</f>
        <v>Yes</v>
      </c>
      <c r="V721" s="1" t="str">
        <f>VLOOKUP(Cohort[[#This Row],[Code]],Codes[],COLUMN(Codes[[#Headers],[Mother''s Medications]]),FALSE)</f>
        <v>Yes</v>
      </c>
      <c r="W721" s="1" t="str">
        <f>VLOOKUP(Cohort[[#This Row],[Code]],Codes[],COLUMN(Codes[[#Headers],[Baby Medications]]),FALSE)</f>
        <v>Yes</v>
      </c>
      <c r="X721" s="1" t="str">
        <f>VLOOKUP(Cohort[[#This Row],[Code]],Codes[],COLUMN(Codes[[#Headers],[Obstetric Histpry]]),FALSE)</f>
        <v>Yes</v>
      </c>
      <c r="Y721" s="1" t="str">
        <f>VLOOKUP(Cohort[[#This Row],[Code]],Codes[],COLUMN(Codes[[#Headers],[18 Month Follow on Data]]),FALSE)</f>
        <v>Yes</v>
      </c>
    </row>
    <row r="722" spans="1:25" hidden="1" x14ac:dyDescent="0.2">
      <c r="A722" t="s">
        <v>735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 t="str" cm="1">
        <f t="array" ref="I722">TEXT(SUM(10^Code_Mask*(Cohort[[#This Row],[Fetal Pilot Scans, validated or not]:[Has child had an 18 month assessment.  NB this includes limited data, courtesy assessments etc]]&gt;0)),"0000000")</f>
        <v>0100010</v>
      </c>
      <c r="L722" s="1" t="b">
        <f>VLOOKUP(Cohort[[#This Row],[Participant ID]],BIBS[],COLUMN(BIBS[[#Headers],[BIBS?]]),FALSE)</f>
        <v>0</v>
      </c>
      <c r="N722" s="1" t="str">
        <f>VLOOKUP(Cohort[[#This Row],[Code]],Codes[],COLUMN(Codes[[#Headers],[Meaning]]),FALSE)</f>
        <v>Term scan + fetal pilot not assessed</v>
      </c>
      <c r="O722" s="1" t="str">
        <f>VLOOKUP(Cohort[[#This Row],[Code]],Codes[],COLUMN(Codes[[#Headers],[Parents Demographic]]),FALSE)</f>
        <v>Yes</v>
      </c>
      <c r="P722" s="1" t="str">
        <f>VLOOKUP(Cohort[[#This Row],[Code]],Codes[],COLUMN(Codes[[#Headers],[Mother''s Past Medical History]]),FALSE)</f>
        <v>Yes</v>
      </c>
      <c r="Q722" s="1" t="str">
        <f>VLOOKUP(Cohort[[#This Row],[Code]],Codes[],COLUMN(Codes[[#Headers],[EDD + Mode of Conception]]),FALSE)</f>
        <v>Yes</v>
      </c>
      <c r="R722" s="1" t="str">
        <f>VLOOKUP(Cohort[[#This Row],[Code]],Codes[],COLUMN(Codes[[#Headers],[Late Pregnancy History]]),FALSE)</f>
        <v>Yes</v>
      </c>
      <c r="S722" s="1" t="str">
        <f>VLOOKUP(Cohort[[#This Row],[Code]],Codes[],COLUMN(Codes[[#Headers],[Labour History]]),FALSE)</f>
        <v>Yes</v>
      </c>
      <c r="T722" s="1" t="str">
        <f>VLOOKUP(Cohort[[#This Row],[Code]],Codes[],COLUMN(Codes[[#Headers],[Baby Background Information]]),FALSE)</f>
        <v>Yes</v>
      </c>
      <c r="U722" s="1" t="str">
        <f>VLOOKUP(Cohort[[#This Row],[Code]],Codes[],COLUMN(Codes[[#Headers],[EPDS]]),FALSE)</f>
        <v>Yes</v>
      </c>
      <c r="V722" s="1" t="str">
        <f>VLOOKUP(Cohort[[#This Row],[Code]],Codes[],COLUMN(Codes[[#Headers],[Mother''s Medications]]),FALSE)</f>
        <v>Yes</v>
      </c>
      <c r="W722" s="1" t="str">
        <f>VLOOKUP(Cohort[[#This Row],[Code]],Codes[],COLUMN(Codes[[#Headers],[Baby Medications]]),FALSE)</f>
        <v>Yes</v>
      </c>
      <c r="X722" s="1" t="str">
        <f>VLOOKUP(Cohort[[#This Row],[Code]],Codes[],COLUMN(Codes[[#Headers],[Obstetric Histpry]]),FALSE)</f>
        <v>Yes</v>
      </c>
      <c r="Y722" s="1" t="str">
        <f>VLOOKUP(Cohort[[#This Row],[Code]],Codes[],COLUMN(Codes[[#Headers],[18 Month Follow on Data]]),FALSE)</f>
        <v>No</v>
      </c>
    </row>
    <row r="723" spans="1:25" ht="17" hidden="1" x14ac:dyDescent="0.2">
      <c r="A723" t="s">
        <v>736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tr" cm="1">
        <f t="array" ref="I723">TEXT(SUM(10^Code_Mask*(Cohort[[#This Row],[Fetal Pilot Scans, validated or not]:[Has child had an 18 month assessment.  NB this includes limited data, courtesy assessments etc]]&gt;0)),"0000000")</f>
        <v>0000000</v>
      </c>
      <c r="K723" s="1" t="s">
        <v>36</v>
      </c>
      <c r="L723" s="1" t="e">
        <f>VLOOKUP(Cohort[[#This Row],[Participant ID]],BIBS[],COLUMN(BIBS[[#Headers],[BIBS?]]),FALSE)</f>
        <v>#N/A</v>
      </c>
      <c r="N723" s="1" t="str">
        <f>VLOOKUP(Cohort[[#This Row],[Code]],Codes[],COLUMN(Codes[[#Headers],[Meaning]]),FALSE)</f>
        <v>No dHCP data at ll.  ?Enrolment, ?Baby Born, ?EPDS but not cleaned</v>
      </c>
      <c r="O723" s="1" t="str">
        <f>VLOOKUP(Cohort[[#This Row],[Code]],Codes[],COLUMN(Codes[[#Headers],[Parents Demographic]]),FALSE)</f>
        <v>No</v>
      </c>
      <c r="P723" s="1" t="str">
        <f>VLOOKUP(Cohort[[#This Row],[Code]],Codes[],COLUMN(Codes[[#Headers],[Mother''s Past Medical History]]),FALSE)</f>
        <v>No</v>
      </c>
      <c r="Q723" s="1" t="str">
        <f>VLOOKUP(Cohort[[#This Row],[Code]],Codes[],COLUMN(Codes[[#Headers],[EDD + Mode of Conception]]),FALSE)</f>
        <v>No</v>
      </c>
      <c r="R723" s="1" t="str">
        <f>VLOOKUP(Cohort[[#This Row],[Code]],Codes[],COLUMN(Codes[[#Headers],[Late Pregnancy History]]),FALSE)</f>
        <v>No</v>
      </c>
      <c r="S723" s="1" t="str">
        <f>VLOOKUP(Cohort[[#This Row],[Code]],Codes[],COLUMN(Codes[[#Headers],[Labour History]]),FALSE)</f>
        <v>No</v>
      </c>
      <c r="T723" s="1" t="str">
        <f>VLOOKUP(Cohort[[#This Row],[Code]],Codes[],COLUMN(Codes[[#Headers],[Baby Background Information]]),FALSE)</f>
        <v>No</v>
      </c>
      <c r="U723" s="1" t="str">
        <f>VLOOKUP(Cohort[[#This Row],[Code]],Codes[],COLUMN(Codes[[#Headers],[EPDS]]),FALSE)</f>
        <v>No</v>
      </c>
      <c r="V723" s="1" t="str">
        <f>VLOOKUP(Cohort[[#This Row],[Code]],Codes[],COLUMN(Codes[[#Headers],[Mother''s Medications]]),FALSE)</f>
        <v>No</v>
      </c>
      <c r="W723" s="1" t="str">
        <f>VLOOKUP(Cohort[[#This Row],[Code]],Codes[],COLUMN(Codes[[#Headers],[Baby Medications]]),FALSE)</f>
        <v>No</v>
      </c>
      <c r="X723" s="1" t="str">
        <f>VLOOKUP(Cohort[[#This Row],[Code]],Codes[],COLUMN(Codes[[#Headers],[Obstetric Histpry]]),FALSE)</f>
        <v>No</v>
      </c>
      <c r="Y723" s="1" t="str">
        <f>VLOOKUP(Cohort[[#This Row],[Code]],Codes[],COLUMN(Codes[[#Headers],[18 Month Follow on Data]]),FALSE)</f>
        <v>No</v>
      </c>
    </row>
    <row r="724" spans="1:25" x14ac:dyDescent="0.2">
      <c r="A724" t="s">
        <v>737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 t="str" cm="1">
        <f t="array" ref="I724">TEXT(SUM(10^Code_Mask*(Cohort[[#This Row],[Fetal Pilot Scans, validated or not]:[Has child had an 18 month assessment.  NB this includes limited data, courtesy assessments etc]]&gt;0)),"0000000")</f>
        <v>0001100</v>
      </c>
      <c r="L724" s="1" t="b">
        <f>VLOOKUP(Cohort[[#This Row],[Participant ID]],BIBS[],COLUMN(BIBS[[#Headers],[BIBS?]]),FALSE)</f>
        <v>1</v>
      </c>
      <c r="N724" s="1" t="str">
        <f>VLOOKUP(Cohort[[#This Row],[Code]],Codes[],COLUMN(Codes[[#Headers],[Meaning]]),FALSE)</f>
        <v>Pre-term_at term only, no other scans, assessed at 18 months</v>
      </c>
      <c r="O724" s="1" t="str">
        <f>VLOOKUP(Cohort[[#This Row],[Code]],Codes[],COLUMN(Codes[[#Headers],[Parents Demographic]]),FALSE)</f>
        <v>Yes</v>
      </c>
      <c r="P724" s="1" t="str">
        <f>VLOOKUP(Cohort[[#This Row],[Code]],Codes[],COLUMN(Codes[[#Headers],[Mother''s Past Medical History]]),FALSE)</f>
        <v>Yes</v>
      </c>
      <c r="Q724" s="1" t="str">
        <f>VLOOKUP(Cohort[[#This Row],[Code]],Codes[],COLUMN(Codes[[#Headers],[EDD + Mode of Conception]]),FALSE)</f>
        <v>Yes</v>
      </c>
      <c r="R724" s="1" t="str">
        <f>VLOOKUP(Cohort[[#This Row],[Code]],Codes[],COLUMN(Codes[[#Headers],[Late Pregnancy History]]),FALSE)</f>
        <v>Yes</v>
      </c>
      <c r="S724" s="1" t="str">
        <f>VLOOKUP(Cohort[[#This Row],[Code]],Codes[],COLUMN(Codes[[#Headers],[Labour History]]),FALSE)</f>
        <v>Yes</v>
      </c>
      <c r="T724" s="1" t="str">
        <f>VLOOKUP(Cohort[[#This Row],[Code]],Codes[],COLUMN(Codes[[#Headers],[Baby Background Information]]),FALSE)</f>
        <v>Yes</v>
      </c>
      <c r="U724" s="1" t="str">
        <f>VLOOKUP(Cohort[[#This Row],[Code]],Codes[],COLUMN(Codes[[#Headers],[EPDS]]),FALSE)</f>
        <v>Yes</v>
      </c>
      <c r="V724" s="1" t="str">
        <f>VLOOKUP(Cohort[[#This Row],[Code]],Codes[],COLUMN(Codes[[#Headers],[Mother''s Medications]]),FALSE)</f>
        <v>Yes</v>
      </c>
      <c r="W724" s="1" t="str">
        <f>VLOOKUP(Cohort[[#This Row],[Code]],Codes[],COLUMN(Codes[[#Headers],[Baby Medications]]),FALSE)</f>
        <v>Yes</v>
      </c>
      <c r="X724" s="1" t="str">
        <f>VLOOKUP(Cohort[[#This Row],[Code]],Codes[],COLUMN(Codes[[#Headers],[Obstetric Histpry]]),FALSE)</f>
        <v>Yes</v>
      </c>
      <c r="Y724" s="1" t="str">
        <f>VLOOKUP(Cohort[[#This Row],[Code]],Codes[],COLUMN(Codes[[#Headers],[18 Month Follow on Data]]),FALSE)</f>
        <v>Yes</v>
      </c>
    </row>
    <row r="725" spans="1:25" hidden="1" x14ac:dyDescent="0.2">
      <c r="A725" t="s">
        <v>738</v>
      </c>
      <c r="B725">
        <v>1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1</v>
      </c>
      <c r="I725" t="str" cm="1">
        <f t="array" ref="I725">TEXT(SUM(10^Code_Mask*(Cohort[[#This Row],[Fetal Pilot Scans, validated or not]:[Has child had an 18 month assessment.  NB this includes limited data, courtesy assessments etc]]&gt;0)),"0000000")</f>
        <v>0100110</v>
      </c>
      <c r="L725" s="1" t="b">
        <f>VLOOKUP(Cohort[[#This Row],[Participant ID]],BIBS[],COLUMN(BIBS[[#Headers],[BIBS?]]),FALSE)</f>
        <v>0</v>
      </c>
      <c r="N725" s="1" t="str">
        <f>VLOOKUP(Cohort[[#This Row],[Code]],Codes[],COLUMN(Codes[[#Headers],[Meaning]]),FALSE)</f>
        <v>Term scan + fetal pilot assessed at 18 months</v>
      </c>
      <c r="O725" s="1" t="str">
        <f>VLOOKUP(Cohort[[#This Row],[Code]],Codes[],COLUMN(Codes[[#Headers],[Parents Demographic]]),FALSE)</f>
        <v>Yes</v>
      </c>
      <c r="P725" s="1" t="str">
        <f>VLOOKUP(Cohort[[#This Row],[Code]],Codes[],COLUMN(Codes[[#Headers],[Mother''s Past Medical History]]),FALSE)</f>
        <v>Yes</v>
      </c>
      <c r="Q725" s="1" t="str">
        <f>VLOOKUP(Cohort[[#This Row],[Code]],Codes[],COLUMN(Codes[[#Headers],[EDD + Mode of Conception]]),FALSE)</f>
        <v>Yes</v>
      </c>
      <c r="R725" s="1" t="str">
        <f>VLOOKUP(Cohort[[#This Row],[Code]],Codes[],COLUMN(Codes[[#Headers],[Late Pregnancy History]]),FALSE)</f>
        <v>Yes</v>
      </c>
      <c r="S725" s="1" t="str">
        <f>VLOOKUP(Cohort[[#This Row],[Code]],Codes[],COLUMN(Codes[[#Headers],[Labour History]]),FALSE)</f>
        <v>Yes</v>
      </c>
      <c r="T725" s="1" t="str">
        <f>VLOOKUP(Cohort[[#This Row],[Code]],Codes[],COLUMN(Codes[[#Headers],[Baby Background Information]]),FALSE)</f>
        <v>Yes</v>
      </c>
      <c r="U725" s="1" t="str">
        <f>VLOOKUP(Cohort[[#This Row],[Code]],Codes[],COLUMN(Codes[[#Headers],[EPDS]]),FALSE)</f>
        <v>Yes</v>
      </c>
      <c r="V725" s="1" t="str">
        <f>VLOOKUP(Cohort[[#This Row],[Code]],Codes[],COLUMN(Codes[[#Headers],[Mother''s Medications]]),FALSE)</f>
        <v>Yes</v>
      </c>
      <c r="W725" s="1" t="str">
        <f>VLOOKUP(Cohort[[#This Row],[Code]],Codes[],COLUMN(Codes[[#Headers],[Baby Medications]]),FALSE)</f>
        <v>Yes</v>
      </c>
      <c r="X725" s="1" t="str">
        <f>VLOOKUP(Cohort[[#This Row],[Code]],Codes[],COLUMN(Codes[[#Headers],[Obstetric Histpry]]),FALSE)</f>
        <v>Yes</v>
      </c>
      <c r="Y725" s="1" t="str">
        <f>VLOOKUP(Cohort[[#This Row],[Code]],Codes[],COLUMN(Codes[[#Headers],[18 Month Follow on Data]]),FALSE)</f>
        <v>Yes</v>
      </c>
    </row>
    <row r="726" spans="1:25" hidden="1" x14ac:dyDescent="0.2">
      <c r="A726" t="s">
        <v>739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 t="str" cm="1">
        <f t="array" ref="I726">TEXT(SUM(10^Code_Mask*(Cohort[[#This Row],[Fetal Pilot Scans, validated or not]:[Has child had an 18 month assessment.  NB this includes limited data, courtesy assessments etc]]&gt;0)),"0000000")</f>
        <v>0011100</v>
      </c>
      <c r="L726" s="1" t="b">
        <f>VLOOKUP(Cohort[[#This Row],[Participant ID]],BIBS[],COLUMN(BIBS[[#Headers],[BIBS?]]),FALSE)</f>
        <v>0</v>
      </c>
      <c r="N726" s="1" t="str">
        <f>VLOOKUP(Cohort[[#This Row],[Code]],Codes[],COLUMN(Codes[[#Headers],[Meaning]]),FALSE)</f>
        <v>Pre-term and pre-term at term scans, assessed at 18 months</v>
      </c>
      <c r="O726" s="1" t="str">
        <f>VLOOKUP(Cohort[[#This Row],[Code]],Codes[],COLUMN(Codes[[#Headers],[Parents Demographic]]),FALSE)</f>
        <v>Yes</v>
      </c>
      <c r="P726" s="1" t="str">
        <f>VLOOKUP(Cohort[[#This Row],[Code]],Codes[],COLUMN(Codes[[#Headers],[Mother''s Past Medical History]]),FALSE)</f>
        <v>Yes</v>
      </c>
      <c r="Q726" s="1" t="str">
        <f>VLOOKUP(Cohort[[#This Row],[Code]],Codes[],COLUMN(Codes[[#Headers],[EDD + Mode of Conception]]),FALSE)</f>
        <v>Yes</v>
      </c>
      <c r="R726" s="1" t="str">
        <f>VLOOKUP(Cohort[[#This Row],[Code]],Codes[],COLUMN(Codes[[#Headers],[Late Pregnancy History]]),FALSE)</f>
        <v>Yes</v>
      </c>
      <c r="S726" s="1" t="str">
        <f>VLOOKUP(Cohort[[#This Row],[Code]],Codes[],COLUMN(Codes[[#Headers],[Labour History]]),FALSE)</f>
        <v>Yes</v>
      </c>
      <c r="T726" s="1" t="str">
        <f>VLOOKUP(Cohort[[#This Row],[Code]],Codes[],COLUMN(Codes[[#Headers],[Baby Background Information]]),FALSE)</f>
        <v>Yes</v>
      </c>
      <c r="U726" s="1" t="str">
        <f>VLOOKUP(Cohort[[#This Row],[Code]],Codes[],COLUMN(Codes[[#Headers],[EPDS]]),FALSE)</f>
        <v>Yes</v>
      </c>
      <c r="V726" s="1" t="str">
        <f>VLOOKUP(Cohort[[#This Row],[Code]],Codes[],COLUMN(Codes[[#Headers],[Mother''s Medications]]),FALSE)</f>
        <v>Yes</v>
      </c>
      <c r="W726" s="1" t="str">
        <f>VLOOKUP(Cohort[[#This Row],[Code]],Codes[],COLUMN(Codes[[#Headers],[Baby Medications]]),FALSE)</f>
        <v>Yes</v>
      </c>
      <c r="X726" s="1" t="str">
        <f>VLOOKUP(Cohort[[#This Row],[Code]],Codes[],COLUMN(Codes[[#Headers],[Obstetric Histpry]]),FALSE)</f>
        <v>Yes</v>
      </c>
      <c r="Y726" s="1" t="str">
        <f>VLOOKUP(Cohort[[#This Row],[Code]],Codes[],COLUMN(Codes[[#Headers],[18 Month Follow on Data]]),FALSE)</f>
        <v>Yes</v>
      </c>
    </row>
    <row r="727" spans="1:25" hidden="1" x14ac:dyDescent="0.2">
      <c r="A727" t="s">
        <v>740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 t="str" cm="1">
        <f t="array" ref="I727">TEXT(SUM(10^Code_Mask*(Cohort[[#This Row],[Fetal Pilot Scans, validated or not]:[Has child had an 18 month assessment.  NB this includes limited data, courtesy assessments etc]]&gt;0)),"0000000")</f>
        <v>0001010</v>
      </c>
      <c r="L727" s="1" t="b">
        <f>VLOOKUP(Cohort[[#This Row],[Participant ID]],BIBS[],COLUMN(BIBS[[#Headers],[BIBS?]]),FALSE)</f>
        <v>0</v>
      </c>
      <c r="N727" s="1" t="str">
        <f>VLOOKUP(Cohort[[#This Row],[Code]],Codes[],COLUMN(Codes[[#Headers],[Meaning]]),FALSE)</f>
        <v>Pre-term_at term only + a fetal pilot no other scans not assessed</v>
      </c>
      <c r="O727" s="1" t="str">
        <f>VLOOKUP(Cohort[[#This Row],[Code]],Codes[],COLUMN(Codes[[#Headers],[Parents Demographic]]),FALSE)</f>
        <v>Yes</v>
      </c>
      <c r="P727" s="1" t="str">
        <f>VLOOKUP(Cohort[[#This Row],[Code]],Codes[],COLUMN(Codes[[#Headers],[Mother''s Past Medical History]]),FALSE)</f>
        <v>Yes</v>
      </c>
      <c r="Q727" s="1" t="str">
        <f>VLOOKUP(Cohort[[#This Row],[Code]],Codes[],COLUMN(Codes[[#Headers],[EDD + Mode of Conception]]),FALSE)</f>
        <v>Yes</v>
      </c>
      <c r="R727" s="1" t="str">
        <f>VLOOKUP(Cohort[[#This Row],[Code]],Codes[],COLUMN(Codes[[#Headers],[Late Pregnancy History]]),FALSE)</f>
        <v>Yes</v>
      </c>
      <c r="S727" s="1" t="str">
        <f>VLOOKUP(Cohort[[#This Row],[Code]],Codes[],COLUMN(Codes[[#Headers],[Labour History]]),FALSE)</f>
        <v>Yes</v>
      </c>
      <c r="T727" s="1" t="str">
        <f>VLOOKUP(Cohort[[#This Row],[Code]],Codes[],COLUMN(Codes[[#Headers],[Baby Background Information]]),FALSE)</f>
        <v>Yes</v>
      </c>
      <c r="U727" s="1" t="str">
        <f>VLOOKUP(Cohort[[#This Row],[Code]],Codes[],COLUMN(Codes[[#Headers],[EPDS]]),FALSE)</f>
        <v>Yes</v>
      </c>
      <c r="V727" s="1" t="str">
        <f>VLOOKUP(Cohort[[#This Row],[Code]],Codes[],COLUMN(Codes[[#Headers],[Mother''s Medications]]),FALSE)</f>
        <v>Yes</v>
      </c>
      <c r="W727" s="1" t="str">
        <f>VLOOKUP(Cohort[[#This Row],[Code]],Codes[],COLUMN(Codes[[#Headers],[Baby Medications]]),FALSE)</f>
        <v>Yes</v>
      </c>
      <c r="X727" s="1" t="str">
        <f>VLOOKUP(Cohort[[#This Row],[Code]],Codes[],COLUMN(Codes[[#Headers],[Obstetric Histpry]]),FALSE)</f>
        <v>Yes</v>
      </c>
      <c r="Y727" s="1" t="str">
        <f>VLOOKUP(Cohort[[#This Row],[Code]],Codes[],COLUMN(Codes[[#Headers],[18 Month Follow on Data]]),FALSE)</f>
        <v>No</v>
      </c>
    </row>
    <row r="728" spans="1:25" hidden="1" x14ac:dyDescent="0.2">
      <c r="A728" t="s">
        <v>741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tr" cm="1">
        <f t="array" ref="I728">TEXT(SUM(10^Code_Mask*(Cohort[[#This Row],[Fetal Pilot Scans, validated or not]:[Has child had an 18 month assessment.  NB this includes limited data, courtesy assessments etc]]&gt;0)),"0000000")</f>
        <v>0000010</v>
      </c>
      <c r="L728" s="1" t="b">
        <f>VLOOKUP(Cohort[[#This Row],[Participant ID]],BIBS[],COLUMN(BIBS[[#Headers],[BIBS?]]),FALSE)</f>
        <v>0</v>
      </c>
      <c r="N728" s="1" t="str">
        <f>VLOOKUP(Cohort[[#This Row],[Code]],Codes[],COLUMN(Codes[[#Headers],[Meaning]]),FALSE)</f>
        <v>Fetal pilot.  Not assessed.  Enrolment, EPDS, not cleaned</v>
      </c>
      <c r="O728" s="1" t="str">
        <f>VLOOKUP(Cohort[[#This Row],[Code]],Codes[],COLUMN(Codes[[#Headers],[Parents Demographic]]),FALSE)</f>
        <v>Yes - uncleaned</v>
      </c>
      <c r="P728" s="1" t="str">
        <f>VLOOKUP(Cohort[[#This Row],[Code]],Codes[],COLUMN(Codes[[#Headers],[Mother''s Past Medical History]]),FALSE)</f>
        <v>Yes - uncleaned</v>
      </c>
      <c r="Q728" s="1" t="str">
        <f>VLOOKUP(Cohort[[#This Row],[Code]],Codes[],COLUMN(Codes[[#Headers],[EDD + Mode of Conception]]),FALSE)</f>
        <v>Yes - uncleaned</v>
      </c>
      <c r="R728" s="1" t="str">
        <f>VLOOKUP(Cohort[[#This Row],[Code]],Codes[],COLUMN(Codes[[#Headers],[Late Pregnancy History]]),FALSE)</f>
        <v>No</v>
      </c>
      <c r="S728" s="1" t="str">
        <f>VLOOKUP(Cohort[[#This Row],[Code]],Codes[],COLUMN(Codes[[#Headers],[Labour History]]),FALSE)</f>
        <v>No</v>
      </c>
      <c r="T728" s="1" t="str">
        <f>VLOOKUP(Cohort[[#This Row],[Code]],Codes[],COLUMN(Codes[[#Headers],[Baby Background Information]]),FALSE)</f>
        <v>No</v>
      </c>
      <c r="U728" s="1" t="str">
        <f>VLOOKUP(Cohort[[#This Row],[Code]],Codes[],COLUMN(Codes[[#Headers],[EPDS]]),FALSE)</f>
        <v>Yes</v>
      </c>
      <c r="V728" s="1" t="str">
        <f>VLOOKUP(Cohort[[#This Row],[Code]],Codes[],COLUMN(Codes[[#Headers],[Mother''s Medications]]),FALSE)</f>
        <v>Yes - uncleaned</v>
      </c>
      <c r="W728" s="1" t="str">
        <f>VLOOKUP(Cohort[[#This Row],[Code]],Codes[],COLUMN(Codes[[#Headers],[Baby Medications]]),FALSE)</f>
        <v>No</v>
      </c>
      <c r="X728" s="1" t="str">
        <f>VLOOKUP(Cohort[[#This Row],[Code]],Codes[],COLUMN(Codes[[#Headers],[Obstetric Histpry]]),FALSE)</f>
        <v>Yes - uncleaned</v>
      </c>
      <c r="Y728" s="1" t="str">
        <f>VLOOKUP(Cohort[[#This Row],[Code]],Codes[],COLUMN(Codes[[#Headers],[18 Month Follow on Data]]),FALSE)</f>
        <v>No</v>
      </c>
    </row>
    <row r="729" spans="1:25" hidden="1" x14ac:dyDescent="0.2">
      <c r="A729" t="s">
        <v>742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tr" cm="1">
        <f t="array" ref="I729">TEXT(SUM(10^Code_Mask*(Cohort[[#This Row],[Fetal Pilot Scans, validated or not]:[Has child had an 18 month assessment.  NB this includes limited data, courtesy assessments etc]]&gt;0)),"0000000")</f>
        <v>0000010</v>
      </c>
      <c r="L729" s="1" t="b">
        <f>VLOOKUP(Cohort[[#This Row],[Participant ID]],BIBS[],COLUMN(BIBS[[#Headers],[BIBS?]]),FALSE)</f>
        <v>0</v>
      </c>
      <c r="N729" s="1" t="str">
        <f>VLOOKUP(Cohort[[#This Row],[Code]],Codes[],COLUMN(Codes[[#Headers],[Meaning]]),FALSE)</f>
        <v>Fetal pilot.  Not assessed.  Enrolment, EPDS, not cleaned</v>
      </c>
      <c r="O729" s="1" t="str">
        <f>VLOOKUP(Cohort[[#This Row],[Code]],Codes[],COLUMN(Codes[[#Headers],[Parents Demographic]]),FALSE)</f>
        <v>Yes - uncleaned</v>
      </c>
      <c r="P729" s="1" t="str">
        <f>VLOOKUP(Cohort[[#This Row],[Code]],Codes[],COLUMN(Codes[[#Headers],[Mother''s Past Medical History]]),FALSE)</f>
        <v>Yes - uncleaned</v>
      </c>
      <c r="Q729" s="1" t="str">
        <f>VLOOKUP(Cohort[[#This Row],[Code]],Codes[],COLUMN(Codes[[#Headers],[EDD + Mode of Conception]]),FALSE)</f>
        <v>Yes - uncleaned</v>
      </c>
      <c r="R729" s="1" t="str">
        <f>VLOOKUP(Cohort[[#This Row],[Code]],Codes[],COLUMN(Codes[[#Headers],[Late Pregnancy History]]),FALSE)</f>
        <v>No</v>
      </c>
      <c r="S729" s="1" t="str">
        <f>VLOOKUP(Cohort[[#This Row],[Code]],Codes[],COLUMN(Codes[[#Headers],[Labour History]]),FALSE)</f>
        <v>No</v>
      </c>
      <c r="T729" s="1" t="str">
        <f>VLOOKUP(Cohort[[#This Row],[Code]],Codes[],COLUMN(Codes[[#Headers],[Baby Background Information]]),FALSE)</f>
        <v>No</v>
      </c>
      <c r="U729" s="1" t="str">
        <f>VLOOKUP(Cohort[[#This Row],[Code]],Codes[],COLUMN(Codes[[#Headers],[EPDS]]),FALSE)</f>
        <v>Yes</v>
      </c>
      <c r="V729" s="1" t="str">
        <f>VLOOKUP(Cohort[[#This Row],[Code]],Codes[],COLUMN(Codes[[#Headers],[Mother''s Medications]]),FALSE)</f>
        <v>Yes - uncleaned</v>
      </c>
      <c r="W729" s="1" t="str">
        <f>VLOOKUP(Cohort[[#This Row],[Code]],Codes[],COLUMN(Codes[[#Headers],[Baby Medications]]),FALSE)</f>
        <v>No</v>
      </c>
      <c r="X729" s="1" t="str">
        <f>VLOOKUP(Cohort[[#This Row],[Code]],Codes[],COLUMN(Codes[[#Headers],[Obstetric Histpry]]),FALSE)</f>
        <v>Yes - uncleaned</v>
      </c>
      <c r="Y729" s="1" t="str">
        <f>VLOOKUP(Cohort[[#This Row],[Code]],Codes[],COLUMN(Codes[[#Headers],[18 Month Follow on Data]]),FALSE)</f>
        <v>No</v>
      </c>
    </row>
    <row r="730" spans="1:25" hidden="1" x14ac:dyDescent="0.2">
      <c r="A730" t="s">
        <v>743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tr" cm="1">
        <f t="array" ref="I730">TEXT(SUM(10^Code_Mask*(Cohort[[#This Row],[Fetal Pilot Scans, validated or not]:[Has child had an 18 month assessment.  NB this includes limited data, courtesy assessments etc]]&gt;0)),"0000000")</f>
        <v>0000010</v>
      </c>
      <c r="L730" s="1" t="b">
        <f>VLOOKUP(Cohort[[#This Row],[Participant ID]],BIBS[],COLUMN(BIBS[[#Headers],[BIBS?]]),FALSE)</f>
        <v>0</v>
      </c>
      <c r="N730" s="1" t="str">
        <f>VLOOKUP(Cohort[[#This Row],[Code]],Codes[],COLUMN(Codes[[#Headers],[Meaning]]),FALSE)</f>
        <v>Fetal pilot.  Not assessed.  Enrolment, EPDS, not cleaned</v>
      </c>
      <c r="O730" s="1" t="str">
        <f>VLOOKUP(Cohort[[#This Row],[Code]],Codes[],COLUMN(Codes[[#Headers],[Parents Demographic]]),FALSE)</f>
        <v>Yes - uncleaned</v>
      </c>
      <c r="P730" s="1" t="str">
        <f>VLOOKUP(Cohort[[#This Row],[Code]],Codes[],COLUMN(Codes[[#Headers],[Mother''s Past Medical History]]),FALSE)</f>
        <v>Yes - uncleaned</v>
      </c>
      <c r="Q730" s="1" t="str">
        <f>VLOOKUP(Cohort[[#This Row],[Code]],Codes[],COLUMN(Codes[[#Headers],[EDD + Mode of Conception]]),FALSE)</f>
        <v>Yes - uncleaned</v>
      </c>
      <c r="R730" s="1" t="str">
        <f>VLOOKUP(Cohort[[#This Row],[Code]],Codes[],COLUMN(Codes[[#Headers],[Late Pregnancy History]]),FALSE)</f>
        <v>No</v>
      </c>
      <c r="S730" s="1" t="str">
        <f>VLOOKUP(Cohort[[#This Row],[Code]],Codes[],COLUMN(Codes[[#Headers],[Labour History]]),FALSE)</f>
        <v>No</v>
      </c>
      <c r="T730" s="1" t="str">
        <f>VLOOKUP(Cohort[[#This Row],[Code]],Codes[],COLUMN(Codes[[#Headers],[Baby Background Information]]),FALSE)</f>
        <v>No</v>
      </c>
      <c r="U730" s="1" t="str">
        <f>VLOOKUP(Cohort[[#This Row],[Code]],Codes[],COLUMN(Codes[[#Headers],[EPDS]]),FALSE)</f>
        <v>Yes</v>
      </c>
      <c r="V730" s="1" t="str">
        <f>VLOOKUP(Cohort[[#This Row],[Code]],Codes[],COLUMN(Codes[[#Headers],[Mother''s Medications]]),FALSE)</f>
        <v>Yes - uncleaned</v>
      </c>
      <c r="W730" s="1" t="str">
        <f>VLOOKUP(Cohort[[#This Row],[Code]],Codes[],COLUMN(Codes[[#Headers],[Baby Medications]]),FALSE)</f>
        <v>No</v>
      </c>
      <c r="X730" s="1" t="str">
        <f>VLOOKUP(Cohort[[#This Row],[Code]],Codes[],COLUMN(Codes[[#Headers],[Obstetric Histpry]]),FALSE)</f>
        <v>Yes - uncleaned</v>
      </c>
      <c r="Y730" s="1" t="str">
        <f>VLOOKUP(Cohort[[#This Row],[Code]],Codes[],COLUMN(Codes[[#Headers],[18 Month Follow on Data]]),FALSE)</f>
        <v>No</v>
      </c>
    </row>
    <row r="731" spans="1:25" hidden="1" x14ac:dyDescent="0.2">
      <c r="A731" t="s">
        <v>744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tr" cm="1">
        <f t="array" ref="I731">TEXT(SUM(10^Code_Mask*(Cohort[[#This Row],[Fetal Pilot Scans, validated or not]:[Has child had an 18 month assessment.  NB this includes limited data, courtesy assessments etc]]&gt;0)),"0000000")</f>
        <v>0000010</v>
      </c>
      <c r="L731" s="1" t="b">
        <f>VLOOKUP(Cohort[[#This Row],[Participant ID]],BIBS[],COLUMN(BIBS[[#Headers],[BIBS?]]),FALSE)</f>
        <v>0</v>
      </c>
      <c r="N731" s="1" t="str">
        <f>VLOOKUP(Cohort[[#This Row],[Code]],Codes[],COLUMN(Codes[[#Headers],[Meaning]]),FALSE)</f>
        <v>Fetal pilot.  Not assessed.  Enrolment, EPDS, not cleaned</v>
      </c>
      <c r="O731" s="1" t="str">
        <f>VLOOKUP(Cohort[[#This Row],[Code]],Codes[],COLUMN(Codes[[#Headers],[Parents Demographic]]),FALSE)</f>
        <v>Yes - uncleaned</v>
      </c>
      <c r="P731" s="1" t="str">
        <f>VLOOKUP(Cohort[[#This Row],[Code]],Codes[],COLUMN(Codes[[#Headers],[Mother''s Past Medical History]]),FALSE)</f>
        <v>Yes - uncleaned</v>
      </c>
      <c r="Q731" s="1" t="str">
        <f>VLOOKUP(Cohort[[#This Row],[Code]],Codes[],COLUMN(Codes[[#Headers],[EDD + Mode of Conception]]),FALSE)</f>
        <v>Yes - uncleaned</v>
      </c>
      <c r="R731" s="1" t="str">
        <f>VLOOKUP(Cohort[[#This Row],[Code]],Codes[],COLUMN(Codes[[#Headers],[Late Pregnancy History]]),FALSE)</f>
        <v>No</v>
      </c>
      <c r="S731" s="1" t="str">
        <f>VLOOKUP(Cohort[[#This Row],[Code]],Codes[],COLUMN(Codes[[#Headers],[Labour History]]),FALSE)</f>
        <v>No</v>
      </c>
      <c r="T731" s="1" t="str">
        <f>VLOOKUP(Cohort[[#This Row],[Code]],Codes[],COLUMN(Codes[[#Headers],[Baby Background Information]]),FALSE)</f>
        <v>No</v>
      </c>
      <c r="U731" s="1" t="str">
        <f>VLOOKUP(Cohort[[#This Row],[Code]],Codes[],COLUMN(Codes[[#Headers],[EPDS]]),FALSE)</f>
        <v>Yes</v>
      </c>
      <c r="V731" s="1" t="str">
        <f>VLOOKUP(Cohort[[#This Row],[Code]],Codes[],COLUMN(Codes[[#Headers],[Mother''s Medications]]),FALSE)</f>
        <v>Yes - uncleaned</v>
      </c>
      <c r="W731" s="1" t="str">
        <f>VLOOKUP(Cohort[[#This Row],[Code]],Codes[],COLUMN(Codes[[#Headers],[Baby Medications]]),FALSE)</f>
        <v>No</v>
      </c>
      <c r="X731" s="1" t="str">
        <f>VLOOKUP(Cohort[[#This Row],[Code]],Codes[],COLUMN(Codes[[#Headers],[Obstetric Histpry]]),FALSE)</f>
        <v>Yes - uncleaned</v>
      </c>
      <c r="Y731" s="1" t="str">
        <f>VLOOKUP(Cohort[[#This Row],[Code]],Codes[],COLUMN(Codes[[#Headers],[18 Month Follow on Data]]),FALSE)</f>
        <v>No</v>
      </c>
    </row>
    <row r="732" spans="1:25" x14ac:dyDescent="0.2">
      <c r="A732" t="s">
        <v>745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 t="str" cm="1">
        <f t="array" ref="I732">TEXT(SUM(10^Code_Mask*(Cohort[[#This Row],[Fetal Pilot Scans, validated or not]:[Has child had an 18 month assessment.  NB this includes limited data, courtesy assessments etc]]&gt;0)),"0000000")</f>
        <v>0100000</v>
      </c>
      <c r="L732" s="1" t="b">
        <f>VLOOKUP(Cohort[[#This Row],[Participant ID]],BIBS[],COLUMN(BIBS[[#Headers],[BIBS?]]),FALSE)</f>
        <v>1</v>
      </c>
      <c r="N732" s="1" t="str">
        <f>VLOOKUP(Cohort[[#This Row],[Code]],Codes[],COLUMN(Codes[[#Headers],[Meaning]]),FALSE)</f>
        <v>Term scan, not assessed</v>
      </c>
      <c r="O732" s="1" t="str">
        <f>VLOOKUP(Cohort[[#This Row],[Code]],Codes[],COLUMN(Codes[[#Headers],[Parents Demographic]]),FALSE)</f>
        <v>Yes</v>
      </c>
      <c r="P732" s="1" t="str">
        <f>VLOOKUP(Cohort[[#This Row],[Code]],Codes[],COLUMN(Codes[[#Headers],[Mother''s Past Medical History]]),FALSE)</f>
        <v>Yes</v>
      </c>
      <c r="Q732" s="1" t="str">
        <f>VLOOKUP(Cohort[[#This Row],[Code]],Codes[],COLUMN(Codes[[#Headers],[EDD + Mode of Conception]]),FALSE)</f>
        <v>Yes</v>
      </c>
      <c r="R732" s="1" t="str">
        <f>VLOOKUP(Cohort[[#This Row],[Code]],Codes[],COLUMN(Codes[[#Headers],[Late Pregnancy History]]),FALSE)</f>
        <v>Yes</v>
      </c>
      <c r="S732" s="1" t="str">
        <f>VLOOKUP(Cohort[[#This Row],[Code]],Codes[],COLUMN(Codes[[#Headers],[Labour History]]),FALSE)</f>
        <v>Yes</v>
      </c>
      <c r="T732" s="1" t="str">
        <f>VLOOKUP(Cohort[[#This Row],[Code]],Codes[],COLUMN(Codes[[#Headers],[Baby Background Information]]),FALSE)</f>
        <v>Yes</v>
      </c>
      <c r="U732" s="1" t="str">
        <f>VLOOKUP(Cohort[[#This Row],[Code]],Codes[],COLUMN(Codes[[#Headers],[EPDS]]),FALSE)</f>
        <v>Yes</v>
      </c>
      <c r="V732" s="1" t="str">
        <f>VLOOKUP(Cohort[[#This Row],[Code]],Codes[],COLUMN(Codes[[#Headers],[Mother''s Medications]]),FALSE)</f>
        <v>Yes</v>
      </c>
      <c r="W732" s="1" t="str">
        <f>VLOOKUP(Cohort[[#This Row],[Code]],Codes[],COLUMN(Codes[[#Headers],[Baby Medications]]),FALSE)</f>
        <v>Yes</v>
      </c>
      <c r="X732" s="1" t="str">
        <f>VLOOKUP(Cohort[[#This Row],[Code]],Codes[],COLUMN(Codes[[#Headers],[Obstetric Histpry]]),FALSE)</f>
        <v>Yes</v>
      </c>
      <c r="Y732" s="1" t="str">
        <f>VLOOKUP(Cohort[[#This Row],[Code]],Codes[],COLUMN(Codes[[#Headers],[18 Month Follow on Data]]),FALSE)</f>
        <v>No</v>
      </c>
    </row>
    <row r="733" spans="1:25" hidden="1" x14ac:dyDescent="0.2">
      <c r="A733" t="s">
        <v>746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tr" cm="1">
        <f t="array" ref="I733">TEXT(SUM(10^Code_Mask*(Cohort[[#This Row],[Fetal Pilot Scans, validated or not]:[Has child had an 18 month assessment.  NB this includes limited data, courtesy assessments etc]]&gt;0)),"0000000")</f>
        <v>0000010</v>
      </c>
      <c r="L733" s="1" t="b">
        <f>VLOOKUP(Cohort[[#This Row],[Participant ID]],BIBS[],COLUMN(BIBS[[#Headers],[BIBS?]]),FALSE)</f>
        <v>0</v>
      </c>
      <c r="N733" s="1" t="str">
        <f>VLOOKUP(Cohort[[#This Row],[Code]],Codes[],COLUMN(Codes[[#Headers],[Meaning]]),FALSE)</f>
        <v>Fetal pilot.  Not assessed.  Enrolment, EPDS, not cleaned</v>
      </c>
      <c r="O733" s="1" t="str">
        <f>VLOOKUP(Cohort[[#This Row],[Code]],Codes[],COLUMN(Codes[[#Headers],[Parents Demographic]]),FALSE)</f>
        <v>Yes - uncleaned</v>
      </c>
      <c r="P733" s="1" t="str">
        <f>VLOOKUP(Cohort[[#This Row],[Code]],Codes[],COLUMN(Codes[[#Headers],[Mother''s Past Medical History]]),FALSE)</f>
        <v>Yes - uncleaned</v>
      </c>
      <c r="Q733" s="1" t="str">
        <f>VLOOKUP(Cohort[[#This Row],[Code]],Codes[],COLUMN(Codes[[#Headers],[EDD + Mode of Conception]]),FALSE)</f>
        <v>Yes - uncleaned</v>
      </c>
      <c r="R733" s="1" t="str">
        <f>VLOOKUP(Cohort[[#This Row],[Code]],Codes[],COLUMN(Codes[[#Headers],[Late Pregnancy History]]),FALSE)</f>
        <v>No</v>
      </c>
      <c r="S733" s="1" t="str">
        <f>VLOOKUP(Cohort[[#This Row],[Code]],Codes[],COLUMN(Codes[[#Headers],[Labour History]]),FALSE)</f>
        <v>No</v>
      </c>
      <c r="T733" s="1" t="str">
        <f>VLOOKUP(Cohort[[#This Row],[Code]],Codes[],COLUMN(Codes[[#Headers],[Baby Background Information]]),FALSE)</f>
        <v>No</v>
      </c>
      <c r="U733" s="1" t="str">
        <f>VLOOKUP(Cohort[[#This Row],[Code]],Codes[],COLUMN(Codes[[#Headers],[EPDS]]),FALSE)</f>
        <v>Yes</v>
      </c>
      <c r="V733" s="1" t="str">
        <f>VLOOKUP(Cohort[[#This Row],[Code]],Codes[],COLUMN(Codes[[#Headers],[Mother''s Medications]]),FALSE)</f>
        <v>Yes - uncleaned</v>
      </c>
      <c r="W733" s="1" t="str">
        <f>VLOOKUP(Cohort[[#This Row],[Code]],Codes[],COLUMN(Codes[[#Headers],[Baby Medications]]),FALSE)</f>
        <v>No</v>
      </c>
      <c r="X733" s="1" t="str">
        <f>VLOOKUP(Cohort[[#This Row],[Code]],Codes[],COLUMN(Codes[[#Headers],[Obstetric Histpry]]),FALSE)</f>
        <v>Yes - uncleaned</v>
      </c>
      <c r="Y733" s="1" t="str">
        <f>VLOOKUP(Cohort[[#This Row],[Code]],Codes[],COLUMN(Codes[[#Headers],[18 Month Follow on Data]]),FALSE)</f>
        <v>No</v>
      </c>
    </row>
    <row r="734" spans="1:25" hidden="1" x14ac:dyDescent="0.2">
      <c r="A734" t="s">
        <v>747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tr" cm="1">
        <f t="array" ref="I734">TEXT(SUM(10^Code_Mask*(Cohort[[#This Row],[Fetal Pilot Scans, validated or not]:[Has child had an 18 month assessment.  NB this includes limited data, courtesy assessments etc]]&gt;0)),"0000000")</f>
        <v>0000010</v>
      </c>
      <c r="L734" s="1" t="b">
        <f>VLOOKUP(Cohort[[#This Row],[Participant ID]],BIBS[],COLUMN(BIBS[[#Headers],[BIBS?]]),FALSE)</f>
        <v>0</v>
      </c>
      <c r="N734" s="1" t="str">
        <f>VLOOKUP(Cohort[[#This Row],[Code]],Codes[],COLUMN(Codes[[#Headers],[Meaning]]),FALSE)</f>
        <v>Fetal pilot.  Not assessed.  Enrolment, EPDS, not cleaned</v>
      </c>
      <c r="O734" s="1" t="str">
        <f>VLOOKUP(Cohort[[#This Row],[Code]],Codes[],COLUMN(Codes[[#Headers],[Parents Demographic]]),FALSE)</f>
        <v>Yes - uncleaned</v>
      </c>
      <c r="P734" s="1" t="str">
        <f>VLOOKUP(Cohort[[#This Row],[Code]],Codes[],COLUMN(Codes[[#Headers],[Mother''s Past Medical History]]),FALSE)</f>
        <v>Yes - uncleaned</v>
      </c>
      <c r="Q734" s="1" t="str">
        <f>VLOOKUP(Cohort[[#This Row],[Code]],Codes[],COLUMN(Codes[[#Headers],[EDD + Mode of Conception]]),FALSE)</f>
        <v>Yes - uncleaned</v>
      </c>
      <c r="R734" s="1" t="str">
        <f>VLOOKUP(Cohort[[#This Row],[Code]],Codes[],COLUMN(Codes[[#Headers],[Late Pregnancy History]]),FALSE)</f>
        <v>No</v>
      </c>
      <c r="S734" s="1" t="str">
        <f>VLOOKUP(Cohort[[#This Row],[Code]],Codes[],COLUMN(Codes[[#Headers],[Labour History]]),FALSE)</f>
        <v>No</v>
      </c>
      <c r="T734" s="1" t="str">
        <f>VLOOKUP(Cohort[[#This Row],[Code]],Codes[],COLUMN(Codes[[#Headers],[Baby Background Information]]),FALSE)</f>
        <v>No</v>
      </c>
      <c r="U734" s="1" t="str">
        <f>VLOOKUP(Cohort[[#This Row],[Code]],Codes[],COLUMN(Codes[[#Headers],[EPDS]]),FALSE)</f>
        <v>Yes</v>
      </c>
      <c r="V734" s="1" t="str">
        <f>VLOOKUP(Cohort[[#This Row],[Code]],Codes[],COLUMN(Codes[[#Headers],[Mother''s Medications]]),FALSE)</f>
        <v>Yes - uncleaned</v>
      </c>
      <c r="W734" s="1" t="str">
        <f>VLOOKUP(Cohort[[#This Row],[Code]],Codes[],COLUMN(Codes[[#Headers],[Baby Medications]]),FALSE)</f>
        <v>No</v>
      </c>
      <c r="X734" s="1" t="str">
        <f>VLOOKUP(Cohort[[#This Row],[Code]],Codes[],COLUMN(Codes[[#Headers],[Obstetric Histpry]]),FALSE)</f>
        <v>Yes - uncleaned</v>
      </c>
      <c r="Y734" s="1" t="str">
        <f>VLOOKUP(Cohort[[#This Row],[Code]],Codes[],COLUMN(Codes[[#Headers],[18 Month Follow on Data]]),FALSE)</f>
        <v>No</v>
      </c>
    </row>
    <row r="735" spans="1:25" hidden="1" x14ac:dyDescent="0.2">
      <c r="A735" t="s">
        <v>748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tr" cm="1">
        <f t="array" ref="I735">TEXT(SUM(10^Code_Mask*(Cohort[[#This Row],[Fetal Pilot Scans, validated or not]:[Has child had an 18 month assessment.  NB this includes limited data, courtesy assessments etc]]&gt;0)),"0000000")</f>
        <v>0000010</v>
      </c>
      <c r="L735" s="1" t="b">
        <f>VLOOKUP(Cohort[[#This Row],[Participant ID]],BIBS[],COLUMN(BIBS[[#Headers],[BIBS?]]),FALSE)</f>
        <v>0</v>
      </c>
      <c r="N735" s="1" t="str">
        <f>VLOOKUP(Cohort[[#This Row],[Code]],Codes[],COLUMN(Codes[[#Headers],[Meaning]]),FALSE)</f>
        <v>Fetal pilot.  Not assessed.  Enrolment, EPDS, not cleaned</v>
      </c>
      <c r="O735" s="1" t="str">
        <f>VLOOKUP(Cohort[[#This Row],[Code]],Codes[],COLUMN(Codes[[#Headers],[Parents Demographic]]),FALSE)</f>
        <v>Yes - uncleaned</v>
      </c>
      <c r="P735" s="1" t="str">
        <f>VLOOKUP(Cohort[[#This Row],[Code]],Codes[],COLUMN(Codes[[#Headers],[Mother''s Past Medical History]]),FALSE)</f>
        <v>Yes - uncleaned</v>
      </c>
      <c r="Q735" s="1" t="str">
        <f>VLOOKUP(Cohort[[#This Row],[Code]],Codes[],COLUMN(Codes[[#Headers],[EDD + Mode of Conception]]),FALSE)</f>
        <v>Yes - uncleaned</v>
      </c>
      <c r="R735" s="1" t="str">
        <f>VLOOKUP(Cohort[[#This Row],[Code]],Codes[],COLUMN(Codes[[#Headers],[Late Pregnancy History]]),FALSE)</f>
        <v>No</v>
      </c>
      <c r="S735" s="1" t="str">
        <f>VLOOKUP(Cohort[[#This Row],[Code]],Codes[],COLUMN(Codes[[#Headers],[Labour History]]),FALSE)</f>
        <v>No</v>
      </c>
      <c r="T735" s="1" t="str">
        <f>VLOOKUP(Cohort[[#This Row],[Code]],Codes[],COLUMN(Codes[[#Headers],[Baby Background Information]]),FALSE)</f>
        <v>No</v>
      </c>
      <c r="U735" s="1" t="str">
        <f>VLOOKUP(Cohort[[#This Row],[Code]],Codes[],COLUMN(Codes[[#Headers],[EPDS]]),FALSE)</f>
        <v>Yes</v>
      </c>
      <c r="V735" s="1" t="str">
        <f>VLOOKUP(Cohort[[#This Row],[Code]],Codes[],COLUMN(Codes[[#Headers],[Mother''s Medications]]),FALSE)</f>
        <v>Yes - uncleaned</v>
      </c>
      <c r="W735" s="1" t="str">
        <f>VLOOKUP(Cohort[[#This Row],[Code]],Codes[],COLUMN(Codes[[#Headers],[Baby Medications]]),FALSE)</f>
        <v>No</v>
      </c>
      <c r="X735" s="1" t="str">
        <f>VLOOKUP(Cohort[[#This Row],[Code]],Codes[],COLUMN(Codes[[#Headers],[Obstetric Histpry]]),FALSE)</f>
        <v>Yes - uncleaned</v>
      </c>
      <c r="Y735" s="1" t="str">
        <f>VLOOKUP(Cohort[[#This Row],[Code]],Codes[],COLUMN(Codes[[#Headers],[18 Month Follow on Data]]),FALSE)</f>
        <v>No</v>
      </c>
    </row>
    <row r="736" spans="1:25" x14ac:dyDescent="0.2">
      <c r="A736" t="s">
        <v>749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 t="str" cm="1">
        <f t="array" ref="I736">TEXT(SUM(10^Code_Mask*(Cohort[[#This Row],[Fetal Pilot Scans, validated or not]:[Has child had an 18 month assessment.  NB this includes limited data, courtesy assessments etc]]&gt;0)),"0000000")</f>
        <v>0100100</v>
      </c>
      <c r="L736" s="1" t="b">
        <f>VLOOKUP(Cohort[[#This Row],[Participant ID]],BIBS[],COLUMN(BIBS[[#Headers],[BIBS?]]),FALSE)</f>
        <v>1</v>
      </c>
      <c r="N736" s="1" t="str">
        <f>VLOOKUP(Cohort[[#This Row],[Code]],Codes[],COLUMN(Codes[[#Headers],[Meaning]]),FALSE)</f>
        <v>Term scan, Assessed at 18 months</v>
      </c>
      <c r="O736" s="1" t="str">
        <f>VLOOKUP(Cohort[[#This Row],[Code]],Codes[],COLUMN(Codes[[#Headers],[Parents Demographic]]),FALSE)</f>
        <v>Yes</v>
      </c>
      <c r="P736" s="1" t="str">
        <f>VLOOKUP(Cohort[[#This Row],[Code]],Codes[],COLUMN(Codes[[#Headers],[Mother''s Past Medical History]]),FALSE)</f>
        <v>Yes</v>
      </c>
      <c r="Q736" s="1" t="str">
        <f>VLOOKUP(Cohort[[#This Row],[Code]],Codes[],COLUMN(Codes[[#Headers],[EDD + Mode of Conception]]),FALSE)</f>
        <v>Yes</v>
      </c>
      <c r="R736" s="1" t="str">
        <f>VLOOKUP(Cohort[[#This Row],[Code]],Codes[],COLUMN(Codes[[#Headers],[Late Pregnancy History]]),FALSE)</f>
        <v>Yes</v>
      </c>
      <c r="S736" s="1" t="str">
        <f>VLOOKUP(Cohort[[#This Row],[Code]],Codes[],COLUMN(Codes[[#Headers],[Labour History]]),FALSE)</f>
        <v>Yes</v>
      </c>
      <c r="T736" s="1" t="str">
        <f>VLOOKUP(Cohort[[#This Row],[Code]],Codes[],COLUMN(Codes[[#Headers],[Baby Background Information]]),FALSE)</f>
        <v>Yes</v>
      </c>
      <c r="U736" s="1" t="str">
        <f>VLOOKUP(Cohort[[#This Row],[Code]],Codes[],COLUMN(Codes[[#Headers],[EPDS]]),FALSE)</f>
        <v>Yes</v>
      </c>
      <c r="V736" s="1" t="str">
        <f>VLOOKUP(Cohort[[#This Row],[Code]],Codes[],COLUMN(Codes[[#Headers],[Mother''s Medications]]),FALSE)</f>
        <v>Yes</v>
      </c>
      <c r="W736" s="1" t="str">
        <f>VLOOKUP(Cohort[[#This Row],[Code]],Codes[],COLUMN(Codes[[#Headers],[Baby Medications]]),FALSE)</f>
        <v>Yes</v>
      </c>
      <c r="X736" s="1" t="str">
        <f>VLOOKUP(Cohort[[#This Row],[Code]],Codes[],COLUMN(Codes[[#Headers],[Obstetric Histpry]]),FALSE)</f>
        <v>Yes</v>
      </c>
      <c r="Y736" s="1" t="str">
        <f>VLOOKUP(Cohort[[#This Row],[Code]],Codes[],COLUMN(Codes[[#Headers],[18 Month Follow on Data]]),FALSE)</f>
        <v>Yes</v>
      </c>
    </row>
    <row r="737" spans="1:25" hidden="1" x14ac:dyDescent="0.2">
      <c r="A737" t="s">
        <v>750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 t="str" cm="1">
        <f t="array" ref="I737">TEXT(SUM(10^Code_Mask*(Cohort[[#This Row],[Fetal Pilot Scans, validated or not]:[Has child had an 18 month assessment.  NB this includes limited data, courtesy assessments etc]]&gt;0)),"0000000")</f>
        <v>0100110</v>
      </c>
      <c r="L737" s="1" t="b">
        <f>VLOOKUP(Cohort[[#This Row],[Participant ID]],BIBS[],COLUMN(BIBS[[#Headers],[BIBS?]]),FALSE)</f>
        <v>0</v>
      </c>
      <c r="N737" s="1" t="str">
        <f>VLOOKUP(Cohort[[#This Row],[Code]],Codes[],COLUMN(Codes[[#Headers],[Meaning]]),FALSE)</f>
        <v>Term scan + fetal pilot assessed at 18 months</v>
      </c>
      <c r="O737" s="1" t="str">
        <f>VLOOKUP(Cohort[[#This Row],[Code]],Codes[],COLUMN(Codes[[#Headers],[Parents Demographic]]),FALSE)</f>
        <v>Yes</v>
      </c>
      <c r="P737" s="1" t="str">
        <f>VLOOKUP(Cohort[[#This Row],[Code]],Codes[],COLUMN(Codes[[#Headers],[Mother''s Past Medical History]]),FALSE)</f>
        <v>Yes</v>
      </c>
      <c r="Q737" s="1" t="str">
        <f>VLOOKUP(Cohort[[#This Row],[Code]],Codes[],COLUMN(Codes[[#Headers],[EDD + Mode of Conception]]),FALSE)</f>
        <v>Yes</v>
      </c>
      <c r="R737" s="1" t="str">
        <f>VLOOKUP(Cohort[[#This Row],[Code]],Codes[],COLUMN(Codes[[#Headers],[Late Pregnancy History]]),FALSE)</f>
        <v>Yes</v>
      </c>
      <c r="S737" s="1" t="str">
        <f>VLOOKUP(Cohort[[#This Row],[Code]],Codes[],COLUMN(Codes[[#Headers],[Labour History]]),FALSE)</f>
        <v>Yes</v>
      </c>
      <c r="T737" s="1" t="str">
        <f>VLOOKUP(Cohort[[#This Row],[Code]],Codes[],COLUMN(Codes[[#Headers],[Baby Background Information]]),FALSE)</f>
        <v>Yes</v>
      </c>
      <c r="U737" s="1" t="str">
        <f>VLOOKUP(Cohort[[#This Row],[Code]],Codes[],COLUMN(Codes[[#Headers],[EPDS]]),FALSE)</f>
        <v>Yes</v>
      </c>
      <c r="V737" s="1" t="str">
        <f>VLOOKUP(Cohort[[#This Row],[Code]],Codes[],COLUMN(Codes[[#Headers],[Mother''s Medications]]),FALSE)</f>
        <v>Yes</v>
      </c>
      <c r="W737" s="1" t="str">
        <f>VLOOKUP(Cohort[[#This Row],[Code]],Codes[],COLUMN(Codes[[#Headers],[Baby Medications]]),FALSE)</f>
        <v>Yes</v>
      </c>
      <c r="X737" s="1" t="str">
        <f>VLOOKUP(Cohort[[#This Row],[Code]],Codes[],COLUMN(Codes[[#Headers],[Obstetric Histpry]]),FALSE)</f>
        <v>Yes</v>
      </c>
      <c r="Y737" s="1" t="str">
        <f>VLOOKUP(Cohort[[#This Row],[Code]],Codes[],COLUMN(Codes[[#Headers],[18 Month Follow on Data]]),FALSE)</f>
        <v>Yes</v>
      </c>
    </row>
    <row r="738" spans="1:25" hidden="1" x14ac:dyDescent="0.2">
      <c r="A738" t="s">
        <v>751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tr" cm="1">
        <f t="array" ref="I738">TEXT(SUM(10^Code_Mask*(Cohort[[#This Row],[Fetal Pilot Scans, validated or not]:[Has child had an 18 month assessment.  NB this includes limited data, courtesy assessments etc]]&gt;0)),"0000000")</f>
        <v>0000010</v>
      </c>
      <c r="L738" s="1" t="b">
        <f>VLOOKUP(Cohort[[#This Row],[Participant ID]],BIBS[],COLUMN(BIBS[[#Headers],[BIBS?]]),FALSE)</f>
        <v>0</v>
      </c>
      <c r="N738" s="1" t="str">
        <f>VLOOKUP(Cohort[[#This Row],[Code]],Codes[],COLUMN(Codes[[#Headers],[Meaning]]),FALSE)</f>
        <v>Fetal pilot.  Not assessed.  Enrolment, EPDS, not cleaned</v>
      </c>
      <c r="O738" s="1" t="str">
        <f>VLOOKUP(Cohort[[#This Row],[Code]],Codes[],COLUMN(Codes[[#Headers],[Parents Demographic]]),FALSE)</f>
        <v>Yes - uncleaned</v>
      </c>
      <c r="P738" s="1" t="str">
        <f>VLOOKUP(Cohort[[#This Row],[Code]],Codes[],COLUMN(Codes[[#Headers],[Mother''s Past Medical History]]),FALSE)</f>
        <v>Yes - uncleaned</v>
      </c>
      <c r="Q738" s="1" t="str">
        <f>VLOOKUP(Cohort[[#This Row],[Code]],Codes[],COLUMN(Codes[[#Headers],[EDD + Mode of Conception]]),FALSE)</f>
        <v>Yes - uncleaned</v>
      </c>
      <c r="R738" s="1" t="str">
        <f>VLOOKUP(Cohort[[#This Row],[Code]],Codes[],COLUMN(Codes[[#Headers],[Late Pregnancy History]]),FALSE)</f>
        <v>No</v>
      </c>
      <c r="S738" s="1" t="str">
        <f>VLOOKUP(Cohort[[#This Row],[Code]],Codes[],COLUMN(Codes[[#Headers],[Labour History]]),FALSE)</f>
        <v>No</v>
      </c>
      <c r="T738" s="1" t="str">
        <f>VLOOKUP(Cohort[[#This Row],[Code]],Codes[],COLUMN(Codes[[#Headers],[Baby Background Information]]),FALSE)</f>
        <v>No</v>
      </c>
      <c r="U738" s="1" t="str">
        <f>VLOOKUP(Cohort[[#This Row],[Code]],Codes[],COLUMN(Codes[[#Headers],[EPDS]]),FALSE)</f>
        <v>Yes</v>
      </c>
      <c r="V738" s="1" t="str">
        <f>VLOOKUP(Cohort[[#This Row],[Code]],Codes[],COLUMN(Codes[[#Headers],[Mother''s Medications]]),FALSE)</f>
        <v>Yes - uncleaned</v>
      </c>
      <c r="W738" s="1" t="str">
        <f>VLOOKUP(Cohort[[#This Row],[Code]],Codes[],COLUMN(Codes[[#Headers],[Baby Medications]]),FALSE)</f>
        <v>No</v>
      </c>
      <c r="X738" s="1" t="str">
        <f>VLOOKUP(Cohort[[#This Row],[Code]],Codes[],COLUMN(Codes[[#Headers],[Obstetric Histpry]]),FALSE)</f>
        <v>Yes - uncleaned</v>
      </c>
      <c r="Y738" s="1" t="str">
        <f>VLOOKUP(Cohort[[#This Row],[Code]],Codes[],COLUMN(Codes[[#Headers],[18 Month Follow on Data]]),FALSE)</f>
        <v>No</v>
      </c>
    </row>
    <row r="739" spans="1:25" x14ac:dyDescent="0.2">
      <c r="A739" t="s">
        <v>752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 t="str" cm="1">
        <f t="array" ref="I739">TEXT(SUM(10^Code_Mask*(Cohort[[#This Row],[Fetal Pilot Scans, validated or not]:[Has child had an 18 month assessment.  NB this includes limited data, courtesy assessments etc]]&gt;0)),"0000000")</f>
        <v>0001100</v>
      </c>
      <c r="L739" s="1" t="b">
        <f>VLOOKUP(Cohort[[#This Row],[Participant ID]],BIBS[],COLUMN(BIBS[[#Headers],[BIBS?]]),FALSE)</f>
        <v>1</v>
      </c>
      <c r="N739" s="1" t="str">
        <f>VLOOKUP(Cohort[[#This Row],[Code]],Codes[],COLUMN(Codes[[#Headers],[Meaning]]),FALSE)</f>
        <v>Pre-term_at term only, no other scans, assessed at 18 months</v>
      </c>
      <c r="O739" s="1" t="str">
        <f>VLOOKUP(Cohort[[#This Row],[Code]],Codes[],COLUMN(Codes[[#Headers],[Parents Demographic]]),FALSE)</f>
        <v>Yes</v>
      </c>
      <c r="P739" s="1" t="str">
        <f>VLOOKUP(Cohort[[#This Row],[Code]],Codes[],COLUMN(Codes[[#Headers],[Mother''s Past Medical History]]),FALSE)</f>
        <v>Yes</v>
      </c>
      <c r="Q739" s="1" t="str">
        <f>VLOOKUP(Cohort[[#This Row],[Code]],Codes[],COLUMN(Codes[[#Headers],[EDD + Mode of Conception]]),FALSE)</f>
        <v>Yes</v>
      </c>
      <c r="R739" s="1" t="str">
        <f>VLOOKUP(Cohort[[#This Row],[Code]],Codes[],COLUMN(Codes[[#Headers],[Late Pregnancy History]]),FALSE)</f>
        <v>Yes</v>
      </c>
      <c r="S739" s="1" t="str">
        <f>VLOOKUP(Cohort[[#This Row],[Code]],Codes[],COLUMN(Codes[[#Headers],[Labour History]]),FALSE)</f>
        <v>Yes</v>
      </c>
      <c r="T739" s="1" t="str">
        <f>VLOOKUP(Cohort[[#This Row],[Code]],Codes[],COLUMN(Codes[[#Headers],[Baby Background Information]]),FALSE)</f>
        <v>Yes</v>
      </c>
      <c r="U739" s="1" t="str">
        <f>VLOOKUP(Cohort[[#This Row],[Code]],Codes[],COLUMN(Codes[[#Headers],[EPDS]]),FALSE)</f>
        <v>Yes</v>
      </c>
      <c r="V739" s="1" t="str">
        <f>VLOOKUP(Cohort[[#This Row],[Code]],Codes[],COLUMN(Codes[[#Headers],[Mother''s Medications]]),FALSE)</f>
        <v>Yes</v>
      </c>
      <c r="W739" s="1" t="str">
        <f>VLOOKUP(Cohort[[#This Row],[Code]],Codes[],COLUMN(Codes[[#Headers],[Baby Medications]]),FALSE)</f>
        <v>Yes</v>
      </c>
      <c r="X739" s="1" t="str">
        <f>VLOOKUP(Cohort[[#This Row],[Code]],Codes[],COLUMN(Codes[[#Headers],[Obstetric Histpry]]),FALSE)</f>
        <v>Yes</v>
      </c>
      <c r="Y739" s="1" t="str">
        <f>VLOOKUP(Cohort[[#This Row],[Code]],Codes[],COLUMN(Codes[[#Headers],[18 Month Follow on Data]]),FALSE)</f>
        <v>Yes</v>
      </c>
    </row>
    <row r="740" spans="1:25" hidden="1" x14ac:dyDescent="0.2">
      <c r="A740" t="s">
        <v>753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tr" cm="1">
        <f t="array" ref="I740">TEXT(SUM(10^Code_Mask*(Cohort[[#This Row],[Fetal Pilot Scans, validated or not]:[Has child had an 18 month assessment.  NB this includes limited data, courtesy assessments etc]]&gt;0)),"0000000")</f>
        <v>0000010</v>
      </c>
      <c r="L740" s="1" t="b">
        <f>VLOOKUP(Cohort[[#This Row],[Participant ID]],BIBS[],COLUMN(BIBS[[#Headers],[BIBS?]]),FALSE)</f>
        <v>0</v>
      </c>
      <c r="N740" s="1" t="str">
        <f>VLOOKUP(Cohort[[#This Row],[Code]],Codes[],COLUMN(Codes[[#Headers],[Meaning]]),FALSE)</f>
        <v>Fetal pilot.  Not assessed.  Enrolment, EPDS, not cleaned</v>
      </c>
      <c r="O740" s="1" t="str">
        <f>VLOOKUP(Cohort[[#This Row],[Code]],Codes[],COLUMN(Codes[[#Headers],[Parents Demographic]]),FALSE)</f>
        <v>Yes - uncleaned</v>
      </c>
      <c r="P740" s="1" t="str">
        <f>VLOOKUP(Cohort[[#This Row],[Code]],Codes[],COLUMN(Codes[[#Headers],[Mother''s Past Medical History]]),FALSE)</f>
        <v>Yes - uncleaned</v>
      </c>
      <c r="Q740" s="1" t="str">
        <f>VLOOKUP(Cohort[[#This Row],[Code]],Codes[],COLUMN(Codes[[#Headers],[EDD + Mode of Conception]]),FALSE)</f>
        <v>Yes - uncleaned</v>
      </c>
      <c r="R740" s="1" t="str">
        <f>VLOOKUP(Cohort[[#This Row],[Code]],Codes[],COLUMN(Codes[[#Headers],[Late Pregnancy History]]),FALSE)</f>
        <v>No</v>
      </c>
      <c r="S740" s="1" t="str">
        <f>VLOOKUP(Cohort[[#This Row],[Code]],Codes[],COLUMN(Codes[[#Headers],[Labour History]]),FALSE)</f>
        <v>No</v>
      </c>
      <c r="T740" s="1" t="str">
        <f>VLOOKUP(Cohort[[#This Row],[Code]],Codes[],COLUMN(Codes[[#Headers],[Baby Background Information]]),FALSE)</f>
        <v>No</v>
      </c>
      <c r="U740" s="1" t="str">
        <f>VLOOKUP(Cohort[[#This Row],[Code]],Codes[],COLUMN(Codes[[#Headers],[EPDS]]),FALSE)</f>
        <v>Yes</v>
      </c>
      <c r="V740" s="1" t="str">
        <f>VLOOKUP(Cohort[[#This Row],[Code]],Codes[],COLUMN(Codes[[#Headers],[Mother''s Medications]]),FALSE)</f>
        <v>Yes - uncleaned</v>
      </c>
      <c r="W740" s="1" t="str">
        <f>VLOOKUP(Cohort[[#This Row],[Code]],Codes[],COLUMN(Codes[[#Headers],[Baby Medications]]),FALSE)</f>
        <v>No</v>
      </c>
      <c r="X740" s="1" t="str">
        <f>VLOOKUP(Cohort[[#This Row],[Code]],Codes[],COLUMN(Codes[[#Headers],[Obstetric Histpry]]),FALSE)</f>
        <v>Yes - uncleaned</v>
      </c>
      <c r="Y740" s="1" t="str">
        <f>VLOOKUP(Cohort[[#This Row],[Code]],Codes[],COLUMN(Codes[[#Headers],[18 Month Follow on Data]]),FALSE)</f>
        <v>No</v>
      </c>
    </row>
    <row r="741" spans="1:25" hidden="1" x14ac:dyDescent="0.2">
      <c r="A741" t="s">
        <v>754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 t="str" cm="1">
        <f t="array" ref="I741">TEXT(SUM(10^Code_Mask*(Cohort[[#This Row],[Fetal Pilot Scans, validated or not]:[Has child had an 18 month assessment.  NB this includes limited data, courtesy assessments etc]]&gt;0)),"0000000")</f>
        <v>0100110</v>
      </c>
      <c r="L741" s="1" t="b">
        <f>VLOOKUP(Cohort[[#This Row],[Participant ID]],BIBS[],COLUMN(BIBS[[#Headers],[BIBS?]]),FALSE)</f>
        <v>0</v>
      </c>
      <c r="N741" s="1" t="str">
        <f>VLOOKUP(Cohort[[#This Row],[Code]],Codes[],COLUMN(Codes[[#Headers],[Meaning]]),FALSE)</f>
        <v>Term scan + fetal pilot assessed at 18 months</v>
      </c>
      <c r="O741" s="1" t="str">
        <f>VLOOKUP(Cohort[[#This Row],[Code]],Codes[],COLUMN(Codes[[#Headers],[Parents Demographic]]),FALSE)</f>
        <v>Yes</v>
      </c>
      <c r="P741" s="1" t="str">
        <f>VLOOKUP(Cohort[[#This Row],[Code]],Codes[],COLUMN(Codes[[#Headers],[Mother''s Past Medical History]]),FALSE)</f>
        <v>Yes</v>
      </c>
      <c r="Q741" s="1" t="str">
        <f>VLOOKUP(Cohort[[#This Row],[Code]],Codes[],COLUMN(Codes[[#Headers],[EDD + Mode of Conception]]),FALSE)</f>
        <v>Yes</v>
      </c>
      <c r="R741" s="1" t="str">
        <f>VLOOKUP(Cohort[[#This Row],[Code]],Codes[],COLUMN(Codes[[#Headers],[Late Pregnancy History]]),FALSE)</f>
        <v>Yes</v>
      </c>
      <c r="S741" s="1" t="str">
        <f>VLOOKUP(Cohort[[#This Row],[Code]],Codes[],COLUMN(Codes[[#Headers],[Labour History]]),FALSE)</f>
        <v>Yes</v>
      </c>
      <c r="T741" s="1" t="str">
        <f>VLOOKUP(Cohort[[#This Row],[Code]],Codes[],COLUMN(Codes[[#Headers],[Baby Background Information]]),FALSE)</f>
        <v>Yes</v>
      </c>
      <c r="U741" s="1" t="str">
        <f>VLOOKUP(Cohort[[#This Row],[Code]],Codes[],COLUMN(Codes[[#Headers],[EPDS]]),FALSE)</f>
        <v>Yes</v>
      </c>
      <c r="V741" s="1" t="str">
        <f>VLOOKUP(Cohort[[#This Row],[Code]],Codes[],COLUMN(Codes[[#Headers],[Mother''s Medications]]),FALSE)</f>
        <v>Yes</v>
      </c>
      <c r="W741" s="1" t="str">
        <f>VLOOKUP(Cohort[[#This Row],[Code]],Codes[],COLUMN(Codes[[#Headers],[Baby Medications]]),FALSE)</f>
        <v>Yes</v>
      </c>
      <c r="X741" s="1" t="str">
        <f>VLOOKUP(Cohort[[#This Row],[Code]],Codes[],COLUMN(Codes[[#Headers],[Obstetric Histpry]]),FALSE)</f>
        <v>Yes</v>
      </c>
      <c r="Y741" s="1" t="str">
        <f>VLOOKUP(Cohort[[#This Row],[Code]],Codes[],COLUMN(Codes[[#Headers],[18 Month Follow on Data]]),FALSE)</f>
        <v>Yes</v>
      </c>
    </row>
    <row r="742" spans="1:25" hidden="1" x14ac:dyDescent="0.2">
      <c r="A742" t="s">
        <v>755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 t="str" cm="1">
        <f t="array" ref="I742">TEXT(SUM(10^Code_Mask*(Cohort[[#This Row],[Fetal Pilot Scans, validated or not]:[Has child had an 18 month assessment.  NB this includes limited data, courtesy assessments etc]]&gt;0)),"0000000")</f>
        <v>0010100</v>
      </c>
      <c r="L742" s="1" t="b">
        <f>VLOOKUP(Cohort[[#This Row],[Participant ID]],BIBS[],COLUMN(BIBS[[#Headers],[BIBS?]]),FALSE)</f>
        <v>0</v>
      </c>
      <c r="N742" s="1" t="str">
        <f>VLOOKUP(Cohort[[#This Row],[Code]],Codes[],COLUMN(Codes[[#Headers],[Meaning]]),FALSE)</f>
        <v>Pre-term scan, no other scans, assessed at 18 months</v>
      </c>
      <c r="O742" s="1" t="str">
        <f>VLOOKUP(Cohort[[#This Row],[Code]],Codes[],COLUMN(Codes[[#Headers],[Parents Demographic]]),FALSE)</f>
        <v>Yes</v>
      </c>
      <c r="P742" s="1" t="str">
        <f>VLOOKUP(Cohort[[#This Row],[Code]],Codes[],COLUMN(Codes[[#Headers],[Mother''s Past Medical History]]),FALSE)</f>
        <v>Yes</v>
      </c>
      <c r="Q742" s="1" t="str">
        <f>VLOOKUP(Cohort[[#This Row],[Code]],Codes[],COLUMN(Codes[[#Headers],[EDD + Mode of Conception]]),FALSE)</f>
        <v>Yes</v>
      </c>
      <c r="R742" s="1" t="str">
        <f>VLOOKUP(Cohort[[#This Row],[Code]],Codes[],COLUMN(Codes[[#Headers],[Late Pregnancy History]]),FALSE)</f>
        <v>Yes</v>
      </c>
      <c r="S742" s="1" t="str">
        <f>VLOOKUP(Cohort[[#This Row],[Code]],Codes[],COLUMN(Codes[[#Headers],[Labour History]]),FALSE)</f>
        <v>Yes</v>
      </c>
      <c r="T742" s="1" t="str">
        <f>VLOOKUP(Cohort[[#This Row],[Code]],Codes[],COLUMN(Codes[[#Headers],[Baby Background Information]]),FALSE)</f>
        <v>Yes</v>
      </c>
      <c r="U742" s="1" t="str">
        <f>VLOOKUP(Cohort[[#This Row],[Code]],Codes[],COLUMN(Codes[[#Headers],[EPDS]]),FALSE)</f>
        <v>Yes</v>
      </c>
      <c r="V742" s="1" t="str">
        <f>VLOOKUP(Cohort[[#This Row],[Code]],Codes[],COLUMN(Codes[[#Headers],[Mother''s Medications]]),FALSE)</f>
        <v>Yes</v>
      </c>
      <c r="W742" s="1" t="str">
        <f>VLOOKUP(Cohort[[#This Row],[Code]],Codes[],COLUMN(Codes[[#Headers],[Baby Medications]]),FALSE)</f>
        <v>Yes</v>
      </c>
      <c r="X742" s="1" t="str">
        <f>VLOOKUP(Cohort[[#This Row],[Code]],Codes[],COLUMN(Codes[[#Headers],[Obstetric Histpry]]),FALSE)</f>
        <v>Yes</v>
      </c>
      <c r="Y742" s="1" t="str">
        <f>VLOOKUP(Cohort[[#This Row],[Code]],Codes[],COLUMN(Codes[[#Headers],[18 Month Follow on Data]]),FALSE)</f>
        <v>Yes</v>
      </c>
    </row>
    <row r="743" spans="1:25" hidden="1" x14ac:dyDescent="0.2">
      <c r="A743" t="s">
        <v>756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 t="str" cm="1">
        <f t="array" ref="I743">TEXT(SUM(10^Code_Mask*(Cohort[[#This Row],[Fetal Pilot Scans, validated or not]:[Has child had an 18 month assessment.  NB this includes limited data, courtesy assessments etc]]&gt;0)),"0000000")</f>
        <v>0100110</v>
      </c>
      <c r="L743" s="1" t="b">
        <f>VLOOKUP(Cohort[[#This Row],[Participant ID]],BIBS[],COLUMN(BIBS[[#Headers],[BIBS?]]),FALSE)</f>
        <v>0</v>
      </c>
      <c r="N743" s="1" t="str">
        <f>VLOOKUP(Cohort[[#This Row],[Code]],Codes[],COLUMN(Codes[[#Headers],[Meaning]]),FALSE)</f>
        <v>Term scan + fetal pilot assessed at 18 months</v>
      </c>
      <c r="O743" s="1" t="str">
        <f>VLOOKUP(Cohort[[#This Row],[Code]],Codes[],COLUMN(Codes[[#Headers],[Parents Demographic]]),FALSE)</f>
        <v>Yes</v>
      </c>
      <c r="P743" s="1" t="str">
        <f>VLOOKUP(Cohort[[#This Row],[Code]],Codes[],COLUMN(Codes[[#Headers],[Mother''s Past Medical History]]),FALSE)</f>
        <v>Yes</v>
      </c>
      <c r="Q743" s="1" t="str">
        <f>VLOOKUP(Cohort[[#This Row],[Code]],Codes[],COLUMN(Codes[[#Headers],[EDD + Mode of Conception]]),FALSE)</f>
        <v>Yes</v>
      </c>
      <c r="R743" s="1" t="str">
        <f>VLOOKUP(Cohort[[#This Row],[Code]],Codes[],COLUMN(Codes[[#Headers],[Late Pregnancy History]]),FALSE)</f>
        <v>Yes</v>
      </c>
      <c r="S743" s="1" t="str">
        <f>VLOOKUP(Cohort[[#This Row],[Code]],Codes[],COLUMN(Codes[[#Headers],[Labour History]]),FALSE)</f>
        <v>Yes</v>
      </c>
      <c r="T743" s="1" t="str">
        <f>VLOOKUP(Cohort[[#This Row],[Code]],Codes[],COLUMN(Codes[[#Headers],[Baby Background Information]]),FALSE)</f>
        <v>Yes</v>
      </c>
      <c r="U743" s="1" t="str">
        <f>VLOOKUP(Cohort[[#This Row],[Code]],Codes[],COLUMN(Codes[[#Headers],[EPDS]]),FALSE)</f>
        <v>Yes</v>
      </c>
      <c r="V743" s="1" t="str">
        <f>VLOOKUP(Cohort[[#This Row],[Code]],Codes[],COLUMN(Codes[[#Headers],[Mother''s Medications]]),FALSE)</f>
        <v>Yes</v>
      </c>
      <c r="W743" s="1" t="str">
        <f>VLOOKUP(Cohort[[#This Row],[Code]],Codes[],COLUMN(Codes[[#Headers],[Baby Medications]]),FALSE)</f>
        <v>Yes</v>
      </c>
      <c r="X743" s="1" t="str">
        <f>VLOOKUP(Cohort[[#This Row],[Code]],Codes[],COLUMN(Codes[[#Headers],[Obstetric Histpry]]),FALSE)</f>
        <v>Yes</v>
      </c>
      <c r="Y743" s="1" t="str">
        <f>VLOOKUP(Cohort[[#This Row],[Code]],Codes[],COLUMN(Codes[[#Headers],[18 Month Follow on Data]]),FALSE)</f>
        <v>Yes</v>
      </c>
    </row>
    <row r="744" spans="1:25" hidden="1" x14ac:dyDescent="0.2">
      <c r="A744" t="s">
        <v>757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tr" cm="1">
        <f t="array" ref="I744">TEXT(SUM(10^Code_Mask*(Cohort[[#This Row],[Fetal Pilot Scans, validated or not]:[Has child had an 18 month assessment.  NB this includes limited data, courtesy assessments etc]]&gt;0)),"0000000")</f>
        <v>0000010</v>
      </c>
      <c r="L744" s="1" t="b">
        <f>VLOOKUP(Cohort[[#This Row],[Participant ID]],BIBS[],COLUMN(BIBS[[#Headers],[BIBS?]]),FALSE)</f>
        <v>0</v>
      </c>
      <c r="N744" s="1" t="str">
        <f>VLOOKUP(Cohort[[#This Row],[Code]],Codes[],COLUMN(Codes[[#Headers],[Meaning]]),FALSE)</f>
        <v>Fetal pilot.  Not assessed.  Enrolment, EPDS, not cleaned</v>
      </c>
      <c r="O744" s="1" t="str">
        <f>VLOOKUP(Cohort[[#This Row],[Code]],Codes[],COLUMN(Codes[[#Headers],[Parents Demographic]]),FALSE)</f>
        <v>Yes - uncleaned</v>
      </c>
      <c r="P744" s="1" t="str">
        <f>VLOOKUP(Cohort[[#This Row],[Code]],Codes[],COLUMN(Codes[[#Headers],[Mother''s Past Medical History]]),FALSE)</f>
        <v>Yes - uncleaned</v>
      </c>
      <c r="Q744" s="1" t="str">
        <f>VLOOKUP(Cohort[[#This Row],[Code]],Codes[],COLUMN(Codes[[#Headers],[EDD + Mode of Conception]]),FALSE)</f>
        <v>Yes - uncleaned</v>
      </c>
      <c r="R744" s="1" t="str">
        <f>VLOOKUP(Cohort[[#This Row],[Code]],Codes[],COLUMN(Codes[[#Headers],[Late Pregnancy History]]),FALSE)</f>
        <v>No</v>
      </c>
      <c r="S744" s="1" t="str">
        <f>VLOOKUP(Cohort[[#This Row],[Code]],Codes[],COLUMN(Codes[[#Headers],[Labour History]]),FALSE)</f>
        <v>No</v>
      </c>
      <c r="T744" s="1" t="str">
        <f>VLOOKUP(Cohort[[#This Row],[Code]],Codes[],COLUMN(Codes[[#Headers],[Baby Background Information]]),FALSE)</f>
        <v>No</v>
      </c>
      <c r="U744" s="1" t="str">
        <f>VLOOKUP(Cohort[[#This Row],[Code]],Codes[],COLUMN(Codes[[#Headers],[EPDS]]),FALSE)</f>
        <v>Yes</v>
      </c>
      <c r="V744" s="1" t="str">
        <f>VLOOKUP(Cohort[[#This Row],[Code]],Codes[],COLUMN(Codes[[#Headers],[Mother''s Medications]]),FALSE)</f>
        <v>Yes - uncleaned</v>
      </c>
      <c r="W744" s="1" t="str">
        <f>VLOOKUP(Cohort[[#This Row],[Code]],Codes[],COLUMN(Codes[[#Headers],[Baby Medications]]),FALSE)</f>
        <v>No</v>
      </c>
      <c r="X744" s="1" t="str">
        <f>VLOOKUP(Cohort[[#This Row],[Code]],Codes[],COLUMN(Codes[[#Headers],[Obstetric Histpry]]),FALSE)</f>
        <v>Yes - uncleaned</v>
      </c>
      <c r="Y744" s="1" t="str">
        <f>VLOOKUP(Cohort[[#This Row],[Code]],Codes[],COLUMN(Codes[[#Headers],[18 Month Follow on Data]]),FALSE)</f>
        <v>No</v>
      </c>
    </row>
    <row r="745" spans="1:25" hidden="1" x14ac:dyDescent="0.2">
      <c r="A745" t="s">
        <v>758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 t="str" cm="1">
        <f t="array" ref="I745">TEXT(SUM(10^Code_Mask*(Cohort[[#This Row],[Fetal Pilot Scans, validated or not]:[Has child had an 18 month assessment.  NB this includes limited data, courtesy assessments etc]]&gt;0)),"0000000")</f>
        <v>0100110</v>
      </c>
      <c r="L745" s="1" t="b">
        <f>VLOOKUP(Cohort[[#This Row],[Participant ID]],BIBS[],COLUMN(BIBS[[#Headers],[BIBS?]]),FALSE)</f>
        <v>0</v>
      </c>
      <c r="N745" s="1" t="str">
        <f>VLOOKUP(Cohort[[#This Row],[Code]],Codes[],COLUMN(Codes[[#Headers],[Meaning]]),FALSE)</f>
        <v>Term scan + fetal pilot assessed at 18 months</v>
      </c>
      <c r="O745" s="1" t="str">
        <f>VLOOKUP(Cohort[[#This Row],[Code]],Codes[],COLUMN(Codes[[#Headers],[Parents Demographic]]),FALSE)</f>
        <v>Yes</v>
      </c>
      <c r="P745" s="1" t="str">
        <f>VLOOKUP(Cohort[[#This Row],[Code]],Codes[],COLUMN(Codes[[#Headers],[Mother''s Past Medical History]]),FALSE)</f>
        <v>Yes</v>
      </c>
      <c r="Q745" s="1" t="str">
        <f>VLOOKUP(Cohort[[#This Row],[Code]],Codes[],COLUMN(Codes[[#Headers],[EDD + Mode of Conception]]),FALSE)</f>
        <v>Yes</v>
      </c>
      <c r="R745" s="1" t="str">
        <f>VLOOKUP(Cohort[[#This Row],[Code]],Codes[],COLUMN(Codes[[#Headers],[Late Pregnancy History]]),FALSE)</f>
        <v>Yes</v>
      </c>
      <c r="S745" s="1" t="str">
        <f>VLOOKUP(Cohort[[#This Row],[Code]],Codes[],COLUMN(Codes[[#Headers],[Labour History]]),FALSE)</f>
        <v>Yes</v>
      </c>
      <c r="T745" s="1" t="str">
        <f>VLOOKUP(Cohort[[#This Row],[Code]],Codes[],COLUMN(Codes[[#Headers],[Baby Background Information]]),FALSE)</f>
        <v>Yes</v>
      </c>
      <c r="U745" s="1" t="str">
        <f>VLOOKUP(Cohort[[#This Row],[Code]],Codes[],COLUMN(Codes[[#Headers],[EPDS]]),FALSE)</f>
        <v>Yes</v>
      </c>
      <c r="V745" s="1" t="str">
        <f>VLOOKUP(Cohort[[#This Row],[Code]],Codes[],COLUMN(Codes[[#Headers],[Mother''s Medications]]),FALSE)</f>
        <v>Yes</v>
      </c>
      <c r="W745" s="1" t="str">
        <f>VLOOKUP(Cohort[[#This Row],[Code]],Codes[],COLUMN(Codes[[#Headers],[Baby Medications]]),FALSE)</f>
        <v>Yes</v>
      </c>
      <c r="X745" s="1" t="str">
        <f>VLOOKUP(Cohort[[#This Row],[Code]],Codes[],COLUMN(Codes[[#Headers],[Obstetric Histpry]]),FALSE)</f>
        <v>Yes</v>
      </c>
      <c r="Y745" s="1" t="str">
        <f>VLOOKUP(Cohort[[#This Row],[Code]],Codes[],COLUMN(Codes[[#Headers],[18 Month Follow on Data]]),FALSE)</f>
        <v>Yes</v>
      </c>
    </row>
    <row r="746" spans="1:25" hidden="1" x14ac:dyDescent="0.2">
      <c r="A746" t="s">
        <v>759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1</v>
      </c>
      <c r="I746" t="str" cm="1">
        <f t="array" ref="I746">TEXT(SUM(10^Code_Mask*(Cohort[[#This Row],[Fetal Pilot Scans, validated or not]:[Has child had an 18 month assessment.  NB this includes limited data, courtesy assessments etc]]&gt;0)),"0000000")</f>
        <v>0011100</v>
      </c>
      <c r="L746" s="1" t="b">
        <f>VLOOKUP(Cohort[[#This Row],[Participant ID]],BIBS[],COLUMN(BIBS[[#Headers],[BIBS?]]),FALSE)</f>
        <v>0</v>
      </c>
      <c r="N746" s="1" t="str">
        <f>VLOOKUP(Cohort[[#This Row],[Code]],Codes[],COLUMN(Codes[[#Headers],[Meaning]]),FALSE)</f>
        <v>Pre-term and pre-term at term scans, assessed at 18 months</v>
      </c>
      <c r="O746" s="1" t="str">
        <f>VLOOKUP(Cohort[[#This Row],[Code]],Codes[],COLUMN(Codes[[#Headers],[Parents Demographic]]),FALSE)</f>
        <v>Yes</v>
      </c>
      <c r="P746" s="1" t="str">
        <f>VLOOKUP(Cohort[[#This Row],[Code]],Codes[],COLUMN(Codes[[#Headers],[Mother''s Past Medical History]]),FALSE)</f>
        <v>Yes</v>
      </c>
      <c r="Q746" s="1" t="str">
        <f>VLOOKUP(Cohort[[#This Row],[Code]],Codes[],COLUMN(Codes[[#Headers],[EDD + Mode of Conception]]),FALSE)</f>
        <v>Yes</v>
      </c>
      <c r="R746" s="1" t="str">
        <f>VLOOKUP(Cohort[[#This Row],[Code]],Codes[],COLUMN(Codes[[#Headers],[Late Pregnancy History]]),FALSE)</f>
        <v>Yes</v>
      </c>
      <c r="S746" s="1" t="str">
        <f>VLOOKUP(Cohort[[#This Row],[Code]],Codes[],COLUMN(Codes[[#Headers],[Labour History]]),FALSE)</f>
        <v>Yes</v>
      </c>
      <c r="T746" s="1" t="str">
        <f>VLOOKUP(Cohort[[#This Row],[Code]],Codes[],COLUMN(Codes[[#Headers],[Baby Background Information]]),FALSE)</f>
        <v>Yes</v>
      </c>
      <c r="U746" s="1" t="str">
        <f>VLOOKUP(Cohort[[#This Row],[Code]],Codes[],COLUMN(Codes[[#Headers],[EPDS]]),FALSE)</f>
        <v>Yes</v>
      </c>
      <c r="V746" s="1" t="str">
        <f>VLOOKUP(Cohort[[#This Row],[Code]],Codes[],COLUMN(Codes[[#Headers],[Mother''s Medications]]),FALSE)</f>
        <v>Yes</v>
      </c>
      <c r="W746" s="1" t="str">
        <f>VLOOKUP(Cohort[[#This Row],[Code]],Codes[],COLUMN(Codes[[#Headers],[Baby Medications]]),FALSE)</f>
        <v>Yes</v>
      </c>
      <c r="X746" s="1" t="str">
        <f>VLOOKUP(Cohort[[#This Row],[Code]],Codes[],COLUMN(Codes[[#Headers],[Obstetric Histpry]]),FALSE)</f>
        <v>Yes</v>
      </c>
      <c r="Y746" s="1" t="str">
        <f>VLOOKUP(Cohort[[#This Row],[Code]],Codes[],COLUMN(Codes[[#Headers],[18 Month Follow on Data]]),FALSE)</f>
        <v>Yes</v>
      </c>
    </row>
    <row r="747" spans="1:25" hidden="1" x14ac:dyDescent="0.2">
      <c r="A747" t="s">
        <v>760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 t="str" cm="1">
        <f t="array" ref="I747">TEXT(SUM(10^Code_Mask*(Cohort[[#This Row],[Fetal Pilot Scans, validated or not]:[Has child had an 18 month assessment.  NB this includes limited data, courtesy assessments etc]]&gt;0)),"0000000")</f>
        <v>0100110</v>
      </c>
      <c r="L747" s="1" t="b">
        <f>VLOOKUP(Cohort[[#This Row],[Participant ID]],BIBS[],COLUMN(BIBS[[#Headers],[BIBS?]]),FALSE)</f>
        <v>0</v>
      </c>
      <c r="N747" s="1" t="str">
        <f>VLOOKUP(Cohort[[#This Row],[Code]],Codes[],COLUMN(Codes[[#Headers],[Meaning]]),FALSE)</f>
        <v>Term scan + fetal pilot assessed at 18 months</v>
      </c>
      <c r="O747" s="1" t="str">
        <f>VLOOKUP(Cohort[[#This Row],[Code]],Codes[],COLUMN(Codes[[#Headers],[Parents Demographic]]),FALSE)</f>
        <v>Yes</v>
      </c>
      <c r="P747" s="1" t="str">
        <f>VLOOKUP(Cohort[[#This Row],[Code]],Codes[],COLUMN(Codes[[#Headers],[Mother''s Past Medical History]]),FALSE)</f>
        <v>Yes</v>
      </c>
      <c r="Q747" s="1" t="str">
        <f>VLOOKUP(Cohort[[#This Row],[Code]],Codes[],COLUMN(Codes[[#Headers],[EDD + Mode of Conception]]),FALSE)</f>
        <v>Yes</v>
      </c>
      <c r="R747" s="1" t="str">
        <f>VLOOKUP(Cohort[[#This Row],[Code]],Codes[],COLUMN(Codes[[#Headers],[Late Pregnancy History]]),FALSE)</f>
        <v>Yes</v>
      </c>
      <c r="S747" s="1" t="str">
        <f>VLOOKUP(Cohort[[#This Row],[Code]],Codes[],COLUMN(Codes[[#Headers],[Labour History]]),FALSE)</f>
        <v>Yes</v>
      </c>
      <c r="T747" s="1" t="str">
        <f>VLOOKUP(Cohort[[#This Row],[Code]],Codes[],COLUMN(Codes[[#Headers],[Baby Background Information]]),FALSE)</f>
        <v>Yes</v>
      </c>
      <c r="U747" s="1" t="str">
        <f>VLOOKUP(Cohort[[#This Row],[Code]],Codes[],COLUMN(Codes[[#Headers],[EPDS]]),FALSE)</f>
        <v>Yes</v>
      </c>
      <c r="V747" s="1" t="str">
        <f>VLOOKUP(Cohort[[#This Row],[Code]],Codes[],COLUMN(Codes[[#Headers],[Mother''s Medications]]),FALSE)</f>
        <v>Yes</v>
      </c>
      <c r="W747" s="1" t="str">
        <f>VLOOKUP(Cohort[[#This Row],[Code]],Codes[],COLUMN(Codes[[#Headers],[Baby Medications]]),FALSE)</f>
        <v>Yes</v>
      </c>
      <c r="X747" s="1" t="str">
        <f>VLOOKUP(Cohort[[#This Row],[Code]],Codes[],COLUMN(Codes[[#Headers],[Obstetric Histpry]]),FALSE)</f>
        <v>Yes</v>
      </c>
      <c r="Y747" s="1" t="str">
        <f>VLOOKUP(Cohort[[#This Row],[Code]],Codes[],COLUMN(Codes[[#Headers],[18 Month Follow on Data]]),FALSE)</f>
        <v>Yes</v>
      </c>
    </row>
    <row r="748" spans="1:25" hidden="1" x14ac:dyDescent="0.2">
      <c r="A748" t="s">
        <v>761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tr" cm="1">
        <f t="array" ref="I748">TEXT(SUM(10^Code_Mask*(Cohort[[#This Row],[Fetal Pilot Scans, validated or not]:[Has child had an 18 month assessment.  NB this includes limited data, courtesy assessments etc]]&gt;0)),"0000000")</f>
        <v>0000010</v>
      </c>
      <c r="L748" s="1" t="b">
        <f>VLOOKUP(Cohort[[#This Row],[Participant ID]],BIBS[],COLUMN(BIBS[[#Headers],[BIBS?]]),FALSE)</f>
        <v>0</v>
      </c>
      <c r="N748" s="1" t="str">
        <f>VLOOKUP(Cohort[[#This Row],[Code]],Codes[],COLUMN(Codes[[#Headers],[Meaning]]),FALSE)</f>
        <v>Fetal pilot.  Not assessed.  Enrolment, EPDS, not cleaned</v>
      </c>
      <c r="O748" s="1" t="str">
        <f>VLOOKUP(Cohort[[#This Row],[Code]],Codes[],COLUMN(Codes[[#Headers],[Parents Demographic]]),FALSE)</f>
        <v>Yes - uncleaned</v>
      </c>
      <c r="P748" s="1" t="str">
        <f>VLOOKUP(Cohort[[#This Row],[Code]],Codes[],COLUMN(Codes[[#Headers],[Mother''s Past Medical History]]),FALSE)</f>
        <v>Yes - uncleaned</v>
      </c>
      <c r="Q748" s="1" t="str">
        <f>VLOOKUP(Cohort[[#This Row],[Code]],Codes[],COLUMN(Codes[[#Headers],[EDD + Mode of Conception]]),FALSE)</f>
        <v>Yes - uncleaned</v>
      </c>
      <c r="R748" s="1" t="str">
        <f>VLOOKUP(Cohort[[#This Row],[Code]],Codes[],COLUMN(Codes[[#Headers],[Late Pregnancy History]]),FALSE)</f>
        <v>No</v>
      </c>
      <c r="S748" s="1" t="str">
        <f>VLOOKUP(Cohort[[#This Row],[Code]],Codes[],COLUMN(Codes[[#Headers],[Labour History]]),FALSE)</f>
        <v>No</v>
      </c>
      <c r="T748" s="1" t="str">
        <f>VLOOKUP(Cohort[[#This Row],[Code]],Codes[],COLUMN(Codes[[#Headers],[Baby Background Information]]),FALSE)</f>
        <v>No</v>
      </c>
      <c r="U748" s="1" t="str">
        <f>VLOOKUP(Cohort[[#This Row],[Code]],Codes[],COLUMN(Codes[[#Headers],[EPDS]]),FALSE)</f>
        <v>Yes</v>
      </c>
      <c r="V748" s="1" t="str">
        <f>VLOOKUP(Cohort[[#This Row],[Code]],Codes[],COLUMN(Codes[[#Headers],[Mother''s Medications]]),FALSE)</f>
        <v>Yes - uncleaned</v>
      </c>
      <c r="W748" s="1" t="str">
        <f>VLOOKUP(Cohort[[#This Row],[Code]],Codes[],COLUMN(Codes[[#Headers],[Baby Medications]]),FALSE)</f>
        <v>No</v>
      </c>
      <c r="X748" s="1" t="str">
        <f>VLOOKUP(Cohort[[#This Row],[Code]],Codes[],COLUMN(Codes[[#Headers],[Obstetric Histpry]]),FALSE)</f>
        <v>Yes - uncleaned</v>
      </c>
      <c r="Y748" s="1" t="str">
        <f>VLOOKUP(Cohort[[#This Row],[Code]],Codes[],COLUMN(Codes[[#Headers],[18 Month Follow on Data]]),FALSE)</f>
        <v>No</v>
      </c>
    </row>
    <row r="749" spans="1:25" hidden="1" x14ac:dyDescent="0.2">
      <c r="A749" t="s">
        <v>762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 t="str" cm="1">
        <f t="array" ref="I749">TEXT(SUM(10^Code_Mask*(Cohort[[#This Row],[Fetal Pilot Scans, validated or not]:[Has child had an 18 month assessment.  NB this includes limited data, courtesy assessments etc]]&gt;0)),"0000000")</f>
        <v>0010100</v>
      </c>
      <c r="L749" s="1" t="b">
        <f>VLOOKUP(Cohort[[#This Row],[Participant ID]],BIBS[],COLUMN(BIBS[[#Headers],[BIBS?]]),FALSE)</f>
        <v>0</v>
      </c>
      <c r="N749" s="1" t="str">
        <f>VLOOKUP(Cohort[[#This Row],[Code]],Codes[],COLUMN(Codes[[#Headers],[Meaning]]),FALSE)</f>
        <v>Pre-term scan, no other scans, assessed at 18 months</v>
      </c>
      <c r="O749" s="1" t="str">
        <f>VLOOKUP(Cohort[[#This Row],[Code]],Codes[],COLUMN(Codes[[#Headers],[Parents Demographic]]),FALSE)</f>
        <v>Yes</v>
      </c>
      <c r="P749" s="1" t="str">
        <f>VLOOKUP(Cohort[[#This Row],[Code]],Codes[],COLUMN(Codes[[#Headers],[Mother''s Past Medical History]]),FALSE)</f>
        <v>Yes</v>
      </c>
      <c r="Q749" s="1" t="str">
        <f>VLOOKUP(Cohort[[#This Row],[Code]],Codes[],COLUMN(Codes[[#Headers],[EDD + Mode of Conception]]),FALSE)</f>
        <v>Yes</v>
      </c>
      <c r="R749" s="1" t="str">
        <f>VLOOKUP(Cohort[[#This Row],[Code]],Codes[],COLUMN(Codes[[#Headers],[Late Pregnancy History]]),FALSE)</f>
        <v>Yes</v>
      </c>
      <c r="S749" s="1" t="str">
        <f>VLOOKUP(Cohort[[#This Row],[Code]],Codes[],COLUMN(Codes[[#Headers],[Labour History]]),FALSE)</f>
        <v>Yes</v>
      </c>
      <c r="T749" s="1" t="str">
        <f>VLOOKUP(Cohort[[#This Row],[Code]],Codes[],COLUMN(Codes[[#Headers],[Baby Background Information]]),FALSE)</f>
        <v>Yes</v>
      </c>
      <c r="U749" s="1" t="str">
        <f>VLOOKUP(Cohort[[#This Row],[Code]],Codes[],COLUMN(Codes[[#Headers],[EPDS]]),FALSE)</f>
        <v>Yes</v>
      </c>
      <c r="V749" s="1" t="str">
        <f>VLOOKUP(Cohort[[#This Row],[Code]],Codes[],COLUMN(Codes[[#Headers],[Mother''s Medications]]),FALSE)</f>
        <v>Yes</v>
      </c>
      <c r="W749" s="1" t="str">
        <f>VLOOKUP(Cohort[[#This Row],[Code]],Codes[],COLUMN(Codes[[#Headers],[Baby Medications]]),FALSE)</f>
        <v>Yes</v>
      </c>
      <c r="X749" s="1" t="str">
        <f>VLOOKUP(Cohort[[#This Row],[Code]],Codes[],COLUMN(Codes[[#Headers],[Obstetric Histpry]]),FALSE)</f>
        <v>Yes</v>
      </c>
      <c r="Y749" s="1" t="str">
        <f>VLOOKUP(Cohort[[#This Row],[Code]],Codes[],COLUMN(Codes[[#Headers],[18 Month Follow on Data]]),FALSE)</f>
        <v>Yes</v>
      </c>
    </row>
    <row r="750" spans="1:25" hidden="1" x14ac:dyDescent="0.2">
      <c r="A750" t="s">
        <v>763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  <c r="I750" t="str" cm="1">
        <f t="array" ref="I750">TEXT(SUM(10^Code_Mask*(Cohort[[#This Row],[Fetal Pilot Scans, validated or not]:[Has child had an 18 month assessment.  NB this includes limited data, courtesy assessments etc]]&gt;0)),"0000000")</f>
        <v>0011110</v>
      </c>
      <c r="L750" s="1" t="b">
        <f>VLOOKUP(Cohort[[#This Row],[Participant ID]],BIBS[],COLUMN(BIBS[[#Headers],[BIBS?]]),FALSE)</f>
        <v>0</v>
      </c>
      <c r="N750" s="1" t="str">
        <f>VLOOKUP(Cohort[[#This Row],[Code]],Codes[],COLUMN(Codes[[#Headers],[Meaning]]),FALSE)</f>
        <v>Pre-term and pre-term at term scans + fetal pilot, assessed at 18 months</v>
      </c>
      <c r="O750" s="1" t="str">
        <f>VLOOKUP(Cohort[[#This Row],[Code]],Codes[],COLUMN(Codes[[#Headers],[Parents Demographic]]),FALSE)</f>
        <v>Yes</v>
      </c>
      <c r="P750" s="1" t="str">
        <f>VLOOKUP(Cohort[[#This Row],[Code]],Codes[],COLUMN(Codes[[#Headers],[Mother''s Past Medical History]]),FALSE)</f>
        <v>Yes</v>
      </c>
      <c r="Q750" s="1" t="str">
        <f>VLOOKUP(Cohort[[#This Row],[Code]],Codes[],COLUMN(Codes[[#Headers],[EDD + Mode of Conception]]),FALSE)</f>
        <v>Yes</v>
      </c>
      <c r="R750" s="1" t="str">
        <f>VLOOKUP(Cohort[[#This Row],[Code]],Codes[],COLUMN(Codes[[#Headers],[Late Pregnancy History]]),FALSE)</f>
        <v>Yes</v>
      </c>
      <c r="S750" s="1" t="str">
        <f>VLOOKUP(Cohort[[#This Row],[Code]],Codes[],COLUMN(Codes[[#Headers],[Labour History]]),FALSE)</f>
        <v>Yes</v>
      </c>
      <c r="T750" s="1" t="str">
        <f>VLOOKUP(Cohort[[#This Row],[Code]],Codes[],COLUMN(Codes[[#Headers],[Baby Background Information]]),FALSE)</f>
        <v>Yes</v>
      </c>
      <c r="U750" s="1" t="str">
        <f>VLOOKUP(Cohort[[#This Row],[Code]],Codes[],COLUMN(Codes[[#Headers],[EPDS]]),FALSE)</f>
        <v>Yes</v>
      </c>
      <c r="V750" s="1" t="str">
        <f>VLOOKUP(Cohort[[#This Row],[Code]],Codes[],COLUMN(Codes[[#Headers],[Mother''s Medications]]),FALSE)</f>
        <v>Yes</v>
      </c>
      <c r="W750" s="1" t="str">
        <f>VLOOKUP(Cohort[[#This Row],[Code]],Codes[],COLUMN(Codes[[#Headers],[Baby Medications]]),FALSE)</f>
        <v>Yes</v>
      </c>
      <c r="X750" s="1" t="str">
        <f>VLOOKUP(Cohort[[#This Row],[Code]],Codes[],COLUMN(Codes[[#Headers],[Obstetric Histpry]]),FALSE)</f>
        <v>Yes</v>
      </c>
      <c r="Y750" s="1" t="str">
        <f>VLOOKUP(Cohort[[#This Row],[Code]],Codes[],COLUMN(Codes[[#Headers],[18 Month Follow on Data]]),FALSE)</f>
        <v>Yes</v>
      </c>
    </row>
    <row r="751" spans="1:25" x14ac:dyDescent="0.2">
      <c r="A751" t="s">
        <v>764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 t="str" cm="1">
        <f t="array" ref="I751">TEXT(SUM(10^Code_Mask*(Cohort[[#This Row],[Fetal Pilot Scans, validated or not]:[Has child had an 18 month assessment.  NB this includes limited data, courtesy assessments etc]]&gt;0)),"0000000")</f>
        <v>0100100</v>
      </c>
      <c r="L751" s="1" t="b">
        <f>VLOOKUP(Cohort[[#This Row],[Participant ID]],BIBS[],COLUMN(BIBS[[#Headers],[BIBS?]]),FALSE)</f>
        <v>1</v>
      </c>
      <c r="N751" s="1" t="str">
        <f>VLOOKUP(Cohort[[#This Row],[Code]],Codes[],COLUMN(Codes[[#Headers],[Meaning]]),FALSE)</f>
        <v>Term scan, Assessed at 18 months</v>
      </c>
      <c r="O751" s="1" t="str">
        <f>VLOOKUP(Cohort[[#This Row],[Code]],Codes[],COLUMN(Codes[[#Headers],[Parents Demographic]]),FALSE)</f>
        <v>Yes</v>
      </c>
      <c r="P751" s="1" t="str">
        <f>VLOOKUP(Cohort[[#This Row],[Code]],Codes[],COLUMN(Codes[[#Headers],[Mother''s Past Medical History]]),FALSE)</f>
        <v>Yes</v>
      </c>
      <c r="Q751" s="1" t="str">
        <f>VLOOKUP(Cohort[[#This Row],[Code]],Codes[],COLUMN(Codes[[#Headers],[EDD + Mode of Conception]]),FALSE)</f>
        <v>Yes</v>
      </c>
      <c r="R751" s="1" t="str">
        <f>VLOOKUP(Cohort[[#This Row],[Code]],Codes[],COLUMN(Codes[[#Headers],[Late Pregnancy History]]),FALSE)</f>
        <v>Yes</v>
      </c>
      <c r="S751" s="1" t="str">
        <f>VLOOKUP(Cohort[[#This Row],[Code]],Codes[],COLUMN(Codes[[#Headers],[Labour History]]),FALSE)</f>
        <v>Yes</v>
      </c>
      <c r="T751" s="1" t="str">
        <f>VLOOKUP(Cohort[[#This Row],[Code]],Codes[],COLUMN(Codes[[#Headers],[Baby Background Information]]),FALSE)</f>
        <v>Yes</v>
      </c>
      <c r="U751" s="1" t="str">
        <f>VLOOKUP(Cohort[[#This Row],[Code]],Codes[],COLUMN(Codes[[#Headers],[EPDS]]),FALSE)</f>
        <v>Yes</v>
      </c>
      <c r="V751" s="1" t="str">
        <f>VLOOKUP(Cohort[[#This Row],[Code]],Codes[],COLUMN(Codes[[#Headers],[Mother''s Medications]]),FALSE)</f>
        <v>Yes</v>
      </c>
      <c r="W751" s="1" t="str">
        <f>VLOOKUP(Cohort[[#This Row],[Code]],Codes[],COLUMN(Codes[[#Headers],[Baby Medications]]),FALSE)</f>
        <v>Yes</v>
      </c>
      <c r="X751" s="1" t="str">
        <f>VLOOKUP(Cohort[[#This Row],[Code]],Codes[],COLUMN(Codes[[#Headers],[Obstetric Histpry]]),FALSE)</f>
        <v>Yes</v>
      </c>
      <c r="Y751" s="1" t="str">
        <f>VLOOKUP(Cohort[[#This Row],[Code]],Codes[],COLUMN(Codes[[#Headers],[18 Month Follow on Data]]),FALSE)</f>
        <v>Yes</v>
      </c>
    </row>
    <row r="752" spans="1:25" ht="51" hidden="1" x14ac:dyDescent="0.2">
      <c r="A752" t="s">
        <v>765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 t="str" cm="1">
        <f t="array" ref="I752">TEXT(SUM(10^Code_Mask*(Cohort[[#This Row],[Fetal Pilot Scans, validated or not]:[Has child had an 18 month assessment.  NB this includes limited data, courtesy assessments etc]]&gt;0)),"0000000")</f>
        <v>0100010</v>
      </c>
      <c r="K752" s="1" t="s">
        <v>16</v>
      </c>
      <c r="L752" s="1" t="b">
        <f>VLOOKUP(Cohort[[#This Row],[Participant ID]],BIBS[],COLUMN(BIBS[[#Headers],[BIBS?]]),FALSE)</f>
        <v>0</v>
      </c>
      <c r="N752" s="1" t="str">
        <f>VLOOKUP(Cohort[[#This Row],[Code]],Codes[],COLUMN(Codes[[#Headers],[Meaning]]),FALSE)</f>
        <v>Term scan + fetal pilot not assessed</v>
      </c>
      <c r="O752" s="1" t="str">
        <f>VLOOKUP(Cohort[[#This Row],[Code]],Codes[],COLUMN(Codes[[#Headers],[Parents Demographic]]),FALSE)</f>
        <v>Yes</v>
      </c>
      <c r="P752" s="1" t="str">
        <f>VLOOKUP(Cohort[[#This Row],[Code]],Codes[],COLUMN(Codes[[#Headers],[Mother''s Past Medical History]]),FALSE)</f>
        <v>Yes</v>
      </c>
      <c r="Q752" s="1" t="str">
        <f>VLOOKUP(Cohort[[#This Row],[Code]],Codes[],COLUMN(Codes[[#Headers],[EDD + Mode of Conception]]),FALSE)</f>
        <v>Yes</v>
      </c>
      <c r="R752" s="1" t="str">
        <f>VLOOKUP(Cohort[[#This Row],[Code]],Codes[],COLUMN(Codes[[#Headers],[Late Pregnancy History]]),FALSE)</f>
        <v>Yes</v>
      </c>
      <c r="S752" s="1" t="str">
        <f>VLOOKUP(Cohort[[#This Row],[Code]],Codes[],COLUMN(Codes[[#Headers],[Labour History]]),FALSE)</f>
        <v>Yes</v>
      </c>
      <c r="T752" s="1" t="str">
        <f>VLOOKUP(Cohort[[#This Row],[Code]],Codes[],COLUMN(Codes[[#Headers],[Baby Background Information]]),FALSE)</f>
        <v>Yes</v>
      </c>
      <c r="U752" s="1" t="str">
        <f>VLOOKUP(Cohort[[#This Row],[Code]],Codes[],COLUMN(Codes[[#Headers],[EPDS]]),FALSE)</f>
        <v>Yes</v>
      </c>
      <c r="V752" s="1" t="str">
        <f>VLOOKUP(Cohort[[#This Row],[Code]],Codes[],COLUMN(Codes[[#Headers],[Mother''s Medications]]),FALSE)</f>
        <v>Yes</v>
      </c>
      <c r="W752" s="1" t="str">
        <f>VLOOKUP(Cohort[[#This Row],[Code]],Codes[],COLUMN(Codes[[#Headers],[Baby Medications]]),FALSE)</f>
        <v>Yes</v>
      </c>
      <c r="X752" s="1" t="str">
        <f>VLOOKUP(Cohort[[#This Row],[Code]],Codes[],COLUMN(Codes[[#Headers],[Obstetric Histpry]]),FALSE)</f>
        <v>Yes</v>
      </c>
      <c r="Y752" s="1" t="str">
        <f>VLOOKUP(Cohort[[#This Row],[Code]],Codes[],COLUMN(Codes[[#Headers],[18 Month Follow on Data]]),FALSE)</f>
        <v>No</v>
      </c>
    </row>
    <row r="753" spans="1:25" hidden="1" x14ac:dyDescent="0.2">
      <c r="A753" t="s">
        <v>766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tr" cm="1">
        <f t="array" ref="I753">TEXT(SUM(10^Code_Mask*(Cohort[[#This Row],[Fetal Pilot Scans, validated or not]:[Has child had an 18 month assessment.  NB this includes limited data, courtesy assessments etc]]&gt;0)),"0000000")</f>
        <v>0000010</v>
      </c>
      <c r="L753" s="1" t="b">
        <f>VLOOKUP(Cohort[[#This Row],[Participant ID]],BIBS[],COLUMN(BIBS[[#Headers],[BIBS?]]),FALSE)</f>
        <v>0</v>
      </c>
      <c r="N753" s="1" t="str">
        <f>VLOOKUP(Cohort[[#This Row],[Code]],Codes[],COLUMN(Codes[[#Headers],[Meaning]]),FALSE)</f>
        <v>Fetal pilot.  Not assessed.  Enrolment, EPDS, not cleaned</v>
      </c>
      <c r="O753" s="1" t="str">
        <f>VLOOKUP(Cohort[[#This Row],[Code]],Codes[],COLUMN(Codes[[#Headers],[Parents Demographic]]),FALSE)</f>
        <v>Yes - uncleaned</v>
      </c>
      <c r="P753" s="1" t="str">
        <f>VLOOKUP(Cohort[[#This Row],[Code]],Codes[],COLUMN(Codes[[#Headers],[Mother''s Past Medical History]]),FALSE)</f>
        <v>Yes - uncleaned</v>
      </c>
      <c r="Q753" s="1" t="str">
        <f>VLOOKUP(Cohort[[#This Row],[Code]],Codes[],COLUMN(Codes[[#Headers],[EDD + Mode of Conception]]),FALSE)</f>
        <v>Yes - uncleaned</v>
      </c>
      <c r="R753" s="1" t="str">
        <f>VLOOKUP(Cohort[[#This Row],[Code]],Codes[],COLUMN(Codes[[#Headers],[Late Pregnancy History]]),FALSE)</f>
        <v>No</v>
      </c>
      <c r="S753" s="1" t="str">
        <f>VLOOKUP(Cohort[[#This Row],[Code]],Codes[],COLUMN(Codes[[#Headers],[Labour History]]),FALSE)</f>
        <v>No</v>
      </c>
      <c r="T753" s="1" t="str">
        <f>VLOOKUP(Cohort[[#This Row],[Code]],Codes[],COLUMN(Codes[[#Headers],[Baby Background Information]]),FALSE)</f>
        <v>No</v>
      </c>
      <c r="U753" s="1" t="str">
        <f>VLOOKUP(Cohort[[#This Row],[Code]],Codes[],COLUMN(Codes[[#Headers],[EPDS]]),FALSE)</f>
        <v>Yes</v>
      </c>
      <c r="V753" s="1" t="str">
        <f>VLOOKUP(Cohort[[#This Row],[Code]],Codes[],COLUMN(Codes[[#Headers],[Mother''s Medications]]),FALSE)</f>
        <v>Yes - uncleaned</v>
      </c>
      <c r="W753" s="1" t="str">
        <f>VLOOKUP(Cohort[[#This Row],[Code]],Codes[],COLUMN(Codes[[#Headers],[Baby Medications]]),FALSE)</f>
        <v>No</v>
      </c>
      <c r="X753" s="1" t="str">
        <f>VLOOKUP(Cohort[[#This Row],[Code]],Codes[],COLUMN(Codes[[#Headers],[Obstetric Histpry]]),FALSE)</f>
        <v>Yes - uncleaned</v>
      </c>
      <c r="Y753" s="1" t="str">
        <f>VLOOKUP(Cohort[[#This Row],[Code]],Codes[],COLUMN(Codes[[#Headers],[18 Month Follow on Data]]),FALSE)</f>
        <v>No</v>
      </c>
    </row>
    <row r="754" spans="1:25" hidden="1" x14ac:dyDescent="0.2">
      <c r="A754" t="s">
        <v>767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 t="str" cm="1">
        <f t="array" ref="I754">TEXT(SUM(10^Code_Mask*(Cohort[[#This Row],[Fetal Pilot Scans, validated or not]:[Has child had an 18 month assessment.  NB this includes limited data, courtesy assessments etc]]&gt;0)),"0000000")</f>
        <v>0100110</v>
      </c>
      <c r="L754" s="1" t="b">
        <f>VLOOKUP(Cohort[[#This Row],[Participant ID]],BIBS[],COLUMN(BIBS[[#Headers],[BIBS?]]),FALSE)</f>
        <v>0</v>
      </c>
      <c r="N754" s="1" t="str">
        <f>VLOOKUP(Cohort[[#This Row],[Code]],Codes[],COLUMN(Codes[[#Headers],[Meaning]]),FALSE)</f>
        <v>Term scan + fetal pilot assessed at 18 months</v>
      </c>
      <c r="O754" s="1" t="str">
        <f>VLOOKUP(Cohort[[#This Row],[Code]],Codes[],COLUMN(Codes[[#Headers],[Parents Demographic]]),FALSE)</f>
        <v>Yes</v>
      </c>
      <c r="P754" s="1" t="str">
        <f>VLOOKUP(Cohort[[#This Row],[Code]],Codes[],COLUMN(Codes[[#Headers],[Mother''s Past Medical History]]),FALSE)</f>
        <v>Yes</v>
      </c>
      <c r="Q754" s="1" t="str">
        <f>VLOOKUP(Cohort[[#This Row],[Code]],Codes[],COLUMN(Codes[[#Headers],[EDD + Mode of Conception]]),FALSE)</f>
        <v>Yes</v>
      </c>
      <c r="R754" s="1" t="str">
        <f>VLOOKUP(Cohort[[#This Row],[Code]],Codes[],COLUMN(Codes[[#Headers],[Late Pregnancy History]]),FALSE)</f>
        <v>Yes</v>
      </c>
      <c r="S754" s="1" t="str">
        <f>VLOOKUP(Cohort[[#This Row],[Code]],Codes[],COLUMN(Codes[[#Headers],[Labour History]]),FALSE)</f>
        <v>Yes</v>
      </c>
      <c r="T754" s="1" t="str">
        <f>VLOOKUP(Cohort[[#This Row],[Code]],Codes[],COLUMN(Codes[[#Headers],[Baby Background Information]]),FALSE)</f>
        <v>Yes</v>
      </c>
      <c r="U754" s="1" t="str">
        <f>VLOOKUP(Cohort[[#This Row],[Code]],Codes[],COLUMN(Codes[[#Headers],[EPDS]]),FALSE)</f>
        <v>Yes</v>
      </c>
      <c r="V754" s="1" t="str">
        <f>VLOOKUP(Cohort[[#This Row],[Code]],Codes[],COLUMN(Codes[[#Headers],[Mother''s Medications]]),FALSE)</f>
        <v>Yes</v>
      </c>
      <c r="W754" s="1" t="str">
        <f>VLOOKUP(Cohort[[#This Row],[Code]],Codes[],COLUMN(Codes[[#Headers],[Baby Medications]]),FALSE)</f>
        <v>Yes</v>
      </c>
      <c r="X754" s="1" t="str">
        <f>VLOOKUP(Cohort[[#This Row],[Code]],Codes[],COLUMN(Codes[[#Headers],[Obstetric Histpry]]),FALSE)</f>
        <v>Yes</v>
      </c>
      <c r="Y754" s="1" t="str">
        <f>VLOOKUP(Cohort[[#This Row],[Code]],Codes[],COLUMN(Codes[[#Headers],[18 Month Follow on Data]]),FALSE)</f>
        <v>Yes</v>
      </c>
    </row>
    <row r="755" spans="1:25" hidden="1" x14ac:dyDescent="0.2">
      <c r="A755" t="s">
        <v>768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  <c r="I755" t="str" cm="1">
        <f t="array" ref="I755">TEXT(SUM(10^Code_Mask*(Cohort[[#This Row],[Fetal Pilot Scans, validated or not]:[Has child had an 18 month assessment.  NB this includes limited data, courtesy assessments etc]]&gt;0)),"0000000")</f>
        <v>0011100</v>
      </c>
      <c r="L755" s="1" t="b">
        <f>VLOOKUP(Cohort[[#This Row],[Participant ID]],BIBS[],COLUMN(BIBS[[#Headers],[BIBS?]]),FALSE)</f>
        <v>0</v>
      </c>
      <c r="N755" s="1" t="str">
        <f>VLOOKUP(Cohort[[#This Row],[Code]],Codes[],COLUMN(Codes[[#Headers],[Meaning]]),FALSE)</f>
        <v>Pre-term and pre-term at term scans, assessed at 18 months</v>
      </c>
      <c r="O755" s="1" t="str">
        <f>VLOOKUP(Cohort[[#This Row],[Code]],Codes[],COLUMN(Codes[[#Headers],[Parents Demographic]]),FALSE)</f>
        <v>Yes</v>
      </c>
      <c r="P755" s="1" t="str">
        <f>VLOOKUP(Cohort[[#This Row],[Code]],Codes[],COLUMN(Codes[[#Headers],[Mother''s Past Medical History]]),FALSE)</f>
        <v>Yes</v>
      </c>
      <c r="Q755" s="1" t="str">
        <f>VLOOKUP(Cohort[[#This Row],[Code]],Codes[],COLUMN(Codes[[#Headers],[EDD + Mode of Conception]]),FALSE)</f>
        <v>Yes</v>
      </c>
      <c r="R755" s="1" t="str">
        <f>VLOOKUP(Cohort[[#This Row],[Code]],Codes[],COLUMN(Codes[[#Headers],[Late Pregnancy History]]),FALSE)</f>
        <v>Yes</v>
      </c>
      <c r="S755" s="1" t="str">
        <f>VLOOKUP(Cohort[[#This Row],[Code]],Codes[],COLUMN(Codes[[#Headers],[Labour History]]),FALSE)</f>
        <v>Yes</v>
      </c>
      <c r="T755" s="1" t="str">
        <f>VLOOKUP(Cohort[[#This Row],[Code]],Codes[],COLUMN(Codes[[#Headers],[Baby Background Information]]),FALSE)</f>
        <v>Yes</v>
      </c>
      <c r="U755" s="1" t="str">
        <f>VLOOKUP(Cohort[[#This Row],[Code]],Codes[],COLUMN(Codes[[#Headers],[EPDS]]),FALSE)</f>
        <v>Yes</v>
      </c>
      <c r="V755" s="1" t="str">
        <f>VLOOKUP(Cohort[[#This Row],[Code]],Codes[],COLUMN(Codes[[#Headers],[Mother''s Medications]]),FALSE)</f>
        <v>Yes</v>
      </c>
      <c r="W755" s="1" t="str">
        <f>VLOOKUP(Cohort[[#This Row],[Code]],Codes[],COLUMN(Codes[[#Headers],[Baby Medications]]),FALSE)</f>
        <v>Yes</v>
      </c>
      <c r="X755" s="1" t="str">
        <f>VLOOKUP(Cohort[[#This Row],[Code]],Codes[],COLUMN(Codes[[#Headers],[Obstetric Histpry]]),FALSE)</f>
        <v>Yes</v>
      </c>
      <c r="Y755" s="1" t="str">
        <f>VLOOKUP(Cohort[[#This Row],[Code]],Codes[],COLUMN(Codes[[#Headers],[18 Month Follow on Data]]),FALSE)</f>
        <v>Yes</v>
      </c>
    </row>
    <row r="756" spans="1:25" hidden="1" x14ac:dyDescent="0.2">
      <c r="A756" t="s">
        <v>769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 t="str" cm="1">
        <f t="array" ref="I756">TEXT(SUM(10^Code_Mask*(Cohort[[#This Row],[Fetal Pilot Scans, validated or not]:[Has child had an 18 month assessment.  NB this includes limited data, courtesy assessments etc]]&gt;0)),"0000000")</f>
        <v>0100100</v>
      </c>
      <c r="L756" s="1" t="b">
        <f>VLOOKUP(Cohort[[#This Row],[Participant ID]],BIBS[],COLUMN(BIBS[[#Headers],[BIBS?]]),FALSE)</f>
        <v>0</v>
      </c>
      <c r="N756" s="1" t="str">
        <f>VLOOKUP(Cohort[[#This Row],[Code]],Codes[],COLUMN(Codes[[#Headers],[Meaning]]),FALSE)</f>
        <v>Term scan, Assessed at 18 months</v>
      </c>
      <c r="O756" s="1" t="str">
        <f>VLOOKUP(Cohort[[#This Row],[Code]],Codes[],COLUMN(Codes[[#Headers],[Parents Demographic]]),FALSE)</f>
        <v>Yes</v>
      </c>
      <c r="P756" s="1" t="str">
        <f>VLOOKUP(Cohort[[#This Row],[Code]],Codes[],COLUMN(Codes[[#Headers],[Mother''s Past Medical History]]),FALSE)</f>
        <v>Yes</v>
      </c>
      <c r="Q756" s="1" t="str">
        <f>VLOOKUP(Cohort[[#This Row],[Code]],Codes[],COLUMN(Codes[[#Headers],[EDD + Mode of Conception]]),FALSE)</f>
        <v>Yes</v>
      </c>
      <c r="R756" s="1" t="str">
        <f>VLOOKUP(Cohort[[#This Row],[Code]],Codes[],COLUMN(Codes[[#Headers],[Late Pregnancy History]]),FALSE)</f>
        <v>Yes</v>
      </c>
      <c r="S756" s="1" t="str">
        <f>VLOOKUP(Cohort[[#This Row],[Code]],Codes[],COLUMN(Codes[[#Headers],[Labour History]]),FALSE)</f>
        <v>Yes</v>
      </c>
      <c r="T756" s="1" t="str">
        <f>VLOOKUP(Cohort[[#This Row],[Code]],Codes[],COLUMN(Codes[[#Headers],[Baby Background Information]]),FALSE)</f>
        <v>Yes</v>
      </c>
      <c r="U756" s="1" t="str">
        <f>VLOOKUP(Cohort[[#This Row],[Code]],Codes[],COLUMN(Codes[[#Headers],[EPDS]]),FALSE)</f>
        <v>Yes</v>
      </c>
      <c r="V756" s="1" t="str">
        <f>VLOOKUP(Cohort[[#This Row],[Code]],Codes[],COLUMN(Codes[[#Headers],[Mother''s Medications]]),FALSE)</f>
        <v>Yes</v>
      </c>
      <c r="W756" s="1" t="str">
        <f>VLOOKUP(Cohort[[#This Row],[Code]],Codes[],COLUMN(Codes[[#Headers],[Baby Medications]]),FALSE)</f>
        <v>Yes</v>
      </c>
      <c r="X756" s="1" t="str">
        <f>VLOOKUP(Cohort[[#This Row],[Code]],Codes[],COLUMN(Codes[[#Headers],[Obstetric Histpry]]),FALSE)</f>
        <v>Yes</v>
      </c>
      <c r="Y756" s="1" t="str">
        <f>VLOOKUP(Cohort[[#This Row],[Code]],Codes[],COLUMN(Codes[[#Headers],[18 Month Follow on Data]]),FALSE)</f>
        <v>Yes</v>
      </c>
    </row>
    <row r="757" spans="1:25" hidden="1" x14ac:dyDescent="0.2">
      <c r="A757" t="s">
        <v>770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 t="str" cm="1">
        <f t="array" ref="I757">TEXT(SUM(10^Code_Mask*(Cohort[[#This Row],[Fetal Pilot Scans, validated or not]:[Has child had an 18 month assessment.  NB this includes limited data, courtesy assessments etc]]&gt;0)),"0000000")</f>
        <v>0011100</v>
      </c>
      <c r="L757" s="1" t="b">
        <f>VLOOKUP(Cohort[[#This Row],[Participant ID]],BIBS[],COLUMN(BIBS[[#Headers],[BIBS?]]),FALSE)</f>
        <v>0</v>
      </c>
      <c r="N757" s="1" t="str">
        <f>VLOOKUP(Cohort[[#This Row],[Code]],Codes[],COLUMN(Codes[[#Headers],[Meaning]]),FALSE)</f>
        <v>Pre-term and pre-term at term scans, assessed at 18 months</v>
      </c>
      <c r="O757" s="1" t="str">
        <f>VLOOKUP(Cohort[[#This Row],[Code]],Codes[],COLUMN(Codes[[#Headers],[Parents Demographic]]),FALSE)</f>
        <v>Yes</v>
      </c>
      <c r="P757" s="1" t="str">
        <f>VLOOKUP(Cohort[[#This Row],[Code]],Codes[],COLUMN(Codes[[#Headers],[Mother''s Past Medical History]]),FALSE)</f>
        <v>Yes</v>
      </c>
      <c r="Q757" s="1" t="str">
        <f>VLOOKUP(Cohort[[#This Row],[Code]],Codes[],COLUMN(Codes[[#Headers],[EDD + Mode of Conception]]),FALSE)</f>
        <v>Yes</v>
      </c>
      <c r="R757" s="1" t="str">
        <f>VLOOKUP(Cohort[[#This Row],[Code]],Codes[],COLUMN(Codes[[#Headers],[Late Pregnancy History]]),FALSE)</f>
        <v>Yes</v>
      </c>
      <c r="S757" s="1" t="str">
        <f>VLOOKUP(Cohort[[#This Row],[Code]],Codes[],COLUMN(Codes[[#Headers],[Labour History]]),FALSE)</f>
        <v>Yes</v>
      </c>
      <c r="T757" s="1" t="str">
        <f>VLOOKUP(Cohort[[#This Row],[Code]],Codes[],COLUMN(Codes[[#Headers],[Baby Background Information]]),FALSE)</f>
        <v>Yes</v>
      </c>
      <c r="U757" s="1" t="str">
        <f>VLOOKUP(Cohort[[#This Row],[Code]],Codes[],COLUMN(Codes[[#Headers],[EPDS]]),FALSE)</f>
        <v>Yes</v>
      </c>
      <c r="V757" s="1" t="str">
        <f>VLOOKUP(Cohort[[#This Row],[Code]],Codes[],COLUMN(Codes[[#Headers],[Mother''s Medications]]),FALSE)</f>
        <v>Yes</v>
      </c>
      <c r="W757" s="1" t="str">
        <f>VLOOKUP(Cohort[[#This Row],[Code]],Codes[],COLUMN(Codes[[#Headers],[Baby Medications]]),FALSE)</f>
        <v>Yes</v>
      </c>
      <c r="X757" s="1" t="str">
        <f>VLOOKUP(Cohort[[#This Row],[Code]],Codes[],COLUMN(Codes[[#Headers],[Obstetric Histpry]]),FALSE)</f>
        <v>Yes</v>
      </c>
      <c r="Y757" s="1" t="str">
        <f>VLOOKUP(Cohort[[#This Row],[Code]],Codes[],COLUMN(Codes[[#Headers],[18 Month Follow on Data]]),FALSE)</f>
        <v>Yes</v>
      </c>
    </row>
    <row r="758" spans="1:25" hidden="1" x14ac:dyDescent="0.2">
      <c r="A758" t="s">
        <v>771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 t="str" cm="1">
        <f t="array" ref="I758">TEXT(SUM(10^Code_Mask*(Cohort[[#This Row],[Fetal Pilot Scans, validated or not]:[Has child had an 18 month assessment.  NB this includes limited data, courtesy assessments etc]]&gt;0)),"0000000")</f>
        <v>0011000</v>
      </c>
      <c r="L758" s="1" t="b">
        <f>VLOOKUP(Cohort[[#This Row],[Participant ID]],BIBS[],COLUMN(BIBS[[#Headers],[BIBS?]]),FALSE)</f>
        <v>0</v>
      </c>
      <c r="N758" s="1" t="str">
        <f>VLOOKUP(Cohort[[#This Row],[Code]],Codes[],COLUMN(Codes[[#Headers],[Meaning]]),FALSE)</f>
        <v>Pre-term and pre-term at term scans, not assessed</v>
      </c>
      <c r="O758" s="1" t="str">
        <f>VLOOKUP(Cohort[[#This Row],[Code]],Codes[],COLUMN(Codes[[#Headers],[Parents Demographic]]),FALSE)</f>
        <v>Yes</v>
      </c>
      <c r="P758" s="1" t="str">
        <f>VLOOKUP(Cohort[[#This Row],[Code]],Codes[],COLUMN(Codes[[#Headers],[Mother''s Past Medical History]]),FALSE)</f>
        <v>Yes</v>
      </c>
      <c r="Q758" s="1" t="str">
        <f>VLOOKUP(Cohort[[#This Row],[Code]],Codes[],COLUMN(Codes[[#Headers],[EDD + Mode of Conception]]),FALSE)</f>
        <v>Yes</v>
      </c>
      <c r="R758" s="1" t="str">
        <f>VLOOKUP(Cohort[[#This Row],[Code]],Codes[],COLUMN(Codes[[#Headers],[Late Pregnancy History]]),FALSE)</f>
        <v>Yes</v>
      </c>
      <c r="S758" s="1" t="str">
        <f>VLOOKUP(Cohort[[#This Row],[Code]],Codes[],COLUMN(Codes[[#Headers],[Labour History]]),FALSE)</f>
        <v>Yes</v>
      </c>
      <c r="T758" s="1" t="str">
        <f>VLOOKUP(Cohort[[#This Row],[Code]],Codes[],COLUMN(Codes[[#Headers],[Baby Background Information]]),FALSE)</f>
        <v>Yes</v>
      </c>
      <c r="U758" s="1" t="str">
        <f>VLOOKUP(Cohort[[#This Row],[Code]],Codes[],COLUMN(Codes[[#Headers],[EPDS]]),FALSE)</f>
        <v>Yes</v>
      </c>
      <c r="V758" s="1" t="str">
        <f>VLOOKUP(Cohort[[#This Row],[Code]],Codes[],COLUMN(Codes[[#Headers],[Mother''s Medications]]),FALSE)</f>
        <v>Yes</v>
      </c>
      <c r="W758" s="1" t="str">
        <f>VLOOKUP(Cohort[[#This Row],[Code]],Codes[],COLUMN(Codes[[#Headers],[Baby Medications]]),FALSE)</f>
        <v>Yes</v>
      </c>
      <c r="X758" s="1" t="str">
        <f>VLOOKUP(Cohort[[#This Row],[Code]],Codes[],COLUMN(Codes[[#Headers],[Obstetric Histpry]]),FALSE)</f>
        <v>Yes</v>
      </c>
      <c r="Y758" s="1" t="str">
        <f>VLOOKUP(Cohort[[#This Row],[Code]],Codes[],COLUMN(Codes[[#Headers],[18 Month Follow on Data]]),FALSE)</f>
        <v>No</v>
      </c>
    </row>
    <row r="759" spans="1:25" hidden="1" x14ac:dyDescent="0.2">
      <c r="A759" t="s">
        <v>772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tr" cm="1">
        <f t="array" ref="I759">TEXT(SUM(10^Code_Mask*(Cohort[[#This Row],[Fetal Pilot Scans, validated or not]:[Has child had an 18 month assessment.  NB this includes limited data, courtesy assessments etc]]&gt;0)),"0000000")</f>
        <v>0000010</v>
      </c>
      <c r="L759" s="1" t="b">
        <f>VLOOKUP(Cohort[[#This Row],[Participant ID]],BIBS[],COLUMN(BIBS[[#Headers],[BIBS?]]),FALSE)</f>
        <v>0</v>
      </c>
      <c r="N759" s="1" t="str">
        <f>VLOOKUP(Cohort[[#This Row],[Code]],Codes[],COLUMN(Codes[[#Headers],[Meaning]]),FALSE)</f>
        <v>Fetal pilot.  Not assessed.  Enrolment, EPDS, not cleaned</v>
      </c>
      <c r="O759" s="1" t="str">
        <f>VLOOKUP(Cohort[[#This Row],[Code]],Codes[],COLUMN(Codes[[#Headers],[Parents Demographic]]),FALSE)</f>
        <v>Yes - uncleaned</v>
      </c>
      <c r="P759" s="1" t="str">
        <f>VLOOKUP(Cohort[[#This Row],[Code]],Codes[],COLUMN(Codes[[#Headers],[Mother''s Past Medical History]]),FALSE)</f>
        <v>Yes - uncleaned</v>
      </c>
      <c r="Q759" s="1" t="str">
        <f>VLOOKUP(Cohort[[#This Row],[Code]],Codes[],COLUMN(Codes[[#Headers],[EDD + Mode of Conception]]),FALSE)</f>
        <v>Yes - uncleaned</v>
      </c>
      <c r="R759" s="1" t="str">
        <f>VLOOKUP(Cohort[[#This Row],[Code]],Codes[],COLUMN(Codes[[#Headers],[Late Pregnancy History]]),FALSE)</f>
        <v>No</v>
      </c>
      <c r="S759" s="1" t="str">
        <f>VLOOKUP(Cohort[[#This Row],[Code]],Codes[],COLUMN(Codes[[#Headers],[Labour History]]),FALSE)</f>
        <v>No</v>
      </c>
      <c r="T759" s="1" t="str">
        <f>VLOOKUP(Cohort[[#This Row],[Code]],Codes[],COLUMN(Codes[[#Headers],[Baby Background Information]]),FALSE)</f>
        <v>No</v>
      </c>
      <c r="U759" s="1" t="str">
        <f>VLOOKUP(Cohort[[#This Row],[Code]],Codes[],COLUMN(Codes[[#Headers],[EPDS]]),FALSE)</f>
        <v>Yes</v>
      </c>
      <c r="V759" s="1" t="str">
        <f>VLOOKUP(Cohort[[#This Row],[Code]],Codes[],COLUMN(Codes[[#Headers],[Mother''s Medications]]),FALSE)</f>
        <v>Yes - uncleaned</v>
      </c>
      <c r="W759" s="1" t="str">
        <f>VLOOKUP(Cohort[[#This Row],[Code]],Codes[],COLUMN(Codes[[#Headers],[Baby Medications]]),FALSE)</f>
        <v>No</v>
      </c>
      <c r="X759" s="1" t="str">
        <f>VLOOKUP(Cohort[[#This Row],[Code]],Codes[],COLUMN(Codes[[#Headers],[Obstetric Histpry]]),FALSE)</f>
        <v>Yes - uncleaned</v>
      </c>
      <c r="Y759" s="1" t="str">
        <f>VLOOKUP(Cohort[[#This Row],[Code]],Codes[],COLUMN(Codes[[#Headers],[18 Month Follow on Data]]),FALSE)</f>
        <v>No</v>
      </c>
    </row>
    <row r="760" spans="1:25" hidden="1" x14ac:dyDescent="0.2">
      <c r="A760" t="s">
        <v>773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tr" cm="1">
        <f t="array" ref="I760">TEXT(SUM(10^Code_Mask*(Cohort[[#This Row],[Fetal Pilot Scans, validated or not]:[Has child had an 18 month assessment.  NB this includes limited data, courtesy assessments etc]]&gt;0)),"0000000")</f>
        <v>0000010</v>
      </c>
      <c r="L760" s="1" t="b">
        <f>VLOOKUP(Cohort[[#This Row],[Participant ID]],BIBS[],COLUMN(BIBS[[#Headers],[BIBS?]]),FALSE)</f>
        <v>0</v>
      </c>
      <c r="N760" s="1" t="str">
        <f>VLOOKUP(Cohort[[#This Row],[Code]],Codes[],COLUMN(Codes[[#Headers],[Meaning]]),FALSE)</f>
        <v>Fetal pilot.  Not assessed.  Enrolment, EPDS, not cleaned</v>
      </c>
      <c r="O760" s="1" t="str">
        <f>VLOOKUP(Cohort[[#This Row],[Code]],Codes[],COLUMN(Codes[[#Headers],[Parents Demographic]]),FALSE)</f>
        <v>Yes - uncleaned</v>
      </c>
      <c r="P760" s="1" t="str">
        <f>VLOOKUP(Cohort[[#This Row],[Code]],Codes[],COLUMN(Codes[[#Headers],[Mother''s Past Medical History]]),FALSE)</f>
        <v>Yes - uncleaned</v>
      </c>
      <c r="Q760" s="1" t="str">
        <f>VLOOKUP(Cohort[[#This Row],[Code]],Codes[],COLUMN(Codes[[#Headers],[EDD + Mode of Conception]]),FALSE)</f>
        <v>Yes - uncleaned</v>
      </c>
      <c r="R760" s="1" t="str">
        <f>VLOOKUP(Cohort[[#This Row],[Code]],Codes[],COLUMN(Codes[[#Headers],[Late Pregnancy History]]),FALSE)</f>
        <v>No</v>
      </c>
      <c r="S760" s="1" t="str">
        <f>VLOOKUP(Cohort[[#This Row],[Code]],Codes[],COLUMN(Codes[[#Headers],[Labour History]]),FALSE)</f>
        <v>No</v>
      </c>
      <c r="T760" s="1" t="str">
        <f>VLOOKUP(Cohort[[#This Row],[Code]],Codes[],COLUMN(Codes[[#Headers],[Baby Background Information]]),FALSE)</f>
        <v>No</v>
      </c>
      <c r="U760" s="1" t="str">
        <f>VLOOKUP(Cohort[[#This Row],[Code]],Codes[],COLUMN(Codes[[#Headers],[EPDS]]),FALSE)</f>
        <v>Yes</v>
      </c>
      <c r="V760" s="1" t="str">
        <f>VLOOKUP(Cohort[[#This Row],[Code]],Codes[],COLUMN(Codes[[#Headers],[Mother''s Medications]]),FALSE)</f>
        <v>Yes - uncleaned</v>
      </c>
      <c r="W760" s="1" t="str">
        <f>VLOOKUP(Cohort[[#This Row],[Code]],Codes[],COLUMN(Codes[[#Headers],[Baby Medications]]),FALSE)</f>
        <v>No</v>
      </c>
      <c r="X760" s="1" t="str">
        <f>VLOOKUP(Cohort[[#This Row],[Code]],Codes[],COLUMN(Codes[[#Headers],[Obstetric Histpry]]),FALSE)</f>
        <v>Yes - uncleaned</v>
      </c>
      <c r="Y760" s="1" t="str">
        <f>VLOOKUP(Cohort[[#This Row],[Code]],Codes[],COLUMN(Codes[[#Headers],[18 Month Follow on Data]]),FALSE)</f>
        <v>No</v>
      </c>
    </row>
    <row r="761" spans="1:25" hidden="1" x14ac:dyDescent="0.2">
      <c r="A761" t="s">
        <v>774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tr" cm="1">
        <f t="array" ref="I761">TEXT(SUM(10^Code_Mask*(Cohort[[#This Row],[Fetal Pilot Scans, validated or not]:[Has child had an 18 month assessment.  NB this includes limited data, courtesy assessments etc]]&gt;0)),"0000000")</f>
        <v>0000010</v>
      </c>
      <c r="L761" s="1" t="b">
        <f>VLOOKUP(Cohort[[#This Row],[Participant ID]],BIBS[],COLUMN(BIBS[[#Headers],[BIBS?]]),FALSE)</f>
        <v>0</v>
      </c>
      <c r="N761" s="1" t="str">
        <f>VLOOKUP(Cohort[[#This Row],[Code]],Codes[],COLUMN(Codes[[#Headers],[Meaning]]),FALSE)</f>
        <v>Fetal pilot.  Not assessed.  Enrolment, EPDS, not cleaned</v>
      </c>
      <c r="O761" s="1" t="str">
        <f>VLOOKUP(Cohort[[#This Row],[Code]],Codes[],COLUMN(Codes[[#Headers],[Parents Demographic]]),FALSE)</f>
        <v>Yes - uncleaned</v>
      </c>
      <c r="P761" s="1" t="str">
        <f>VLOOKUP(Cohort[[#This Row],[Code]],Codes[],COLUMN(Codes[[#Headers],[Mother''s Past Medical History]]),FALSE)</f>
        <v>Yes - uncleaned</v>
      </c>
      <c r="Q761" s="1" t="str">
        <f>VLOOKUP(Cohort[[#This Row],[Code]],Codes[],COLUMN(Codes[[#Headers],[EDD + Mode of Conception]]),FALSE)</f>
        <v>Yes - uncleaned</v>
      </c>
      <c r="R761" s="1" t="str">
        <f>VLOOKUP(Cohort[[#This Row],[Code]],Codes[],COLUMN(Codes[[#Headers],[Late Pregnancy History]]),FALSE)</f>
        <v>No</v>
      </c>
      <c r="S761" s="1" t="str">
        <f>VLOOKUP(Cohort[[#This Row],[Code]],Codes[],COLUMN(Codes[[#Headers],[Labour History]]),FALSE)</f>
        <v>No</v>
      </c>
      <c r="T761" s="1" t="str">
        <f>VLOOKUP(Cohort[[#This Row],[Code]],Codes[],COLUMN(Codes[[#Headers],[Baby Background Information]]),FALSE)</f>
        <v>No</v>
      </c>
      <c r="U761" s="1" t="str">
        <f>VLOOKUP(Cohort[[#This Row],[Code]],Codes[],COLUMN(Codes[[#Headers],[EPDS]]),FALSE)</f>
        <v>Yes</v>
      </c>
      <c r="V761" s="1" t="str">
        <f>VLOOKUP(Cohort[[#This Row],[Code]],Codes[],COLUMN(Codes[[#Headers],[Mother''s Medications]]),FALSE)</f>
        <v>Yes - uncleaned</v>
      </c>
      <c r="W761" s="1" t="str">
        <f>VLOOKUP(Cohort[[#This Row],[Code]],Codes[],COLUMN(Codes[[#Headers],[Baby Medications]]),FALSE)</f>
        <v>No</v>
      </c>
      <c r="X761" s="1" t="str">
        <f>VLOOKUP(Cohort[[#This Row],[Code]],Codes[],COLUMN(Codes[[#Headers],[Obstetric Histpry]]),FALSE)</f>
        <v>Yes - uncleaned</v>
      </c>
      <c r="Y761" s="1" t="str">
        <f>VLOOKUP(Cohort[[#This Row],[Code]],Codes[],COLUMN(Codes[[#Headers],[18 Month Follow on Data]]),FALSE)</f>
        <v>No</v>
      </c>
    </row>
    <row r="762" spans="1:25" hidden="1" x14ac:dyDescent="0.2">
      <c r="A762" t="s">
        <v>775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tr" cm="1">
        <f t="array" ref="I762">TEXT(SUM(10^Code_Mask*(Cohort[[#This Row],[Fetal Pilot Scans, validated or not]:[Has child had an 18 month assessment.  NB this includes limited data, courtesy assessments etc]]&gt;0)),"0000000")</f>
        <v>0000010</v>
      </c>
      <c r="L762" s="1" t="b">
        <f>VLOOKUP(Cohort[[#This Row],[Participant ID]],BIBS[],COLUMN(BIBS[[#Headers],[BIBS?]]),FALSE)</f>
        <v>0</v>
      </c>
      <c r="N762" s="1" t="str">
        <f>VLOOKUP(Cohort[[#This Row],[Code]],Codes[],COLUMN(Codes[[#Headers],[Meaning]]),FALSE)</f>
        <v>Fetal pilot.  Not assessed.  Enrolment, EPDS, not cleaned</v>
      </c>
      <c r="O762" s="1" t="str">
        <f>VLOOKUP(Cohort[[#This Row],[Code]],Codes[],COLUMN(Codes[[#Headers],[Parents Demographic]]),FALSE)</f>
        <v>Yes - uncleaned</v>
      </c>
      <c r="P762" s="1" t="str">
        <f>VLOOKUP(Cohort[[#This Row],[Code]],Codes[],COLUMN(Codes[[#Headers],[Mother''s Past Medical History]]),FALSE)</f>
        <v>Yes - uncleaned</v>
      </c>
      <c r="Q762" s="1" t="str">
        <f>VLOOKUP(Cohort[[#This Row],[Code]],Codes[],COLUMN(Codes[[#Headers],[EDD + Mode of Conception]]),FALSE)</f>
        <v>Yes - uncleaned</v>
      </c>
      <c r="R762" s="1" t="str">
        <f>VLOOKUP(Cohort[[#This Row],[Code]],Codes[],COLUMN(Codes[[#Headers],[Late Pregnancy History]]),FALSE)</f>
        <v>No</v>
      </c>
      <c r="S762" s="1" t="str">
        <f>VLOOKUP(Cohort[[#This Row],[Code]],Codes[],COLUMN(Codes[[#Headers],[Labour History]]),FALSE)</f>
        <v>No</v>
      </c>
      <c r="T762" s="1" t="str">
        <f>VLOOKUP(Cohort[[#This Row],[Code]],Codes[],COLUMN(Codes[[#Headers],[Baby Background Information]]),FALSE)</f>
        <v>No</v>
      </c>
      <c r="U762" s="1" t="str">
        <f>VLOOKUP(Cohort[[#This Row],[Code]],Codes[],COLUMN(Codes[[#Headers],[EPDS]]),FALSE)</f>
        <v>Yes</v>
      </c>
      <c r="V762" s="1" t="str">
        <f>VLOOKUP(Cohort[[#This Row],[Code]],Codes[],COLUMN(Codes[[#Headers],[Mother''s Medications]]),FALSE)</f>
        <v>Yes - uncleaned</v>
      </c>
      <c r="W762" s="1" t="str">
        <f>VLOOKUP(Cohort[[#This Row],[Code]],Codes[],COLUMN(Codes[[#Headers],[Baby Medications]]),FALSE)</f>
        <v>No</v>
      </c>
      <c r="X762" s="1" t="str">
        <f>VLOOKUP(Cohort[[#This Row],[Code]],Codes[],COLUMN(Codes[[#Headers],[Obstetric Histpry]]),FALSE)</f>
        <v>Yes - uncleaned</v>
      </c>
      <c r="Y762" s="1" t="str">
        <f>VLOOKUP(Cohort[[#This Row],[Code]],Codes[],COLUMN(Codes[[#Headers],[18 Month Follow on Data]]),FALSE)</f>
        <v>No</v>
      </c>
    </row>
    <row r="763" spans="1:25" hidden="1" x14ac:dyDescent="0.2">
      <c r="A763" t="s">
        <v>776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 t="str" cm="1">
        <f t="array" ref="I763">TEXT(SUM(10^Code_Mask*(Cohort[[#This Row],[Fetal Pilot Scans, validated or not]:[Has child had an 18 month assessment.  NB this includes limited data, courtesy assessments etc]]&gt;0)),"0000000")</f>
        <v>0100110</v>
      </c>
      <c r="L763" s="1" t="b">
        <f>VLOOKUP(Cohort[[#This Row],[Participant ID]],BIBS[],COLUMN(BIBS[[#Headers],[BIBS?]]),FALSE)</f>
        <v>0</v>
      </c>
      <c r="N763" s="1" t="str">
        <f>VLOOKUP(Cohort[[#This Row],[Code]],Codes[],COLUMN(Codes[[#Headers],[Meaning]]),FALSE)</f>
        <v>Term scan + fetal pilot assessed at 18 months</v>
      </c>
      <c r="O763" s="1" t="str">
        <f>VLOOKUP(Cohort[[#This Row],[Code]],Codes[],COLUMN(Codes[[#Headers],[Parents Demographic]]),FALSE)</f>
        <v>Yes</v>
      </c>
      <c r="P763" s="1" t="str">
        <f>VLOOKUP(Cohort[[#This Row],[Code]],Codes[],COLUMN(Codes[[#Headers],[Mother''s Past Medical History]]),FALSE)</f>
        <v>Yes</v>
      </c>
      <c r="Q763" s="1" t="str">
        <f>VLOOKUP(Cohort[[#This Row],[Code]],Codes[],COLUMN(Codes[[#Headers],[EDD + Mode of Conception]]),FALSE)</f>
        <v>Yes</v>
      </c>
      <c r="R763" s="1" t="str">
        <f>VLOOKUP(Cohort[[#This Row],[Code]],Codes[],COLUMN(Codes[[#Headers],[Late Pregnancy History]]),FALSE)</f>
        <v>Yes</v>
      </c>
      <c r="S763" s="1" t="str">
        <f>VLOOKUP(Cohort[[#This Row],[Code]],Codes[],COLUMN(Codes[[#Headers],[Labour History]]),FALSE)</f>
        <v>Yes</v>
      </c>
      <c r="T763" s="1" t="str">
        <f>VLOOKUP(Cohort[[#This Row],[Code]],Codes[],COLUMN(Codes[[#Headers],[Baby Background Information]]),FALSE)</f>
        <v>Yes</v>
      </c>
      <c r="U763" s="1" t="str">
        <f>VLOOKUP(Cohort[[#This Row],[Code]],Codes[],COLUMN(Codes[[#Headers],[EPDS]]),FALSE)</f>
        <v>Yes</v>
      </c>
      <c r="V763" s="1" t="str">
        <f>VLOOKUP(Cohort[[#This Row],[Code]],Codes[],COLUMN(Codes[[#Headers],[Mother''s Medications]]),FALSE)</f>
        <v>Yes</v>
      </c>
      <c r="W763" s="1" t="str">
        <f>VLOOKUP(Cohort[[#This Row],[Code]],Codes[],COLUMN(Codes[[#Headers],[Baby Medications]]),FALSE)</f>
        <v>Yes</v>
      </c>
      <c r="X763" s="1" t="str">
        <f>VLOOKUP(Cohort[[#This Row],[Code]],Codes[],COLUMN(Codes[[#Headers],[Obstetric Histpry]]),FALSE)</f>
        <v>Yes</v>
      </c>
      <c r="Y763" s="1" t="str">
        <f>VLOOKUP(Cohort[[#This Row],[Code]],Codes[],COLUMN(Codes[[#Headers],[18 Month Follow on Data]]),FALSE)</f>
        <v>Yes</v>
      </c>
    </row>
    <row r="764" spans="1:25" x14ac:dyDescent="0.2">
      <c r="A764" t="s">
        <v>777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 t="str" cm="1">
        <f t="array" ref="I764">TEXT(SUM(10^Code_Mask*(Cohort[[#This Row],[Fetal Pilot Scans, validated or not]:[Has child had an 18 month assessment.  NB this includes limited data, courtesy assessments etc]]&gt;0)),"0000000")</f>
        <v>0100100</v>
      </c>
      <c r="L764" s="1" t="b">
        <f>VLOOKUP(Cohort[[#This Row],[Participant ID]],BIBS[],COLUMN(BIBS[[#Headers],[BIBS?]]),FALSE)</f>
        <v>1</v>
      </c>
      <c r="N764" s="1" t="str">
        <f>VLOOKUP(Cohort[[#This Row],[Code]],Codes[],COLUMN(Codes[[#Headers],[Meaning]]),FALSE)</f>
        <v>Term scan, Assessed at 18 months</v>
      </c>
      <c r="O764" s="1" t="str">
        <f>VLOOKUP(Cohort[[#This Row],[Code]],Codes[],COLUMN(Codes[[#Headers],[Parents Demographic]]),FALSE)</f>
        <v>Yes</v>
      </c>
      <c r="P764" s="1" t="str">
        <f>VLOOKUP(Cohort[[#This Row],[Code]],Codes[],COLUMN(Codes[[#Headers],[Mother''s Past Medical History]]),FALSE)</f>
        <v>Yes</v>
      </c>
      <c r="Q764" s="1" t="str">
        <f>VLOOKUP(Cohort[[#This Row],[Code]],Codes[],COLUMN(Codes[[#Headers],[EDD + Mode of Conception]]),FALSE)</f>
        <v>Yes</v>
      </c>
      <c r="R764" s="1" t="str">
        <f>VLOOKUP(Cohort[[#This Row],[Code]],Codes[],COLUMN(Codes[[#Headers],[Late Pregnancy History]]),FALSE)</f>
        <v>Yes</v>
      </c>
      <c r="S764" s="1" t="str">
        <f>VLOOKUP(Cohort[[#This Row],[Code]],Codes[],COLUMN(Codes[[#Headers],[Labour History]]),FALSE)</f>
        <v>Yes</v>
      </c>
      <c r="T764" s="1" t="str">
        <f>VLOOKUP(Cohort[[#This Row],[Code]],Codes[],COLUMN(Codes[[#Headers],[Baby Background Information]]),FALSE)</f>
        <v>Yes</v>
      </c>
      <c r="U764" s="1" t="str">
        <f>VLOOKUP(Cohort[[#This Row],[Code]],Codes[],COLUMN(Codes[[#Headers],[EPDS]]),FALSE)</f>
        <v>Yes</v>
      </c>
      <c r="V764" s="1" t="str">
        <f>VLOOKUP(Cohort[[#This Row],[Code]],Codes[],COLUMN(Codes[[#Headers],[Mother''s Medications]]),FALSE)</f>
        <v>Yes</v>
      </c>
      <c r="W764" s="1" t="str">
        <f>VLOOKUP(Cohort[[#This Row],[Code]],Codes[],COLUMN(Codes[[#Headers],[Baby Medications]]),FALSE)</f>
        <v>Yes</v>
      </c>
      <c r="X764" s="1" t="str">
        <f>VLOOKUP(Cohort[[#This Row],[Code]],Codes[],COLUMN(Codes[[#Headers],[Obstetric Histpry]]),FALSE)</f>
        <v>Yes</v>
      </c>
      <c r="Y764" s="1" t="str">
        <f>VLOOKUP(Cohort[[#This Row],[Code]],Codes[],COLUMN(Codes[[#Headers],[18 Month Follow on Data]]),FALSE)</f>
        <v>Yes</v>
      </c>
    </row>
    <row r="765" spans="1:25" hidden="1" x14ac:dyDescent="0.2">
      <c r="A765" t="s">
        <v>778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tr" cm="1">
        <f t="array" ref="I765">TEXT(SUM(10^Code_Mask*(Cohort[[#This Row],[Fetal Pilot Scans, validated or not]:[Has child had an 18 month assessment.  NB this includes limited data, courtesy assessments etc]]&gt;0)),"0000000")</f>
        <v>0000010</v>
      </c>
      <c r="L765" s="1" t="b">
        <f>VLOOKUP(Cohort[[#This Row],[Participant ID]],BIBS[],COLUMN(BIBS[[#Headers],[BIBS?]]),FALSE)</f>
        <v>0</v>
      </c>
      <c r="N765" s="1" t="str">
        <f>VLOOKUP(Cohort[[#This Row],[Code]],Codes[],COLUMN(Codes[[#Headers],[Meaning]]),FALSE)</f>
        <v>Fetal pilot.  Not assessed.  Enrolment, EPDS, not cleaned</v>
      </c>
      <c r="O765" s="1" t="str">
        <f>VLOOKUP(Cohort[[#This Row],[Code]],Codes[],COLUMN(Codes[[#Headers],[Parents Demographic]]),FALSE)</f>
        <v>Yes - uncleaned</v>
      </c>
      <c r="P765" s="1" t="str">
        <f>VLOOKUP(Cohort[[#This Row],[Code]],Codes[],COLUMN(Codes[[#Headers],[Mother''s Past Medical History]]),FALSE)</f>
        <v>Yes - uncleaned</v>
      </c>
      <c r="Q765" s="1" t="str">
        <f>VLOOKUP(Cohort[[#This Row],[Code]],Codes[],COLUMN(Codes[[#Headers],[EDD + Mode of Conception]]),FALSE)</f>
        <v>Yes - uncleaned</v>
      </c>
      <c r="R765" s="1" t="str">
        <f>VLOOKUP(Cohort[[#This Row],[Code]],Codes[],COLUMN(Codes[[#Headers],[Late Pregnancy History]]),FALSE)</f>
        <v>No</v>
      </c>
      <c r="S765" s="1" t="str">
        <f>VLOOKUP(Cohort[[#This Row],[Code]],Codes[],COLUMN(Codes[[#Headers],[Labour History]]),FALSE)</f>
        <v>No</v>
      </c>
      <c r="T765" s="1" t="str">
        <f>VLOOKUP(Cohort[[#This Row],[Code]],Codes[],COLUMN(Codes[[#Headers],[Baby Background Information]]),FALSE)</f>
        <v>No</v>
      </c>
      <c r="U765" s="1" t="str">
        <f>VLOOKUP(Cohort[[#This Row],[Code]],Codes[],COLUMN(Codes[[#Headers],[EPDS]]),FALSE)</f>
        <v>Yes</v>
      </c>
      <c r="V765" s="1" t="str">
        <f>VLOOKUP(Cohort[[#This Row],[Code]],Codes[],COLUMN(Codes[[#Headers],[Mother''s Medications]]),FALSE)</f>
        <v>Yes - uncleaned</v>
      </c>
      <c r="W765" s="1" t="str">
        <f>VLOOKUP(Cohort[[#This Row],[Code]],Codes[],COLUMN(Codes[[#Headers],[Baby Medications]]),FALSE)</f>
        <v>No</v>
      </c>
      <c r="X765" s="1" t="str">
        <f>VLOOKUP(Cohort[[#This Row],[Code]],Codes[],COLUMN(Codes[[#Headers],[Obstetric Histpry]]),FALSE)</f>
        <v>Yes - uncleaned</v>
      </c>
      <c r="Y765" s="1" t="str">
        <f>VLOOKUP(Cohort[[#This Row],[Code]],Codes[],COLUMN(Codes[[#Headers],[18 Month Follow on Data]]),FALSE)</f>
        <v>No</v>
      </c>
    </row>
    <row r="766" spans="1:25" hidden="1" x14ac:dyDescent="0.2">
      <c r="A766" t="s">
        <v>779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tr" cm="1">
        <f t="array" ref="I766">TEXT(SUM(10^Code_Mask*(Cohort[[#This Row],[Fetal Pilot Scans, validated or not]:[Has child had an 18 month assessment.  NB this includes limited data, courtesy assessments etc]]&gt;0)),"0000000")</f>
        <v>0000010</v>
      </c>
      <c r="L766" s="1" t="b">
        <f>VLOOKUP(Cohort[[#This Row],[Participant ID]],BIBS[],COLUMN(BIBS[[#Headers],[BIBS?]]),FALSE)</f>
        <v>0</v>
      </c>
      <c r="N766" s="1" t="str">
        <f>VLOOKUP(Cohort[[#This Row],[Code]],Codes[],COLUMN(Codes[[#Headers],[Meaning]]),FALSE)</f>
        <v>Fetal pilot.  Not assessed.  Enrolment, EPDS, not cleaned</v>
      </c>
      <c r="O766" s="1" t="str">
        <f>VLOOKUP(Cohort[[#This Row],[Code]],Codes[],COLUMN(Codes[[#Headers],[Parents Demographic]]),FALSE)</f>
        <v>Yes - uncleaned</v>
      </c>
      <c r="P766" s="1" t="str">
        <f>VLOOKUP(Cohort[[#This Row],[Code]],Codes[],COLUMN(Codes[[#Headers],[Mother''s Past Medical History]]),FALSE)</f>
        <v>Yes - uncleaned</v>
      </c>
      <c r="Q766" s="1" t="str">
        <f>VLOOKUP(Cohort[[#This Row],[Code]],Codes[],COLUMN(Codes[[#Headers],[EDD + Mode of Conception]]),FALSE)</f>
        <v>Yes - uncleaned</v>
      </c>
      <c r="R766" s="1" t="str">
        <f>VLOOKUP(Cohort[[#This Row],[Code]],Codes[],COLUMN(Codes[[#Headers],[Late Pregnancy History]]),FALSE)</f>
        <v>No</v>
      </c>
      <c r="S766" s="1" t="str">
        <f>VLOOKUP(Cohort[[#This Row],[Code]],Codes[],COLUMN(Codes[[#Headers],[Labour History]]),FALSE)</f>
        <v>No</v>
      </c>
      <c r="T766" s="1" t="str">
        <f>VLOOKUP(Cohort[[#This Row],[Code]],Codes[],COLUMN(Codes[[#Headers],[Baby Background Information]]),FALSE)</f>
        <v>No</v>
      </c>
      <c r="U766" s="1" t="str">
        <f>VLOOKUP(Cohort[[#This Row],[Code]],Codes[],COLUMN(Codes[[#Headers],[EPDS]]),FALSE)</f>
        <v>Yes</v>
      </c>
      <c r="V766" s="1" t="str">
        <f>VLOOKUP(Cohort[[#This Row],[Code]],Codes[],COLUMN(Codes[[#Headers],[Mother''s Medications]]),FALSE)</f>
        <v>Yes - uncleaned</v>
      </c>
      <c r="W766" s="1" t="str">
        <f>VLOOKUP(Cohort[[#This Row],[Code]],Codes[],COLUMN(Codes[[#Headers],[Baby Medications]]),FALSE)</f>
        <v>No</v>
      </c>
      <c r="X766" s="1" t="str">
        <f>VLOOKUP(Cohort[[#This Row],[Code]],Codes[],COLUMN(Codes[[#Headers],[Obstetric Histpry]]),FALSE)</f>
        <v>Yes - uncleaned</v>
      </c>
      <c r="Y766" s="1" t="str">
        <f>VLOOKUP(Cohort[[#This Row],[Code]],Codes[],COLUMN(Codes[[#Headers],[18 Month Follow on Data]]),FALSE)</f>
        <v>No</v>
      </c>
    </row>
    <row r="767" spans="1:25" hidden="1" x14ac:dyDescent="0.2">
      <c r="A767" t="s">
        <v>780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 t="str" cm="1">
        <f t="array" ref="I767">TEXT(SUM(10^Code_Mask*(Cohort[[#This Row],[Fetal Pilot Scans, validated or not]:[Has child had an 18 month assessment.  NB this includes limited data, courtesy assessments etc]]&gt;0)),"0000000")</f>
        <v>0100110</v>
      </c>
      <c r="L767" s="1" t="b">
        <f>VLOOKUP(Cohort[[#This Row],[Participant ID]],BIBS[],COLUMN(BIBS[[#Headers],[BIBS?]]),FALSE)</f>
        <v>0</v>
      </c>
      <c r="N767" s="1" t="str">
        <f>VLOOKUP(Cohort[[#This Row],[Code]],Codes[],COLUMN(Codes[[#Headers],[Meaning]]),FALSE)</f>
        <v>Term scan + fetal pilot assessed at 18 months</v>
      </c>
      <c r="O767" s="1" t="str">
        <f>VLOOKUP(Cohort[[#This Row],[Code]],Codes[],COLUMN(Codes[[#Headers],[Parents Demographic]]),FALSE)</f>
        <v>Yes</v>
      </c>
      <c r="P767" s="1" t="str">
        <f>VLOOKUP(Cohort[[#This Row],[Code]],Codes[],COLUMN(Codes[[#Headers],[Mother''s Past Medical History]]),FALSE)</f>
        <v>Yes</v>
      </c>
      <c r="Q767" s="1" t="str">
        <f>VLOOKUP(Cohort[[#This Row],[Code]],Codes[],COLUMN(Codes[[#Headers],[EDD + Mode of Conception]]),FALSE)</f>
        <v>Yes</v>
      </c>
      <c r="R767" s="1" t="str">
        <f>VLOOKUP(Cohort[[#This Row],[Code]],Codes[],COLUMN(Codes[[#Headers],[Late Pregnancy History]]),FALSE)</f>
        <v>Yes</v>
      </c>
      <c r="S767" s="1" t="str">
        <f>VLOOKUP(Cohort[[#This Row],[Code]],Codes[],COLUMN(Codes[[#Headers],[Labour History]]),FALSE)</f>
        <v>Yes</v>
      </c>
      <c r="T767" s="1" t="str">
        <f>VLOOKUP(Cohort[[#This Row],[Code]],Codes[],COLUMN(Codes[[#Headers],[Baby Background Information]]),FALSE)</f>
        <v>Yes</v>
      </c>
      <c r="U767" s="1" t="str">
        <f>VLOOKUP(Cohort[[#This Row],[Code]],Codes[],COLUMN(Codes[[#Headers],[EPDS]]),FALSE)</f>
        <v>Yes</v>
      </c>
      <c r="V767" s="1" t="str">
        <f>VLOOKUP(Cohort[[#This Row],[Code]],Codes[],COLUMN(Codes[[#Headers],[Mother''s Medications]]),FALSE)</f>
        <v>Yes</v>
      </c>
      <c r="W767" s="1" t="str">
        <f>VLOOKUP(Cohort[[#This Row],[Code]],Codes[],COLUMN(Codes[[#Headers],[Baby Medications]]),FALSE)</f>
        <v>Yes</v>
      </c>
      <c r="X767" s="1" t="str">
        <f>VLOOKUP(Cohort[[#This Row],[Code]],Codes[],COLUMN(Codes[[#Headers],[Obstetric Histpry]]),FALSE)</f>
        <v>Yes</v>
      </c>
      <c r="Y767" s="1" t="str">
        <f>VLOOKUP(Cohort[[#This Row],[Code]],Codes[],COLUMN(Codes[[#Headers],[18 Month Follow on Data]]),FALSE)</f>
        <v>Yes</v>
      </c>
    </row>
    <row r="768" spans="1:25" hidden="1" x14ac:dyDescent="0.2">
      <c r="A768" t="s">
        <v>781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 t="str" cm="1">
        <f t="array" ref="I768">TEXT(SUM(10^Code_Mask*(Cohort[[#This Row],[Fetal Pilot Scans, validated or not]:[Has child had an 18 month assessment.  NB this includes limited data, courtesy assessments etc]]&gt;0)),"0000000")</f>
        <v>0100110</v>
      </c>
      <c r="L768" s="1" t="b">
        <f>VLOOKUP(Cohort[[#This Row],[Participant ID]],BIBS[],COLUMN(BIBS[[#Headers],[BIBS?]]),FALSE)</f>
        <v>0</v>
      </c>
      <c r="N768" s="1" t="str">
        <f>VLOOKUP(Cohort[[#This Row],[Code]],Codes[],COLUMN(Codes[[#Headers],[Meaning]]),FALSE)</f>
        <v>Term scan + fetal pilot assessed at 18 months</v>
      </c>
      <c r="O768" s="1" t="str">
        <f>VLOOKUP(Cohort[[#This Row],[Code]],Codes[],COLUMN(Codes[[#Headers],[Parents Demographic]]),FALSE)</f>
        <v>Yes</v>
      </c>
      <c r="P768" s="1" t="str">
        <f>VLOOKUP(Cohort[[#This Row],[Code]],Codes[],COLUMN(Codes[[#Headers],[Mother''s Past Medical History]]),FALSE)</f>
        <v>Yes</v>
      </c>
      <c r="Q768" s="1" t="str">
        <f>VLOOKUP(Cohort[[#This Row],[Code]],Codes[],COLUMN(Codes[[#Headers],[EDD + Mode of Conception]]),FALSE)</f>
        <v>Yes</v>
      </c>
      <c r="R768" s="1" t="str">
        <f>VLOOKUP(Cohort[[#This Row],[Code]],Codes[],COLUMN(Codes[[#Headers],[Late Pregnancy History]]),FALSE)</f>
        <v>Yes</v>
      </c>
      <c r="S768" s="1" t="str">
        <f>VLOOKUP(Cohort[[#This Row],[Code]],Codes[],COLUMN(Codes[[#Headers],[Labour History]]),FALSE)</f>
        <v>Yes</v>
      </c>
      <c r="T768" s="1" t="str">
        <f>VLOOKUP(Cohort[[#This Row],[Code]],Codes[],COLUMN(Codes[[#Headers],[Baby Background Information]]),FALSE)</f>
        <v>Yes</v>
      </c>
      <c r="U768" s="1" t="str">
        <f>VLOOKUP(Cohort[[#This Row],[Code]],Codes[],COLUMN(Codes[[#Headers],[EPDS]]),FALSE)</f>
        <v>Yes</v>
      </c>
      <c r="V768" s="1" t="str">
        <f>VLOOKUP(Cohort[[#This Row],[Code]],Codes[],COLUMN(Codes[[#Headers],[Mother''s Medications]]),FALSE)</f>
        <v>Yes</v>
      </c>
      <c r="W768" s="1" t="str">
        <f>VLOOKUP(Cohort[[#This Row],[Code]],Codes[],COLUMN(Codes[[#Headers],[Baby Medications]]),FALSE)</f>
        <v>Yes</v>
      </c>
      <c r="X768" s="1" t="str">
        <f>VLOOKUP(Cohort[[#This Row],[Code]],Codes[],COLUMN(Codes[[#Headers],[Obstetric Histpry]]),FALSE)</f>
        <v>Yes</v>
      </c>
      <c r="Y768" s="1" t="str">
        <f>VLOOKUP(Cohort[[#This Row],[Code]],Codes[],COLUMN(Codes[[#Headers],[18 Month Follow on Data]]),FALSE)</f>
        <v>Yes</v>
      </c>
    </row>
    <row r="769" spans="1:25" hidden="1" x14ac:dyDescent="0.2">
      <c r="A769" t="s">
        <v>782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tr" cm="1">
        <f t="array" ref="I769">TEXT(SUM(10^Code_Mask*(Cohort[[#This Row],[Fetal Pilot Scans, validated or not]:[Has child had an 18 month assessment.  NB this includes limited data, courtesy assessments etc]]&gt;0)),"0000000")</f>
        <v>0000010</v>
      </c>
      <c r="L769" s="1" t="b">
        <f>VLOOKUP(Cohort[[#This Row],[Participant ID]],BIBS[],COLUMN(BIBS[[#Headers],[BIBS?]]),FALSE)</f>
        <v>0</v>
      </c>
      <c r="N769" s="1" t="str">
        <f>VLOOKUP(Cohort[[#This Row],[Code]],Codes[],COLUMN(Codes[[#Headers],[Meaning]]),FALSE)</f>
        <v>Fetal pilot.  Not assessed.  Enrolment, EPDS, not cleaned</v>
      </c>
      <c r="O769" s="1" t="str">
        <f>VLOOKUP(Cohort[[#This Row],[Code]],Codes[],COLUMN(Codes[[#Headers],[Parents Demographic]]),FALSE)</f>
        <v>Yes - uncleaned</v>
      </c>
      <c r="P769" s="1" t="str">
        <f>VLOOKUP(Cohort[[#This Row],[Code]],Codes[],COLUMN(Codes[[#Headers],[Mother''s Past Medical History]]),FALSE)</f>
        <v>Yes - uncleaned</v>
      </c>
      <c r="Q769" s="1" t="str">
        <f>VLOOKUP(Cohort[[#This Row],[Code]],Codes[],COLUMN(Codes[[#Headers],[EDD + Mode of Conception]]),FALSE)</f>
        <v>Yes - uncleaned</v>
      </c>
      <c r="R769" s="1" t="str">
        <f>VLOOKUP(Cohort[[#This Row],[Code]],Codes[],COLUMN(Codes[[#Headers],[Late Pregnancy History]]),FALSE)</f>
        <v>No</v>
      </c>
      <c r="S769" s="1" t="str">
        <f>VLOOKUP(Cohort[[#This Row],[Code]],Codes[],COLUMN(Codes[[#Headers],[Labour History]]),FALSE)</f>
        <v>No</v>
      </c>
      <c r="T769" s="1" t="str">
        <f>VLOOKUP(Cohort[[#This Row],[Code]],Codes[],COLUMN(Codes[[#Headers],[Baby Background Information]]),FALSE)</f>
        <v>No</v>
      </c>
      <c r="U769" s="1" t="str">
        <f>VLOOKUP(Cohort[[#This Row],[Code]],Codes[],COLUMN(Codes[[#Headers],[EPDS]]),FALSE)</f>
        <v>Yes</v>
      </c>
      <c r="V769" s="1" t="str">
        <f>VLOOKUP(Cohort[[#This Row],[Code]],Codes[],COLUMN(Codes[[#Headers],[Mother''s Medications]]),FALSE)</f>
        <v>Yes - uncleaned</v>
      </c>
      <c r="W769" s="1" t="str">
        <f>VLOOKUP(Cohort[[#This Row],[Code]],Codes[],COLUMN(Codes[[#Headers],[Baby Medications]]),FALSE)</f>
        <v>No</v>
      </c>
      <c r="X769" s="1" t="str">
        <f>VLOOKUP(Cohort[[#This Row],[Code]],Codes[],COLUMN(Codes[[#Headers],[Obstetric Histpry]]),FALSE)</f>
        <v>Yes - uncleaned</v>
      </c>
      <c r="Y769" s="1" t="str">
        <f>VLOOKUP(Cohort[[#This Row],[Code]],Codes[],COLUMN(Codes[[#Headers],[18 Month Follow on Data]]),FALSE)</f>
        <v>No</v>
      </c>
    </row>
    <row r="770" spans="1:25" hidden="1" x14ac:dyDescent="0.2">
      <c r="A770" t="s">
        <v>783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 t="str" cm="1">
        <f t="array" ref="I770">TEXT(SUM(10^Code_Mask*(Cohort[[#This Row],[Fetal Pilot Scans, validated or not]:[Has child had an 18 month assessment.  NB this includes limited data, courtesy assessments etc]]&gt;0)),"0000000")</f>
        <v>0100110</v>
      </c>
      <c r="L770" s="1" t="b">
        <f>VLOOKUP(Cohort[[#This Row],[Participant ID]],BIBS[],COLUMN(BIBS[[#Headers],[BIBS?]]),FALSE)</f>
        <v>0</v>
      </c>
      <c r="N770" s="1" t="str">
        <f>VLOOKUP(Cohort[[#This Row],[Code]],Codes[],COLUMN(Codes[[#Headers],[Meaning]]),FALSE)</f>
        <v>Term scan + fetal pilot assessed at 18 months</v>
      </c>
      <c r="O770" s="1" t="str">
        <f>VLOOKUP(Cohort[[#This Row],[Code]],Codes[],COLUMN(Codes[[#Headers],[Parents Demographic]]),FALSE)</f>
        <v>Yes</v>
      </c>
      <c r="P770" s="1" t="str">
        <f>VLOOKUP(Cohort[[#This Row],[Code]],Codes[],COLUMN(Codes[[#Headers],[Mother''s Past Medical History]]),FALSE)</f>
        <v>Yes</v>
      </c>
      <c r="Q770" s="1" t="str">
        <f>VLOOKUP(Cohort[[#This Row],[Code]],Codes[],COLUMN(Codes[[#Headers],[EDD + Mode of Conception]]),FALSE)</f>
        <v>Yes</v>
      </c>
      <c r="R770" s="1" t="str">
        <f>VLOOKUP(Cohort[[#This Row],[Code]],Codes[],COLUMN(Codes[[#Headers],[Late Pregnancy History]]),FALSE)</f>
        <v>Yes</v>
      </c>
      <c r="S770" s="1" t="str">
        <f>VLOOKUP(Cohort[[#This Row],[Code]],Codes[],COLUMN(Codes[[#Headers],[Labour History]]),FALSE)</f>
        <v>Yes</v>
      </c>
      <c r="T770" s="1" t="str">
        <f>VLOOKUP(Cohort[[#This Row],[Code]],Codes[],COLUMN(Codes[[#Headers],[Baby Background Information]]),FALSE)</f>
        <v>Yes</v>
      </c>
      <c r="U770" s="1" t="str">
        <f>VLOOKUP(Cohort[[#This Row],[Code]],Codes[],COLUMN(Codes[[#Headers],[EPDS]]),FALSE)</f>
        <v>Yes</v>
      </c>
      <c r="V770" s="1" t="str">
        <f>VLOOKUP(Cohort[[#This Row],[Code]],Codes[],COLUMN(Codes[[#Headers],[Mother''s Medications]]),FALSE)</f>
        <v>Yes</v>
      </c>
      <c r="W770" s="1" t="str">
        <f>VLOOKUP(Cohort[[#This Row],[Code]],Codes[],COLUMN(Codes[[#Headers],[Baby Medications]]),FALSE)</f>
        <v>Yes</v>
      </c>
      <c r="X770" s="1" t="str">
        <f>VLOOKUP(Cohort[[#This Row],[Code]],Codes[],COLUMN(Codes[[#Headers],[Obstetric Histpry]]),FALSE)</f>
        <v>Yes</v>
      </c>
      <c r="Y770" s="1" t="str">
        <f>VLOOKUP(Cohort[[#This Row],[Code]],Codes[],COLUMN(Codes[[#Headers],[18 Month Follow on Data]]),FALSE)</f>
        <v>Yes</v>
      </c>
    </row>
    <row r="771" spans="1:25" hidden="1" x14ac:dyDescent="0.2">
      <c r="A771" t="s">
        <v>784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tr" cm="1">
        <f t="array" ref="I771">TEXT(SUM(10^Code_Mask*(Cohort[[#This Row],[Fetal Pilot Scans, validated or not]:[Has child had an 18 month assessment.  NB this includes limited data, courtesy assessments etc]]&gt;0)),"0000000")</f>
        <v>0000010</v>
      </c>
      <c r="L771" s="1" t="b">
        <f>VLOOKUP(Cohort[[#This Row],[Participant ID]],BIBS[],COLUMN(BIBS[[#Headers],[BIBS?]]),FALSE)</f>
        <v>0</v>
      </c>
      <c r="N771" s="1" t="str">
        <f>VLOOKUP(Cohort[[#This Row],[Code]],Codes[],COLUMN(Codes[[#Headers],[Meaning]]),FALSE)</f>
        <v>Fetal pilot.  Not assessed.  Enrolment, EPDS, not cleaned</v>
      </c>
      <c r="O771" s="1" t="str">
        <f>VLOOKUP(Cohort[[#This Row],[Code]],Codes[],COLUMN(Codes[[#Headers],[Parents Demographic]]),FALSE)</f>
        <v>Yes - uncleaned</v>
      </c>
      <c r="P771" s="1" t="str">
        <f>VLOOKUP(Cohort[[#This Row],[Code]],Codes[],COLUMN(Codes[[#Headers],[Mother''s Past Medical History]]),FALSE)</f>
        <v>Yes - uncleaned</v>
      </c>
      <c r="Q771" s="1" t="str">
        <f>VLOOKUP(Cohort[[#This Row],[Code]],Codes[],COLUMN(Codes[[#Headers],[EDD + Mode of Conception]]),FALSE)</f>
        <v>Yes - uncleaned</v>
      </c>
      <c r="R771" s="1" t="str">
        <f>VLOOKUP(Cohort[[#This Row],[Code]],Codes[],COLUMN(Codes[[#Headers],[Late Pregnancy History]]),FALSE)</f>
        <v>No</v>
      </c>
      <c r="S771" s="1" t="str">
        <f>VLOOKUP(Cohort[[#This Row],[Code]],Codes[],COLUMN(Codes[[#Headers],[Labour History]]),FALSE)</f>
        <v>No</v>
      </c>
      <c r="T771" s="1" t="str">
        <f>VLOOKUP(Cohort[[#This Row],[Code]],Codes[],COLUMN(Codes[[#Headers],[Baby Background Information]]),FALSE)</f>
        <v>No</v>
      </c>
      <c r="U771" s="1" t="str">
        <f>VLOOKUP(Cohort[[#This Row],[Code]],Codes[],COLUMN(Codes[[#Headers],[EPDS]]),FALSE)</f>
        <v>Yes</v>
      </c>
      <c r="V771" s="1" t="str">
        <f>VLOOKUP(Cohort[[#This Row],[Code]],Codes[],COLUMN(Codes[[#Headers],[Mother''s Medications]]),FALSE)</f>
        <v>Yes - uncleaned</v>
      </c>
      <c r="W771" s="1" t="str">
        <f>VLOOKUP(Cohort[[#This Row],[Code]],Codes[],COLUMN(Codes[[#Headers],[Baby Medications]]),FALSE)</f>
        <v>No</v>
      </c>
      <c r="X771" s="1" t="str">
        <f>VLOOKUP(Cohort[[#This Row],[Code]],Codes[],COLUMN(Codes[[#Headers],[Obstetric Histpry]]),FALSE)</f>
        <v>Yes - uncleaned</v>
      </c>
      <c r="Y771" s="1" t="str">
        <f>VLOOKUP(Cohort[[#This Row],[Code]],Codes[],COLUMN(Codes[[#Headers],[18 Month Follow on Data]]),FALSE)</f>
        <v>No</v>
      </c>
    </row>
    <row r="772" spans="1:25" hidden="1" x14ac:dyDescent="0.2">
      <c r="A772" t="s">
        <v>785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tr" cm="1">
        <f t="array" ref="I772">TEXT(SUM(10^Code_Mask*(Cohort[[#This Row],[Fetal Pilot Scans, validated or not]:[Has child had an 18 month assessment.  NB this includes limited data, courtesy assessments etc]]&gt;0)),"0000000")</f>
        <v>0000010</v>
      </c>
      <c r="L772" s="1" t="b">
        <f>VLOOKUP(Cohort[[#This Row],[Participant ID]],BIBS[],COLUMN(BIBS[[#Headers],[BIBS?]]),FALSE)</f>
        <v>0</v>
      </c>
      <c r="N772" s="1" t="str">
        <f>VLOOKUP(Cohort[[#This Row],[Code]],Codes[],COLUMN(Codes[[#Headers],[Meaning]]),FALSE)</f>
        <v>Fetal pilot.  Not assessed.  Enrolment, EPDS, not cleaned</v>
      </c>
      <c r="O772" s="1" t="str">
        <f>VLOOKUP(Cohort[[#This Row],[Code]],Codes[],COLUMN(Codes[[#Headers],[Parents Demographic]]),FALSE)</f>
        <v>Yes - uncleaned</v>
      </c>
      <c r="P772" s="1" t="str">
        <f>VLOOKUP(Cohort[[#This Row],[Code]],Codes[],COLUMN(Codes[[#Headers],[Mother''s Past Medical History]]),FALSE)</f>
        <v>Yes - uncleaned</v>
      </c>
      <c r="Q772" s="1" t="str">
        <f>VLOOKUP(Cohort[[#This Row],[Code]],Codes[],COLUMN(Codes[[#Headers],[EDD + Mode of Conception]]),FALSE)</f>
        <v>Yes - uncleaned</v>
      </c>
      <c r="R772" s="1" t="str">
        <f>VLOOKUP(Cohort[[#This Row],[Code]],Codes[],COLUMN(Codes[[#Headers],[Late Pregnancy History]]),FALSE)</f>
        <v>No</v>
      </c>
      <c r="S772" s="1" t="str">
        <f>VLOOKUP(Cohort[[#This Row],[Code]],Codes[],COLUMN(Codes[[#Headers],[Labour History]]),FALSE)</f>
        <v>No</v>
      </c>
      <c r="T772" s="1" t="str">
        <f>VLOOKUP(Cohort[[#This Row],[Code]],Codes[],COLUMN(Codes[[#Headers],[Baby Background Information]]),FALSE)</f>
        <v>No</v>
      </c>
      <c r="U772" s="1" t="str">
        <f>VLOOKUP(Cohort[[#This Row],[Code]],Codes[],COLUMN(Codes[[#Headers],[EPDS]]),FALSE)</f>
        <v>Yes</v>
      </c>
      <c r="V772" s="1" t="str">
        <f>VLOOKUP(Cohort[[#This Row],[Code]],Codes[],COLUMN(Codes[[#Headers],[Mother''s Medications]]),FALSE)</f>
        <v>Yes - uncleaned</v>
      </c>
      <c r="W772" s="1" t="str">
        <f>VLOOKUP(Cohort[[#This Row],[Code]],Codes[],COLUMN(Codes[[#Headers],[Baby Medications]]),FALSE)</f>
        <v>No</v>
      </c>
      <c r="X772" s="1" t="str">
        <f>VLOOKUP(Cohort[[#This Row],[Code]],Codes[],COLUMN(Codes[[#Headers],[Obstetric Histpry]]),FALSE)</f>
        <v>Yes - uncleaned</v>
      </c>
      <c r="Y772" s="1" t="str">
        <f>VLOOKUP(Cohort[[#This Row],[Code]],Codes[],COLUMN(Codes[[#Headers],[18 Month Follow on Data]]),FALSE)</f>
        <v>No</v>
      </c>
    </row>
    <row r="773" spans="1:25" x14ac:dyDescent="0.2">
      <c r="A773" t="s">
        <v>786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 t="str" cm="1">
        <f t="array" ref="I773">TEXT(SUM(10^Code_Mask*(Cohort[[#This Row],[Fetal Pilot Scans, validated or not]:[Has child had an 18 month assessment.  NB this includes limited data, courtesy assessments etc]]&gt;0)),"0000000")</f>
        <v>0100100</v>
      </c>
      <c r="L773" s="1" t="b">
        <f>VLOOKUP(Cohort[[#This Row],[Participant ID]],BIBS[],COLUMN(BIBS[[#Headers],[BIBS?]]),FALSE)</f>
        <v>1</v>
      </c>
      <c r="N773" s="1" t="str">
        <f>VLOOKUP(Cohort[[#This Row],[Code]],Codes[],COLUMN(Codes[[#Headers],[Meaning]]),FALSE)</f>
        <v>Term scan, Assessed at 18 months</v>
      </c>
      <c r="O773" s="1" t="str">
        <f>VLOOKUP(Cohort[[#This Row],[Code]],Codes[],COLUMN(Codes[[#Headers],[Parents Demographic]]),FALSE)</f>
        <v>Yes</v>
      </c>
      <c r="P773" s="1" t="str">
        <f>VLOOKUP(Cohort[[#This Row],[Code]],Codes[],COLUMN(Codes[[#Headers],[Mother''s Past Medical History]]),FALSE)</f>
        <v>Yes</v>
      </c>
      <c r="Q773" s="1" t="str">
        <f>VLOOKUP(Cohort[[#This Row],[Code]],Codes[],COLUMN(Codes[[#Headers],[EDD + Mode of Conception]]),FALSE)</f>
        <v>Yes</v>
      </c>
      <c r="R773" s="1" t="str">
        <f>VLOOKUP(Cohort[[#This Row],[Code]],Codes[],COLUMN(Codes[[#Headers],[Late Pregnancy History]]),FALSE)</f>
        <v>Yes</v>
      </c>
      <c r="S773" s="1" t="str">
        <f>VLOOKUP(Cohort[[#This Row],[Code]],Codes[],COLUMN(Codes[[#Headers],[Labour History]]),FALSE)</f>
        <v>Yes</v>
      </c>
      <c r="T773" s="1" t="str">
        <f>VLOOKUP(Cohort[[#This Row],[Code]],Codes[],COLUMN(Codes[[#Headers],[Baby Background Information]]),FALSE)</f>
        <v>Yes</v>
      </c>
      <c r="U773" s="1" t="str">
        <f>VLOOKUP(Cohort[[#This Row],[Code]],Codes[],COLUMN(Codes[[#Headers],[EPDS]]),FALSE)</f>
        <v>Yes</v>
      </c>
      <c r="V773" s="1" t="str">
        <f>VLOOKUP(Cohort[[#This Row],[Code]],Codes[],COLUMN(Codes[[#Headers],[Mother''s Medications]]),FALSE)</f>
        <v>Yes</v>
      </c>
      <c r="W773" s="1" t="str">
        <f>VLOOKUP(Cohort[[#This Row],[Code]],Codes[],COLUMN(Codes[[#Headers],[Baby Medications]]),FALSE)</f>
        <v>Yes</v>
      </c>
      <c r="X773" s="1" t="str">
        <f>VLOOKUP(Cohort[[#This Row],[Code]],Codes[],COLUMN(Codes[[#Headers],[Obstetric Histpry]]),FALSE)</f>
        <v>Yes</v>
      </c>
      <c r="Y773" s="1" t="str">
        <f>VLOOKUP(Cohort[[#This Row],[Code]],Codes[],COLUMN(Codes[[#Headers],[18 Month Follow on Data]]),FALSE)</f>
        <v>Yes</v>
      </c>
    </row>
    <row r="774" spans="1:25" hidden="1" x14ac:dyDescent="0.2">
      <c r="A774" t="s">
        <v>787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1</v>
      </c>
      <c r="I774" t="str" cm="1">
        <f t="array" ref="I774">TEXT(SUM(10^Code_Mask*(Cohort[[#This Row],[Fetal Pilot Scans, validated or not]:[Has child had an 18 month assessment.  NB this includes limited data, courtesy assessments etc]]&gt;0)),"0000000")</f>
        <v>0011100</v>
      </c>
      <c r="L774" s="1" t="b">
        <f>VLOOKUP(Cohort[[#This Row],[Participant ID]],BIBS[],COLUMN(BIBS[[#Headers],[BIBS?]]),FALSE)</f>
        <v>0</v>
      </c>
      <c r="N774" s="1" t="str">
        <f>VLOOKUP(Cohort[[#This Row],[Code]],Codes[],COLUMN(Codes[[#Headers],[Meaning]]),FALSE)</f>
        <v>Pre-term and pre-term at term scans, assessed at 18 months</v>
      </c>
      <c r="O774" s="1" t="str">
        <f>VLOOKUP(Cohort[[#This Row],[Code]],Codes[],COLUMN(Codes[[#Headers],[Parents Demographic]]),FALSE)</f>
        <v>Yes</v>
      </c>
      <c r="P774" s="1" t="str">
        <f>VLOOKUP(Cohort[[#This Row],[Code]],Codes[],COLUMN(Codes[[#Headers],[Mother''s Past Medical History]]),FALSE)</f>
        <v>Yes</v>
      </c>
      <c r="Q774" s="1" t="str">
        <f>VLOOKUP(Cohort[[#This Row],[Code]],Codes[],COLUMN(Codes[[#Headers],[EDD + Mode of Conception]]),FALSE)</f>
        <v>Yes</v>
      </c>
      <c r="R774" s="1" t="str">
        <f>VLOOKUP(Cohort[[#This Row],[Code]],Codes[],COLUMN(Codes[[#Headers],[Late Pregnancy History]]),FALSE)</f>
        <v>Yes</v>
      </c>
      <c r="S774" s="1" t="str">
        <f>VLOOKUP(Cohort[[#This Row],[Code]],Codes[],COLUMN(Codes[[#Headers],[Labour History]]),FALSE)</f>
        <v>Yes</v>
      </c>
      <c r="T774" s="1" t="str">
        <f>VLOOKUP(Cohort[[#This Row],[Code]],Codes[],COLUMN(Codes[[#Headers],[Baby Background Information]]),FALSE)</f>
        <v>Yes</v>
      </c>
      <c r="U774" s="1" t="str">
        <f>VLOOKUP(Cohort[[#This Row],[Code]],Codes[],COLUMN(Codes[[#Headers],[EPDS]]),FALSE)</f>
        <v>Yes</v>
      </c>
      <c r="V774" s="1" t="str">
        <f>VLOOKUP(Cohort[[#This Row],[Code]],Codes[],COLUMN(Codes[[#Headers],[Mother''s Medications]]),FALSE)</f>
        <v>Yes</v>
      </c>
      <c r="W774" s="1" t="str">
        <f>VLOOKUP(Cohort[[#This Row],[Code]],Codes[],COLUMN(Codes[[#Headers],[Baby Medications]]),FALSE)</f>
        <v>Yes</v>
      </c>
      <c r="X774" s="1" t="str">
        <f>VLOOKUP(Cohort[[#This Row],[Code]],Codes[],COLUMN(Codes[[#Headers],[Obstetric Histpry]]),FALSE)</f>
        <v>Yes</v>
      </c>
      <c r="Y774" s="1" t="str">
        <f>VLOOKUP(Cohort[[#This Row],[Code]],Codes[],COLUMN(Codes[[#Headers],[18 Month Follow on Data]]),FALSE)</f>
        <v>Yes</v>
      </c>
    </row>
    <row r="775" spans="1:25" hidden="1" x14ac:dyDescent="0.2">
      <c r="A775" t="s">
        <v>788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 t="str" cm="1">
        <f t="array" ref="I775">TEXT(SUM(10^Code_Mask*(Cohort[[#This Row],[Fetal Pilot Scans, validated or not]:[Has child had an 18 month assessment.  NB this includes limited data, courtesy assessments etc]]&gt;0)),"0000000")</f>
        <v>0100010</v>
      </c>
      <c r="L775" s="1" t="b">
        <f>VLOOKUP(Cohort[[#This Row],[Participant ID]],BIBS[],COLUMN(BIBS[[#Headers],[BIBS?]]),FALSE)</f>
        <v>0</v>
      </c>
      <c r="N775" s="1" t="str">
        <f>VLOOKUP(Cohort[[#This Row],[Code]],Codes[],COLUMN(Codes[[#Headers],[Meaning]]),FALSE)</f>
        <v>Term scan + fetal pilot not assessed</v>
      </c>
      <c r="O775" s="1" t="str">
        <f>VLOOKUP(Cohort[[#This Row],[Code]],Codes[],COLUMN(Codes[[#Headers],[Parents Demographic]]),FALSE)</f>
        <v>Yes</v>
      </c>
      <c r="P775" s="1" t="str">
        <f>VLOOKUP(Cohort[[#This Row],[Code]],Codes[],COLUMN(Codes[[#Headers],[Mother''s Past Medical History]]),FALSE)</f>
        <v>Yes</v>
      </c>
      <c r="Q775" s="1" t="str">
        <f>VLOOKUP(Cohort[[#This Row],[Code]],Codes[],COLUMN(Codes[[#Headers],[EDD + Mode of Conception]]),FALSE)</f>
        <v>Yes</v>
      </c>
      <c r="R775" s="1" t="str">
        <f>VLOOKUP(Cohort[[#This Row],[Code]],Codes[],COLUMN(Codes[[#Headers],[Late Pregnancy History]]),FALSE)</f>
        <v>Yes</v>
      </c>
      <c r="S775" s="1" t="str">
        <f>VLOOKUP(Cohort[[#This Row],[Code]],Codes[],COLUMN(Codes[[#Headers],[Labour History]]),FALSE)</f>
        <v>Yes</v>
      </c>
      <c r="T775" s="1" t="str">
        <f>VLOOKUP(Cohort[[#This Row],[Code]],Codes[],COLUMN(Codes[[#Headers],[Baby Background Information]]),FALSE)</f>
        <v>Yes</v>
      </c>
      <c r="U775" s="1" t="str">
        <f>VLOOKUP(Cohort[[#This Row],[Code]],Codes[],COLUMN(Codes[[#Headers],[EPDS]]),FALSE)</f>
        <v>Yes</v>
      </c>
      <c r="V775" s="1" t="str">
        <f>VLOOKUP(Cohort[[#This Row],[Code]],Codes[],COLUMN(Codes[[#Headers],[Mother''s Medications]]),FALSE)</f>
        <v>Yes</v>
      </c>
      <c r="W775" s="1" t="str">
        <f>VLOOKUP(Cohort[[#This Row],[Code]],Codes[],COLUMN(Codes[[#Headers],[Baby Medications]]),FALSE)</f>
        <v>Yes</v>
      </c>
      <c r="X775" s="1" t="str">
        <f>VLOOKUP(Cohort[[#This Row],[Code]],Codes[],COLUMN(Codes[[#Headers],[Obstetric Histpry]]),FALSE)</f>
        <v>Yes</v>
      </c>
      <c r="Y775" s="1" t="str">
        <f>VLOOKUP(Cohort[[#This Row],[Code]],Codes[],COLUMN(Codes[[#Headers],[18 Month Follow on Data]]),FALSE)</f>
        <v>No</v>
      </c>
    </row>
    <row r="776" spans="1:25" hidden="1" x14ac:dyDescent="0.2">
      <c r="A776" t="s">
        <v>789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tr" cm="1">
        <f t="array" ref="I776">TEXT(SUM(10^Code_Mask*(Cohort[[#This Row],[Fetal Pilot Scans, validated or not]:[Has child had an 18 month assessment.  NB this includes limited data, courtesy assessments etc]]&gt;0)),"0000000")</f>
        <v>0000010</v>
      </c>
      <c r="L776" s="1" t="b">
        <f>VLOOKUP(Cohort[[#This Row],[Participant ID]],BIBS[],COLUMN(BIBS[[#Headers],[BIBS?]]),FALSE)</f>
        <v>0</v>
      </c>
      <c r="N776" s="1" t="str">
        <f>VLOOKUP(Cohort[[#This Row],[Code]],Codes[],COLUMN(Codes[[#Headers],[Meaning]]),FALSE)</f>
        <v>Fetal pilot.  Not assessed.  Enrolment, EPDS, not cleaned</v>
      </c>
      <c r="O776" s="1" t="str">
        <f>VLOOKUP(Cohort[[#This Row],[Code]],Codes[],COLUMN(Codes[[#Headers],[Parents Demographic]]),FALSE)</f>
        <v>Yes - uncleaned</v>
      </c>
      <c r="P776" s="1" t="str">
        <f>VLOOKUP(Cohort[[#This Row],[Code]],Codes[],COLUMN(Codes[[#Headers],[Mother''s Past Medical History]]),FALSE)</f>
        <v>Yes - uncleaned</v>
      </c>
      <c r="Q776" s="1" t="str">
        <f>VLOOKUP(Cohort[[#This Row],[Code]],Codes[],COLUMN(Codes[[#Headers],[EDD + Mode of Conception]]),FALSE)</f>
        <v>Yes - uncleaned</v>
      </c>
      <c r="R776" s="1" t="str">
        <f>VLOOKUP(Cohort[[#This Row],[Code]],Codes[],COLUMN(Codes[[#Headers],[Late Pregnancy History]]),FALSE)</f>
        <v>No</v>
      </c>
      <c r="S776" s="1" t="str">
        <f>VLOOKUP(Cohort[[#This Row],[Code]],Codes[],COLUMN(Codes[[#Headers],[Labour History]]),FALSE)</f>
        <v>No</v>
      </c>
      <c r="T776" s="1" t="str">
        <f>VLOOKUP(Cohort[[#This Row],[Code]],Codes[],COLUMN(Codes[[#Headers],[Baby Background Information]]),FALSE)</f>
        <v>No</v>
      </c>
      <c r="U776" s="1" t="str">
        <f>VLOOKUP(Cohort[[#This Row],[Code]],Codes[],COLUMN(Codes[[#Headers],[EPDS]]),FALSE)</f>
        <v>Yes</v>
      </c>
      <c r="V776" s="1" t="str">
        <f>VLOOKUP(Cohort[[#This Row],[Code]],Codes[],COLUMN(Codes[[#Headers],[Mother''s Medications]]),FALSE)</f>
        <v>Yes - uncleaned</v>
      </c>
      <c r="W776" s="1" t="str">
        <f>VLOOKUP(Cohort[[#This Row],[Code]],Codes[],COLUMN(Codes[[#Headers],[Baby Medications]]),FALSE)</f>
        <v>No</v>
      </c>
      <c r="X776" s="1" t="str">
        <f>VLOOKUP(Cohort[[#This Row],[Code]],Codes[],COLUMN(Codes[[#Headers],[Obstetric Histpry]]),FALSE)</f>
        <v>Yes - uncleaned</v>
      </c>
      <c r="Y776" s="1" t="str">
        <f>VLOOKUP(Cohort[[#This Row],[Code]],Codes[],COLUMN(Codes[[#Headers],[18 Month Follow on Data]]),FALSE)</f>
        <v>No</v>
      </c>
    </row>
    <row r="777" spans="1:25" hidden="1" x14ac:dyDescent="0.2">
      <c r="A777" t="s">
        <v>790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tr" cm="1">
        <f t="array" ref="I777">TEXT(SUM(10^Code_Mask*(Cohort[[#This Row],[Fetal Pilot Scans, validated or not]:[Has child had an 18 month assessment.  NB this includes limited data, courtesy assessments etc]]&gt;0)),"0000000")</f>
        <v>0000010</v>
      </c>
      <c r="L777" s="1" t="b">
        <f>VLOOKUP(Cohort[[#This Row],[Participant ID]],BIBS[],COLUMN(BIBS[[#Headers],[BIBS?]]),FALSE)</f>
        <v>0</v>
      </c>
      <c r="N777" s="1" t="str">
        <f>VLOOKUP(Cohort[[#This Row],[Code]],Codes[],COLUMN(Codes[[#Headers],[Meaning]]),FALSE)</f>
        <v>Fetal pilot.  Not assessed.  Enrolment, EPDS, not cleaned</v>
      </c>
      <c r="O777" s="1" t="str">
        <f>VLOOKUP(Cohort[[#This Row],[Code]],Codes[],COLUMN(Codes[[#Headers],[Parents Demographic]]),FALSE)</f>
        <v>Yes - uncleaned</v>
      </c>
      <c r="P777" s="1" t="str">
        <f>VLOOKUP(Cohort[[#This Row],[Code]],Codes[],COLUMN(Codes[[#Headers],[Mother''s Past Medical History]]),FALSE)</f>
        <v>Yes - uncleaned</v>
      </c>
      <c r="Q777" s="1" t="str">
        <f>VLOOKUP(Cohort[[#This Row],[Code]],Codes[],COLUMN(Codes[[#Headers],[EDD + Mode of Conception]]),FALSE)</f>
        <v>Yes - uncleaned</v>
      </c>
      <c r="R777" s="1" t="str">
        <f>VLOOKUP(Cohort[[#This Row],[Code]],Codes[],COLUMN(Codes[[#Headers],[Late Pregnancy History]]),FALSE)</f>
        <v>No</v>
      </c>
      <c r="S777" s="1" t="str">
        <f>VLOOKUP(Cohort[[#This Row],[Code]],Codes[],COLUMN(Codes[[#Headers],[Labour History]]),FALSE)</f>
        <v>No</v>
      </c>
      <c r="T777" s="1" t="str">
        <f>VLOOKUP(Cohort[[#This Row],[Code]],Codes[],COLUMN(Codes[[#Headers],[Baby Background Information]]),FALSE)</f>
        <v>No</v>
      </c>
      <c r="U777" s="1" t="str">
        <f>VLOOKUP(Cohort[[#This Row],[Code]],Codes[],COLUMN(Codes[[#Headers],[EPDS]]),FALSE)</f>
        <v>Yes</v>
      </c>
      <c r="V777" s="1" t="str">
        <f>VLOOKUP(Cohort[[#This Row],[Code]],Codes[],COLUMN(Codes[[#Headers],[Mother''s Medications]]),FALSE)</f>
        <v>Yes - uncleaned</v>
      </c>
      <c r="W777" s="1" t="str">
        <f>VLOOKUP(Cohort[[#This Row],[Code]],Codes[],COLUMN(Codes[[#Headers],[Baby Medications]]),FALSE)</f>
        <v>No</v>
      </c>
      <c r="X777" s="1" t="str">
        <f>VLOOKUP(Cohort[[#This Row],[Code]],Codes[],COLUMN(Codes[[#Headers],[Obstetric Histpry]]),FALSE)</f>
        <v>Yes - uncleaned</v>
      </c>
      <c r="Y777" s="1" t="str">
        <f>VLOOKUP(Cohort[[#This Row],[Code]],Codes[],COLUMN(Codes[[#Headers],[18 Month Follow on Data]]),FALSE)</f>
        <v>No</v>
      </c>
    </row>
    <row r="778" spans="1:25" hidden="1" x14ac:dyDescent="0.2">
      <c r="A778" t="s">
        <v>791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tr" cm="1">
        <f t="array" ref="I778">TEXT(SUM(10^Code_Mask*(Cohort[[#This Row],[Fetal Pilot Scans, validated or not]:[Has child had an 18 month assessment.  NB this includes limited data, courtesy assessments etc]]&gt;0)),"0000000")</f>
        <v>0000010</v>
      </c>
      <c r="L778" s="1" t="b">
        <f>VLOOKUP(Cohort[[#This Row],[Participant ID]],BIBS[],COLUMN(BIBS[[#Headers],[BIBS?]]),FALSE)</f>
        <v>0</v>
      </c>
      <c r="N778" s="1" t="str">
        <f>VLOOKUP(Cohort[[#This Row],[Code]],Codes[],COLUMN(Codes[[#Headers],[Meaning]]),FALSE)</f>
        <v>Fetal pilot.  Not assessed.  Enrolment, EPDS, not cleaned</v>
      </c>
      <c r="O778" s="1" t="str">
        <f>VLOOKUP(Cohort[[#This Row],[Code]],Codes[],COLUMN(Codes[[#Headers],[Parents Demographic]]),FALSE)</f>
        <v>Yes - uncleaned</v>
      </c>
      <c r="P778" s="1" t="str">
        <f>VLOOKUP(Cohort[[#This Row],[Code]],Codes[],COLUMN(Codes[[#Headers],[Mother''s Past Medical History]]),FALSE)</f>
        <v>Yes - uncleaned</v>
      </c>
      <c r="Q778" s="1" t="str">
        <f>VLOOKUP(Cohort[[#This Row],[Code]],Codes[],COLUMN(Codes[[#Headers],[EDD + Mode of Conception]]),FALSE)</f>
        <v>Yes - uncleaned</v>
      </c>
      <c r="R778" s="1" t="str">
        <f>VLOOKUP(Cohort[[#This Row],[Code]],Codes[],COLUMN(Codes[[#Headers],[Late Pregnancy History]]),FALSE)</f>
        <v>No</v>
      </c>
      <c r="S778" s="1" t="str">
        <f>VLOOKUP(Cohort[[#This Row],[Code]],Codes[],COLUMN(Codes[[#Headers],[Labour History]]),FALSE)</f>
        <v>No</v>
      </c>
      <c r="T778" s="1" t="str">
        <f>VLOOKUP(Cohort[[#This Row],[Code]],Codes[],COLUMN(Codes[[#Headers],[Baby Background Information]]),FALSE)</f>
        <v>No</v>
      </c>
      <c r="U778" s="1" t="str">
        <f>VLOOKUP(Cohort[[#This Row],[Code]],Codes[],COLUMN(Codes[[#Headers],[EPDS]]),FALSE)</f>
        <v>Yes</v>
      </c>
      <c r="V778" s="1" t="str">
        <f>VLOOKUP(Cohort[[#This Row],[Code]],Codes[],COLUMN(Codes[[#Headers],[Mother''s Medications]]),FALSE)</f>
        <v>Yes - uncleaned</v>
      </c>
      <c r="W778" s="1" t="str">
        <f>VLOOKUP(Cohort[[#This Row],[Code]],Codes[],COLUMN(Codes[[#Headers],[Baby Medications]]),FALSE)</f>
        <v>No</v>
      </c>
      <c r="X778" s="1" t="str">
        <f>VLOOKUP(Cohort[[#This Row],[Code]],Codes[],COLUMN(Codes[[#Headers],[Obstetric Histpry]]),FALSE)</f>
        <v>Yes - uncleaned</v>
      </c>
      <c r="Y778" s="1" t="str">
        <f>VLOOKUP(Cohort[[#This Row],[Code]],Codes[],COLUMN(Codes[[#Headers],[18 Month Follow on Data]]),FALSE)</f>
        <v>No</v>
      </c>
    </row>
    <row r="779" spans="1:25" hidden="1" x14ac:dyDescent="0.2">
      <c r="A779" t="s">
        <v>792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tr" cm="1">
        <f t="array" ref="I779">TEXT(SUM(10^Code_Mask*(Cohort[[#This Row],[Fetal Pilot Scans, validated or not]:[Has child had an 18 month assessment.  NB this includes limited data, courtesy assessments etc]]&gt;0)),"0000000")</f>
        <v>0000010</v>
      </c>
      <c r="L779" s="1" t="b">
        <f>VLOOKUP(Cohort[[#This Row],[Participant ID]],BIBS[],COLUMN(BIBS[[#Headers],[BIBS?]]),FALSE)</f>
        <v>0</v>
      </c>
      <c r="N779" s="1" t="str">
        <f>VLOOKUP(Cohort[[#This Row],[Code]],Codes[],COLUMN(Codes[[#Headers],[Meaning]]),FALSE)</f>
        <v>Fetal pilot.  Not assessed.  Enrolment, EPDS, not cleaned</v>
      </c>
      <c r="O779" s="1" t="str">
        <f>VLOOKUP(Cohort[[#This Row],[Code]],Codes[],COLUMN(Codes[[#Headers],[Parents Demographic]]),FALSE)</f>
        <v>Yes - uncleaned</v>
      </c>
      <c r="P779" s="1" t="str">
        <f>VLOOKUP(Cohort[[#This Row],[Code]],Codes[],COLUMN(Codes[[#Headers],[Mother''s Past Medical History]]),FALSE)</f>
        <v>Yes - uncleaned</v>
      </c>
      <c r="Q779" s="1" t="str">
        <f>VLOOKUP(Cohort[[#This Row],[Code]],Codes[],COLUMN(Codes[[#Headers],[EDD + Mode of Conception]]),FALSE)</f>
        <v>Yes - uncleaned</v>
      </c>
      <c r="R779" s="1" t="str">
        <f>VLOOKUP(Cohort[[#This Row],[Code]],Codes[],COLUMN(Codes[[#Headers],[Late Pregnancy History]]),FALSE)</f>
        <v>No</v>
      </c>
      <c r="S779" s="1" t="str">
        <f>VLOOKUP(Cohort[[#This Row],[Code]],Codes[],COLUMN(Codes[[#Headers],[Labour History]]),FALSE)</f>
        <v>No</v>
      </c>
      <c r="T779" s="1" t="str">
        <f>VLOOKUP(Cohort[[#This Row],[Code]],Codes[],COLUMN(Codes[[#Headers],[Baby Background Information]]),FALSE)</f>
        <v>No</v>
      </c>
      <c r="U779" s="1" t="str">
        <f>VLOOKUP(Cohort[[#This Row],[Code]],Codes[],COLUMN(Codes[[#Headers],[EPDS]]),FALSE)</f>
        <v>Yes</v>
      </c>
      <c r="V779" s="1" t="str">
        <f>VLOOKUP(Cohort[[#This Row],[Code]],Codes[],COLUMN(Codes[[#Headers],[Mother''s Medications]]),FALSE)</f>
        <v>Yes - uncleaned</v>
      </c>
      <c r="W779" s="1" t="str">
        <f>VLOOKUP(Cohort[[#This Row],[Code]],Codes[],COLUMN(Codes[[#Headers],[Baby Medications]]),FALSE)</f>
        <v>No</v>
      </c>
      <c r="X779" s="1" t="str">
        <f>VLOOKUP(Cohort[[#This Row],[Code]],Codes[],COLUMN(Codes[[#Headers],[Obstetric Histpry]]),FALSE)</f>
        <v>Yes - uncleaned</v>
      </c>
      <c r="Y779" s="1" t="str">
        <f>VLOOKUP(Cohort[[#This Row],[Code]],Codes[],COLUMN(Codes[[#Headers],[18 Month Follow on Data]]),FALSE)</f>
        <v>No</v>
      </c>
    </row>
    <row r="780" spans="1:25" hidden="1" x14ac:dyDescent="0.2">
      <c r="A780" t="s">
        <v>793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 t="str" cm="1">
        <f t="array" ref="I780">TEXT(SUM(10^Code_Mask*(Cohort[[#This Row],[Fetal Pilot Scans, validated or not]:[Has child had an 18 month assessment.  NB this includes limited data, courtesy assessments etc]]&gt;0)),"0000000")</f>
        <v>0011100</v>
      </c>
      <c r="L780" s="1" t="b">
        <f>VLOOKUP(Cohort[[#This Row],[Participant ID]],BIBS[],COLUMN(BIBS[[#Headers],[BIBS?]]),FALSE)</f>
        <v>0</v>
      </c>
      <c r="N780" s="1" t="str">
        <f>VLOOKUP(Cohort[[#This Row],[Code]],Codes[],COLUMN(Codes[[#Headers],[Meaning]]),FALSE)</f>
        <v>Pre-term and pre-term at term scans, assessed at 18 months</v>
      </c>
      <c r="O780" s="1" t="str">
        <f>VLOOKUP(Cohort[[#This Row],[Code]],Codes[],COLUMN(Codes[[#Headers],[Parents Demographic]]),FALSE)</f>
        <v>Yes</v>
      </c>
      <c r="P780" s="1" t="str">
        <f>VLOOKUP(Cohort[[#This Row],[Code]],Codes[],COLUMN(Codes[[#Headers],[Mother''s Past Medical History]]),FALSE)</f>
        <v>Yes</v>
      </c>
      <c r="Q780" s="1" t="str">
        <f>VLOOKUP(Cohort[[#This Row],[Code]],Codes[],COLUMN(Codes[[#Headers],[EDD + Mode of Conception]]),FALSE)</f>
        <v>Yes</v>
      </c>
      <c r="R780" s="1" t="str">
        <f>VLOOKUP(Cohort[[#This Row],[Code]],Codes[],COLUMN(Codes[[#Headers],[Late Pregnancy History]]),FALSE)</f>
        <v>Yes</v>
      </c>
      <c r="S780" s="1" t="str">
        <f>VLOOKUP(Cohort[[#This Row],[Code]],Codes[],COLUMN(Codes[[#Headers],[Labour History]]),FALSE)</f>
        <v>Yes</v>
      </c>
      <c r="T780" s="1" t="str">
        <f>VLOOKUP(Cohort[[#This Row],[Code]],Codes[],COLUMN(Codes[[#Headers],[Baby Background Information]]),FALSE)</f>
        <v>Yes</v>
      </c>
      <c r="U780" s="1" t="str">
        <f>VLOOKUP(Cohort[[#This Row],[Code]],Codes[],COLUMN(Codes[[#Headers],[EPDS]]),FALSE)</f>
        <v>Yes</v>
      </c>
      <c r="V780" s="1" t="str">
        <f>VLOOKUP(Cohort[[#This Row],[Code]],Codes[],COLUMN(Codes[[#Headers],[Mother''s Medications]]),FALSE)</f>
        <v>Yes</v>
      </c>
      <c r="W780" s="1" t="str">
        <f>VLOOKUP(Cohort[[#This Row],[Code]],Codes[],COLUMN(Codes[[#Headers],[Baby Medications]]),FALSE)</f>
        <v>Yes</v>
      </c>
      <c r="X780" s="1" t="str">
        <f>VLOOKUP(Cohort[[#This Row],[Code]],Codes[],COLUMN(Codes[[#Headers],[Obstetric Histpry]]),FALSE)</f>
        <v>Yes</v>
      </c>
      <c r="Y780" s="1" t="str">
        <f>VLOOKUP(Cohort[[#This Row],[Code]],Codes[],COLUMN(Codes[[#Headers],[18 Month Follow on Data]]),FALSE)</f>
        <v>Yes</v>
      </c>
    </row>
    <row r="781" spans="1:25" hidden="1" x14ac:dyDescent="0.2">
      <c r="A781" t="s">
        <v>794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 t="str" cm="1">
        <f t="array" ref="I781">TEXT(SUM(10^Code_Mask*(Cohort[[#This Row],[Fetal Pilot Scans, validated or not]:[Has child had an 18 month assessment.  NB this includes limited data, courtesy assessments etc]]&gt;0)),"0000000")</f>
        <v>0011100</v>
      </c>
      <c r="L781" s="1" t="b">
        <f>VLOOKUP(Cohort[[#This Row],[Participant ID]],BIBS[],COLUMN(BIBS[[#Headers],[BIBS?]]),FALSE)</f>
        <v>0</v>
      </c>
      <c r="N781" s="1" t="str">
        <f>VLOOKUP(Cohort[[#This Row],[Code]],Codes[],COLUMN(Codes[[#Headers],[Meaning]]),FALSE)</f>
        <v>Pre-term and pre-term at term scans, assessed at 18 months</v>
      </c>
      <c r="O781" s="1" t="str">
        <f>VLOOKUP(Cohort[[#This Row],[Code]],Codes[],COLUMN(Codes[[#Headers],[Parents Demographic]]),FALSE)</f>
        <v>Yes</v>
      </c>
      <c r="P781" s="1" t="str">
        <f>VLOOKUP(Cohort[[#This Row],[Code]],Codes[],COLUMN(Codes[[#Headers],[Mother''s Past Medical History]]),FALSE)</f>
        <v>Yes</v>
      </c>
      <c r="Q781" s="1" t="str">
        <f>VLOOKUP(Cohort[[#This Row],[Code]],Codes[],COLUMN(Codes[[#Headers],[EDD + Mode of Conception]]),FALSE)</f>
        <v>Yes</v>
      </c>
      <c r="R781" s="1" t="str">
        <f>VLOOKUP(Cohort[[#This Row],[Code]],Codes[],COLUMN(Codes[[#Headers],[Late Pregnancy History]]),FALSE)</f>
        <v>Yes</v>
      </c>
      <c r="S781" s="1" t="str">
        <f>VLOOKUP(Cohort[[#This Row],[Code]],Codes[],COLUMN(Codes[[#Headers],[Labour History]]),FALSE)</f>
        <v>Yes</v>
      </c>
      <c r="T781" s="1" t="str">
        <f>VLOOKUP(Cohort[[#This Row],[Code]],Codes[],COLUMN(Codes[[#Headers],[Baby Background Information]]),FALSE)</f>
        <v>Yes</v>
      </c>
      <c r="U781" s="1" t="str">
        <f>VLOOKUP(Cohort[[#This Row],[Code]],Codes[],COLUMN(Codes[[#Headers],[EPDS]]),FALSE)</f>
        <v>Yes</v>
      </c>
      <c r="V781" s="1" t="str">
        <f>VLOOKUP(Cohort[[#This Row],[Code]],Codes[],COLUMN(Codes[[#Headers],[Mother''s Medications]]),FALSE)</f>
        <v>Yes</v>
      </c>
      <c r="W781" s="1" t="str">
        <f>VLOOKUP(Cohort[[#This Row],[Code]],Codes[],COLUMN(Codes[[#Headers],[Baby Medications]]),FALSE)</f>
        <v>Yes</v>
      </c>
      <c r="X781" s="1" t="str">
        <f>VLOOKUP(Cohort[[#This Row],[Code]],Codes[],COLUMN(Codes[[#Headers],[Obstetric Histpry]]),FALSE)</f>
        <v>Yes</v>
      </c>
      <c r="Y781" s="1" t="str">
        <f>VLOOKUP(Cohort[[#This Row],[Code]],Codes[],COLUMN(Codes[[#Headers],[18 Month Follow on Data]]),FALSE)</f>
        <v>Yes</v>
      </c>
    </row>
    <row r="782" spans="1:25" hidden="1" x14ac:dyDescent="0.2">
      <c r="A782" t="s">
        <v>795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tr" cm="1">
        <f t="array" ref="I782">TEXT(SUM(10^Code_Mask*(Cohort[[#This Row],[Fetal Pilot Scans, validated or not]:[Has child had an 18 month assessment.  NB this includes limited data, courtesy assessments etc]]&gt;0)),"0000000")</f>
        <v>0000010</v>
      </c>
      <c r="L782" s="1" t="b">
        <f>VLOOKUP(Cohort[[#This Row],[Participant ID]],BIBS[],COLUMN(BIBS[[#Headers],[BIBS?]]),FALSE)</f>
        <v>0</v>
      </c>
      <c r="N782" s="1" t="str">
        <f>VLOOKUP(Cohort[[#This Row],[Code]],Codes[],COLUMN(Codes[[#Headers],[Meaning]]),FALSE)</f>
        <v>Fetal pilot.  Not assessed.  Enrolment, EPDS, not cleaned</v>
      </c>
      <c r="O782" s="1" t="str">
        <f>VLOOKUP(Cohort[[#This Row],[Code]],Codes[],COLUMN(Codes[[#Headers],[Parents Demographic]]),FALSE)</f>
        <v>Yes - uncleaned</v>
      </c>
      <c r="P782" s="1" t="str">
        <f>VLOOKUP(Cohort[[#This Row],[Code]],Codes[],COLUMN(Codes[[#Headers],[Mother''s Past Medical History]]),FALSE)</f>
        <v>Yes - uncleaned</v>
      </c>
      <c r="Q782" s="1" t="str">
        <f>VLOOKUP(Cohort[[#This Row],[Code]],Codes[],COLUMN(Codes[[#Headers],[EDD + Mode of Conception]]),FALSE)</f>
        <v>Yes - uncleaned</v>
      </c>
      <c r="R782" s="1" t="str">
        <f>VLOOKUP(Cohort[[#This Row],[Code]],Codes[],COLUMN(Codes[[#Headers],[Late Pregnancy History]]),FALSE)</f>
        <v>No</v>
      </c>
      <c r="S782" s="1" t="str">
        <f>VLOOKUP(Cohort[[#This Row],[Code]],Codes[],COLUMN(Codes[[#Headers],[Labour History]]),FALSE)</f>
        <v>No</v>
      </c>
      <c r="T782" s="1" t="str">
        <f>VLOOKUP(Cohort[[#This Row],[Code]],Codes[],COLUMN(Codes[[#Headers],[Baby Background Information]]),FALSE)</f>
        <v>No</v>
      </c>
      <c r="U782" s="1" t="str">
        <f>VLOOKUP(Cohort[[#This Row],[Code]],Codes[],COLUMN(Codes[[#Headers],[EPDS]]),FALSE)</f>
        <v>Yes</v>
      </c>
      <c r="V782" s="1" t="str">
        <f>VLOOKUP(Cohort[[#This Row],[Code]],Codes[],COLUMN(Codes[[#Headers],[Mother''s Medications]]),FALSE)</f>
        <v>Yes - uncleaned</v>
      </c>
      <c r="W782" s="1" t="str">
        <f>VLOOKUP(Cohort[[#This Row],[Code]],Codes[],COLUMN(Codes[[#Headers],[Baby Medications]]),FALSE)</f>
        <v>No</v>
      </c>
      <c r="X782" s="1" t="str">
        <f>VLOOKUP(Cohort[[#This Row],[Code]],Codes[],COLUMN(Codes[[#Headers],[Obstetric Histpry]]),FALSE)</f>
        <v>Yes - uncleaned</v>
      </c>
      <c r="Y782" s="1" t="str">
        <f>VLOOKUP(Cohort[[#This Row],[Code]],Codes[],COLUMN(Codes[[#Headers],[18 Month Follow on Data]]),FALSE)</f>
        <v>No</v>
      </c>
    </row>
    <row r="783" spans="1:25" hidden="1" x14ac:dyDescent="0.2">
      <c r="A783" t="s">
        <v>796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 t="str" cm="1">
        <f t="array" ref="I783">TEXT(SUM(10^Code_Mask*(Cohort[[#This Row],[Fetal Pilot Scans, validated or not]:[Has child had an 18 month assessment.  NB this includes limited data, courtesy assessments etc]]&gt;0)),"0000000")</f>
        <v>0100110</v>
      </c>
      <c r="L783" s="1" t="b">
        <f>VLOOKUP(Cohort[[#This Row],[Participant ID]],BIBS[],COLUMN(BIBS[[#Headers],[BIBS?]]),FALSE)</f>
        <v>0</v>
      </c>
      <c r="N783" s="1" t="str">
        <f>VLOOKUP(Cohort[[#This Row],[Code]],Codes[],COLUMN(Codes[[#Headers],[Meaning]]),FALSE)</f>
        <v>Term scan + fetal pilot assessed at 18 months</v>
      </c>
      <c r="O783" s="1" t="str">
        <f>VLOOKUP(Cohort[[#This Row],[Code]],Codes[],COLUMN(Codes[[#Headers],[Parents Demographic]]),FALSE)</f>
        <v>Yes</v>
      </c>
      <c r="P783" s="1" t="str">
        <f>VLOOKUP(Cohort[[#This Row],[Code]],Codes[],COLUMN(Codes[[#Headers],[Mother''s Past Medical History]]),FALSE)</f>
        <v>Yes</v>
      </c>
      <c r="Q783" s="1" t="str">
        <f>VLOOKUP(Cohort[[#This Row],[Code]],Codes[],COLUMN(Codes[[#Headers],[EDD + Mode of Conception]]),FALSE)</f>
        <v>Yes</v>
      </c>
      <c r="R783" s="1" t="str">
        <f>VLOOKUP(Cohort[[#This Row],[Code]],Codes[],COLUMN(Codes[[#Headers],[Late Pregnancy History]]),FALSE)</f>
        <v>Yes</v>
      </c>
      <c r="S783" s="1" t="str">
        <f>VLOOKUP(Cohort[[#This Row],[Code]],Codes[],COLUMN(Codes[[#Headers],[Labour History]]),FALSE)</f>
        <v>Yes</v>
      </c>
      <c r="T783" s="1" t="str">
        <f>VLOOKUP(Cohort[[#This Row],[Code]],Codes[],COLUMN(Codes[[#Headers],[Baby Background Information]]),FALSE)</f>
        <v>Yes</v>
      </c>
      <c r="U783" s="1" t="str">
        <f>VLOOKUP(Cohort[[#This Row],[Code]],Codes[],COLUMN(Codes[[#Headers],[EPDS]]),FALSE)</f>
        <v>Yes</v>
      </c>
      <c r="V783" s="1" t="str">
        <f>VLOOKUP(Cohort[[#This Row],[Code]],Codes[],COLUMN(Codes[[#Headers],[Mother''s Medications]]),FALSE)</f>
        <v>Yes</v>
      </c>
      <c r="W783" s="1" t="str">
        <f>VLOOKUP(Cohort[[#This Row],[Code]],Codes[],COLUMN(Codes[[#Headers],[Baby Medications]]),FALSE)</f>
        <v>Yes</v>
      </c>
      <c r="X783" s="1" t="str">
        <f>VLOOKUP(Cohort[[#This Row],[Code]],Codes[],COLUMN(Codes[[#Headers],[Obstetric Histpry]]),FALSE)</f>
        <v>Yes</v>
      </c>
      <c r="Y783" s="1" t="str">
        <f>VLOOKUP(Cohort[[#This Row],[Code]],Codes[],COLUMN(Codes[[#Headers],[18 Month Follow on Data]]),FALSE)</f>
        <v>Yes</v>
      </c>
    </row>
    <row r="784" spans="1:25" x14ac:dyDescent="0.2">
      <c r="A784" t="s">
        <v>797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 t="str" cm="1">
        <f t="array" ref="I784">TEXT(SUM(10^Code_Mask*(Cohort[[#This Row],[Fetal Pilot Scans, validated or not]:[Has child had an 18 month assessment.  NB this includes limited data, courtesy assessments etc]]&gt;0)),"0000000")</f>
        <v>0001100</v>
      </c>
      <c r="L784" s="1" t="b">
        <f>VLOOKUP(Cohort[[#This Row],[Participant ID]],BIBS[],COLUMN(BIBS[[#Headers],[BIBS?]]),FALSE)</f>
        <v>1</v>
      </c>
      <c r="N784" s="1" t="str">
        <f>VLOOKUP(Cohort[[#This Row],[Code]],Codes[],COLUMN(Codes[[#Headers],[Meaning]]),FALSE)</f>
        <v>Pre-term_at term only, no other scans, assessed at 18 months</v>
      </c>
      <c r="O784" s="1" t="str">
        <f>VLOOKUP(Cohort[[#This Row],[Code]],Codes[],COLUMN(Codes[[#Headers],[Parents Demographic]]),FALSE)</f>
        <v>Yes</v>
      </c>
      <c r="P784" s="1" t="str">
        <f>VLOOKUP(Cohort[[#This Row],[Code]],Codes[],COLUMN(Codes[[#Headers],[Mother''s Past Medical History]]),FALSE)</f>
        <v>Yes</v>
      </c>
      <c r="Q784" s="1" t="str">
        <f>VLOOKUP(Cohort[[#This Row],[Code]],Codes[],COLUMN(Codes[[#Headers],[EDD + Mode of Conception]]),FALSE)</f>
        <v>Yes</v>
      </c>
      <c r="R784" s="1" t="str">
        <f>VLOOKUP(Cohort[[#This Row],[Code]],Codes[],COLUMN(Codes[[#Headers],[Late Pregnancy History]]),FALSE)</f>
        <v>Yes</v>
      </c>
      <c r="S784" s="1" t="str">
        <f>VLOOKUP(Cohort[[#This Row],[Code]],Codes[],COLUMN(Codes[[#Headers],[Labour History]]),FALSE)</f>
        <v>Yes</v>
      </c>
      <c r="T784" s="1" t="str">
        <f>VLOOKUP(Cohort[[#This Row],[Code]],Codes[],COLUMN(Codes[[#Headers],[Baby Background Information]]),FALSE)</f>
        <v>Yes</v>
      </c>
      <c r="U784" s="1" t="str">
        <f>VLOOKUP(Cohort[[#This Row],[Code]],Codes[],COLUMN(Codes[[#Headers],[EPDS]]),FALSE)</f>
        <v>Yes</v>
      </c>
      <c r="V784" s="1" t="str">
        <f>VLOOKUP(Cohort[[#This Row],[Code]],Codes[],COLUMN(Codes[[#Headers],[Mother''s Medications]]),FALSE)</f>
        <v>Yes</v>
      </c>
      <c r="W784" s="1" t="str">
        <f>VLOOKUP(Cohort[[#This Row],[Code]],Codes[],COLUMN(Codes[[#Headers],[Baby Medications]]),FALSE)</f>
        <v>Yes</v>
      </c>
      <c r="X784" s="1" t="str">
        <f>VLOOKUP(Cohort[[#This Row],[Code]],Codes[],COLUMN(Codes[[#Headers],[Obstetric Histpry]]),FALSE)</f>
        <v>Yes</v>
      </c>
      <c r="Y784" s="1" t="str">
        <f>VLOOKUP(Cohort[[#This Row],[Code]],Codes[],COLUMN(Codes[[#Headers],[18 Month Follow on Data]]),FALSE)</f>
        <v>Yes</v>
      </c>
    </row>
    <row r="785" spans="1:25" ht="51" hidden="1" x14ac:dyDescent="0.2">
      <c r="A785" t="s">
        <v>798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 t="str" cm="1">
        <f t="array" ref="I785">TEXT(SUM(10^Code_Mask*(Cohort[[#This Row],[Fetal Pilot Scans, validated or not]:[Has child had an 18 month assessment.  NB this includes limited data, courtesy assessments etc]]&gt;0)),"0000000")</f>
        <v>0010000</v>
      </c>
      <c r="K785" s="1" t="s">
        <v>16</v>
      </c>
      <c r="L785" s="1" t="b">
        <f>VLOOKUP(Cohort[[#This Row],[Participant ID]],BIBS[],COLUMN(BIBS[[#Headers],[BIBS?]]),FALSE)</f>
        <v>0</v>
      </c>
      <c r="N785" s="1" t="str">
        <f>VLOOKUP(Cohort[[#This Row],[Code]],Codes[],COLUMN(Codes[[#Headers],[Meaning]]),FALSE)</f>
        <v>Pre-term scan, no other scans, not assessed</v>
      </c>
      <c r="O785" s="1" t="str">
        <f>VLOOKUP(Cohort[[#This Row],[Code]],Codes[],COLUMN(Codes[[#Headers],[Parents Demographic]]),FALSE)</f>
        <v>Yes</v>
      </c>
      <c r="P785" s="1" t="str">
        <f>VLOOKUP(Cohort[[#This Row],[Code]],Codes[],COLUMN(Codes[[#Headers],[Mother''s Past Medical History]]),FALSE)</f>
        <v>Yes</v>
      </c>
      <c r="Q785" s="1" t="str">
        <f>VLOOKUP(Cohort[[#This Row],[Code]],Codes[],COLUMN(Codes[[#Headers],[EDD + Mode of Conception]]),FALSE)</f>
        <v>Yes</v>
      </c>
      <c r="R785" s="1" t="str">
        <f>VLOOKUP(Cohort[[#This Row],[Code]],Codes[],COLUMN(Codes[[#Headers],[Late Pregnancy History]]),FALSE)</f>
        <v>Yes</v>
      </c>
      <c r="S785" s="1" t="str">
        <f>VLOOKUP(Cohort[[#This Row],[Code]],Codes[],COLUMN(Codes[[#Headers],[Labour History]]),FALSE)</f>
        <v>Yes</v>
      </c>
      <c r="T785" s="1" t="str">
        <f>VLOOKUP(Cohort[[#This Row],[Code]],Codes[],COLUMN(Codes[[#Headers],[Baby Background Information]]),FALSE)</f>
        <v>Yes</v>
      </c>
      <c r="U785" s="1" t="str">
        <f>VLOOKUP(Cohort[[#This Row],[Code]],Codes[],COLUMN(Codes[[#Headers],[EPDS]]),FALSE)</f>
        <v>Yes</v>
      </c>
      <c r="V785" s="1" t="str">
        <f>VLOOKUP(Cohort[[#This Row],[Code]],Codes[],COLUMN(Codes[[#Headers],[Mother''s Medications]]),FALSE)</f>
        <v>Yes</v>
      </c>
      <c r="W785" s="1" t="str">
        <f>VLOOKUP(Cohort[[#This Row],[Code]],Codes[],COLUMN(Codes[[#Headers],[Baby Medications]]),FALSE)</f>
        <v>Yes</v>
      </c>
      <c r="X785" s="1" t="str">
        <f>VLOOKUP(Cohort[[#This Row],[Code]],Codes[],COLUMN(Codes[[#Headers],[Obstetric Histpry]]),FALSE)</f>
        <v>Yes</v>
      </c>
      <c r="Y785" s="1" t="str">
        <f>VLOOKUP(Cohort[[#This Row],[Code]],Codes[],COLUMN(Codes[[#Headers],[18 Month Follow on Data]]),FALSE)</f>
        <v>No</v>
      </c>
    </row>
    <row r="786" spans="1:25" hidden="1" x14ac:dyDescent="0.2">
      <c r="A786" t="s">
        <v>799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tr" cm="1">
        <f t="array" ref="I786">TEXT(SUM(10^Code_Mask*(Cohort[[#This Row],[Fetal Pilot Scans, validated or not]:[Has child had an 18 month assessment.  NB this includes limited data, courtesy assessments etc]]&gt;0)),"0000000")</f>
        <v>0000010</v>
      </c>
      <c r="L786" s="1" t="b">
        <f>VLOOKUP(Cohort[[#This Row],[Participant ID]],BIBS[],COLUMN(BIBS[[#Headers],[BIBS?]]),FALSE)</f>
        <v>0</v>
      </c>
      <c r="N786" s="1" t="str">
        <f>VLOOKUP(Cohort[[#This Row],[Code]],Codes[],COLUMN(Codes[[#Headers],[Meaning]]),FALSE)</f>
        <v>Fetal pilot.  Not assessed.  Enrolment, EPDS, not cleaned</v>
      </c>
      <c r="O786" s="1" t="str">
        <f>VLOOKUP(Cohort[[#This Row],[Code]],Codes[],COLUMN(Codes[[#Headers],[Parents Demographic]]),FALSE)</f>
        <v>Yes - uncleaned</v>
      </c>
      <c r="P786" s="1" t="str">
        <f>VLOOKUP(Cohort[[#This Row],[Code]],Codes[],COLUMN(Codes[[#Headers],[Mother''s Past Medical History]]),FALSE)</f>
        <v>Yes - uncleaned</v>
      </c>
      <c r="Q786" s="1" t="str">
        <f>VLOOKUP(Cohort[[#This Row],[Code]],Codes[],COLUMN(Codes[[#Headers],[EDD + Mode of Conception]]),FALSE)</f>
        <v>Yes - uncleaned</v>
      </c>
      <c r="R786" s="1" t="str">
        <f>VLOOKUP(Cohort[[#This Row],[Code]],Codes[],COLUMN(Codes[[#Headers],[Late Pregnancy History]]),FALSE)</f>
        <v>No</v>
      </c>
      <c r="S786" s="1" t="str">
        <f>VLOOKUP(Cohort[[#This Row],[Code]],Codes[],COLUMN(Codes[[#Headers],[Labour History]]),FALSE)</f>
        <v>No</v>
      </c>
      <c r="T786" s="1" t="str">
        <f>VLOOKUP(Cohort[[#This Row],[Code]],Codes[],COLUMN(Codes[[#Headers],[Baby Background Information]]),FALSE)</f>
        <v>No</v>
      </c>
      <c r="U786" s="1" t="str">
        <f>VLOOKUP(Cohort[[#This Row],[Code]],Codes[],COLUMN(Codes[[#Headers],[EPDS]]),FALSE)</f>
        <v>Yes</v>
      </c>
      <c r="V786" s="1" t="str">
        <f>VLOOKUP(Cohort[[#This Row],[Code]],Codes[],COLUMN(Codes[[#Headers],[Mother''s Medications]]),FALSE)</f>
        <v>Yes - uncleaned</v>
      </c>
      <c r="W786" s="1" t="str">
        <f>VLOOKUP(Cohort[[#This Row],[Code]],Codes[],COLUMN(Codes[[#Headers],[Baby Medications]]),FALSE)</f>
        <v>No</v>
      </c>
      <c r="X786" s="1" t="str">
        <f>VLOOKUP(Cohort[[#This Row],[Code]],Codes[],COLUMN(Codes[[#Headers],[Obstetric Histpry]]),FALSE)</f>
        <v>Yes - uncleaned</v>
      </c>
      <c r="Y786" s="1" t="str">
        <f>VLOOKUP(Cohort[[#This Row],[Code]],Codes[],COLUMN(Codes[[#Headers],[18 Month Follow on Data]]),FALSE)</f>
        <v>No</v>
      </c>
    </row>
    <row r="787" spans="1:25" hidden="1" x14ac:dyDescent="0.2">
      <c r="A787" t="s">
        <v>800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tr" cm="1">
        <f t="array" ref="I787">TEXT(SUM(10^Code_Mask*(Cohort[[#This Row],[Fetal Pilot Scans, validated or not]:[Has child had an 18 month assessment.  NB this includes limited data, courtesy assessments etc]]&gt;0)),"0000000")</f>
        <v>0000010</v>
      </c>
      <c r="L787" s="1" t="b">
        <f>VLOOKUP(Cohort[[#This Row],[Participant ID]],BIBS[],COLUMN(BIBS[[#Headers],[BIBS?]]),FALSE)</f>
        <v>0</v>
      </c>
      <c r="N787" s="1" t="str">
        <f>VLOOKUP(Cohort[[#This Row],[Code]],Codes[],COLUMN(Codes[[#Headers],[Meaning]]),FALSE)</f>
        <v>Fetal pilot.  Not assessed.  Enrolment, EPDS, not cleaned</v>
      </c>
      <c r="O787" s="1" t="str">
        <f>VLOOKUP(Cohort[[#This Row],[Code]],Codes[],COLUMN(Codes[[#Headers],[Parents Demographic]]),FALSE)</f>
        <v>Yes - uncleaned</v>
      </c>
      <c r="P787" s="1" t="str">
        <f>VLOOKUP(Cohort[[#This Row],[Code]],Codes[],COLUMN(Codes[[#Headers],[Mother''s Past Medical History]]),FALSE)</f>
        <v>Yes - uncleaned</v>
      </c>
      <c r="Q787" s="1" t="str">
        <f>VLOOKUP(Cohort[[#This Row],[Code]],Codes[],COLUMN(Codes[[#Headers],[EDD + Mode of Conception]]),FALSE)</f>
        <v>Yes - uncleaned</v>
      </c>
      <c r="R787" s="1" t="str">
        <f>VLOOKUP(Cohort[[#This Row],[Code]],Codes[],COLUMN(Codes[[#Headers],[Late Pregnancy History]]),FALSE)</f>
        <v>No</v>
      </c>
      <c r="S787" s="1" t="str">
        <f>VLOOKUP(Cohort[[#This Row],[Code]],Codes[],COLUMN(Codes[[#Headers],[Labour History]]),FALSE)</f>
        <v>No</v>
      </c>
      <c r="T787" s="1" t="str">
        <f>VLOOKUP(Cohort[[#This Row],[Code]],Codes[],COLUMN(Codes[[#Headers],[Baby Background Information]]),FALSE)</f>
        <v>No</v>
      </c>
      <c r="U787" s="1" t="str">
        <f>VLOOKUP(Cohort[[#This Row],[Code]],Codes[],COLUMN(Codes[[#Headers],[EPDS]]),FALSE)</f>
        <v>Yes</v>
      </c>
      <c r="V787" s="1" t="str">
        <f>VLOOKUP(Cohort[[#This Row],[Code]],Codes[],COLUMN(Codes[[#Headers],[Mother''s Medications]]),FALSE)</f>
        <v>Yes - uncleaned</v>
      </c>
      <c r="W787" s="1" t="str">
        <f>VLOOKUP(Cohort[[#This Row],[Code]],Codes[],COLUMN(Codes[[#Headers],[Baby Medications]]),FALSE)</f>
        <v>No</v>
      </c>
      <c r="X787" s="1" t="str">
        <f>VLOOKUP(Cohort[[#This Row],[Code]],Codes[],COLUMN(Codes[[#Headers],[Obstetric Histpry]]),FALSE)</f>
        <v>Yes - uncleaned</v>
      </c>
      <c r="Y787" s="1" t="str">
        <f>VLOOKUP(Cohort[[#This Row],[Code]],Codes[],COLUMN(Codes[[#Headers],[18 Month Follow on Data]]),FALSE)</f>
        <v>No</v>
      </c>
    </row>
    <row r="788" spans="1:25" hidden="1" x14ac:dyDescent="0.2">
      <c r="A788" t="s">
        <v>801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tr" cm="1">
        <f t="array" ref="I788">TEXT(SUM(10^Code_Mask*(Cohort[[#This Row],[Fetal Pilot Scans, validated or not]:[Has child had an 18 month assessment.  NB this includes limited data, courtesy assessments etc]]&gt;0)),"0000000")</f>
        <v>0000010</v>
      </c>
      <c r="L788" s="1" t="b">
        <f>VLOOKUP(Cohort[[#This Row],[Participant ID]],BIBS[],COLUMN(BIBS[[#Headers],[BIBS?]]),FALSE)</f>
        <v>0</v>
      </c>
      <c r="N788" s="1" t="str">
        <f>VLOOKUP(Cohort[[#This Row],[Code]],Codes[],COLUMN(Codes[[#Headers],[Meaning]]),FALSE)</f>
        <v>Fetal pilot.  Not assessed.  Enrolment, EPDS, not cleaned</v>
      </c>
      <c r="O788" s="1" t="str">
        <f>VLOOKUP(Cohort[[#This Row],[Code]],Codes[],COLUMN(Codes[[#Headers],[Parents Demographic]]),FALSE)</f>
        <v>Yes - uncleaned</v>
      </c>
      <c r="P788" s="1" t="str">
        <f>VLOOKUP(Cohort[[#This Row],[Code]],Codes[],COLUMN(Codes[[#Headers],[Mother''s Past Medical History]]),FALSE)</f>
        <v>Yes - uncleaned</v>
      </c>
      <c r="Q788" s="1" t="str">
        <f>VLOOKUP(Cohort[[#This Row],[Code]],Codes[],COLUMN(Codes[[#Headers],[EDD + Mode of Conception]]),FALSE)</f>
        <v>Yes - uncleaned</v>
      </c>
      <c r="R788" s="1" t="str">
        <f>VLOOKUP(Cohort[[#This Row],[Code]],Codes[],COLUMN(Codes[[#Headers],[Late Pregnancy History]]),FALSE)</f>
        <v>No</v>
      </c>
      <c r="S788" s="1" t="str">
        <f>VLOOKUP(Cohort[[#This Row],[Code]],Codes[],COLUMN(Codes[[#Headers],[Labour History]]),FALSE)</f>
        <v>No</v>
      </c>
      <c r="T788" s="1" t="str">
        <f>VLOOKUP(Cohort[[#This Row],[Code]],Codes[],COLUMN(Codes[[#Headers],[Baby Background Information]]),FALSE)</f>
        <v>No</v>
      </c>
      <c r="U788" s="1" t="str">
        <f>VLOOKUP(Cohort[[#This Row],[Code]],Codes[],COLUMN(Codes[[#Headers],[EPDS]]),FALSE)</f>
        <v>Yes</v>
      </c>
      <c r="V788" s="1" t="str">
        <f>VLOOKUP(Cohort[[#This Row],[Code]],Codes[],COLUMN(Codes[[#Headers],[Mother''s Medications]]),FALSE)</f>
        <v>Yes - uncleaned</v>
      </c>
      <c r="W788" s="1" t="str">
        <f>VLOOKUP(Cohort[[#This Row],[Code]],Codes[],COLUMN(Codes[[#Headers],[Baby Medications]]),FALSE)</f>
        <v>No</v>
      </c>
      <c r="X788" s="1" t="str">
        <f>VLOOKUP(Cohort[[#This Row],[Code]],Codes[],COLUMN(Codes[[#Headers],[Obstetric Histpry]]),FALSE)</f>
        <v>Yes - uncleaned</v>
      </c>
      <c r="Y788" s="1" t="str">
        <f>VLOOKUP(Cohort[[#This Row],[Code]],Codes[],COLUMN(Codes[[#Headers],[18 Month Follow on Data]]),FALSE)</f>
        <v>No</v>
      </c>
    </row>
    <row r="789" spans="1:25" hidden="1" x14ac:dyDescent="0.2">
      <c r="A789" t="s">
        <v>802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1</v>
      </c>
      <c r="I789" t="str" cm="1">
        <f t="array" ref="I789">TEXT(SUM(10^Code_Mask*(Cohort[[#This Row],[Fetal Pilot Scans, validated or not]:[Has child had an 18 month assessment.  NB this includes limited data, courtesy assessments etc]]&gt;0)),"0000000")</f>
        <v>0011100</v>
      </c>
      <c r="L789" s="1" t="b">
        <f>VLOOKUP(Cohort[[#This Row],[Participant ID]],BIBS[],COLUMN(BIBS[[#Headers],[BIBS?]]),FALSE)</f>
        <v>0</v>
      </c>
      <c r="N789" s="1" t="str">
        <f>VLOOKUP(Cohort[[#This Row],[Code]],Codes[],COLUMN(Codes[[#Headers],[Meaning]]),FALSE)</f>
        <v>Pre-term and pre-term at term scans, assessed at 18 months</v>
      </c>
      <c r="O789" s="1" t="str">
        <f>VLOOKUP(Cohort[[#This Row],[Code]],Codes[],COLUMN(Codes[[#Headers],[Parents Demographic]]),FALSE)</f>
        <v>Yes</v>
      </c>
      <c r="P789" s="1" t="str">
        <f>VLOOKUP(Cohort[[#This Row],[Code]],Codes[],COLUMN(Codes[[#Headers],[Mother''s Past Medical History]]),FALSE)</f>
        <v>Yes</v>
      </c>
      <c r="Q789" s="1" t="str">
        <f>VLOOKUP(Cohort[[#This Row],[Code]],Codes[],COLUMN(Codes[[#Headers],[EDD + Mode of Conception]]),FALSE)</f>
        <v>Yes</v>
      </c>
      <c r="R789" s="1" t="str">
        <f>VLOOKUP(Cohort[[#This Row],[Code]],Codes[],COLUMN(Codes[[#Headers],[Late Pregnancy History]]),FALSE)</f>
        <v>Yes</v>
      </c>
      <c r="S789" s="1" t="str">
        <f>VLOOKUP(Cohort[[#This Row],[Code]],Codes[],COLUMN(Codes[[#Headers],[Labour History]]),FALSE)</f>
        <v>Yes</v>
      </c>
      <c r="T789" s="1" t="str">
        <f>VLOOKUP(Cohort[[#This Row],[Code]],Codes[],COLUMN(Codes[[#Headers],[Baby Background Information]]),FALSE)</f>
        <v>Yes</v>
      </c>
      <c r="U789" s="1" t="str">
        <f>VLOOKUP(Cohort[[#This Row],[Code]],Codes[],COLUMN(Codes[[#Headers],[EPDS]]),FALSE)</f>
        <v>Yes</v>
      </c>
      <c r="V789" s="1" t="str">
        <f>VLOOKUP(Cohort[[#This Row],[Code]],Codes[],COLUMN(Codes[[#Headers],[Mother''s Medications]]),FALSE)</f>
        <v>Yes</v>
      </c>
      <c r="W789" s="1" t="str">
        <f>VLOOKUP(Cohort[[#This Row],[Code]],Codes[],COLUMN(Codes[[#Headers],[Baby Medications]]),FALSE)</f>
        <v>Yes</v>
      </c>
      <c r="X789" s="1" t="str">
        <f>VLOOKUP(Cohort[[#This Row],[Code]],Codes[],COLUMN(Codes[[#Headers],[Obstetric Histpry]]),FALSE)</f>
        <v>Yes</v>
      </c>
      <c r="Y789" s="1" t="str">
        <f>VLOOKUP(Cohort[[#This Row],[Code]],Codes[],COLUMN(Codes[[#Headers],[18 Month Follow on Data]]),FALSE)</f>
        <v>Yes</v>
      </c>
    </row>
    <row r="790" spans="1:25" x14ac:dyDescent="0.2">
      <c r="A790" t="s">
        <v>803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 t="str" cm="1">
        <f t="array" ref="I790">TEXT(SUM(10^Code_Mask*(Cohort[[#This Row],[Fetal Pilot Scans, validated or not]:[Has child had an 18 month assessment.  NB this includes limited data, courtesy assessments etc]]&gt;0)),"0000000")</f>
        <v>0100100</v>
      </c>
      <c r="L790" s="1" t="b">
        <f>VLOOKUP(Cohort[[#This Row],[Participant ID]],BIBS[],COLUMN(BIBS[[#Headers],[BIBS?]]),FALSE)</f>
        <v>1</v>
      </c>
      <c r="N790" s="1" t="str">
        <f>VLOOKUP(Cohort[[#This Row],[Code]],Codes[],COLUMN(Codes[[#Headers],[Meaning]]),FALSE)</f>
        <v>Term scan, Assessed at 18 months</v>
      </c>
      <c r="O790" s="1" t="str">
        <f>VLOOKUP(Cohort[[#This Row],[Code]],Codes[],COLUMN(Codes[[#Headers],[Parents Demographic]]),FALSE)</f>
        <v>Yes</v>
      </c>
      <c r="P790" s="1" t="str">
        <f>VLOOKUP(Cohort[[#This Row],[Code]],Codes[],COLUMN(Codes[[#Headers],[Mother''s Past Medical History]]),FALSE)</f>
        <v>Yes</v>
      </c>
      <c r="Q790" s="1" t="str">
        <f>VLOOKUP(Cohort[[#This Row],[Code]],Codes[],COLUMN(Codes[[#Headers],[EDD + Mode of Conception]]),FALSE)</f>
        <v>Yes</v>
      </c>
      <c r="R790" s="1" t="str">
        <f>VLOOKUP(Cohort[[#This Row],[Code]],Codes[],COLUMN(Codes[[#Headers],[Late Pregnancy History]]),FALSE)</f>
        <v>Yes</v>
      </c>
      <c r="S790" s="1" t="str">
        <f>VLOOKUP(Cohort[[#This Row],[Code]],Codes[],COLUMN(Codes[[#Headers],[Labour History]]),FALSE)</f>
        <v>Yes</v>
      </c>
      <c r="T790" s="1" t="str">
        <f>VLOOKUP(Cohort[[#This Row],[Code]],Codes[],COLUMN(Codes[[#Headers],[Baby Background Information]]),FALSE)</f>
        <v>Yes</v>
      </c>
      <c r="U790" s="1" t="str">
        <f>VLOOKUP(Cohort[[#This Row],[Code]],Codes[],COLUMN(Codes[[#Headers],[EPDS]]),FALSE)</f>
        <v>Yes</v>
      </c>
      <c r="V790" s="1" t="str">
        <f>VLOOKUP(Cohort[[#This Row],[Code]],Codes[],COLUMN(Codes[[#Headers],[Mother''s Medications]]),FALSE)</f>
        <v>Yes</v>
      </c>
      <c r="W790" s="1" t="str">
        <f>VLOOKUP(Cohort[[#This Row],[Code]],Codes[],COLUMN(Codes[[#Headers],[Baby Medications]]),FALSE)</f>
        <v>Yes</v>
      </c>
      <c r="X790" s="1" t="str">
        <f>VLOOKUP(Cohort[[#This Row],[Code]],Codes[],COLUMN(Codes[[#Headers],[Obstetric Histpry]]),FALSE)</f>
        <v>Yes</v>
      </c>
      <c r="Y790" s="1" t="str">
        <f>VLOOKUP(Cohort[[#This Row],[Code]],Codes[],COLUMN(Codes[[#Headers],[18 Month Follow on Data]]),FALSE)</f>
        <v>Yes</v>
      </c>
    </row>
    <row r="791" spans="1:25" hidden="1" x14ac:dyDescent="0.2">
      <c r="A791" t="s">
        <v>804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 t="str" cm="1">
        <f t="array" ref="I791">TEXT(SUM(10^Code_Mask*(Cohort[[#This Row],[Fetal Pilot Scans, validated or not]:[Has child had an 18 month assessment.  NB this includes limited data, courtesy assessments etc]]&gt;0)),"0000000")</f>
        <v>0100000</v>
      </c>
      <c r="L791" s="1" t="b">
        <f>VLOOKUP(Cohort[[#This Row],[Participant ID]],BIBS[],COLUMN(BIBS[[#Headers],[BIBS?]]),FALSE)</f>
        <v>0</v>
      </c>
      <c r="N791" s="1" t="str">
        <f>VLOOKUP(Cohort[[#This Row],[Code]],Codes[],COLUMN(Codes[[#Headers],[Meaning]]),FALSE)</f>
        <v>Term scan, not assessed</v>
      </c>
      <c r="O791" s="1" t="str">
        <f>VLOOKUP(Cohort[[#This Row],[Code]],Codes[],COLUMN(Codes[[#Headers],[Parents Demographic]]),FALSE)</f>
        <v>Yes</v>
      </c>
      <c r="P791" s="1" t="str">
        <f>VLOOKUP(Cohort[[#This Row],[Code]],Codes[],COLUMN(Codes[[#Headers],[Mother''s Past Medical History]]),FALSE)</f>
        <v>Yes</v>
      </c>
      <c r="Q791" s="1" t="str">
        <f>VLOOKUP(Cohort[[#This Row],[Code]],Codes[],COLUMN(Codes[[#Headers],[EDD + Mode of Conception]]),FALSE)</f>
        <v>Yes</v>
      </c>
      <c r="R791" s="1" t="str">
        <f>VLOOKUP(Cohort[[#This Row],[Code]],Codes[],COLUMN(Codes[[#Headers],[Late Pregnancy History]]),FALSE)</f>
        <v>Yes</v>
      </c>
      <c r="S791" s="1" t="str">
        <f>VLOOKUP(Cohort[[#This Row],[Code]],Codes[],COLUMN(Codes[[#Headers],[Labour History]]),FALSE)</f>
        <v>Yes</v>
      </c>
      <c r="T791" s="1" t="str">
        <f>VLOOKUP(Cohort[[#This Row],[Code]],Codes[],COLUMN(Codes[[#Headers],[Baby Background Information]]),FALSE)</f>
        <v>Yes</v>
      </c>
      <c r="U791" s="1" t="str">
        <f>VLOOKUP(Cohort[[#This Row],[Code]],Codes[],COLUMN(Codes[[#Headers],[EPDS]]),FALSE)</f>
        <v>Yes</v>
      </c>
      <c r="V791" s="1" t="str">
        <f>VLOOKUP(Cohort[[#This Row],[Code]],Codes[],COLUMN(Codes[[#Headers],[Mother''s Medications]]),FALSE)</f>
        <v>Yes</v>
      </c>
      <c r="W791" s="1" t="str">
        <f>VLOOKUP(Cohort[[#This Row],[Code]],Codes[],COLUMN(Codes[[#Headers],[Baby Medications]]),FALSE)</f>
        <v>Yes</v>
      </c>
      <c r="X791" s="1" t="str">
        <f>VLOOKUP(Cohort[[#This Row],[Code]],Codes[],COLUMN(Codes[[#Headers],[Obstetric Histpry]]),FALSE)</f>
        <v>Yes</v>
      </c>
      <c r="Y791" s="1" t="str">
        <f>VLOOKUP(Cohort[[#This Row],[Code]],Codes[],COLUMN(Codes[[#Headers],[18 Month Follow on Data]]),FALSE)</f>
        <v>No</v>
      </c>
    </row>
    <row r="792" spans="1:25" hidden="1" x14ac:dyDescent="0.2">
      <c r="A792" t="s">
        <v>805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 t="str" cm="1">
        <f t="array" ref="I792">TEXT(SUM(10^Code_Mask*(Cohort[[#This Row],[Fetal Pilot Scans, validated or not]:[Has child had an 18 month assessment.  NB this includes limited data, courtesy assessments etc]]&gt;0)),"0000000")</f>
        <v>0100110</v>
      </c>
      <c r="L792" s="1" t="b">
        <f>VLOOKUP(Cohort[[#This Row],[Participant ID]],BIBS[],COLUMN(BIBS[[#Headers],[BIBS?]]),FALSE)</f>
        <v>0</v>
      </c>
      <c r="N792" s="1" t="str">
        <f>VLOOKUP(Cohort[[#This Row],[Code]],Codes[],COLUMN(Codes[[#Headers],[Meaning]]),FALSE)</f>
        <v>Term scan + fetal pilot assessed at 18 months</v>
      </c>
      <c r="O792" s="1" t="str">
        <f>VLOOKUP(Cohort[[#This Row],[Code]],Codes[],COLUMN(Codes[[#Headers],[Parents Demographic]]),FALSE)</f>
        <v>Yes</v>
      </c>
      <c r="P792" s="1" t="str">
        <f>VLOOKUP(Cohort[[#This Row],[Code]],Codes[],COLUMN(Codes[[#Headers],[Mother''s Past Medical History]]),FALSE)</f>
        <v>Yes</v>
      </c>
      <c r="Q792" s="1" t="str">
        <f>VLOOKUP(Cohort[[#This Row],[Code]],Codes[],COLUMN(Codes[[#Headers],[EDD + Mode of Conception]]),FALSE)</f>
        <v>Yes</v>
      </c>
      <c r="R792" s="1" t="str">
        <f>VLOOKUP(Cohort[[#This Row],[Code]],Codes[],COLUMN(Codes[[#Headers],[Late Pregnancy History]]),FALSE)</f>
        <v>Yes</v>
      </c>
      <c r="S792" s="1" t="str">
        <f>VLOOKUP(Cohort[[#This Row],[Code]],Codes[],COLUMN(Codes[[#Headers],[Labour History]]),FALSE)</f>
        <v>Yes</v>
      </c>
      <c r="T792" s="1" t="str">
        <f>VLOOKUP(Cohort[[#This Row],[Code]],Codes[],COLUMN(Codes[[#Headers],[Baby Background Information]]),FALSE)</f>
        <v>Yes</v>
      </c>
      <c r="U792" s="1" t="str">
        <f>VLOOKUP(Cohort[[#This Row],[Code]],Codes[],COLUMN(Codes[[#Headers],[EPDS]]),FALSE)</f>
        <v>Yes</v>
      </c>
      <c r="V792" s="1" t="str">
        <f>VLOOKUP(Cohort[[#This Row],[Code]],Codes[],COLUMN(Codes[[#Headers],[Mother''s Medications]]),FALSE)</f>
        <v>Yes</v>
      </c>
      <c r="W792" s="1" t="str">
        <f>VLOOKUP(Cohort[[#This Row],[Code]],Codes[],COLUMN(Codes[[#Headers],[Baby Medications]]),FALSE)</f>
        <v>Yes</v>
      </c>
      <c r="X792" s="1" t="str">
        <f>VLOOKUP(Cohort[[#This Row],[Code]],Codes[],COLUMN(Codes[[#Headers],[Obstetric Histpry]]),FALSE)</f>
        <v>Yes</v>
      </c>
      <c r="Y792" s="1" t="str">
        <f>VLOOKUP(Cohort[[#This Row],[Code]],Codes[],COLUMN(Codes[[#Headers],[18 Month Follow on Data]]),FALSE)</f>
        <v>Yes</v>
      </c>
    </row>
    <row r="793" spans="1:25" hidden="1" x14ac:dyDescent="0.2">
      <c r="A793" t="s">
        <v>806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tr" cm="1">
        <f t="array" ref="I793">TEXT(SUM(10^Code_Mask*(Cohort[[#This Row],[Fetal Pilot Scans, validated or not]:[Has child had an 18 month assessment.  NB this includes limited data, courtesy assessments etc]]&gt;0)),"0000000")</f>
        <v>0000010</v>
      </c>
      <c r="L793" s="1" t="b">
        <f>VLOOKUP(Cohort[[#This Row],[Participant ID]],BIBS[],COLUMN(BIBS[[#Headers],[BIBS?]]),FALSE)</f>
        <v>0</v>
      </c>
      <c r="N793" s="1" t="str">
        <f>VLOOKUP(Cohort[[#This Row],[Code]],Codes[],COLUMN(Codes[[#Headers],[Meaning]]),FALSE)</f>
        <v>Fetal pilot.  Not assessed.  Enrolment, EPDS, not cleaned</v>
      </c>
      <c r="O793" s="1" t="str">
        <f>VLOOKUP(Cohort[[#This Row],[Code]],Codes[],COLUMN(Codes[[#Headers],[Parents Demographic]]),FALSE)</f>
        <v>Yes - uncleaned</v>
      </c>
      <c r="P793" s="1" t="str">
        <f>VLOOKUP(Cohort[[#This Row],[Code]],Codes[],COLUMN(Codes[[#Headers],[Mother''s Past Medical History]]),FALSE)</f>
        <v>Yes - uncleaned</v>
      </c>
      <c r="Q793" s="1" t="str">
        <f>VLOOKUP(Cohort[[#This Row],[Code]],Codes[],COLUMN(Codes[[#Headers],[EDD + Mode of Conception]]),FALSE)</f>
        <v>Yes - uncleaned</v>
      </c>
      <c r="R793" s="1" t="str">
        <f>VLOOKUP(Cohort[[#This Row],[Code]],Codes[],COLUMN(Codes[[#Headers],[Late Pregnancy History]]),FALSE)</f>
        <v>No</v>
      </c>
      <c r="S793" s="1" t="str">
        <f>VLOOKUP(Cohort[[#This Row],[Code]],Codes[],COLUMN(Codes[[#Headers],[Labour History]]),FALSE)</f>
        <v>No</v>
      </c>
      <c r="T793" s="1" t="str">
        <f>VLOOKUP(Cohort[[#This Row],[Code]],Codes[],COLUMN(Codes[[#Headers],[Baby Background Information]]),FALSE)</f>
        <v>No</v>
      </c>
      <c r="U793" s="1" t="str">
        <f>VLOOKUP(Cohort[[#This Row],[Code]],Codes[],COLUMN(Codes[[#Headers],[EPDS]]),FALSE)</f>
        <v>Yes</v>
      </c>
      <c r="V793" s="1" t="str">
        <f>VLOOKUP(Cohort[[#This Row],[Code]],Codes[],COLUMN(Codes[[#Headers],[Mother''s Medications]]),FALSE)</f>
        <v>Yes - uncleaned</v>
      </c>
      <c r="W793" s="1" t="str">
        <f>VLOOKUP(Cohort[[#This Row],[Code]],Codes[],COLUMN(Codes[[#Headers],[Baby Medications]]),FALSE)</f>
        <v>No</v>
      </c>
      <c r="X793" s="1" t="str">
        <f>VLOOKUP(Cohort[[#This Row],[Code]],Codes[],COLUMN(Codes[[#Headers],[Obstetric Histpry]]),FALSE)</f>
        <v>Yes - uncleaned</v>
      </c>
      <c r="Y793" s="1" t="str">
        <f>VLOOKUP(Cohort[[#This Row],[Code]],Codes[],COLUMN(Codes[[#Headers],[18 Month Follow on Data]]),FALSE)</f>
        <v>No</v>
      </c>
    </row>
    <row r="794" spans="1:25" hidden="1" x14ac:dyDescent="0.2">
      <c r="A794" t="s">
        <v>807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 t="str" cm="1">
        <f t="array" ref="I794">TEXT(SUM(10^Code_Mask*(Cohort[[#This Row],[Fetal Pilot Scans, validated or not]:[Has child had an 18 month assessment.  NB this includes limited data, courtesy assessments etc]]&gt;0)),"0000000")</f>
        <v>0100110</v>
      </c>
      <c r="L794" s="1" t="b">
        <f>VLOOKUP(Cohort[[#This Row],[Participant ID]],BIBS[],COLUMN(BIBS[[#Headers],[BIBS?]]),FALSE)</f>
        <v>0</v>
      </c>
      <c r="N794" s="1" t="str">
        <f>VLOOKUP(Cohort[[#This Row],[Code]],Codes[],COLUMN(Codes[[#Headers],[Meaning]]),FALSE)</f>
        <v>Term scan + fetal pilot assessed at 18 months</v>
      </c>
      <c r="O794" s="1" t="str">
        <f>VLOOKUP(Cohort[[#This Row],[Code]],Codes[],COLUMN(Codes[[#Headers],[Parents Demographic]]),FALSE)</f>
        <v>Yes</v>
      </c>
      <c r="P794" s="1" t="str">
        <f>VLOOKUP(Cohort[[#This Row],[Code]],Codes[],COLUMN(Codes[[#Headers],[Mother''s Past Medical History]]),FALSE)</f>
        <v>Yes</v>
      </c>
      <c r="Q794" s="1" t="str">
        <f>VLOOKUP(Cohort[[#This Row],[Code]],Codes[],COLUMN(Codes[[#Headers],[EDD + Mode of Conception]]),FALSE)</f>
        <v>Yes</v>
      </c>
      <c r="R794" s="1" t="str">
        <f>VLOOKUP(Cohort[[#This Row],[Code]],Codes[],COLUMN(Codes[[#Headers],[Late Pregnancy History]]),FALSE)</f>
        <v>Yes</v>
      </c>
      <c r="S794" s="1" t="str">
        <f>VLOOKUP(Cohort[[#This Row],[Code]],Codes[],COLUMN(Codes[[#Headers],[Labour History]]),FALSE)</f>
        <v>Yes</v>
      </c>
      <c r="T794" s="1" t="str">
        <f>VLOOKUP(Cohort[[#This Row],[Code]],Codes[],COLUMN(Codes[[#Headers],[Baby Background Information]]),FALSE)</f>
        <v>Yes</v>
      </c>
      <c r="U794" s="1" t="str">
        <f>VLOOKUP(Cohort[[#This Row],[Code]],Codes[],COLUMN(Codes[[#Headers],[EPDS]]),FALSE)</f>
        <v>Yes</v>
      </c>
      <c r="V794" s="1" t="str">
        <f>VLOOKUP(Cohort[[#This Row],[Code]],Codes[],COLUMN(Codes[[#Headers],[Mother''s Medications]]),FALSE)</f>
        <v>Yes</v>
      </c>
      <c r="W794" s="1" t="str">
        <f>VLOOKUP(Cohort[[#This Row],[Code]],Codes[],COLUMN(Codes[[#Headers],[Baby Medications]]),FALSE)</f>
        <v>Yes</v>
      </c>
      <c r="X794" s="1" t="str">
        <f>VLOOKUP(Cohort[[#This Row],[Code]],Codes[],COLUMN(Codes[[#Headers],[Obstetric Histpry]]),FALSE)</f>
        <v>Yes</v>
      </c>
      <c r="Y794" s="1" t="str">
        <f>VLOOKUP(Cohort[[#This Row],[Code]],Codes[],COLUMN(Codes[[#Headers],[18 Month Follow on Data]]),FALSE)</f>
        <v>Yes</v>
      </c>
    </row>
    <row r="795" spans="1:25" hidden="1" x14ac:dyDescent="0.2">
      <c r="A795" t="s">
        <v>808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tr" cm="1">
        <f t="array" ref="I795">TEXT(SUM(10^Code_Mask*(Cohort[[#This Row],[Fetal Pilot Scans, validated or not]:[Has child had an 18 month assessment.  NB this includes limited data, courtesy assessments etc]]&gt;0)),"0000000")</f>
        <v>0000010</v>
      </c>
      <c r="L795" s="1" t="b">
        <f>VLOOKUP(Cohort[[#This Row],[Participant ID]],BIBS[],COLUMN(BIBS[[#Headers],[BIBS?]]),FALSE)</f>
        <v>0</v>
      </c>
      <c r="N795" s="1" t="str">
        <f>VLOOKUP(Cohort[[#This Row],[Code]],Codes[],COLUMN(Codes[[#Headers],[Meaning]]),FALSE)</f>
        <v>Fetal pilot.  Not assessed.  Enrolment, EPDS, not cleaned</v>
      </c>
      <c r="O795" s="1" t="str">
        <f>VLOOKUP(Cohort[[#This Row],[Code]],Codes[],COLUMN(Codes[[#Headers],[Parents Demographic]]),FALSE)</f>
        <v>Yes - uncleaned</v>
      </c>
      <c r="P795" s="1" t="str">
        <f>VLOOKUP(Cohort[[#This Row],[Code]],Codes[],COLUMN(Codes[[#Headers],[Mother''s Past Medical History]]),FALSE)</f>
        <v>Yes - uncleaned</v>
      </c>
      <c r="Q795" s="1" t="str">
        <f>VLOOKUP(Cohort[[#This Row],[Code]],Codes[],COLUMN(Codes[[#Headers],[EDD + Mode of Conception]]),FALSE)</f>
        <v>Yes - uncleaned</v>
      </c>
      <c r="R795" s="1" t="str">
        <f>VLOOKUP(Cohort[[#This Row],[Code]],Codes[],COLUMN(Codes[[#Headers],[Late Pregnancy History]]),FALSE)</f>
        <v>No</v>
      </c>
      <c r="S795" s="1" t="str">
        <f>VLOOKUP(Cohort[[#This Row],[Code]],Codes[],COLUMN(Codes[[#Headers],[Labour History]]),FALSE)</f>
        <v>No</v>
      </c>
      <c r="T795" s="1" t="str">
        <f>VLOOKUP(Cohort[[#This Row],[Code]],Codes[],COLUMN(Codes[[#Headers],[Baby Background Information]]),FALSE)</f>
        <v>No</v>
      </c>
      <c r="U795" s="1" t="str">
        <f>VLOOKUP(Cohort[[#This Row],[Code]],Codes[],COLUMN(Codes[[#Headers],[EPDS]]),FALSE)</f>
        <v>Yes</v>
      </c>
      <c r="V795" s="1" t="str">
        <f>VLOOKUP(Cohort[[#This Row],[Code]],Codes[],COLUMN(Codes[[#Headers],[Mother''s Medications]]),FALSE)</f>
        <v>Yes - uncleaned</v>
      </c>
      <c r="W795" s="1" t="str">
        <f>VLOOKUP(Cohort[[#This Row],[Code]],Codes[],COLUMN(Codes[[#Headers],[Baby Medications]]),FALSE)</f>
        <v>No</v>
      </c>
      <c r="X795" s="1" t="str">
        <f>VLOOKUP(Cohort[[#This Row],[Code]],Codes[],COLUMN(Codes[[#Headers],[Obstetric Histpry]]),FALSE)</f>
        <v>Yes - uncleaned</v>
      </c>
      <c r="Y795" s="1" t="str">
        <f>VLOOKUP(Cohort[[#This Row],[Code]],Codes[],COLUMN(Codes[[#Headers],[18 Month Follow on Data]]),FALSE)</f>
        <v>No</v>
      </c>
    </row>
    <row r="796" spans="1:25" hidden="1" x14ac:dyDescent="0.2">
      <c r="A796" t="s">
        <v>809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1</v>
      </c>
      <c r="I796" t="str" cm="1">
        <f t="array" ref="I796">TEXT(SUM(10^Code_Mask*(Cohort[[#This Row],[Fetal Pilot Scans, validated or not]:[Has child had an 18 month assessment.  NB this includes limited data, courtesy assessments etc]]&gt;0)),"0000000")</f>
        <v>0011100</v>
      </c>
      <c r="L796" s="1" t="b">
        <f>VLOOKUP(Cohort[[#This Row],[Participant ID]],BIBS[],COLUMN(BIBS[[#Headers],[BIBS?]]),FALSE)</f>
        <v>0</v>
      </c>
      <c r="N796" s="1" t="str">
        <f>VLOOKUP(Cohort[[#This Row],[Code]],Codes[],COLUMN(Codes[[#Headers],[Meaning]]),FALSE)</f>
        <v>Pre-term and pre-term at term scans, assessed at 18 months</v>
      </c>
      <c r="O796" s="1" t="str">
        <f>VLOOKUP(Cohort[[#This Row],[Code]],Codes[],COLUMN(Codes[[#Headers],[Parents Demographic]]),FALSE)</f>
        <v>Yes</v>
      </c>
      <c r="P796" s="1" t="str">
        <f>VLOOKUP(Cohort[[#This Row],[Code]],Codes[],COLUMN(Codes[[#Headers],[Mother''s Past Medical History]]),FALSE)</f>
        <v>Yes</v>
      </c>
      <c r="Q796" s="1" t="str">
        <f>VLOOKUP(Cohort[[#This Row],[Code]],Codes[],COLUMN(Codes[[#Headers],[EDD + Mode of Conception]]),FALSE)</f>
        <v>Yes</v>
      </c>
      <c r="R796" s="1" t="str">
        <f>VLOOKUP(Cohort[[#This Row],[Code]],Codes[],COLUMN(Codes[[#Headers],[Late Pregnancy History]]),FALSE)</f>
        <v>Yes</v>
      </c>
      <c r="S796" s="1" t="str">
        <f>VLOOKUP(Cohort[[#This Row],[Code]],Codes[],COLUMN(Codes[[#Headers],[Labour History]]),FALSE)</f>
        <v>Yes</v>
      </c>
      <c r="T796" s="1" t="str">
        <f>VLOOKUP(Cohort[[#This Row],[Code]],Codes[],COLUMN(Codes[[#Headers],[Baby Background Information]]),FALSE)</f>
        <v>Yes</v>
      </c>
      <c r="U796" s="1" t="str">
        <f>VLOOKUP(Cohort[[#This Row],[Code]],Codes[],COLUMN(Codes[[#Headers],[EPDS]]),FALSE)</f>
        <v>Yes</v>
      </c>
      <c r="V796" s="1" t="str">
        <f>VLOOKUP(Cohort[[#This Row],[Code]],Codes[],COLUMN(Codes[[#Headers],[Mother''s Medications]]),FALSE)</f>
        <v>Yes</v>
      </c>
      <c r="W796" s="1" t="str">
        <f>VLOOKUP(Cohort[[#This Row],[Code]],Codes[],COLUMN(Codes[[#Headers],[Baby Medications]]),FALSE)</f>
        <v>Yes</v>
      </c>
      <c r="X796" s="1" t="str">
        <f>VLOOKUP(Cohort[[#This Row],[Code]],Codes[],COLUMN(Codes[[#Headers],[Obstetric Histpry]]),FALSE)</f>
        <v>Yes</v>
      </c>
      <c r="Y796" s="1" t="str">
        <f>VLOOKUP(Cohort[[#This Row],[Code]],Codes[],COLUMN(Codes[[#Headers],[18 Month Follow on Data]]),FALSE)</f>
        <v>Yes</v>
      </c>
    </row>
    <row r="797" spans="1:25" hidden="1" x14ac:dyDescent="0.2">
      <c r="A797" t="s">
        <v>810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1</v>
      </c>
      <c r="I797" t="str" cm="1">
        <f t="array" ref="I797">TEXT(SUM(10^Code_Mask*(Cohort[[#This Row],[Fetal Pilot Scans, validated or not]:[Has child had an 18 month assessment.  NB this includes limited data, courtesy assessments etc]]&gt;0)),"0000000")</f>
        <v>0011100</v>
      </c>
      <c r="L797" s="1" t="b">
        <f>VLOOKUP(Cohort[[#This Row],[Participant ID]],BIBS[],COLUMN(BIBS[[#Headers],[BIBS?]]),FALSE)</f>
        <v>0</v>
      </c>
      <c r="N797" s="1" t="str">
        <f>VLOOKUP(Cohort[[#This Row],[Code]],Codes[],COLUMN(Codes[[#Headers],[Meaning]]),FALSE)</f>
        <v>Pre-term and pre-term at term scans, assessed at 18 months</v>
      </c>
      <c r="O797" s="1" t="str">
        <f>VLOOKUP(Cohort[[#This Row],[Code]],Codes[],COLUMN(Codes[[#Headers],[Parents Demographic]]),FALSE)</f>
        <v>Yes</v>
      </c>
      <c r="P797" s="1" t="str">
        <f>VLOOKUP(Cohort[[#This Row],[Code]],Codes[],COLUMN(Codes[[#Headers],[Mother''s Past Medical History]]),FALSE)</f>
        <v>Yes</v>
      </c>
      <c r="Q797" s="1" t="str">
        <f>VLOOKUP(Cohort[[#This Row],[Code]],Codes[],COLUMN(Codes[[#Headers],[EDD + Mode of Conception]]),FALSE)</f>
        <v>Yes</v>
      </c>
      <c r="R797" s="1" t="str">
        <f>VLOOKUP(Cohort[[#This Row],[Code]],Codes[],COLUMN(Codes[[#Headers],[Late Pregnancy History]]),FALSE)</f>
        <v>Yes</v>
      </c>
      <c r="S797" s="1" t="str">
        <f>VLOOKUP(Cohort[[#This Row],[Code]],Codes[],COLUMN(Codes[[#Headers],[Labour History]]),FALSE)</f>
        <v>Yes</v>
      </c>
      <c r="T797" s="1" t="str">
        <f>VLOOKUP(Cohort[[#This Row],[Code]],Codes[],COLUMN(Codes[[#Headers],[Baby Background Information]]),FALSE)</f>
        <v>Yes</v>
      </c>
      <c r="U797" s="1" t="str">
        <f>VLOOKUP(Cohort[[#This Row],[Code]],Codes[],COLUMN(Codes[[#Headers],[EPDS]]),FALSE)</f>
        <v>Yes</v>
      </c>
      <c r="V797" s="1" t="str">
        <f>VLOOKUP(Cohort[[#This Row],[Code]],Codes[],COLUMN(Codes[[#Headers],[Mother''s Medications]]),FALSE)</f>
        <v>Yes</v>
      </c>
      <c r="W797" s="1" t="str">
        <f>VLOOKUP(Cohort[[#This Row],[Code]],Codes[],COLUMN(Codes[[#Headers],[Baby Medications]]),FALSE)</f>
        <v>Yes</v>
      </c>
      <c r="X797" s="1" t="str">
        <f>VLOOKUP(Cohort[[#This Row],[Code]],Codes[],COLUMN(Codes[[#Headers],[Obstetric Histpry]]),FALSE)</f>
        <v>Yes</v>
      </c>
      <c r="Y797" s="1" t="str">
        <f>VLOOKUP(Cohort[[#This Row],[Code]],Codes[],COLUMN(Codes[[#Headers],[18 Month Follow on Data]]),FALSE)</f>
        <v>Yes</v>
      </c>
    </row>
    <row r="798" spans="1:25" x14ac:dyDescent="0.2">
      <c r="A798" t="s">
        <v>811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 t="str" cm="1">
        <f t="array" ref="I798">TEXT(SUM(10^Code_Mask*(Cohort[[#This Row],[Fetal Pilot Scans, validated or not]:[Has child had an 18 month assessment.  NB this includes limited data, courtesy assessments etc]]&gt;0)),"0000000")</f>
        <v>0100100</v>
      </c>
      <c r="L798" s="1" t="b">
        <f>VLOOKUP(Cohort[[#This Row],[Participant ID]],BIBS[],COLUMN(BIBS[[#Headers],[BIBS?]]),FALSE)</f>
        <v>1</v>
      </c>
      <c r="N798" s="1" t="str">
        <f>VLOOKUP(Cohort[[#This Row],[Code]],Codes[],COLUMN(Codes[[#Headers],[Meaning]]),FALSE)</f>
        <v>Term scan, Assessed at 18 months</v>
      </c>
      <c r="O798" s="1" t="str">
        <f>VLOOKUP(Cohort[[#This Row],[Code]],Codes[],COLUMN(Codes[[#Headers],[Parents Demographic]]),FALSE)</f>
        <v>Yes</v>
      </c>
      <c r="P798" s="1" t="str">
        <f>VLOOKUP(Cohort[[#This Row],[Code]],Codes[],COLUMN(Codes[[#Headers],[Mother''s Past Medical History]]),FALSE)</f>
        <v>Yes</v>
      </c>
      <c r="Q798" s="1" t="str">
        <f>VLOOKUP(Cohort[[#This Row],[Code]],Codes[],COLUMN(Codes[[#Headers],[EDD + Mode of Conception]]),FALSE)</f>
        <v>Yes</v>
      </c>
      <c r="R798" s="1" t="str">
        <f>VLOOKUP(Cohort[[#This Row],[Code]],Codes[],COLUMN(Codes[[#Headers],[Late Pregnancy History]]),FALSE)</f>
        <v>Yes</v>
      </c>
      <c r="S798" s="1" t="str">
        <f>VLOOKUP(Cohort[[#This Row],[Code]],Codes[],COLUMN(Codes[[#Headers],[Labour History]]),FALSE)</f>
        <v>Yes</v>
      </c>
      <c r="T798" s="1" t="str">
        <f>VLOOKUP(Cohort[[#This Row],[Code]],Codes[],COLUMN(Codes[[#Headers],[Baby Background Information]]),FALSE)</f>
        <v>Yes</v>
      </c>
      <c r="U798" s="1" t="str">
        <f>VLOOKUP(Cohort[[#This Row],[Code]],Codes[],COLUMN(Codes[[#Headers],[EPDS]]),FALSE)</f>
        <v>Yes</v>
      </c>
      <c r="V798" s="1" t="str">
        <f>VLOOKUP(Cohort[[#This Row],[Code]],Codes[],COLUMN(Codes[[#Headers],[Mother''s Medications]]),FALSE)</f>
        <v>Yes</v>
      </c>
      <c r="W798" s="1" t="str">
        <f>VLOOKUP(Cohort[[#This Row],[Code]],Codes[],COLUMN(Codes[[#Headers],[Baby Medications]]),FALSE)</f>
        <v>Yes</v>
      </c>
      <c r="X798" s="1" t="str">
        <f>VLOOKUP(Cohort[[#This Row],[Code]],Codes[],COLUMN(Codes[[#Headers],[Obstetric Histpry]]),FALSE)</f>
        <v>Yes</v>
      </c>
      <c r="Y798" s="1" t="str">
        <f>VLOOKUP(Cohort[[#This Row],[Code]],Codes[],COLUMN(Codes[[#Headers],[18 Month Follow on Data]]),FALSE)</f>
        <v>Yes</v>
      </c>
    </row>
    <row r="799" spans="1:25" ht="51" x14ac:dyDescent="0.2">
      <c r="A799" t="s">
        <v>812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 t="str" cm="1">
        <f t="array" ref="I799">TEXT(SUM(10^Code_Mask*(Cohort[[#This Row],[Fetal Pilot Scans, validated or not]:[Has child had an 18 month assessment.  NB this includes limited data, courtesy assessments etc]]&gt;0)),"0000000")</f>
        <v>0100000</v>
      </c>
      <c r="K799" s="1" t="s">
        <v>16</v>
      </c>
      <c r="L799" s="1" t="b">
        <f>VLOOKUP(Cohort[[#This Row],[Participant ID]],BIBS[],COLUMN(BIBS[[#Headers],[BIBS?]]),FALSE)</f>
        <v>1</v>
      </c>
      <c r="N799" s="1" t="str">
        <f>VLOOKUP(Cohort[[#This Row],[Code]],Codes[],COLUMN(Codes[[#Headers],[Meaning]]),FALSE)</f>
        <v>Term scan, not assessed</v>
      </c>
      <c r="O799" s="1" t="str">
        <f>VLOOKUP(Cohort[[#This Row],[Code]],Codes[],COLUMN(Codes[[#Headers],[Parents Demographic]]),FALSE)</f>
        <v>Yes</v>
      </c>
      <c r="P799" s="1" t="str">
        <f>VLOOKUP(Cohort[[#This Row],[Code]],Codes[],COLUMN(Codes[[#Headers],[Mother''s Past Medical History]]),FALSE)</f>
        <v>Yes</v>
      </c>
      <c r="Q799" s="1" t="str">
        <f>VLOOKUP(Cohort[[#This Row],[Code]],Codes[],COLUMN(Codes[[#Headers],[EDD + Mode of Conception]]),FALSE)</f>
        <v>Yes</v>
      </c>
      <c r="R799" s="1" t="str">
        <f>VLOOKUP(Cohort[[#This Row],[Code]],Codes[],COLUMN(Codes[[#Headers],[Late Pregnancy History]]),FALSE)</f>
        <v>Yes</v>
      </c>
      <c r="S799" s="1" t="str">
        <f>VLOOKUP(Cohort[[#This Row],[Code]],Codes[],COLUMN(Codes[[#Headers],[Labour History]]),FALSE)</f>
        <v>Yes</v>
      </c>
      <c r="T799" s="1" t="str">
        <f>VLOOKUP(Cohort[[#This Row],[Code]],Codes[],COLUMN(Codes[[#Headers],[Baby Background Information]]),FALSE)</f>
        <v>Yes</v>
      </c>
      <c r="U799" s="1" t="str">
        <f>VLOOKUP(Cohort[[#This Row],[Code]],Codes[],COLUMN(Codes[[#Headers],[EPDS]]),FALSE)</f>
        <v>Yes</v>
      </c>
      <c r="V799" s="1" t="str">
        <f>VLOOKUP(Cohort[[#This Row],[Code]],Codes[],COLUMN(Codes[[#Headers],[Mother''s Medications]]),FALSE)</f>
        <v>Yes</v>
      </c>
      <c r="W799" s="1" t="str">
        <f>VLOOKUP(Cohort[[#This Row],[Code]],Codes[],COLUMN(Codes[[#Headers],[Baby Medications]]),FALSE)</f>
        <v>Yes</v>
      </c>
      <c r="X799" s="1" t="str">
        <f>VLOOKUP(Cohort[[#This Row],[Code]],Codes[],COLUMN(Codes[[#Headers],[Obstetric Histpry]]),FALSE)</f>
        <v>Yes</v>
      </c>
      <c r="Y799" s="1" t="str">
        <f>VLOOKUP(Cohort[[#This Row],[Code]],Codes[],COLUMN(Codes[[#Headers],[18 Month Follow on Data]]),FALSE)</f>
        <v>No</v>
      </c>
    </row>
    <row r="800" spans="1:25" hidden="1" x14ac:dyDescent="0.2">
      <c r="A800" t="s">
        <v>813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tr" cm="1">
        <f t="array" ref="I800">TEXT(SUM(10^Code_Mask*(Cohort[[#This Row],[Fetal Pilot Scans, validated or not]:[Has child had an 18 month assessment.  NB this includes limited data, courtesy assessments etc]]&gt;0)),"0000000")</f>
        <v>0000010</v>
      </c>
      <c r="L800" s="1" t="b">
        <f>VLOOKUP(Cohort[[#This Row],[Participant ID]],BIBS[],COLUMN(BIBS[[#Headers],[BIBS?]]),FALSE)</f>
        <v>0</v>
      </c>
      <c r="N800" s="1" t="str">
        <f>VLOOKUP(Cohort[[#This Row],[Code]],Codes[],COLUMN(Codes[[#Headers],[Meaning]]),FALSE)</f>
        <v>Fetal pilot.  Not assessed.  Enrolment, EPDS, not cleaned</v>
      </c>
      <c r="O800" s="1" t="str">
        <f>VLOOKUP(Cohort[[#This Row],[Code]],Codes[],COLUMN(Codes[[#Headers],[Parents Demographic]]),FALSE)</f>
        <v>Yes - uncleaned</v>
      </c>
      <c r="P800" s="1" t="str">
        <f>VLOOKUP(Cohort[[#This Row],[Code]],Codes[],COLUMN(Codes[[#Headers],[Mother''s Past Medical History]]),FALSE)</f>
        <v>Yes - uncleaned</v>
      </c>
      <c r="Q800" s="1" t="str">
        <f>VLOOKUP(Cohort[[#This Row],[Code]],Codes[],COLUMN(Codes[[#Headers],[EDD + Mode of Conception]]),FALSE)</f>
        <v>Yes - uncleaned</v>
      </c>
      <c r="R800" s="1" t="str">
        <f>VLOOKUP(Cohort[[#This Row],[Code]],Codes[],COLUMN(Codes[[#Headers],[Late Pregnancy History]]),FALSE)</f>
        <v>No</v>
      </c>
      <c r="S800" s="1" t="str">
        <f>VLOOKUP(Cohort[[#This Row],[Code]],Codes[],COLUMN(Codes[[#Headers],[Labour History]]),FALSE)</f>
        <v>No</v>
      </c>
      <c r="T800" s="1" t="str">
        <f>VLOOKUP(Cohort[[#This Row],[Code]],Codes[],COLUMN(Codes[[#Headers],[Baby Background Information]]),FALSE)</f>
        <v>No</v>
      </c>
      <c r="U800" s="1" t="str">
        <f>VLOOKUP(Cohort[[#This Row],[Code]],Codes[],COLUMN(Codes[[#Headers],[EPDS]]),FALSE)</f>
        <v>Yes</v>
      </c>
      <c r="V800" s="1" t="str">
        <f>VLOOKUP(Cohort[[#This Row],[Code]],Codes[],COLUMN(Codes[[#Headers],[Mother''s Medications]]),FALSE)</f>
        <v>Yes - uncleaned</v>
      </c>
      <c r="W800" s="1" t="str">
        <f>VLOOKUP(Cohort[[#This Row],[Code]],Codes[],COLUMN(Codes[[#Headers],[Baby Medications]]),FALSE)</f>
        <v>No</v>
      </c>
      <c r="X800" s="1" t="str">
        <f>VLOOKUP(Cohort[[#This Row],[Code]],Codes[],COLUMN(Codes[[#Headers],[Obstetric Histpry]]),FALSE)</f>
        <v>Yes - uncleaned</v>
      </c>
      <c r="Y800" s="1" t="str">
        <f>VLOOKUP(Cohort[[#This Row],[Code]],Codes[],COLUMN(Codes[[#Headers],[18 Month Follow on Data]]),FALSE)</f>
        <v>No</v>
      </c>
    </row>
    <row r="801" spans="1:25" hidden="1" x14ac:dyDescent="0.2">
      <c r="A801" t="s">
        <v>814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tr" cm="1">
        <f t="array" ref="I801">TEXT(SUM(10^Code_Mask*(Cohort[[#This Row],[Fetal Pilot Scans, validated or not]:[Has child had an 18 month assessment.  NB this includes limited data, courtesy assessments etc]]&gt;0)),"0000000")</f>
        <v>0000010</v>
      </c>
      <c r="L801" s="1" t="b">
        <f>VLOOKUP(Cohort[[#This Row],[Participant ID]],BIBS[],COLUMN(BIBS[[#Headers],[BIBS?]]),FALSE)</f>
        <v>0</v>
      </c>
      <c r="N801" s="1" t="str">
        <f>VLOOKUP(Cohort[[#This Row],[Code]],Codes[],COLUMN(Codes[[#Headers],[Meaning]]),FALSE)</f>
        <v>Fetal pilot.  Not assessed.  Enrolment, EPDS, not cleaned</v>
      </c>
      <c r="O801" s="1" t="str">
        <f>VLOOKUP(Cohort[[#This Row],[Code]],Codes[],COLUMN(Codes[[#Headers],[Parents Demographic]]),FALSE)</f>
        <v>Yes - uncleaned</v>
      </c>
      <c r="P801" s="1" t="str">
        <f>VLOOKUP(Cohort[[#This Row],[Code]],Codes[],COLUMN(Codes[[#Headers],[Mother''s Past Medical History]]),FALSE)</f>
        <v>Yes - uncleaned</v>
      </c>
      <c r="Q801" s="1" t="str">
        <f>VLOOKUP(Cohort[[#This Row],[Code]],Codes[],COLUMN(Codes[[#Headers],[EDD + Mode of Conception]]),FALSE)</f>
        <v>Yes - uncleaned</v>
      </c>
      <c r="R801" s="1" t="str">
        <f>VLOOKUP(Cohort[[#This Row],[Code]],Codes[],COLUMN(Codes[[#Headers],[Late Pregnancy History]]),FALSE)</f>
        <v>No</v>
      </c>
      <c r="S801" s="1" t="str">
        <f>VLOOKUP(Cohort[[#This Row],[Code]],Codes[],COLUMN(Codes[[#Headers],[Labour History]]),FALSE)</f>
        <v>No</v>
      </c>
      <c r="T801" s="1" t="str">
        <f>VLOOKUP(Cohort[[#This Row],[Code]],Codes[],COLUMN(Codes[[#Headers],[Baby Background Information]]),FALSE)</f>
        <v>No</v>
      </c>
      <c r="U801" s="1" t="str">
        <f>VLOOKUP(Cohort[[#This Row],[Code]],Codes[],COLUMN(Codes[[#Headers],[EPDS]]),FALSE)</f>
        <v>Yes</v>
      </c>
      <c r="V801" s="1" t="str">
        <f>VLOOKUP(Cohort[[#This Row],[Code]],Codes[],COLUMN(Codes[[#Headers],[Mother''s Medications]]),FALSE)</f>
        <v>Yes - uncleaned</v>
      </c>
      <c r="W801" s="1" t="str">
        <f>VLOOKUP(Cohort[[#This Row],[Code]],Codes[],COLUMN(Codes[[#Headers],[Baby Medications]]),FALSE)</f>
        <v>No</v>
      </c>
      <c r="X801" s="1" t="str">
        <f>VLOOKUP(Cohort[[#This Row],[Code]],Codes[],COLUMN(Codes[[#Headers],[Obstetric Histpry]]),FALSE)</f>
        <v>Yes - uncleaned</v>
      </c>
      <c r="Y801" s="1" t="str">
        <f>VLOOKUP(Cohort[[#This Row],[Code]],Codes[],COLUMN(Codes[[#Headers],[18 Month Follow on Data]]),FALSE)</f>
        <v>No</v>
      </c>
    </row>
    <row r="802" spans="1:25" ht="51" hidden="1" x14ac:dyDescent="0.2">
      <c r="A802" t="s">
        <v>815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 t="str" cm="1">
        <f t="array" ref="I802">TEXT(SUM(10^Code_Mask*(Cohort[[#This Row],[Fetal Pilot Scans, validated or not]:[Has child had an 18 month assessment.  NB this includes limited data, courtesy assessments etc]]&gt;0)),"0000000")</f>
        <v>0100010</v>
      </c>
      <c r="K802" s="1" t="s">
        <v>16</v>
      </c>
      <c r="L802" s="1" t="b">
        <f>VLOOKUP(Cohort[[#This Row],[Participant ID]],BIBS[],COLUMN(BIBS[[#Headers],[BIBS?]]),FALSE)</f>
        <v>0</v>
      </c>
      <c r="N802" s="1" t="str">
        <f>VLOOKUP(Cohort[[#This Row],[Code]],Codes[],COLUMN(Codes[[#Headers],[Meaning]]),FALSE)</f>
        <v>Term scan + fetal pilot not assessed</v>
      </c>
      <c r="O802" s="1" t="str">
        <f>VLOOKUP(Cohort[[#This Row],[Code]],Codes[],COLUMN(Codes[[#Headers],[Parents Demographic]]),FALSE)</f>
        <v>Yes</v>
      </c>
      <c r="P802" s="1" t="str">
        <f>VLOOKUP(Cohort[[#This Row],[Code]],Codes[],COLUMN(Codes[[#Headers],[Mother''s Past Medical History]]),FALSE)</f>
        <v>Yes</v>
      </c>
      <c r="Q802" s="1" t="str">
        <f>VLOOKUP(Cohort[[#This Row],[Code]],Codes[],COLUMN(Codes[[#Headers],[EDD + Mode of Conception]]),FALSE)</f>
        <v>Yes</v>
      </c>
      <c r="R802" s="1" t="str">
        <f>VLOOKUP(Cohort[[#This Row],[Code]],Codes[],COLUMN(Codes[[#Headers],[Late Pregnancy History]]),FALSE)</f>
        <v>Yes</v>
      </c>
      <c r="S802" s="1" t="str">
        <f>VLOOKUP(Cohort[[#This Row],[Code]],Codes[],COLUMN(Codes[[#Headers],[Labour History]]),FALSE)</f>
        <v>Yes</v>
      </c>
      <c r="T802" s="1" t="str">
        <f>VLOOKUP(Cohort[[#This Row],[Code]],Codes[],COLUMN(Codes[[#Headers],[Baby Background Information]]),FALSE)</f>
        <v>Yes</v>
      </c>
      <c r="U802" s="1" t="str">
        <f>VLOOKUP(Cohort[[#This Row],[Code]],Codes[],COLUMN(Codes[[#Headers],[EPDS]]),FALSE)</f>
        <v>Yes</v>
      </c>
      <c r="V802" s="1" t="str">
        <f>VLOOKUP(Cohort[[#This Row],[Code]],Codes[],COLUMN(Codes[[#Headers],[Mother''s Medications]]),FALSE)</f>
        <v>Yes</v>
      </c>
      <c r="W802" s="1" t="str">
        <f>VLOOKUP(Cohort[[#This Row],[Code]],Codes[],COLUMN(Codes[[#Headers],[Baby Medications]]),FALSE)</f>
        <v>Yes</v>
      </c>
      <c r="X802" s="1" t="str">
        <f>VLOOKUP(Cohort[[#This Row],[Code]],Codes[],COLUMN(Codes[[#Headers],[Obstetric Histpry]]),FALSE)</f>
        <v>Yes</v>
      </c>
      <c r="Y802" s="1" t="str">
        <f>VLOOKUP(Cohort[[#This Row],[Code]],Codes[],COLUMN(Codes[[#Headers],[18 Month Follow on Data]]),FALSE)</f>
        <v>No</v>
      </c>
    </row>
    <row r="803" spans="1:25" hidden="1" x14ac:dyDescent="0.2">
      <c r="A803" t="s">
        <v>816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 t="str" cm="1">
        <f t="array" ref="I803">TEXT(SUM(10^Code_Mask*(Cohort[[#This Row],[Fetal Pilot Scans, validated or not]:[Has child had an 18 month assessment.  NB this includes limited data, courtesy assessments etc]]&gt;0)),"0000000")</f>
        <v>0100110</v>
      </c>
      <c r="L803" s="1" t="b">
        <f>VLOOKUP(Cohort[[#This Row],[Participant ID]],BIBS[],COLUMN(BIBS[[#Headers],[BIBS?]]),FALSE)</f>
        <v>0</v>
      </c>
      <c r="N803" s="1" t="str">
        <f>VLOOKUP(Cohort[[#This Row],[Code]],Codes[],COLUMN(Codes[[#Headers],[Meaning]]),FALSE)</f>
        <v>Term scan + fetal pilot assessed at 18 months</v>
      </c>
      <c r="O803" s="1" t="str">
        <f>VLOOKUP(Cohort[[#This Row],[Code]],Codes[],COLUMN(Codes[[#Headers],[Parents Demographic]]),FALSE)</f>
        <v>Yes</v>
      </c>
      <c r="P803" s="1" t="str">
        <f>VLOOKUP(Cohort[[#This Row],[Code]],Codes[],COLUMN(Codes[[#Headers],[Mother''s Past Medical History]]),FALSE)</f>
        <v>Yes</v>
      </c>
      <c r="Q803" s="1" t="str">
        <f>VLOOKUP(Cohort[[#This Row],[Code]],Codes[],COLUMN(Codes[[#Headers],[EDD + Mode of Conception]]),FALSE)</f>
        <v>Yes</v>
      </c>
      <c r="R803" s="1" t="str">
        <f>VLOOKUP(Cohort[[#This Row],[Code]],Codes[],COLUMN(Codes[[#Headers],[Late Pregnancy History]]),FALSE)</f>
        <v>Yes</v>
      </c>
      <c r="S803" s="1" t="str">
        <f>VLOOKUP(Cohort[[#This Row],[Code]],Codes[],COLUMN(Codes[[#Headers],[Labour History]]),FALSE)</f>
        <v>Yes</v>
      </c>
      <c r="T803" s="1" t="str">
        <f>VLOOKUP(Cohort[[#This Row],[Code]],Codes[],COLUMN(Codes[[#Headers],[Baby Background Information]]),FALSE)</f>
        <v>Yes</v>
      </c>
      <c r="U803" s="1" t="str">
        <f>VLOOKUP(Cohort[[#This Row],[Code]],Codes[],COLUMN(Codes[[#Headers],[EPDS]]),FALSE)</f>
        <v>Yes</v>
      </c>
      <c r="V803" s="1" t="str">
        <f>VLOOKUP(Cohort[[#This Row],[Code]],Codes[],COLUMN(Codes[[#Headers],[Mother''s Medications]]),FALSE)</f>
        <v>Yes</v>
      </c>
      <c r="W803" s="1" t="str">
        <f>VLOOKUP(Cohort[[#This Row],[Code]],Codes[],COLUMN(Codes[[#Headers],[Baby Medications]]),FALSE)</f>
        <v>Yes</v>
      </c>
      <c r="X803" s="1" t="str">
        <f>VLOOKUP(Cohort[[#This Row],[Code]],Codes[],COLUMN(Codes[[#Headers],[Obstetric Histpry]]),FALSE)</f>
        <v>Yes</v>
      </c>
      <c r="Y803" s="1" t="str">
        <f>VLOOKUP(Cohort[[#This Row],[Code]],Codes[],COLUMN(Codes[[#Headers],[18 Month Follow on Data]]),FALSE)</f>
        <v>Yes</v>
      </c>
    </row>
    <row r="804" spans="1:25" x14ac:dyDescent="0.2">
      <c r="A804" t="s">
        <v>817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 t="str" cm="1">
        <f t="array" ref="I804">TEXT(SUM(10^Code_Mask*(Cohort[[#This Row],[Fetal Pilot Scans, validated or not]:[Has child had an 18 month assessment.  NB this includes limited data, courtesy assessments etc]]&gt;0)),"0000000")</f>
        <v>0100100</v>
      </c>
      <c r="L804" s="1" t="b">
        <f>VLOOKUP(Cohort[[#This Row],[Participant ID]],BIBS[],COLUMN(BIBS[[#Headers],[BIBS?]]),FALSE)</f>
        <v>1</v>
      </c>
      <c r="N804" s="1" t="str">
        <f>VLOOKUP(Cohort[[#This Row],[Code]],Codes[],COLUMN(Codes[[#Headers],[Meaning]]),FALSE)</f>
        <v>Term scan, Assessed at 18 months</v>
      </c>
      <c r="O804" s="1" t="str">
        <f>VLOOKUP(Cohort[[#This Row],[Code]],Codes[],COLUMN(Codes[[#Headers],[Parents Demographic]]),FALSE)</f>
        <v>Yes</v>
      </c>
      <c r="P804" s="1" t="str">
        <f>VLOOKUP(Cohort[[#This Row],[Code]],Codes[],COLUMN(Codes[[#Headers],[Mother''s Past Medical History]]),FALSE)</f>
        <v>Yes</v>
      </c>
      <c r="Q804" s="1" t="str">
        <f>VLOOKUP(Cohort[[#This Row],[Code]],Codes[],COLUMN(Codes[[#Headers],[EDD + Mode of Conception]]),FALSE)</f>
        <v>Yes</v>
      </c>
      <c r="R804" s="1" t="str">
        <f>VLOOKUP(Cohort[[#This Row],[Code]],Codes[],COLUMN(Codes[[#Headers],[Late Pregnancy History]]),FALSE)</f>
        <v>Yes</v>
      </c>
      <c r="S804" s="1" t="str">
        <f>VLOOKUP(Cohort[[#This Row],[Code]],Codes[],COLUMN(Codes[[#Headers],[Labour History]]),FALSE)</f>
        <v>Yes</v>
      </c>
      <c r="T804" s="1" t="str">
        <f>VLOOKUP(Cohort[[#This Row],[Code]],Codes[],COLUMN(Codes[[#Headers],[Baby Background Information]]),FALSE)</f>
        <v>Yes</v>
      </c>
      <c r="U804" s="1" t="str">
        <f>VLOOKUP(Cohort[[#This Row],[Code]],Codes[],COLUMN(Codes[[#Headers],[EPDS]]),FALSE)</f>
        <v>Yes</v>
      </c>
      <c r="V804" s="1" t="str">
        <f>VLOOKUP(Cohort[[#This Row],[Code]],Codes[],COLUMN(Codes[[#Headers],[Mother''s Medications]]),FALSE)</f>
        <v>Yes</v>
      </c>
      <c r="W804" s="1" t="str">
        <f>VLOOKUP(Cohort[[#This Row],[Code]],Codes[],COLUMN(Codes[[#Headers],[Baby Medications]]),FALSE)</f>
        <v>Yes</v>
      </c>
      <c r="X804" s="1" t="str">
        <f>VLOOKUP(Cohort[[#This Row],[Code]],Codes[],COLUMN(Codes[[#Headers],[Obstetric Histpry]]),FALSE)</f>
        <v>Yes</v>
      </c>
      <c r="Y804" s="1" t="str">
        <f>VLOOKUP(Cohort[[#This Row],[Code]],Codes[],COLUMN(Codes[[#Headers],[18 Month Follow on Data]]),FALSE)</f>
        <v>Yes</v>
      </c>
    </row>
    <row r="805" spans="1:25" ht="51" hidden="1" x14ac:dyDescent="0.2">
      <c r="A805" t="s">
        <v>818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 t="str" cm="1">
        <f t="array" ref="I805">TEXT(SUM(10^Code_Mask*(Cohort[[#This Row],[Fetal Pilot Scans, validated or not]:[Has child had an 18 month assessment.  NB this includes limited data, courtesy assessments etc]]&gt;0)),"0000000")</f>
        <v>0100010</v>
      </c>
      <c r="K805" s="1" t="s">
        <v>16</v>
      </c>
      <c r="L805" s="1" t="b">
        <f>VLOOKUP(Cohort[[#This Row],[Participant ID]],BIBS[],COLUMN(BIBS[[#Headers],[BIBS?]]),FALSE)</f>
        <v>0</v>
      </c>
      <c r="N805" s="1" t="str">
        <f>VLOOKUP(Cohort[[#This Row],[Code]],Codes[],COLUMN(Codes[[#Headers],[Meaning]]),FALSE)</f>
        <v>Term scan + fetal pilot not assessed</v>
      </c>
      <c r="O805" s="1" t="str">
        <f>VLOOKUP(Cohort[[#This Row],[Code]],Codes[],COLUMN(Codes[[#Headers],[Parents Demographic]]),FALSE)</f>
        <v>Yes</v>
      </c>
      <c r="P805" s="1" t="str">
        <f>VLOOKUP(Cohort[[#This Row],[Code]],Codes[],COLUMN(Codes[[#Headers],[Mother''s Past Medical History]]),FALSE)</f>
        <v>Yes</v>
      </c>
      <c r="Q805" s="1" t="str">
        <f>VLOOKUP(Cohort[[#This Row],[Code]],Codes[],COLUMN(Codes[[#Headers],[EDD + Mode of Conception]]),FALSE)</f>
        <v>Yes</v>
      </c>
      <c r="R805" s="1" t="str">
        <f>VLOOKUP(Cohort[[#This Row],[Code]],Codes[],COLUMN(Codes[[#Headers],[Late Pregnancy History]]),FALSE)</f>
        <v>Yes</v>
      </c>
      <c r="S805" s="1" t="str">
        <f>VLOOKUP(Cohort[[#This Row],[Code]],Codes[],COLUMN(Codes[[#Headers],[Labour History]]),FALSE)</f>
        <v>Yes</v>
      </c>
      <c r="T805" s="1" t="str">
        <f>VLOOKUP(Cohort[[#This Row],[Code]],Codes[],COLUMN(Codes[[#Headers],[Baby Background Information]]),FALSE)</f>
        <v>Yes</v>
      </c>
      <c r="U805" s="1" t="str">
        <f>VLOOKUP(Cohort[[#This Row],[Code]],Codes[],COLUMN(Codes[[#Headers],[EPDS]]),FALSE)</f>
        <v>Yes</v>
      </c>
      <c r="V805" s="1" t="str">
        <f>VLOOKUP(Cohort[[#This Row],[Code]],Codes[],COLUMN(Codes[[#Headers],[Mother''s Medications]]),FALSE)</f>
        <v>Yes</v>
      </c>
      <c r="W805" s="1" t="str">
        <f>VLOOKUP(Cohort[[#This Row],[Code]],Codes[],COLUMN(Codes[[#Headers],[Baby Medications]]),FALSE)</f>
        <v>Yes</v>
      </c>
      <c r="X805" s="1" t="str">
        <f>VLOOKUP(Cohort[[#This Row],[Code]],Codes[],COLUMN(Codes[[#Headers],[Obstetric Histpry]]),FALSE)</f>
        <v>Yes</v>
      </c>
      <c r="Y805" s="1" t="str">
        <f>VLOOKUP(Cohort[[#This Row],[Code]],Codes[],COLUMN(Codes[[#Headers],[18 Month Follow on Data]]),FALSE)</f>
        <v>No</v>
      </c>
    </row>
    <row r="806" spans="1:25" hidden="1" x14ac:dyDescent="0.2">
      <c r="A806" t="s">
        <v>819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 t="str" cm="1">
        <f t="array" ref="I806">TEXT(SUM(10^Code_Mask*(Cohort[[#This Row],[Fetal Pilot Scans, validated or not]:[Has child had an 18 month assessment.  NB this includes limited data, courtesy assessments etc]]&gt;0)),"0000000")</f>
        <v>0100110</v>
      </c>
      <c r="L806" s="1" t="b">
        <f>VLOOKUP(Cohort[[#This Row],[Participant ID]],BIBS[],COLUMN(BIBS[[#Headers],[BIBS?]]),FALSE)</f>
        <v>0</v>
      </c>
      <c r="N806" s="1" t="str">
        <f>VLOOKUP(Cohort[[#This Row],[Code]],Codes[],COLUMN(Codes[[#Headers],[Meaning]]),FALSE)</f>
        <v>Term scan + fetal pilot assessed at 18 months</v>
      </c>
      <c r="O806" s="1" t="str">
        <f>VLOOKUP(Cohort[[#This Row],[Code]],Codes[],COLUMN(Codes[[#Headers],[Parents Demographic]]),FALSE)</f>
        <v>Yes</v>
      </c>
      <c r="P806" s="1" t="str">
        <f>VLOOKUP(Cohort[[#This Row],[Code]],Codes[],COLUMN(Codes[[#Headers],[Mother''s Past Medical History]]),FALSE)</f>
        <v>Yes</v>
      </c>
      <c r="Q806" s="1" t="str">
        <f>VLOOKUP(Cohort[[#This Row],[Code]],Codes[],COLUMN(Codes[[#Headers],[EDD + Mode of Conception]]),FALSE)</f>
        <v>Yes</v>
      </c>
      <c r="R806" s="1" t="str">
        <f>VLOOKUP(Cohort[[#This Row],[Code]],Codes[],COLUMN(Codes[[#Headers],[Late Pregnancy History]]),FALSE)</f>
        <v>Yes</v>
      </c>
      <c r="S806" s="1" t="str">
        <f>VLOOKUP(Cohort[[#This Row],[Code]],Codes[],COLUMN(Codes[[#Headers],[Labour History]]),FALSE)</f>
        <v>Yes</v>
      </c>
      <c r="T806" s="1" t="str">
        <f>VLOOKUP(Cohort[[#This Row],[Code]],Codes[],COLUMN(Codes[[#Headers],[Baby Background Information]]),FALSE)</f>
        <v>Yes</v>
      </c>
      <c r="U806" s="1" t="str">
        <f>VLOOKUP(Cohort[[#This Row],[Code]],Codes[],COLUMN(Codes[[#Headers],[EPDS]]),FALSE)</f>
        <v>Yes</v>
      </c>
      <c r="V806" s="1" t="str">
        <f>VLOOKUP(Cohort[[#This Row],[Code]],Codes[],COLUMN(Codes[[#Headers],[Mother''s Medications]]),FALSE)</f>
        <v>Yes</v>
      </c>
      <c r="W806" s="1" t="str">
        <f>VLOOKUP(Cohort[[#This Row],[Code]],Codes[],COLUMN(Codes[[#Headers],[Baby Medications]]),FALSE)</f>
        <v>Yes</v>
      </c>
      <c r="X806" s="1" t="str">
        <f>VLOOKUP(Cohort[[#This Row],[Code]],Codes[],COLUMN(Codes[[#Headers],[Obstetric Histpry]]),FALSE)</f>
        <v>Yes</v>
      </c>
      <c r="Y806" s="1" t="str">
        <f>VLOOKUP(Cohort[[#This Row],[Code]],Codes[],COLUMN(Codes[[#Headers],[18 Month Follow on Data]]),FALSE)</f>
        <v>Yes</v>
      </c>
    </row>
    <row r="807" spans="1:25" hidden="1" x14ac:dyDescent="0.2">
      <c r="A807" t="s">
        <v>820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 t="str" cm="1">
        <f t="array" ref="I807">TEXT(SUM(10^Code_Mask*(Cohort[[#This Row],[Fetal Pilot Scans, validated or not]:[Has child had an 18 month assessment.  NB this includes limited data, courtesy assessments etc]]&gt;0)),"0000000")</f>
        <v>0011100</v>
      </c>
      <c r="L807" s="1" t="b">
        <f>VLOOKUP(Cohort[[#This Row],[Participant ID]],BIBS[],COLUMN(BIBS[[#Headers],[BIBS?]]),FALSE)</f>
        <v>0</v>
      </c>
      <c r="N807" s="1" t="str">
        <f>VLOOKUP(Cohort[[#This Row],[Code]],Codes[],COLUMN(Codes[[#Headers],[Meaning]]),FALSE)</f>
        <v>Pre-term and pre-term at term scans, assessed at 18 months</v>
      </c>
      <c r="O807" s="1" t="str">
        <f>VLOOKUP(Cohort[[#This Row],[Code]],Codes[],COLUMN(Codes[[#Headers],[Parents Demographic]]),FALSE)</f>
        <v>Yes</v>
      </c>
      <c r="P807" s="1" t="str">
        <f>VLOOKUP(Cohort[[#This Row],[Code]],Codes[],COLUMN(Codes[[#Headers],[Mother''s Past Medical History]]),FALSE)</f>
        <v>Yes</v>
      </c>
      <c r="Q807" s="1" t="str">
        <f>VLOOKUP(Cohort[[#This Row],[Code]],Codes[],COLUMN(Codes[[#Headers],[EDD + Mode of Conception]]),FALSE)</f>
        <v>Yes</v>
      </c>
      <c r="R807" s="1" t="str">
        <f>VLOOKUP(Cohort[[#This Row],[Code]],Codes[],COLUMN(Codes[[#Headers],[Late Pregnancy History]]),FALSE)</f>
        <v>Yes</v>
      </c>
      <c r="S807" s="1" t="str">
        <f>VLOOKUP(Cohort[[#This Row],[Code]],Codes[],COLUMN(Codes[[#Headers],[Labour History]]),FALSE)</f>
        <v>Yes</v>
      </c>
      <c r="T807" s="1" t="str">
        <f>VLOOKUP(Cohort[[#This Row],[Code]],Codes[],COLUMN(Codes[[#Headers],[Baby Background Information]]),FALSE)</f>
        <v>Yes</v>
      </c>
      <c r="U807" s="1" t="str">
        <f>VLOOKUP(Cohort[[#This Row],[Code]],Codes[],COLUMN(Codes[[#Headers],[EPDS]]),FALSE)</f>
        <v>Yes</v>
      </c>
      <c r="V807" s="1" t="str">
        <f>VLOOKUP(Cohort[[#This Row],[Code]],Codes[],COLUMN(Codes[[#Headers],[Mother''s Medications]]),FALSE)</f>
        <v>Yes</v>
      </c>
      <c r="W807" s="1" t="str">
        <f>VLOOKUP(Cohort[[#This Row],[Code]],Codes[],COLUMN(Codes[[#Headers],[Baby Medications]]),FALSE)</f>
        <v>Yes</v>
      </c>
      <c r="X807" s="1" t="str">
        <f>VLOOKUP(Cohort[[#This Row],[Code]],Codes[],COLUMN(Codes[[#Headers],[Obstetric Histpry]]),FALSE)</f>
        <v>Yes</v>
      </c>
      <c r="Y807" s="1" t="str">
        <f>VLOOKUP(Cohort[[#This Row],[Code]],Codes[],COLUMN(Codes[[#Headers],[18 Month Follow on Data]]),FALSE)</f>
        <v>Yes</v>
      </c>
    </row>
    <row r="808" spans="1:25" hidden="1" x14ac:dyDescent="0.2">
      <c r="A808" t="s">
        <v>821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1</v>
      </c>
      <c r="I808" t="str" cm="1">
        <f t="array" ref="I808">TEXT(SUM(10^Code_Mask*(Cohort[[#This Row],[Fetal Pilot Scans, validated or not]:[Has child had an 18 month assessment.  NB this includes limited data, courtesy assessments etc]]&gt;0)),"0000000")</f>
        <v>1100110</v>
      </c>
      <c r="L808" s="1" t="b">
        <f>VLOOKUP(Cohort[[#This Row],[Participant ID]],BIBS[],COLUMN(BIBS[[#Headers],[BIBS?]]),FALSE)</f>
        <v>0</v>
      </c>
      <c r="N808" s="1" t="str">
        <f>VLOOKUP(Cohort[[#This Row],[Code]],Codes[],COLUMN(Codes[[#Headers],[Meaning]]),FALSE)</f>
        <v>Fetal scan + fetal pilot + term scan, assessed at 18 months</v>
      </c>
      <c r="O808" s="1" t="str">
        <f>VLOOKUP(Cohort[[#This Row],[Code]],Codes[],COLUMN(Codes[[#Headers],[Parents Demographic]]),FALSE)</f>
        <v>Yes</v>
      </c>
      <c r="P808" s="1" t="str">
        <f>VLOOKUP(Cohort[[#This Row],[Code]],Codes[],COLUMN(Codes[[#Headers],[Mother''s Past Medical History]]),FALSE)</f>
        <v>Yes</v>
      </c>
      <c r="Q808" s="1" t="str">
        <f>VLOOKUP(Cohort[[#This Row],[Code]],Codes[],COLUMN(Codes[[#Headers],[EDD + Mode of Conception]]),FALSE)</f>
        <v>Yes</v>
      </c>
      <c r="R808" s="1" t="str">
        <f>VLOOKUP(Cohort[[#This Row],[Code]],Codes[],COLUMN(Codes[[#Headers],[Late Pregnancy History]]),FALSE)</f>
        <v>Yes</v>
      </c>
      <c r="S808" s="1" t="str">
        <f>VLOOKUP(Cohort[[#This Row],[Code]],Codes[],COLUMN(Codes[[#Headers],[Labour History]]),FALSE)</f>
        <v>Yes</v>
      </c>
      <c r="T808" s="1" t="str">
        <f>VLOOKUP(Cohort[[#This Row],[Code]],Codes[],COLUMN(Codes[[#Headers],[Baby Background Information]]),FALSE)</f>
        <v>Yes</v>
      </c>
      <c r="U808" s="1" t="str">
        <f>VLOOKUP(Cohort[[#This Row],[Code]],Codes[],COLUMN(Codes[[#Headers],[EPDS]]),FALSE)</f>
        <v>Yes</v>
      </c>
      <c r="V808" s="1" t="str">
        <f>VLOOKUP(Cohort[[#This Row],[Code]],Codes[],COLUMN(Codes[[#Headers],[Mother''s Medications]]),FALSE)</f>
        <v>Yes</v>
      </c>
      <c r="W808" s="1" t="str">
        <f>VLOOKUP(Cohort[[#This Row],[Code]],Codes[],COLUMN(Codes[[#Headers],[Baby Medications]]),FALSE)</f>
        <v>Yes</v>
      </c>
      <c r="X808" s="1" t="str">
        <f>VLOOKUP(Cohort[[#This Row],[Code]],Codes[],COLUMN(Codes[[#Headers],[Obstetric Histpry]]),FALSE)</f>
        <v>Yes</v>
      </c>
      <c r="Y808" s="1" t="str">
        <f>VLOOKUP(Cohort[[#This Row],[Code]],Codes[],COLUMN(Codes[[#Headers],[18 Month Follow on Data]]),FALSE)</f>
        <v>Yes</v>
      </c>
    </row>
    <row r="809" spans="1:25" hidden="1" x14ac:dyDescent="0.2">
      <c r="A809" t="s">
        <v>822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tr" cm="1">
        <f t="array" ref="I809">TEXT(SUM(10^Code_Mask*(Cohort[[#This Row],[Fetal Pilot Scans, validated or not]:[Has child had an 18 month assessment.  NB this includes limited data, courtesy assessments etc]]&gt;0)),"0000000")</f>
        <v>0000010</v>
      </c>
      <c r="L809" s="1" t="b">
        <f>VLOOKUP(Cohort[[#This Row],[Participant ID]],BIBS[],COLUMN(BIBS[[#Headers],[BIBS?]]),FALSE)</f>
        <v>0</v>
      </c>
      <c r="N809" s="1" t="str">
        <f>VLOOKUP(Cohort[[#This Row],[Code]],Codes[],COLUMN(Codes[[#Headers],[Meaning]]),FALSE)</f>
        <v>Fetal pilot.  Not assessed.  Enrolment, EPDS, not cleaned</v>
      </c>
      <c r="O809" s="1" t="str">
        <f>VLOOKUP(Cohort[[#This Row],[Code]],Codes[],COLUMN(Codes[[#Headers],[Parents Demographic]]),FALSE)</f>
        <v>Yes - uncleaned</v>
      </c>
      <c r="P809" s="1" t="str">
        <f>VLOOKUP(Cohort[[#This Row],[Code]],Codes[],COLUMN(Codes[[#Headers],[Mother''s Past Medical History]]),FALSE)</f>
        <v>Yes - uncleaned</v>
      </c>
      <c r="Q809" s="1" t="str">
        <f>VLOOKUP(Cohort[[#This Row],[Code]],Codes[],COLUMN(Codes[[#Headers],[EDD + Mode of Conception]]),FALSE)</f>
        <v>Yes - uncleaned</v>
      </c>
      <c r="R809" s="1" t="str">
        <f>VLOOKUP(Cohort[[#This Row],[Code]],Codes[],COLUMN(Codes[[#Headers],[Late Pregnancy History]]),FALSE)</f>
        <v>No</v>
      </c>
      <c r="S809" s="1" t="str">
        <f>VLOOKUP(Cohort[[#This Row],[Code]],Codes[],COLUMN(Codes[[#Headers],[Labour History]]),FALSE)</f>
        <v>No</v>
      </c>
      <c r="T809" s="1" t="str">
        <f>VLOOKUP(Cohort[[#This Row],[Code]],Codes[],COLUMN(Codes[[#Headers],[Baby Background Information]]),FALSE)</f>
        <v>No</v>
      </c>
      <c r="U809" s="1" t="str">
        <f>VLOOKUP(Cohort[[#This Row],[Code]],Codes[],COLUMN(Codes[[#Headers],[EPDS]]),FALSE)</f>
        <v>Yes</v>
      </c>
      <c r="V809" s="1" t="str">
        <f>VLOOKUP(Cohort[[#This Row],[Code]],Codes[],COLUMN(Codes[[#Headers],[Mother''s Medications]]),FALSE)</f>
        <v>Yes - uncleaned</v>
      </c>
      <c r="W809" s="1" t="str">
        <f>VLOOKUP(Cohort[[#This Row],[Code]],Codes[],COLUMN(Codes[[#Headers],[Baby Medications]]),FALSE)</f>
        <v>No</v>
      </c>
      <c r="X809" s="1" t="str">
        <f>VLOOKUP(Cohort[[#This Row],[Code]],Codes[],COLUMN(Codes[[#Headers],[Obstetric Histpry]]),FALSE)</f>
        <v>Yes - uncleaned</v>
      </c>
      <c r="Y809" s="1" t="str">
        <f>VLOOKUP(Cohort[[#This Row],[Code]],Codes[],COLUMN(Codes[[#Headers],[18 Month Follow on Data]]),FALSE)</f>
        <v>No</v>
      </c>
    </row>
    <row r="810" spans="1:25" x14ac:dyDescent="0.2">
      <c r="A810" t="s">
        <v>823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 t="str" cm="1">
        <f t="array" ref="I810">TEXT(SUM(10^Code_Mask*(Cohort[[#This Row],[Fetal Pilot Scans, validated or not]:[Has child had an 18 month assessment.  NB this includes limited data, courtesy assessments etc]]&gt;0)),"0000000")</f>
        <v>0100100</v>
      </c>
      <c r="L810" s="1" t="b">
        <f>VLOOKUP(Cohort[[#This Row],[Participant ID]],BIBS[],COLUMN(BIBS[[#Headers],[BIBS?]]),FALSE)</f>
        <v>1</v>
      </c>
      <c r="N810" s="1" t="str">
        <f>VLOOKUP(Cohort[[#This Row],[Code]],Codes[],COLUMN(Codes[[#Headers],[Meaning]]),FALSE)</f>
        <v>Term scan, Assessed at 18 months</v>
      </c>
      <c r="O810" s="1" t="str">
        <f>VLOOKUP(Cohort[[#This Row],[Code]],Codes[],COLUMN(Codes[[#Headers],[Parents Demographic]]),FALSE)</f>
        <v>Yes</v>
      </c>
      <c r="P810" s="1" t="str">
        <f>VLOOKUP(Cohort[[#This Row],[Code]],Codes[],COLUMN(Codes[[#Headers],[Mother''s Past Medical History]]),FALSE)</f>
        <v>Yes</v>
      </c>
      <c r="Q810" s="1" t="str">
        <f>VLOOKUP(Cohort[[#This Row],[Code]],Codes[],COLUMN(Codes[[#Headers],[EDD + Mode of Conception]]),FALSE)</f>
        <v>Yes</v>
      </c>
      <c r="R810" s="1" t="str">
        <f>VLOOKUP(Cohort[[#This Row],[Code]],Codes[],COLUMN(Codes[[#Headers],[Late Pregnancy History]]),FALSE)</f>
        <v>Yes</v>
      </c>
      <c r="S810" s="1" t="str">
        <f>VLOOKUP(Cohort[[#This Row],[Code]],Codes[],COLUMN(Codes[[#Headers],[Labour History]]),FALSE)</f>
        <v>Yes</v>
      </c>
      <c r="T810" s="1" t="str">
        <f>VLOOKUP(Cohort[[#This Row],[Code]],Codes[],COLUMN(Codes[[#Headers],[Baby Background Information]]),FALSE)</f>
        <v>Yes</v>
      </c>
      <c r="U810" s="1" t="str">
        <f>VLOOKUP(Cohort[[#This Row],[Code]],Codes[],COLUMN(Codes[[#Headers],[EPDS]]),FALSE)</f>
        <v>Yes</v>
      </c>
      <c r="V810" s="1" t="str">
        <f>VLOOKUP(Cohort[[#This Row],[Code]],Codes[],COLUMN(Codes[[#Headers],[Mother''s Medications]]),FALSE)</f>
        <v>Yes</v>
      </c>
      <c r="W810" s="1" t="str">
        <f>VLOOKUP(Cohort[[#This Row],[Code]],Codes[],COLUMN(Codes[[#Headers],[Baby Medications]]),FALSE)</f>
        <v>Yes</v>
      </c>
      <c r="X810" s="1" t="str">
        <f>VLOOKUP(Cohort[[#This Row],[Code]],Codes[],COLUMN(Codes[[#Headers],[Obstetric Histpry]]),FALSE)</f>
        <v>Yes</v>
      </c>
      <c r="Y810" s="1" t="str">
        <f>VLOOKUP(Cohort[[#This Row],[Code]],Codes[],COLUMN(Codes[[#Headers],[18 Month Follow on Data]]),FALSE)</f>
        <v>Yes</v>
      </c>
    </row>
    <row r="811" spans="1:25" hidden="1" x14ac:dyDescent="0.2">
      <c r="A811" t="s">
        <v>824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tr" cm="1">
        <f t="array" ref="I811">TEXT(SUM(10^Code_Mask*(Cohort[[#This Row],[Fetal Pilot Scans, validated or not]:[Has child had an 18 month assessment.  NB this includes limited data, courtesy assessments etc]]&gt;0)),"0000000")</f>
        <v>0000010</v>
      </c>
      <c r="L811" s="1" t="b">
        <f>VLOOKUP(Cohort[[#This Row],[Participant ID]],BIBS[],COLUMN(BIBS[[#Headers],[BIBS?]]),FALSE)</f>
        <v>0</v>
      </c>
      <c r="N811" s="1" t="str">
        <f>VLOOKUP(Cohort[[#This Row],[Code]],Codes[],COLUMN(Codes[[#Headers],[Meaning]]),FALSE)</f>
        <v>Fetal pilot.  Not assessed.  Enrolment, EPDS, not cleaned</v>
      </c>
      <c r="O811" s="1" t="str">
        <f>VLOOKUP(Cohort[[#This Row],[Code]],Codes[],COLUMN(Codes[[#Headers],[Parents Demographic]]),FALSE)</f>
        <v>Yes - uncleaned</v>
      </c>
      <c r="P811" s="1" t="str">
        <f>VLOOKUP(Cohort[[#This Row],[Code]],Codes[],COLUMN(Codes[[#Headers],[Mother''s Past Medical History]]),FALSE)</f>
        <v>Yes - uncleaned</v>
      </c>
      <c r="Q811" s="1" t="str">
        <f>VLOOKUP(Cohort[[#This Row],[Code]],Codes[],COLUMN(Codes[[#Headers],[EDD + Mode of Conception]]),FALSE)</f>
        <v>Yes - uncleaned</v>
      </c>
      <c r="R811" s="1" t="str">
        <f>VLOOKUP(Cohort[[#This Row],[Code]],Codes[],COLUMN(Codes[[#Headers],[Late Pregnancy History]]),FALSE)</f>
        <v>No</v>
      </c>
      <c r="S811" s="1" t="str">
        <f>VLOOKUP(Cohort[[#This Row],[Code]],Codes[],COLUMN(Codes[[#Headers],[Labour History]]),FALSE)</f>
        <v>No</v>
      </c>
      <c r="T811" s="1" t="str">
        <f>VLOOKUP(Cohort[[#This Row],[Code]],Codes[],COLUMN(Codes[[#Headers],[Baby Background Information]]),FALSE)</f>
        <v>No</v>
      </c>
      <c r="U811" s="1" t="str">
        <f>VLOOKUP(Cohort[[#This Row],[Code]],Codes[],COLUMN(Codes[[#Headers],[EPDS]]),FALSE)</f>
        <v>Yes</v>
      </c>
      <c r="V811" s="1" t="str">
        <f>VLOOKUP(Cohort[[#This Row],[Code]],Codes[],COLUMN(Codes[[#Headers],[Mother''s Medications]]),FALSE)</f>
        <v>Yes - uncleaned</v>
      </c>
      <c r="W811" s="1" t="str">
        <f>VLOOKUP(Cohort[[#This Row],[Code]],Codes[],COLUMN(Codes[[#Headers],[Baby Medications]]),FALSE)</f>
        <v>No</v>
      </c>
      <c r="X811" s="1" t="str">
        <f>VLOOKUP(Cohort[[#This Row],[Code]],Codes[],COLUMN(Codes[[#Headers],[Obstetric Histpry]]),FALSE)</f>
        <v>Yes - uncleaned</v>
      </c>
      <c r="Y811" s="1" t="str">
        <f>VLOOKUP(Cohort[[#This Row],[Code]],Codes[],COLUMN(Codes[[#Headers],[18 Month Follow on Data]]),FALSE)</f>
        <v>No</v>
      </c>
    </row>
    <row r="812" spans="1:25" hidden="1" x14ac:dyDescent="0.2">
      <c r="A812" t="s">
        <v>825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 t="str" cm="1">
        <f t="array" ref="I812">TEXT(SUM(10^Code_Mask*(Cohort[[#This Row],[Fetal Pilot Scans, validated or not]:[Has child had an 18 month assessment.  NB this includes limited data, courtesy assessments etc]]&gt;0)),"0000000")</f>
        <v>0100010</v>
      </c>
      <c r="L812" s="1" t="b">
        <f>VLOOKUP(Cohort[[#This Row],[Participant ID]],BIBS[],COLUMN(BIBS[[#Headers],[BIBS?]]),FALSE)</f>
        <v>0</v>
      </c>
      <c r="N812" s="1" t="str">
        <f>VLOOKUP(Cohort[[#This Row],[Code]],Codes[],COLUMN(Codes[[#Headers],[Meaning]]),FALSE)</f>
        <v>Term scan + fetal pilot not assessed</v>
      </c>
      <c r="O812" s="1" t="str">
        <f>VLOOKUP(Cohort[[#This Row],[Code]],Codes[],COLUMN(Codes[[#Headers],[Parents Demographic]]),FALSE)</f>
        <v>Yes</v>
      </c>
      <c r="P812" s="1" t="str">
        <f>VLOOKUP(Cohort[[#This Row],[Code]],Codes[],COLUMN(Codes[[#Headers],[Mother''s Past Medical History]]),FALSE)</f>
        <v>Yes</v>
      </c>
      <c r="Q812" s="1" t="str">
        <f>VLOOKUP(Cohort[[#This Row],[Code]],Codes[],COLUMN(Codes[[#Headers],[EDD + Mode of Conception]]),FALSE)</f>
        <v>Yes</v>
      </c>
      <c r="R812" s="1" t="str">
        <f>VLOOKUP(Cohort[[#This Row],[Code]],Codes[],COLUMN(Codes[[#Headers],[Late Pregnancy History]]),FALSE)</f>
        <v>Yes</v>
      </c>
      <c r="S812" s="1" t="str">
        <f>VLOOKUP(Cohort[[#This Row],[Code]],Codes[],COLUMN(Codes[[#Headers],[Labour History]]),FALSE)</f>
        <v>Yes</v>
      </c>
      <c r="T812" s="1" t="str">
        <f>VLOOKUP(Cohort[[#This Row],[Code]],Codes[],COLUMN(Codes[[#Headers],[Baby Background Information]]),FALSE)</f>
        <v>Yes</v>
      </c>
      <c r="U812" s="1" t="str">
        <f>VLOOKUP(Cohort[[#This Row],[Code]],Codes[],COLUMN(Codes[[#Headers],[EPDS]]),FALSE)</f>
        <v>Yes</v>
      </c>
      <c r="V812" s="1" t="str">
        <f>VLOOKUP(Cohort[[#This Row],[Code]],Codes[],COLUMN(Codes[[#Headers],[Mother''s Medications]]),FALSE)</f>
        <v>Yes</v>
      </c>
      <c r="W812" s="1" t="str">
        <f>VLOOKUP(Cohort[[#This Row],[Code]],Codes[],COLUMN(Codes[[#Headers],[Baby Medications]]),FALSE)</f>
        <v>Yes</v>
      </c>
      <c r="X812" s="1" t="str">
        <f>VLOOKUP(Cohort[[#This Row],[Code]],Codes[],COLUMN(Codes[[#Headers],[Obstetric Histpry]]),FALSE)</f>
        <v>Yes</v>
      </c>
      <c r="Y812" s="1" t="str">
        <f>VLOOKUP(Cohort[[#This Row],[Code]],Codes[],COLUMN(Codes[[#Headers],[18 Month Follow on Data]]),FALSE)</f>
        <v>No</v>
      </c>
    </row>
    <row r="813" spans="1:25" hidden="1" x14ac:dyDescent="0.2">
      <c r="A813" t="s">
        <v>826</v>
      </c>
      <c r="B813">
        <v>0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 t="str" cm="1">
        <f t="array" ref="I813">TEXT(SUM(10^Code_Mask*(Cohort[[#This Row],[Fetal Pilot Scans, validated or not]:[Has child had an 18 month assessment.  NB this includes limited data, courtesy assessments etc]]&gt;0)),"0000000")</f>
        <v>1100100</v>
      </c>
      <c r="L813" s="1" t="b">
        <f>VLOOKUP(Cohort[[#This Row],[Participant ID]],BIBS[],COLUMN(BIBS[[#Headers],[BIBS?]]),FALSE)</f>
        <v>0</v>
      </c>
      <c r="N813" s="1" t="str">
        <f>VLOOKUP(Cohort[[#This Row],[Code]],Codes[],COLUMN(Codes[[#Headers],[Meaning]]),FALSE)</f>
        <v>Fetal scan + term scan, assessed at 18 months</v>
      </c>
      <c r="O813" s="1" t="str">
        <f>VLOOKUP(Cohort[[#This Row],[Code]],Codes[],COLUMN(Codes[[#Headers],[Parents Demographic]]),FALSE)</f>
        <v>Yes</v>
      </c>
      <c r="P813" s="1" t="str">
        <f>VLOOKUP(Cohort[[#This Row],[Code]],Codes[],COLUMN(Codes[[#Headers],[Mother''s Past Medical History]]),FALSE)</f>
        <v>Yes</v>
      </c>
      <c r="Q813" s="1" t="str">
        <f>VLOOKUP(Cohort[[#This Row],[Code]],Codes[],COLUMN(Codes[[#Headers],[EDD + Mode of Conception]]),FALSE)</f>
        <v>Yes</v>
      </c>
      <c r="R813" s="1" t="str">
        <f>VLOOKUP(Cohort[[#This Row],[Code]],Codes[],COLUMN(Codes[[#Headers],[Late Pregnancy History]]),FALSE)</f>
        <v>Yes</v>
      </c>
      <c r="S813" s="1" t="str">
        <f>VLOOKUP(Cohort[[#This Row],[Code]],Codes[],COLUMN(Codes[[#Headers],[Labour History]]),FALSE)</f>
        <v>Yes</v>
      </c>
      <c r="T813" s="1" t="str">
        <f>VLOOKUP(Cohort[[#This Row],[Code]],Codes[],COLUMN(Codes[[#Headers],[Baby Background Information]]),FALSE)</f>
        <v>Yes</v>
      </c>
      <c r="U813" s="1" t="str">
        <f>VLOOKUP(Cohort[[#This Row],[Code]],Codes[],COLUMN(Codes[[#Headers],[EPDS]]),FALSE)</f>
        <v>Yes</v>
      </c>
      <c r="V813" s="1" t="str">
        <f>VLOOKUP(Cohort[[#This Row],[Code]],Codes[],COLUMN(Codes[[#Headers],[Mother''s Medications]]),FALSE)</f>
        <v>Yes</v>
      </c>
      <c r="W813" s="1" t="str">
        <f>VLOOKUP(Cohort[[#This Row],[Code]],Codes[],COLUMN(Codes[[#Headers],[Baby Medications]]),FALSE)</f>
        <v>Yes</v>
      </c>
      <c r="X813" s="1" t="str">
        <f>VLOOKUP(Cohort[[#This Row],[Code]],Codes[],COLUMN(Codes[[#Headers],[Obstetric Histpry]]),FALSE)</f>
        <v>Yes</v>
      </c>
      <c r="Y813" s="1" t="str">
        <f>VLOOKUP(Cohort[[#This Row],[Code]],Codes[],COLUMN(Codes[[#Headers],[18 Month Follow on Data]]),FALSE)</f>
        <v>Yes</v>
      </c>
    </row>
    <row r="814" spans="1:25" hidden="1" x14ac:dyDescent="0.2">
      <c r="A814" t="s">
        <v>827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 t="str" cm="1">
        <f t="array" ref="I814">TEXT(SUM(10^Code_Mask*(Cohort[[#This Row],[Fetal Pilot Scans, validated or not]:[Has child had an 18 month assessment.  NB this includes limited data, courtesy assessments etc]]&gt;0)),"0000000")</f>
        <v>1000100</v>
      </c>
      <c r="L814" s="1" t="b">
        <f>VLOOKUP(Cohort[[#This Row],[Participant ID]],BIBS[],COLUMN(BIBS[[#Headers],[BIBS?]]),FALSE)</f>
        <v>0</v>
      </c>
      <c r="N814" s="1" t="str">
        <f>VLOOKUP(Cohort[[#This Row],[Code]],Codes[],COLUMN(Codes[[#Headers],[Meaning]]),FALSE)</f>
        <v>Fetal scan, no other scans, assessed at 18 months.</v>
      </c>
      <c r="O814" s="1" t="str">
        <f>VLOOKUP(Cohort[[#This Row],[Code]],Codes[],COLUMN(Codes[[#Headers],[Parents Demographic]]),FALSE)</f>
        <v>Yes</v>
      </c>
      <c r="P814" s="1" t="str">
        <f>VLOOKUP(Cohort[[#This Row],[Code]],Codes[],COLUMN(Codes[[#Headers],[Mother''s Past Medical History]]),FALSE)</f>
        <v>Yes</v>
      </c>
      <c r="Q814" s="1" t="str">
        <f>VLOOKUP(Cohort[[#This Row],[Code]],Codes[],COLUMN(Codes[[#Headers],[EDD + Mode of Conception]]),FALSE)</f>
        <v>Yes</v>
      </c>
      <c r="R814" s="1" t="str">
        <f>VLOOKUP(Cohort[[#This Row],[Code]],Codes[],COLUMN(Codes[[#Headers],[Late Pregnancy History]]),FALSE)</f>
        <v>Yes</v>
      </c>
      <c r="S814" s="1" t="str">
        <f>VLOOKUP(Cohort[[#This Row],[Code]],Codes[],COLUMN(Codes[[#Headers],[Labour History]]),FALSE)</f>
        <v>Yes</v>
      </c>
      <c r="T814" s="1" t="str">
        <f>VLOOKUP(Cohort[[#This Row],[Code]],Codes[],COLUMN(Codes[[#Headers],[Baby Background Information]]),FALSE)</f>
        <v>Yes</v>
      </c>
      <c r="U814" s="1" t="str">
        <f>VLOOKUP(Cohort[[#This Row],[Code]],Codes[],COLUMN(Codes[[#Headers],[EPDS]]),FALSE)</f>
        <v>Yes</v>
      </c>
      <c r="V814" s="1" t="str">
        <f>VLOOKUP(Cohort[[#This Row],[Code]],Codes[],COLUMN(Codes[[#Headers],[Mother''s Medications]]),FALSE)</f>
        <v>Yes</v>
      </c>
      <c r="W814" s="1" t="str">
        <f>VLOOKUP(Cohort[[#This Row],[Code]],Codes[],COLUMN(Codes[[#Headers],[Baby Medications]]),FALSE)</f>
        <v>Yes</v>
      </c>
      <c r="X814" s="1" t="str">
        <f>VLOOKUP(Cohort[[#This Row],[Code]],Codes[],COLUMN(Codes[[#Headers],[Obstetric Histpry]]),FALSE)</f>
        <v>Yes</v>
      </c>
      <c r="Y814" s="1" t="str">
        <f>VLOOKUP(Cohort[[#This Row],[Code]],Codes[],COLUMN(Codes[[#Headers],[18 Month Follow on Data]]),FALSE)</f>
        <v>Yes</v>
      </c>
    </row>
    <row r="815" spans="1:25" x14ac:dyDescent="0.2">
      <c r="A815" t="s">
        <v>828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 t="str" cm="1">
        <f t="array" ref="I815">TEXT(SUM(10^Code_Mask*(Cohort[[#This Row],[Fetal Pilot Scans, validated or not]:[Has child had an 18 month assessment.  NB this includes limited data, courtesy assessments etc]]&gt;0)),"0000000")</f>
        <v>0100100</v>
      </c>
      <c r="L815" s="1" t="b">
        <f>VLOOKUP(Cohort[[#This Row],[Participant ID]],BIBS[],COLUMN(BIBS[[#Headers],[BIBS?]]),FALSE)</f>
        <v>1</v>
      </c>
      <c r="N815" s="1" t="str">
        <f>VLOOKUP(Cohort[[#This Row],[Code]],Codes[],COLUMN(Codes[[#Headers],[Meaning]]),FALSE)</f>
        <v>Term scan, Assessed at 18 months</v>
      </c>
      <c r="O815" s="1" t="str">
        <f>VLOOKUP(Cohort[[#This Row],[Code]],Codes[],COLUMN(Codes[[#Headers],[Parents Demographic]]),FALSE)</f>
        <v>Yes</v>
      </c>
      <c r="P815" s="1" t="str">
        <f>VLOOKUP(Cohort[[#This Row],[Code]],Codes[],COLUMN(Codes[[#Headers],[Mother''s Past Medical History]]),FALSE)</f>
        <v>Yes</v>
      </c>
      <c r="Q815" s="1" t="str">
        <f>VLOOKUP(Cohort[[#This Row],[Code]],Codes[],COLUMN(Codes[[#Headers],[EDD + Mode of Conception]]),FALSE)</f>
        <v>Yes</v>
      </c>
      <c r="R815" s="1" t="str">
        <f>VLOOKUP(Cohort[[#This Row],[Code]],Codes[],COLUMN(Codes[[#Headers],[Late Pregnancy History]]),FALSE)</f>
        <v>Yes</v>
      </c>
      <c r="S815" s="1" t="str">
        <f>VLOOKUP(Cohort[[#This Row],[Code]],Codes[],COLUMN(Codes[[#Headers],[Labour History]]),FALSE)</f>
        <v>Yes</v>
      </c>
      <c r="T815" s="1" t="str">
        <f>VLOOKUP(Cohort[[#This Row],[Code]],Codes[],COLUMN(Codes[[#Headers],[Baby Background Information]]),FALSE)</f>
        <v>Yes</v>
      </c>
      <c r="U815" s="1" t="str">
        <f>VLOOKUP(Cohort[[#This Row],[Code]],Codes[],COLUMN(Codes[[#Headers],[EPDS]]),FALSE)</f>
        <v>Yes</v>
      </c>
      <c r="V815" s="1" t="str">
        <f>VLOOKUP(Cohort[[#This Row],[Code]],Codes[],COLUMN(Codes[[#Headers],[Mother''s Medications]]),FALSE)</f>
        <v>Yes</v>
      </c>
      <c r="W815" s="1" t="str">
        <f>VLOOKUP(Cohort[[#This Row],[Code]],Codes[],COLUMN(Codes[[#Headers],[Baby Medications]]),FALSE)</f>
        <v>Yes</v>
      </c>
      <c r="X815" s="1" t="str">
        <f>VLOOKUP(Cohort[[#This Row],[Code]],Codes[],COLUMN(Codes[[#Headers],[Obstetric Histpry]]),FALSE)</f>
        <v>Yes</v>
      </c>
      <c r="Y815" s="1" t="str">
        <f>VLOOKUP(Cohort[[#This Row],[Code]],Codes[],COLUMN(Codes[[#Headers],[18 Month Follow on Data]]),FALSE)</f>
        <v>Yes</v>
      </c>
    </row>
    <row r="816" spans="1:25" hidden="1" x14ac:dyDescent="0.2">
      <c r="A816" t="s">
        <v>829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 t="str" cm="1">
        <f t="array" ref="I816">TEXT(SUM(10^Code_Mask*(Cohort[[#This Row],[Fetal Pilot Scans, validated or not]:[Has child had an 18 month assessment.  NB this includes limited data, courtesy assessments etc]]&gt;0)),"0000000")</f>
        <v>1000110</v>
      </c>
      <c r="L816" s="1" t="b">
        <f>VLOOKUP(Cohort[[#This Row],[Participant ID]],BIBS[],COLUMN(BIBS[[#Headers],[BIBS?]]),FALSE)</f>
        <v>0</v>
      </c>
      <c r="N816" s="1" t="str">
        <f>VLOOKUP(Cohort[[#This Row],[Code]],Codes[],COLUMN(Codes[[#Headers],[Meaning]]),FALSE)</f>
        <v>Fetal scan + fetal pilot, assessed at 18 months.</v>
      </c>
      <c r="O816" s="1" t="str">
        <f>VLOOKUP(Cohort[[#This Row],[Code]],Codes[],COLUMN(Codes[[#Headers],[Parents Demographic]]),FALSE)</f>
        <v>Yes</v>
      </c>
      <c r="P816" s="1" t="str">
        <f>VLOOKUP(Cohort[[#This Row],[Code]],Codes[],COLUMN(Codes[[#Headers],[Mother''s Past Medical History]]),FALSE)</f>
        <v>Yes</v>
      </c>
      <c r="Q816" s="1" t="str">
        <f>VLOOKUP(Cohort[[#This Row],[Code]],Codes[],COLUMN(Codes[[#Headers],[EDD + Mode of Conception]]),FALSE)</f>
        <v>Yes</v>
      </c>
      <c r="R816" s="1" t="str">
        <f>VLOOKUP(Cohort[[#This Row],[Code]],Codes[],COLUMN(Codes[[#Headers],[Late Pregnancy History]]),FALSE)</f>
        <v>Yes</v>
      </c>
      <c r="S816" s="1" t="str">
        <f>VLOOKUP(Cohort[[#This Row],[Code]],Codes[],COLUMN(Codes[[#Headers],[Labour History]]),FALSE)</f>
        <v>Yes</v>
      </c>
      <c r="T816" s="1" t="str">
        <f>VLOOKUP(Cohort[[#This Row],[Code]],Codes[],COLUMN(Codes[[#Headers],[Baby Background Information]]),FALSE)</f>
        <v>Yes</v>
      </c>
      <c r="U816" s="1" t="str">
        <f>VLOOKUP(Cohort[[#This Row],[Code]],Codes[],COLUMN(Codes[[#Headers],[EPDS]]),FALSE)</f>
        <v>Yes</v>
      </c>
      <c r="V816" s="1" t="str">
        <f>VLOOKUP(Cohort[[#This Row],[Code]],Codes[],COLUMN(Codes[[#Headers],[Mother''s Medications]]),FALSE)</f>
        <v>Yes</v>
      </c>
      <c r="W816" s="1" t="str">
        <f>VLOOKUP(Cohort[[#This Row],[Code]],Codes[],COLUMN(Codes[[#Headers],[Baby Medications]]),FALSE)</f>
        <v>Yes</v>
      </c>
      <c r="X816" s="1" t="str">
        <f>VLOOKUP(Cohort[[#This Row],[Code]],Codes[],COLUMN(Codes[[#Headers],[Obstetric Histpry]]),FALSE)</f>
        <v>Yes</v>
      </c>
      <c r="Y816" s="1" t="str">
        <f>VLOOKUP(Cohort[[#This Row],[Code]],Codes[],COLUMN(Codes[[#Headers],[18 Month Follow on Data]]),FALSE)</f>
        <v>Yes</v>
      </c>
    </row>
    <row r="817" spans="1:25" hidden="1" x14ac:dyDescent="0.2">
      <c r="A817" t="s">
        <v>830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1</v>
      </c>
      <c r="I817" t="str" cm="1">
        <f t="array" ref="I817">TEXT(SUM(10^Code_Mask*(Cohort[[#This Row],[Fetal Pilot Scans, validated or not]:[Has child had an 18 month assessment.  NB this includes limited data, courtesy assessments etc]]&gt;0)),"0000000")</f>
        <v>1100100</v>
      </c>
      <c r="L817" s="1" t="b">
        <f>VLOOKUP(Cohort[[#This Row],[Participant ID]],BIBS[],COLUMN(BIBS[[#Headers],[BIBS?]]),FALSE)</f>
        <v>0</v>
      </c>
      <c r="N817" s="1" t="str">
        <f>VLOOKUP(Cohort[[#This Row],[Code]],Codes[],COLUMN(Codes[[#Headers],[Meaning]]),FALSE)</f>
        <v>Fetal scan + term scan, assessed at 18 months</v>
      </c>
      <c r="O817" s="1" t="str">
        <f>VLOOKUP(Cohort[[#This Row],[Code]],Codes[],COLUMN(Codes[[#Headers],[Parents Demographic]]),FALSE)</f>
        <v>Yes</v>
      </c>
      <c r="P817" s="1" t="str">
        <f>VLOOKUP(Cohort[[#This Row],[Code]],Codes[],COLUMN(Codes[[#Headers],[Mother''s Past Medical History]]),FALSE)</f>
        <v>Yes</v>
      </c>
      <c r="Q817" s="1" t="str">
        <f>VLOOKUP(Cohort[[#This Row],[Code]],Codes[],COLUMN(Codes[[#Headers],[EDD + Mode of Conception]]),FALSE)</f>
        <v>Yes</v>
      </c>
      <c r="R817" s="1" t="str">
        <f>VLOOKUP(Cohort[[#This Row],[Code]],Codes[],COLUMN(Codes[[#Headers],[Late Pregnancy History]]),FALSE)</f>
        <v>Yes</v>
      </c>
      <c r="S817" s="1" t="str">
        <f>VLOOKUP(Cohort[[#This Row],[Code]],Codes[],COLUMN(Codes[[#Headers],[Labour History]]),FALSE)</f>
        <v>Yes</v>
      </c>
      <c r="T817" s="1" t="str">
        <f>VLOOKUP(Cohort[[#This Row],[Code]],Codes[],COLUMN(Codes[[#Headers],[Baby Background Information]]),FALSE)</f>
        <v>Yes</v>
      </c>
      <c r="U817" s="1" t="str">
        <f>VLOOKUP(Cohort[[#This Row],[Code]],Codes[],COLUMN(Codes[[#Headers],[EPDS]]),FALSE)</f>
        <v>Yes</v>
      </c>
      <c r="V817" s="1" t="str">
        <f>VLOOKUP(Cohort[[#This Row],[Code]],Codes[],COLUMN(Codes[[#Headers],[Mother''s Medications]]),FALSE)</f>
        <v>Yes</v>
      </c>
      <c r="W817" s="1" t="str">
        <f>VLOOKUP(Cohort[[#This Row],[Code]],Codes[],COLUMN(Codes[[#Headers],[Baby Medications]]),FALSE)</f>
        <v>Yes</v>
      </c>
      <c r="X817" s="1" t="str">
        <f>VLOOKUP(Cohort[[#This Row],[Code]],Codes[],COLUMN(Codes[[#Headers],[Obstetric Histpry]]),FALSE)</f>
        <v>Yes</v>
      </c>
      <c r="Y817" s="1" t="str">
        <f>VLOOKUP(Cohort[[#This Row],[Code]],Codes[],COLUMN(Codes[[#Headers],[18 Month Follow on Data]]),FALSE)</f>
        <v>Yes</v>
      </c>
    </row>
    <row r="818" spans="1:25" hidden="1" x14ac:dyDescent="0.2">
      <c r="A818" t="s">
        <v>831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 t="str" cm="1">
        <f t="array" ref="I818">TEXT(SUM(10^Code_Mask*(Cohort[[#This Row],[Fetal Pilot Scans, validated or not]:[Has child had an 18 month assessment.  NB this includes limited data, courtesy assessments etc]]&gt;0)),"0000000")</f>
        <v>1000000</v>
      </c>
      <c r="L818" s="1" t="b">
        <f>VLOOKUP(Cohort[[#This Row],[Participant ID]],BIBS[],COLUMN(BIBS[[#Headers],[BIBS?]]),FALSE)</f>
        <v>0</v>
      </c>
      <c r="N818" s="1" t="str">
        <f>VLOOKUP(Cohort[[#This Row],[Code]],Codes[],COLUMN(Codes[[#Headers],[Meaning]]),FALSE)</f>
        <v>Fetal scan, no other scans, not assessed</v>
      </c>
      <c r="O818" s="1" t="str">
        <f>VLOOKUP(Cohort[[#This Row],[Code]],Codes[],COLUMN(Codes[[#Headers],[Parents Demographic]]),FALSE)</f>
        <v>Yes</v>
      </c>
      <c r="P818" s="1" t="str">
        <f>VLOOKUP(Cohort[[#This Row],[Code]],Codes[],COLUMN(Codes[[#Headers],[Mother''s Past Medical History]]),FALSE)</f>
        <v>Yes</v>
      </c>
      <c r="Q818" s="1" t="str">
        <f>VLOOKUP(Cohort[[#This Row],[Code]],Codes[],COLUMN(Codes[[#Headers],[EDD + Mode of Conception]]),FALSE)</f>
        <v>Yes</v>
      </c>
      <c r="R818" s="1" t="str">
        <f>VLOOKUP(Cohort[[#This Row],[Code]],Codes[],COLUMN(Codes[[#Headers],[Late Pregnancy History]]),FALSE)</f>
        <v>Yes</v>
      </c>
      <c r="S818" s="1" t="str">
        <f>VLOOKUP(Cohort[[#This Row],[Code]],Codes[],COLUMN(Codes[[#Headers],[Labour History]]),FALSE)</f>
        <v>Yes</v>
      </c>
      <c r="T818" s="1" t="str">
        <f>VLOOKUP(Cohort[[#This Row],[Code]],Codes[],COLUMN(Codes[[#Headers],[Baby Background Information]]),FALSE)</f>
        <v>Yes</v>
      </c>
      <c r="U818" s="1" t="str">
        <f>VLOOKUP(Cohort[[#This Row],[Code]],Codes[],COLUMN(Codes[[#Headers],[EPDS]]),FALSE)</f>
        <v>Yes</v>
      </c>
      <c r="V818" s="1" t="str">
        <f>VLOOKUP(Cohort[[#This Row],[Code]],Codes[],COLUMN(Codes[[#Headers],[Mother''s Medications]]),FALSE)</f>
        <v>Yes</v>
      </c>
      <c r="W818" s="1" t="str">
        <f>VLOOKUP(Cohort[[#This Row],[Code]],Codes[],COLUMN(Codes[[#Headers],[Baby Medications]]),FALSE)</f>
        <v>Yes</v>
      </c>
      <c r="X818" s="1" t="str">
        <f>VLOOKUP(Cohort[[#This Row],[Code]],Codes[],COLUMN(Codes[[#Headers],[Obstetric Histpry]]),FALSE)</f>
        <v>Yes</v>
      </c>
      <c r="Y818" s="1" t="str">
        <f>VLOOKUP(Cohort[[#This Row],[Code]],Codes[],COLUMN(Codes[[#Headers],[18 Month Follow on Data]]),FALSE)</f>
        <v>No</v>
      </c>
    </row>
    <row r="819" spans="1:25" hidden="1" x14ac:dyDescent="0.2">
      <c r="A819" t="s">
        <v>832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1</v>
      </c>
      <c r="I819" t="str" cm="1">
        <f t="array" ref="I819">TEXT(SUM(10^Code_Mask*(Cohort[[#This Row],[Fetal Pilot Scans, validated or not]:[Has child had an 18 month assessment.  NB this includes limited data, courtesy assessments etc]]&gt;0)),"0000000")</f>
        <v>0011100</v>
      </c>
      <c r="L819" s="1" t="b">
        <f>VLOOKUP(Cohort[[#This Row],[Participant ID]],BIBS[],COLUMN(BIBS[[#Headers],[BIBS?]]),FALSE)</f>
        <v>0</v>
      </c>
      <c r="N819" s="1" t="str">
        <f>VLOOKUP(Cohort[[#This Row],[Code]],Codes[],COLUMN(Codes[[#Headers],[Meaning]]),FALSE)</f>
        <v>Pre-term and pre-term at term scans, assessed at 18 months</v>
      </c>
      <c r="O819" s="1" t="str">
        <f>VLOOKUP(Cohort[[#This Row],[Code]],Codes[],COLUMN(Codes[[#Headers],[Parents Demographic]]),FALSE)</f>
        <v>Yes</v>
      </c>
      <c r="P819" s="1" t="str">
        <f>VLOOKUP(Cohort[[#This Row],[Code]],Codes[],COLUMN(Codes[[#Headers],[Mother''s Past Medical History]]),FALSE)</f>
        <v>Yes</v>
      </c>
      <c r="Q819" s="1" t="str">
        <f>VLOOKUP(Cohort[[#This Row],[Code]],Codes[],COLUMN(Codes[[#Headers],[EDD + Mode of Conception]]),FALSE)</f>
        <v>Yes</v>
      </c>
      <c r="R819" s="1" t="str">
        <f>VLOOKUP(Cohort[[#This Row],[Code]],Codes[],COLUMN(Codes[[#Headers],[Late Pregnancy History]]),FALSE)</f>
        <v>Yes</v>
      </c>
      <c r="S819" s="1" t="str">
        <f>VLOOKUP(Cohort[[#This Row],[Code]],Codes[],COLUMN(Codes[[#Headers],[Labour History]]),FALSE)</f>
        <v>Yes</v>
      </c>
      <c r="T819" s="1" t="str">
        <f>VLOOKUP(Cohort[[#This Row],[Code]],Codes[],COLUMN(Codes[[#Headers],[Baby Background Information]]),FALSE)</f>
        <v>Yes</v>
      </c>
      <c r="U819" s="1" t="str">
        <f>VLOOKUP(Cohort[[#This Row],[Code]],Codes[],COLUMN(Codes[[#Headers],[EPDS]]),FALSE)</f>
        <v>Yes</v>
      </c>
      <c r="V819" s="1" t="str">
        <f>VLOOKUP(Cohort[[#This Row],[Code]],Codes[],COLUMN(Codes[[#Headers],[Mother''s Medications]]),FALSE)</f>
        <v>Yes</v>
      </c>
      <c r="W819" s="1" t="str">
        <f>VLOOKUP(Cohort[[#This Row],[Code]],Codes[],COLUMN(Codes[[#Headers],[Baby Medications]]),FALSE)</f>
        <v>Yes</v>
      </c>
      <c r="X819" s="1" t="str">
        <f>VLOOKUP(Cohort[[#This Row],[Code]],Codes[],COLUMN(Codes[[#Headers],[Obstetric Histpry]]),FALSE)</f>
        <v>Yes</v>
      </c>
      <c r="Y819" s="1" t="str">
        <f>VLOOKUP(Cohort[[#This Row],[Code]],Codes[],COLUMN(Codes[[#Headers],[18 Month Follow on Data]]),FALSE)</f>
        <v>Yes</v>
      </c>
    </row>
    <row r="820" spans="1:25" hidden="1" x14ac:dyDescent="0.2">
      <c r="A820" t="s">
        <v>833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 t="str" cm="1">
        <f t="array" ref="I820">TEXT(SUM(10^Code_Mask*(Cohort[[#This Row],[Fetal Pilot Scans, validated or not]:[Has child had an 18 month assessment.  NB this includes limited data, courtesy assessments etc]]&gt;0)),"0000000")</f>
        <v>0100110</v>
      </c>
      <c r="L820" s="1" t="b">
        <f>VLOOKUP(Cohort[[#This Row],[Participant ID]],BIBS[],COLUMN(BIBS[[#Headers],[BIBS?]]),FALSE)</f>
        <v>0</v>
      </c>
      <c r="N820" s="1" t="str">
        <f>VLOOKUP(Cohort[[#This Row],[Code]],Codes[],COLUMN(Codes[[#Headers],[Meaning]]),FALSE)</f>
        <v>Term scan + fetal pilot assessed at 18 months</v>
      </c>
      <c r="O820" s="1" t="str">
        <f>VLOOKUP(Cohort[[#This Row],[Code]],Codes[],COLUMN(Codes[[#Headers],[Parents Demographic]]),FALSE)</f>
        <v>Yes</v>
      </c>
      <c r="P820" s="1" t="str">
        <f>VLOOKUP(Cohort[[#This Row],[Code]],Codes[],COLUMN(Codes[[#Headers],[Mother''s Past Medical History]]),FALSE)</f>
        <v>Yes</v>
      </c>
      <c r="Q820" s="1" t="str">
        <f>VLOOKUP(Cohort[[#This Row],[Code]],Codes[],COLUMN(Codes[[#Headers],[EDD + Mode of Conception]]),FALSE)</f>
        <v>Yes</v>
      </c>
      <c r="R820" s="1" t="str">
        <f>VLOOKUP(Cohort[[#This Row],[Code]],Codes[],COLUMN(Codes[[#Headers],[Late Pregnancy History]]),FALSE)</f>
        <v>Yes</v>
      </c>
      <c r="S820" s="1" t="str">
        <f>VLOOKUP(Cohort[[#This Row],[Code]],Codes[],COLUMN(Codes[[#Headers],[Labour History]]),FALSE)</f>
        <v>Yes</v>
      </c>
      <c r="T820" s="1" t="str">
        <f>VLOOKUP(Cohort[[#This Row],[Code]],Codes[],COLUMN(Codes[[#Headers],[Baby Background Information]]),FALSE)</f>
        <v>Yes</v>
      </c>
      <c r="U820" s="1" t="str">
        <f>VLOOKUP(Cohort[[#This Row],[Code]],Codes[],COLUMN(Codes[[#Headers],[EPDS]]),FALSE)</f>
        <v>Yes</v>
      </c>
      <c r="V820" s="1" t="str">
        <f>VLOOKUP(Cohort[[#This Row],[Code]],Codes[],COLUMN(Codes[[#Headers],[Mother''s Medications]]),FALSE)</f>
        <v>Yes</v>
      </c>
      <c r="W820" s="1" t="str">
        <f>VLOOKUP(Cohort[[#This Row],[Code]],Codes[],COLUMN(Codes[[#Headers],[Baby Medications]]),FALSE)</f>
        <v>Yes</v>
      </c>
      <c r="X820" s="1" t="str">
        <f>VLOOKUP(Cohort[[#This Row],[Code]],Codes[],COLUMN(Codes[[#Headers],[Obstetric Histpry]]),FALSE)</f>
        <v>Yes</v>
      </c>
      <c r="Y820" s="1" t="str">
        <f>VLOOKUP(Cohort[[#This Row],[Code]],Codes[],COLUMN(Codes[[#Headers],[18 Month Follow on Data]]),FALSE)</f>
        <v>Yes</v>
      </c>
    </row>
    <row r="821" spans="1:25" hidden="1" x14ac:dyDescent="0.2">
      <c r="A821" t="s">
        <v>834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 t="str" cm="1">
        <f t="array" ref="I821">TEXT(SUM(10^Code_Mask*(Cohort[[#This Row],[Fetal Pilot Scans, validated or not]:[Has child had an 18 month assessment.  NB this includes limited data, courtesy assessments etc]]&gt;0)),"0000000")</f>
        <v>1000100</v>
      </c>
      <c r="L821" s="1" t="b">
        <f>VLOOKUP(Cohort[[#This Row],[Participant ID]],BIBS[],COLUMN(BIBS[[#Headers],[BIBS?]]),FALSE)</f>
        <v>0</v>
      </c>
      <c r="N821" s="1" t="str">
        <f>VLOOKUP(Cohort[[#This Row],[Code]],Codes[],COLUMN(Codes[[#Headers],[Meaning]]),FALSE)</f>
        <v>Fetal scan, no other scans, assessed at 18 months.</v>
      </c>
      <c r="O821" s="1" t="str">
        <f>VLOOKUP(Cohort[[#This Row],[Code]],Codes[],COLUMN(Codes[[#Headers],[Parents Demographic]]),FALSE)</f>
        <v>Yes</v>
      </c>
      <c r="P821" s="1" t="str">
        <f>VLOOKUP(Cohort[[#This Row],[Code]],Codes[],COLUMN(Codes[[#Headers],[Mother''s Past Medical History]]),FALSE)</f>
        <v>Yes</v>
      </c>
      <c r="Q821" s="1" t="str">
        <f>VLOOKUP(Cohort[[#This Row],[Code]],Codes[],COLUMN(Codes[[#Headers],[EDD + Mode of Conception]]),FALSE)</f>
        <v>Yes</v>
      </c>
      <c r="R821" s="1" t="str">
        <f>VLOOKUP(Cohort[[#This Row],[Code]],Codes[],COLUMN(Codes[[#Headers],[Late Pregnancy History]]),FALSE)</f>
        <v>Yes</v>
      </c>
      <c r="S821" s="1" t="str">
        <f>VLOOKUP(Cohort[[#This Row],[Code]],Codes[],COLUMN(Codes[[#Headers],[Labour History]]),FALSE)</f>
        <v>Yes</v>
      </c>
      <c r="T821" s="1" t="str">
        <f>VLOOKUP(Cohort[[#This Row],[Code]],Codes[],COLUMN(Codes[[#Headers],[Baby Background Information]]),FALSE)</f>
        <v>Yes</v>
      </c>
      <c r="U821" s="1" t="str">
        <f>VLOOKUP(Cohort[[#This Row],[Code]],Codes[],COLUMN(Codes[[#Headers],[EPDS]]),FALSE)</f>
        <v>Yes</v>
      </c>
      <c r="V821" s="1" t="str">
        <f>VLOOKUP(Cohort[[#This Row],[Code]],Codes[],COLUMN(Codes[[#Headers],[Mother''s Medications]]),FALSE)</f>
        <v>Yes</v>
      </c>
      <c r="W821" s="1" t="str">
        <f>VLOOKUP(Cohort[[#This Row],[Code]],Codes[],COLUMN(Codes[[#Headers],[Baby Medications]]),FALSE)</f>
        <v>Yes</v>
      </c>
      <c r="X821" s="1" t="str">
        <f>VLOOKUP(Cohort[[#This Row],[Code]],Codes[],COLUMN(Codes[[#Headers],[Obstetric Histpry]]),FALSE)</f>
        <v>Yes</v>
      </c>
      <c r="Y821" s="1" t="str">
        <f>VLOOKUP(Cohort[[#This Row],[Code]],Codes[],COLUMN(Codes[[#Headers],[18 Month Follow on Data]]),FALSE)</f>
        <v>Yes</v>
      </c>
    </row>
    <row r="822" spans="1:25" hidden="1" x14ac:dyDescent="0.2">
      <c r="A822" t="s">
        <v>835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1</v>
      </c>
      <c r="I822" t="str" cm="1">
        <f t="array" ref="I822">TEXT(SUM(10^Code_Mask*(Cohort[[#This Row],[Fetal Pilot Scans, validated or not]:[Has child had an 18 month assessment.  NB this includes limited data, courtesy assessments etc]]&gt;0)),"0000000")</f>
        <v>1100100</v>
      </c>
      <c r="L822" s="1" t="b">
        <f>VLOOKUP(Cohort[[#This Row],[Participant ID]],BIBS[],COLUMN(BIBS[[#Headers],[BIBS?]]),FALSE)</f>
        <v>0</v>
      </c>
      <c r="N822" s="1" t="str">
        <f>VLOOKUP(Cohort[[#This Row],[Code]],Codes[],COLUMN(Codes[[#Headers],[Meaning]]),FALSE)</f>
        <v>Fetal scan + term scan, assessed at 18 months</v>
      </c>
      <c r="O822" s="1" t="str">
        <f>VLOOKUP(Cohort[[#This Row],[Code]],Codes[],COLUMN(Codes[[#Headers],[Parents Demographic]]),FALSE)</f>
        <v>Yes</v>
      </c>
      <c r="P822" s="1" t="str">
        <f>VLOOKUP(Cohort[[#This Row],[Code]],Codes[],COLUMN(Codes[[#Headers],[Mother''s Past Medical History]]),FALSE)</f>
        <v>Yes</v>
      </c>
      <c r="Q822" s="1" t="str">
        <f>VLOOKUP(Cohort[[#This Row],[Code]],Codes[],COLUMN(Codes[[#Headers],[EDD + Mode of Conception]]),FALSE)</f>
        <v>Yes</v>
      </c>
      <c r="R822" s="1" t="str">
        <f>VLOOKUP(Cohort[[#This Row],[Code]],Codes[],COLUMN(Codes[[#Headers],[Late Pregnancy History]]),FALSE)</f>
        <v>Yes</v>
      </c>
      <c r="S822" s="1" t="str">
        <f>VLOOKUP(Cohort[[#This Row],[Code]],Codes[],COLUMN(Codes[[#Headers],[Labour History]]),FALSE)</f>
        <v>Yes</v>
      </c>
      <c r="T822" s="1" t="str">
        <f>VLOOKUP(Cohort[[#This Row],[Code]],Codes[],COLUMN(Codes[[#Headers],[Baby Background Information]]),FALSE)</f>
        <v>Yes</v>
      </c>
      <c r="U822" s="1" t="str">
        <f>VLOOKUP(Cohort[[#This Row],[Code]],Codes[],COLUMN(Codes[[#Headers],[EPDS]]),FALSE)</f>
        <v>Yes</v>
      </c>
      <c r="V822" s="1" t="str">
        <f>VLOOKUP(Cohort[[#This Row],[Code]],Codes[],COLUMN(Codes[[#Headers],[Mother''s Medications]]),FALSE)</f>
        <v>Yes</v>
      </c>
      <c r="W822" s="1" t="str">
        <f>VLOOKUP(Cohort[[#This Row],[Code]],Codes[],COLUMN(Codes[[#Headers],[Baby Medications]]),FALSE)</f>
        <v>Yes</v>
      </c>
      <c r="X822" s="1" t="str">
        <f>VLOOKUP(Cohort[[#This Row],[Code]],Codes[],COLUMN(Codes[[#Headers],[Obstetric Histpry]]),FALSE)</f>
        <v>Yes</v>
      </c>
      <c r="Y822" s="1" t="str">
        <f>VLOOKUP(Cohort[[#This Row],[Code]],Codes[],COLUMN(Codes[[#Headers],[18 Month Follow on Data]]),FALSE)</f>
        <v>Yes</v>
      </c>
    </row>
    <row r="823" spans="1:25" x14ac:dyDescent="0.2">
      <c r="A823" t="s">
        <v>836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 t="str" cm="1">
        <f t="array" ref="I823">TEXT(SUM(10^Code_Mask*(Cohort[[#This Row],[Fetal Pilot Scans, validated or not]:[Has child had an 18 month assessment.  NB this includes limited data, courtesy assessments etc]]&gt;0)),"0000000")</f>
        <v>0100000</v>
      </c>
      <c r="L823" s="1" t="b">
        <f>VLOOKUP(Cohort[[#This Row],[Participant ID]],BIBS[],COLUMN(BIBS[[#Headers],[BIBS?]]),FALSE)</f>
        <v>1</v>
      </c>
      <c r="N823" s="1" t="str">
        <f>VLOOKUP(Cohort[[#This Row],[Code]],Codes[],COLUMN(Codes[[#Headers],[Meaning]]),FALSE)</f>
        <v>Term scan, not assessed</v>
      </c>
      <c r="O823" s="1" t="str">
        <f>VLOOKUP(Cohort[[#This Row],[Code]],Codes[],COLUMN(Codes[[#Headers],[Parents Demographic]]),FALSE)</f>
        <v>Yes</v>
      </c>
      <c r="P823" s="1" t="str">
        <f>VLOOKUP(Cohort[[#This Row],[Code]],Codes[],COLUMN(Codes[[#Headers],[Mother''s Past Medical History]]),FALSE)</f>
        <v>Yes</v>
      </c>
      <c r="Q823" s="1" t="str">
        <f>VLOOKUP(Cohort[[#This Row],[Code]],Codes[],COLUMN(Codes[[#Headers],[EDD + Mode of Conception]]),FALSE)</f>
        <v>Yes</v>
      </c>
      <c r="R823" s="1" t="str">
        <f>VLOOKUP(Cohort[[#This Row],[Code]],Codes[],COLUMN(Codes[[#Headers],[Late Pregnancy History]]),FALSE)</f>
        <v>Yes</v>
      </c>
      <c r="S823" s="1" t="str">
        <f>VLOOKUP(Cohort[[#This Row],[Code]],Codes[],COLUMN(Codes[[#Headers],[Labour History]]),FALSE)</f>
        <v>Yes</v>
      </c>
      <c r="T823" s="1" t="str">
        <f>VLOOKUP(Cohort[[#This Row],[Code]],Codes[],COLUMN(Codes[[#Headers],[Baby Background Information]]),FALSE)</f>
        <v>Yes</v>
      </c>
      <c r="U823" s="1" t="str">
        <f>VLOOKUP(Cohort[[#This Row],[Code]],Codes[],COLUMN(Codes[[#Headers],[EPDS]]),FALSE)</f>
        <v>Yes</v>
      </c>
      <c r="V823" s="1" t="str">
        <f>VLOOKUP(Cohort[[#This Row],[Code]],Codes[],COLUMN(Codes[[#Headers],[Mother''s Medications]]),FALSE)</f>
        <v>Yes</v>
      </c>
      <c r="W823" s="1" t="str">
        <f>VLOOKUP(Cohort[[#This Row],[Code]],Codes[],COLUMN(Codes[[#Headers],[Baby Medications]]),FALSE)</f>
        <v>Yes</v>
      </c>
      <c r="X823" s="1" t="str">
        <f>VLOOKUP(Cohort[[#This Row],[Code]],Codes[],COLUMN(Codes[[#Headers],[Obstetric Histpry]]),FALSE)</f>
        <v>Yes</v>
      </c>
      <c r="Y823" s="1" t="str">
        <f>VLOOKUP(Cohort[[#This Row],[Code]],Codes[],COLUMN(Codes[[#Headers],[18 Month Follow on Data]]),FALSE)</f>
        <v>No</v>
      </c>
    </row>
    <row r="824" spans="1:25" ht="68" hidden="1" x14ac:dyDescent="0.2">
      <c r="A824" t="s">
        <v>837</v>
      </c>
      <c r="B824" s="8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 t="str" cm="1">
        <f t="array" ref="I824">TEXT(SUM(10^Code_Mask*(Cohort[[#This Row],[Fetal Pilot Scans, validated or not]:[Has child had an 18 month assessment.  NB this includes limited data, courtesy assessments etc]]&gt;0)),"0000000")</f>
        <v>0000110</v>
      </c>
      <c r="L824" s="1" t="b">
        <f>VLOOKUP(Cohort[[#This Row],[Participant ID]],BIBS[],COLUMN(BIBS[[#Headers],[BIBS?]]),FALSE)</f>
        <v>0</v>
      </c>
      <c r="M824" s="1" t="s">
        <v>1221</v>
      </c>
      <c r="N824" s="1" t="str">
        <f>VLOOKUP(Cohort[[#This Row],[Code]],Codes[],COLUMN(Codes[[#Headers],[Meaning]]),FALSE)</f>
        <v>Fetal pilot and 18 month assessment</v>
      </c>
      <c r="O824" s="1" t="str">
        <f>VLOOKUP(Cohort[[#This Row],[Code]],Codes[],COLUMN(Codes[[#Headers],[Parents Demographic]]),FALSE)</f>
        <v>Yes - uncleaned</v>
      </c>
      <c r="P824" s="1" t="str">
        <f>VLOOKUP(Cohort[[#This Row],[Code]],Codes[],COLUMN(Codes[[#Headers],[Mother''s Past Medical History]]),FALSE)</f>
        <v>Yes - uncleaned</v>
      </c>
      <c r="Q824" s="1" t="str">
        <f>VLOOKUP(Cohort[[#This Row],[Code]],Codes[],COLUMN(Codes[[#Headers],[EDD + Mode of Conception]]),FALSE)</f>
        <v>Yes - uncleaned</v>
      </c>
      <c r="R824" s="1" t="str">
        <f>VLOOKUP(Cohort[[#This Row],[Code]],Codes[],COLUMN(Codes[[#Headers],[Late Pregnancy History]]),FALSE)</f>
        <v>No</v>
      </c>
      <c r="S824" s="1" t="str">
        <f>VLOOKUP(Cohort[[#This Row],[Code]],Codes[],COLUMN(Codes[[#Headers],[Labour History]]),FALSE)</f>
        <v>No</v>
      </c>
      <c r="T824" s="1" t="str">
        <f>VLOOKUP(Cohort[[#This Row],[Code]],Codes[],COLUMN(Codes[[#Headers],[Baby Background Information]]),FALSE)</f>
        <v>No</v>
      </c>
      <c r="U824" s="1" t="str">
        <f>VLOOKUP(Cohort[[#This Row],[Code]],Codes[],COLUMN(Codes[[#Headers],[EPDS]]),FALSE)</f>
        <v>Yes - uncleaned</v>
      </c>
      <c r="V824" s="1" t="str">
        <f>VLOOKUP(Cohort[[#This Row],[Code]],Codes[],COLUMN(Codes[[#Headers],[Mother''s Medications]]),FALSE)</f>
        <v>Yes - uncleaned</v>
      </c>
      <c r="W824" s="1" t="str">
        <f>VLOOKUP(Cohort[[#This Row],[Code]],Codes[],COLUMN(Codes[[#Headers],[Baby Medications]]),FALSE)</f>
        <v>No</v>
      </c>
      <c r="X824" s="1" t="str">
        <f>VLOOKUP(Cohort[[#This Row],[Code]],Codes[],COLUMN(Codes[[#Headers],[Obstetric Histpry]]),FALSE)</f>
        <v>Yes - uncleaned</v>
      </c>
      <c r="Y824" s="1" t="str">
        <f>VLOOKUP(Cohort[[#This Row],[Code]],Codes[],COLUMN(Codes[[#Headers],[18 Month Follow on Data]]),FALSE)</f>
        <v>Yes - uncleaned</v>
      </c>
    </row>
    <row r="825" spans="1:25" hidden="1" x14ac:dyDescent="0.2">
      <c r="A825" t="s">
        <v>838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 t="str" cm="1">
        <f t="array" ref="I825">TEXT(SUM(10^Code_Mask*(Cohort[[#This Row],[Fetal Pilot Scans, validated or not]:[Has child had an 18 month assessment.  NB this includes limited data, courtesy assessments etc]]&gt;0)),"0000000")</f>
        <v>1000100</v>
      </c>
      <c r="L825" s="1" t="b">
        <f>VLOOKUP(Cohort[[#This Row],[Participant ID]],BIBS[],COLUMN(BIBS[[#Headers],[BIBS?]]),FALSE)</f>
        <v>0</v>
      </c>
      <c r="N825" s="1" t="str">
        <f>VLOOKUP(Cohort[[#This Row],[Code]],Codes[],COLUMN(Codes[[#Headers],[Meaning]]),FALSE)</f>
        <v>Fetal scan, no other scans, assessed at 18 months.</v>
      </c>
      <c r="O825" s="1" t="str">
        <f>VLOOKUP(Cohort[[#This Row],[Code]],Codes[],COLUMN(Codes[[#Headers],[Parents Demographic]]),FALSE)</f>
        <v>Yes</v>
      </c>
      <c r="P825" s="1" t="str">
        <f>VLOOKUP(Cohort[[#This Row],[Code]],Codes[],COLUMN(Codes[[#Headers],[Mother''s Past Medical History]]),FALSE)</f>
        <v>Yes</v>
      </c>
      <c r="Q825" s="1" t="str">
        <f>VLOOKUP(Cohort[[#This Row],[Code]],Codes[],COLUMN(Codes[[#Headers],[EDD + Mode of Conception]]),FALSE)</f>
        <v>Yes</v>
      </c>
      <c r="R825" s="1" t="str">
        <f>VLOOKUP(Cohort[[#This Row],[Code]],Codes[],COLUMN(Codes[[#Headers],[Late Pregnancy History]]),FALSE)</f>
        <v>Yes</v>
      </c>
      <c r="S825" s="1" t="str">
        <f>VLOOKUP(Cohort[[#This Row],[Code]],Codes[],COLUMN(Codes[[#Headers],[Labour History]]),FALSE)</f>
        <v>Yes</v>
      </c>
      <c r="T825" s="1" t="str">
        <f>VLOOKUP(Cohort[[#This Row],[Code]],Codes[],COLUMN(Codes[[#Headers],[Baby Background Information]]),FALSE)</f>
        <v>Yes</v>
      </c>
      <c r="U825" s="1" t="str">
        <f>VLOOKUP(Cohort[[#This Row],[Code]],Codes[],COLUMN(Codes[[#Headers],[EPDS]]),FALSE)</f>
        <v>Yes</v>
      </c>
      <c r="V825" s="1" t="str">
        <f>VLOOKUP(Cohort[[#This Row],[Code]],Codes[],COLUMN(Codes[[#Headers],[Mother''s Medications]]),FALSE)</f>
        <v>Yes</v>
      </c>
      <c r="W825" s="1" t="str">
        <f>VLOOKUP(Cohort[[#This Row],[Code]],Codes[],COLUMN(Codes[[#Headers],[Baby Medications]]),FALSE)</f>
        <v>Yes</v>
      </c>
      <c r="X825" s="1" t="str">
        <f>VLOOKUP(Cohort[[#This Row],[Code]],Codes[],COLUMN(Codes[[#Headers],[Obstetric Histpry]]),FALSE)</f>
        <v>Yes</v>
      </c>
      <c r="Y825" s="1" t="str">
        <f>VLOOKUP(Cohort[[#This Row],[Code]],Codes[],COLUMN(Codes[[#Headers],[18 Month Follow on Data]]),FALSE)</f>
        <v>Yes</v>
      </c>
    </row>
    <row r="826" spans="1:25" hidden="1" x14ac:dyDescent="0.2">
      <c r="A826" t="s">
        <v>839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  <c r="I826" t="str" cm="1">
        <f t="array" ref="I826">TEXT(SUM(10^Code_Mask*(Cohort[[#This Row],[Fetal Pilot Scans, validated or not]:[Has child had an 18 month assessment.  NB this includes limited data, courtesy assessments etc]]&gt;0)),"0000000")</f>
        <v>1100100</v>
      </c>
      <c r="L826" s="1" t="b">
        <f>VLOOKUP(Cohort[[#This Row],[Participant ID]],BIBS[],COLUMN(BIBS[[#Headers],[BIBS?]]),FALSE)</f>
        <v>0</v>
      </c>
      <c r="N826" s="1" t="str">
        <f>VLOOKUP(Cohort[[#This Row],[Code]],Codes[],COLUMN(Codes[[#Headers],[Meaning]]),FALSE)</f>
        <v>Fetal scan + term scan, assessed at 18 months</v>
      </c>
      <c r="O826" s="1" t="str">
        <f>VLOOKUP(Cohort[[#This Row],[Code]],Codes[],COLUMN(Codes[[#Headers],[Parents Demographic]]),FALSE)</f>
        <v>Yes</v>
      </c>
      <c r="P826" s="1" t="str">
        <f>VLOOKUP(Cohort[[#This Row],[Code]],Codes[],COLUMN(Codes[[#Headers],[Mother''s Past Medical History]]),FALSE)</f>
        <v>Yes</v>
      </c>
      <c r="Q826" s="1" t="str">
        <f>VLOOKUP(Cohort[[#This Row],[Code]],Codes[],COLUMN(Codes[[#Headers],[EDD + Mode of Conception]]),FALSE)</f>
        <v>Yes</v>
      </c>
      <c r="R826" s="1" t="str">
        <f>VLOOKUP(Cohort[[#This Row],[Code]],Codes[],COLUMN(Codes[[#Headers],[Late Pregnancy History]]),FALSE)</f>
        <v>Yes</v>
      </c>
      <c r="S826" s="1" t="str">
        <f>VLOOKUP(Cohort[[#This Row],[Code]],Codes[],COLUMN(Codes[[#Headers],[Labour History]]),FALSE)</f>
        <v>Yes</v>
      </c>
      <c r="T826" s="1" t="str">
        <f>VLOOKUP(Cohort[[#This Row],[Code]],Codes[],COLUMN(Codes[[#Headers],[Baby Background Information]]),FALSE)</f>
        <v>Yes</v>
      </c>
      <c r="U826" s="1" t="str">
        <f>VLOOKUP(Cohort[[#This Row],[Code]],Codes[],COLUMN(Codes[[#Headers],[EPDS]]),FALSE)</f>
        <v>Yes</v>
      </c>
      <c r="V826" s="1" t="str">
        <f>VLOOKUP(Cohort[[#This Row],[Code]],Codes[],COLUMN(Codes[[#Headers],[Mother''s Medications]]),FALSE)</f>
        <v>Yes</v>
      </c>
      <c r="W826" s="1" t="str">
        <f>VLOOKUP(Cohort[[#This Row],[Code]],Codes[],COLUMN(Codes[[#Headers],[Baby Medications]]),FALSE)</f>
        <v>Yes</v>
      </c>
      <c r="X826" s="1" t="str">
        <f>VLOOKUP(Cohort[[#This Row],[Code]],Codes[],COLUMN(Codes[[#Headers],[Obstetric Histpry]]),FALSE)</f>
        <v>Yes</v>
      </c>
      <c r="Y826" s="1" t="str">
        <f>VLOOKUP(Cohort[[#This Row],[Code]],Codes[],COLUMN(Codes[[#Headers],[18 Month Follow on Data]]),FALSE)</f>
        <v>Yes</v>
      </c>
    </row>
    <row r="827" spans="1:25" ht="51" hidden="1" x14ac:dyDescent="0.2">
      <c r="A827" t="s">
        <v>840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 t="str" cm="1">
        <f t="array" ref="I827">TEXT(SUM(10^Code_Mask*(Cohort[[#This Row],[Fetal Pilot Scans, validated or not]:[Has child had an 18 month assessment.  NB this includes limited data, courtesy assessments etc]]&gt;0)),"0000000")</f>
        <v>1100000</v>
      </c>
      <c r="K827" s="1" t="s">
        <v>16</v>
      </c>
      <c r="L827" s="1" t="b">
        <f>VLOOKUP(Cohort[[#This Row],[Participant ID]],BIBS[],COLUMN(BIBS[[#Headers],[BIBS?]]),FALSE)</f>
        <v>0</v>
      </c>
      <c r="N827" s="1" t="str">
        <f>VLOOKUP(Cohort[[#This Row],[Code]],Codes[],COLUMN(Codes[[#Headers],[Meaning]]),FALSE)</f>
        <v>Fetal scan + term scan, not assessed</v>
      </c>
      <c r="O827" s="1" t="str">
        <f>VLOOKUP(Cohort[[#This Row],[Code]],Codes[],COLUMN(Codes[[#Headers],[Parents Demographic]]),FALSE)</f>
        <v>Yes</v>
      </c>
      <c r="P827" s="1" t="str">
        <f>VLOOKUP(Cohort[[#This Row],[Code]],Codes[],COLUMN(Codes[[#Headers],[Mother''s Past Medical History]]),FALSE)</f>
        <v>Yes</v>
      </c>
      <c r="Q827" s="1" t="str">
        <f>VLOOKUP(Cohort[[#This Row],[Code]],Codes[],COLUMN(Codes[[#Headers],[EDD + Mode of Conception]]),FALSE)</f>
        <v>Yes</v>
      </c>
      <c r="R827" s="1" t="str">
        <f>VLOOKUP(Cohort[[#This Row],[Code]],Codes[],COLUMN(Codes[[#Headers],[Late Pregnancy History]]),FALSE)</f>
        <v>Yes</v>
      </c>
      <c r="S827" s="1" t="str">
        <f>VLOOKUP(Cohort[[#This Row],[Code]],Codes[],COLUMN(Codes[[#Headers],[Labour History]]),FALSE)</f>
        <v>Yes</v>
      </c>
      <c r="T827" s="1" t="str">
        <f>VLOOKUP(Cohort[[#This Row],[Code]],Codes[],COLUMN(Codes[[#Headers],[Baby Background Information]]),FALSE)</f>
        <v>Yes</v>
      </c>
      <c r="U827" s="1" t="str">
        <f>VLOOKUP(Cohort[[#This Row],[Code]],Codes[],COLUMN(Codes[[#Headers],[EPDS]]),FALSE)</f>
        <v>Yes</v>
      </c>
      <c r="V827" s="1" t="str">
        <f>VLOOKUP(Cohort[[#This Row],[Code]],Codes[],COLUMN(Codes[[#Headers],[Mother''s Medications]]),FALSE)</f>
        <v>Yes</v>
      </c>
      <c r="W827" s="1" t="str">
        <f>VLOOKUP(Cohort[[#This Row],[Code]],Codes[],COLUMN(Codes[[#Headers],[Baby Medications]]),FALSE)</f>
        <v>Yes</v>
      </c>
      <c r="X827" s="1" t="str">
        <f>VLOOKUP(Cohort[[#This Row],[Code]],Codes[],COLUMN(Codes[[#Headers],[Obstetric Histpry]]),FALSE)</f>
        <v>Yes</v>
      </c>
      <c r="Y827" s="1" t="str">
        <f>VLOOKUP(Cohort[[#This Row],[Code]],Codes[],COLUMN(Codes[[#Headers],[18 Month Follow on Data]]),FALSE)</f>
        <v>No</v>
      </c>
    </row>
    <row r="828" spans="1:25" hidden="1" x14ac:dyDescent="0.2">
      <c r="A828" t="s">
        <v>841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</v>
      </c>
      <c r="I828" t="str" cm="1">
        <f t="array" ref="I828">TEXT(SUM(10^Code_Mask*(Cohort[[#This Row],[Fetal Pilot Scans, validated or not]:[Has child had an 18 month assessment.  NB this includes limited data, courtesy assessments etc]]&gt;0)),"0000000")</f>
        <v>1100100</v>
      </c>
      <c r="L828" s="1" t="b">
        <f>VLOOKUP(Cohort[[#This Row],[Participant ID]],BIBS[],COLUMN(BIBS[[#Headers],[BIBS?]]),FALSE)</f>
        <v>0</v>
      </c>
      <c r="N828" s="1" t="str">
        <f>VLOOKUP(Cohort[[#This Row],[Code]],Codes[],COLUMN(Codes[[#Headers],[Meaning]]),FALSE)</f>
        <v>Fetal scan + term scan, assessed at 18 months</v>
      </c>
      <c r="O828" s="1" t="str">
        <f>VLOOKUP(Cohort[[#This Row],[Code]],Codes[],COLUMN(Codes[[#Headers],[Parents Demographic]]),FALSE)</f>
        <v>Yes</v>
      </c>
      <c r="P828" s="1" t="str">
        <f>VLOOKUP(Cohort[[#This Row],[Code]],Codes[],COLUMN(Codes[[#Headers],[Mother''s Past Medical History]]),FALSE)</f>
        <v>Yes</v>
      </c>
      <c r="Q828" s="1" t="str">
        <f>VLOOKUP(Cohort[[#This Row],[Code]],Codes[],COLUMN(Codes[[#Headers],[EDD + Mode of Conception]]),FALSE)</f>
        <v>Yes</v>
      </c>
      <c r="R828" s="1" t="str">
        <f>VLOOKUP(Cohort[[#This Row],[Code]],Codes[],COLUMN(Codes[[#Headers],[Late Pregnancy History]]),FALSE)</f>
        <v>Yes</v>
      </c>
      <c r="S828" s="1" t="str">
        <f>VLOOKUP(Cohort[[#This Row],[Code]],Codes[],COLUMN(Codes[[#Headers],[Labour History]]),FALSE)</f>
        <v>Yes</v>
      </c>
      <c r="T828" s="1" t="str">
        <f>VLOOKUP(Cohort[[#This Row],[Code]],Codes[],COLUMN(Codes[[#Headers],[Baby Background Information]]),FALSE)</f>
        <v>Yes</v>
      </c>
      <c r="U828" s="1" t="str">
        <f>VLOOKUP(Cohort[[#This Row],[Code]],Codes[],COLUMN(Codes[[#Headers],[EPDS]]),FALSE)</f>
        <v>Yes</v>
      </c>
      <c r="V828" s="1" t="str">
        <f>VLOOKUP(Cohort[[#This Row],[Code]],Codes[],COLUMN(Codes[[#Headers],[Mother''s Medications]]),FALSE)</f>
        <v>Yes</v>
      </c>
      <c r="W828" s="1" t="str">
        <f>VLOOKUP(Cohort[[#This Row],[Code]],Codes[],COLUMN(Codes[[#Headers],[Baby Medications]]),FALSE)</f>
        <v>Yes</v>
      </c>
      <c r="X828" s="1" t="str">
        <f>VLOOKUP(Cohort[[#This Row],[Code]],Codes[],COLUMN(Codes[[#Headers],[Obstetric Histpry]]),FALSE)</f>
        <v>Yes</v>
      </c>
      <c r="Y828" s="1" t="str">
        <f>VLOOKUP(Cohort[[#This Row],[Code]],Codes[],COLUMN(Codes[[#Headers],[18 Month Follow on Data]]),FALSE)</f>
        <v>Yes</v>
      </c>
    </row>
    <row r="829" spans="1:25" hidden="1" x14ac:dyDescent="0.2">
      <c r="A829" t="s">
        <v>842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 t="str" cm="1">
        <f t="array" ref="I829">TEXT(SUM(10^Code_Mask*(Cohort[[#This Row],[Fetal Pilot Scans, validated or not]:[Has child had an 18 month assessment.  NB this includes limited data, courtesy assessments etc]]&gt;0)),"0000000")</f>
        <v>1000100</v>
      </c>
      <c r="L829" s="1" t="b">
        <f>VLOOKUP(Cohort[[#This Row],[Participant ID]],BIBS[],COLUMN(BIBS[[#Headers],[BIBS?]]),FALSE)</f>
        <v>0</v>
      </c>
      <c r="N829" s="1" t="str">
        <f>VLOOKUP(Cohort[[#This Row],[Code]],Codes[],COLUMN(Codes[[#Headers],[Meaning]]),FALSE)</f>
        <v>Fetal scan, no other scans, assessed at 18 months.</v>
      </c>
      <c r="O829" s="1" t="str">
        <f>VLOOKUP(Cohort[[#This Row],[Code]],Codes[],COLUMN(Codes[[#Headers],[Parents Demographic]]),FALSE)</f>
        <v>Yes</v>
      </c>
      <c r="P829" s="1" t="str">
        <f>VLOOKUP(Cohort[[#This Row],[Code]],Codes[],COLUMN(Codes[[#Headers],[Mother''s Past Medical History]]),FALSE)</f>
        <v>Yes</v>
      </c>
      <c r="Q829" s="1" t="str">
        <f>VLOOKUP(Cohort[[#This Row],[Code]],Codes[],COLUMN(Codes[[#Headers],[EDD + Mode of Conception]]),FALSE)</f>
        <v>Yes</v>
      </c>
      <c r="R829" s="1" t="str">
        <f>VLOOKUP(Cohort[[#This Row],[Code]],Codes[],COLUMN(Codes[[#Headers],[Late Pregnancy History]]),FALSE)</f>
        <v>Yes</v>
      </c>
      <c r="S829" s="1" t="str">
        <f>VLOOKUP(Cohort[[#This Row],[Code]],Codes[],COLUMN(Codes[[#Headers],[Labour History]]),FALSE)</f>
        <v>Yes</v>
      </c>
      <c r="T829" s="1" t="str">
        <f>VLOOKUP(Cohort[[#This Row],[Code]],Codes[],COLUMN(Codes[[#Headers],[Baby Background Information]]),FALSE)</f>
        <v>Yes</v>
      </c>
      <c r="U829" s="1" t="str">
        <f>VLOOKUP(Cohort[[#This Row],[Code]],Codes[],COLUMN(Codes[[#Headers],[EPDS]]),FALSE)</f>
        <v>Yes</v>
      </c>
      <c r="V829" s="1" t="str">
        <f>VLOOKUP(Cohort[[#This Row],[Code]],Codes[],COLUMN(Codes[[#Headers],[Mother''s Medications]]),FALSE)</f>
        <v>Yes</v>
      </c>
      <c r="W829" s="1" t="str">
        <f>VLOOKUP(Cohort[[#This Row],[Code]],Codes[],COLUMN(Codes[[#Headers],[Baby Medications]]),FALSE)</f>
        <v>Yes</v>
      </c>
      <c r="X829" s="1" t="str">
        <f>VLOOKUP(Cohort[[#This Row],[Code]],Codes[],COLUMN(Codes[[#Headers],[Obstetric Histpry]]),FALSE)</f>
        <v>Yes</v>
      </c>
      <c r="Y829" s="1" t="str">
        <f>VLOOKUP(Cohort[[#This Row],[Code]],Codes[],COLUMN(Codes[[#Headers],[18 Month Follow on Data]]),FALSE)</f>
        <v>Yes</v>
      </c>
    </row>
    <row r="830" spans="1:25" ht="51" hidden="1" x14ac:dyDescent="0.2">
      <c r="A830" t="s">
        <v>843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 t="str" cm="1">
        <f t="array" ref="I830">TEXT(SUM(10^Code_Mask*(Cohort[[#This Row],[Fetal Pilot Scans, validated or not]:[Has child had an 18 month assessment.  NB this includes limited data, courtesy assessments etc]]&gt;0)),"0000000")</f>
        <v>1000000</v>
      </c>
      <c r="K830" s="1" t="s">
        <v>16</v>
      </c>
      <c r="L830" s="1" t="b">
        <f>VLOOKUP(Cohort[[#This Row],[Participant ID]],BIBS[],COLUMN(BIBS[[#Headers],[BIBS?]]),FALSE)</f>
        <v>0</v>
      </c>
      <c r="N830" s="1" t="str">
        <f>VLOOKUP(Cohort[[#This Row],[Code]],Codes[],COLUMN(Codes[[#Headers],[Meaning]]),FALSE)</f>
        <v>Fetal scan, no other scans, not assessed</v>
      </c>
      <c r="O830" s="1" t="str">
        <f>VLOOKUP(Cohort[[#This Row],[Code]],Codes[],COLUMN(Codes[[#Headers],[Parents Demographic]]),FALSE)</f>
        <v>Yes</v>
      </c>
      <c r="P830" s="1" t="str">
        <f>VLOOKUP(Cohort[[#This Row],[Code]],Codes[],COLUMN(Codes[[#Headers],[Mother''s Past Medical History]]),FALSE)</f>
        <v>Yes</v>
      </c>
      <c r="Q830" s="1" t="str">
        <f>VLOOKUP(Cohort[[#This Row],[Code]],Codes[],COLUMN(Codes[[#Headers],[EDD + Mode of Conception]]),FALSE)</f>
        <v>Yes</v>
      </c>
      <c r="R830" s="1" t="str">
        <f>VLOOKUP(Cohort[[#This Row],[Code]],Codes[],COLUMN(Codes[[#Headers],[Late Pregnancy History]]),FALSE)</f>
        <v>Yes</v>
      </c>
      <c r="S830" s="1" t="str">
        <f>VLOOKUP(Cohort[[#This Row],[Code]],Codes[],COLUMN(Codes[[#Headers],[Labour History]]),FALSE)</f>
        <v>Yes</v>
      </c>
      <c r="T830" s="1" t="str">
        <f>VLOOKUP(Cohort[[#This Row],[Code]],Codes[],COLUMN(Codes[[#Headers],[Baby Background Information]]),FALSE)</f>
        <v>Yes</v>
      </c>
      <c r="U830" s="1" t="str">
        <f>VLOOKUP(Cohort[[#This Row],[Code]],Codes[],COLUMN(Codes[[#Headers],[EPDS]]),FALSE)</f>
        <v>Yes</v>
      </c>
      <c r="V830" s="1" t="str">
        <f>VLOOKUP(Cohort[[#This Row],[Code]],Codes[],COLUMN(Codes[[#Headers],[Mother''s Medications]]),FALSE)</f>
        <v>Yes</v>
      </c>
      <c r="W830" s="1" t="str">
        <f>VLOOKUP(Cohort[[#This Row],[Code]],Codes[],COLUMN(Codes[[#Headers],[Baby Medications]]),FALSE)</f>
        <v>Yes</v>
      </c>
      <c r="X830" s="1" t="str">
        <f>VLOOKUP(Cohort[[#This Row],[Code]],Codes[],COLUMN(Codes[[#Headers],[Obstetric Histpry]]),FALSE)</f>
        <v>Yes</v>
      </c>
      <c r="Y830" s="1" t="str">
        <f>VLOOKUP(Cohort[[#This Row],[Code]],Codes[],COLUMN(Codes[[#Headers],[18 Month Follow on Data]]),FALSE)</f>
        <v>No</v>
      </c>
    </row>
    <row r="831" spans="1:25" hidden="1" x14ac:dyDescent="0.2">
      <c r="A831" t="s">
        <v>844</v>
      </c>
      <c r="B831">
        <v>0</v>
      </c>
      <c r="C831">
        <v>0</v>
      </c>
      <c r="D831">
        <v>1</v>
      </c>
      <c r="E831">
        <v>2</v>
      </c>
      <c r="F831">
        <v>0</v>
      </c>
      <c r="G831">
        <v>0</v>
      </c>
      <c r="H831">
        <v>1</v>
      </c>
      <c r="I831" t="str" cm="1">
        <f t="array" ref="I831">TEXT(SUM(10^Code_Mask*(Cohort[[#This Row],[Fetal Pilot Scans, validated or not]:[Has child had an 18 month assessment.  NB this includes limited data, courtesy assessments etc]]&gt;0)),"0000000")</f>
        <v>1100100</v>
      </c>
      <c r="L831" s="1" t="b">
        <f>VLOOKUP(Cohort[[#This Row],[Participant ID]],BIBS[],COLUMN(BIBS[[#Headers],[BIBS?]]),FALSE)</f>
        <v>0</v>
      </c>
      <c r="N831" s="1" t="str">
        <f>VLOOKUP(Cohort[[#This Row],[Code]],Codes[],COLUMN(Codes[[#Headers],[Meaning]]),FALSE)</f>
        <v>Fetal scan + term scan, assessed at 18 months</v>
      </c>
      <c r="O831" s="1" t="str">
        <f>VLOOKUP(Cohort[[#This Row],[Code]],Codes[],COLUMN(Codes[[#Headers],[Parents Demographic]]),FALSE)</f>
        <v>Yes</v>
      </c>
      <c r="P831" s="1" t="str">
        <f>VLOOKUP(Cohort[[#This Row],[Code]],Codes[],COLUMN(Codes[[#Headers],[Mother''s Past Medical History]]),FALSE)</f>
        <v>Yes</v>
      </c>
      <c r="Q831" s="1" t="str">
        <f>VLOOKUP(Cohort[[#This Row],[Code]],Codes[],COLUMN(Codes[[#Headers],[EDD + Mode of Conception]]),FALSE)</f>
        <v>Yes</v>
      </c>
      <c r="R831" s="1" t="str">
        <f>VLOOKUP(Cohort[[#This Row],[Code]],Codes[],COLUMN(Codes[[#Headers],[Late Pregnancy History]]),FALSE)</f>
        <v>Yes</v>
      </c>
      <c r="S831" s="1" t="str">
        <f>VLOOKUP(Cohort[[#This Row],[Code]],Codes[],COLUMN(Codes[[#Headers],[Labour History]]),FALSE)</f>
        <v>Yes</v>
      </c>
      <c r="T831" s="1" t="str">
        <f>VLOOKUP(Cohort[[#This Row],[Code]],Codes[],COLUMN(Codes[[#Headers],[Baby Background Information]]),FALSE)</f>
        <v>Yes</v>
      </c>
      <c r="U831" s="1" t="str">
        <f>VLOOKUP(Cohort[[#This Row],[Code]],Codes[],COLUMN(Codes[[#Headers],[EPDS]]),FALSE)</f>
        <v>Yes</v>
      </c>
      <c r="V831" s="1" t="str">
        <f>VLOOKUP(Cohort[[#This Row],[Code]],Codes[],COLUMN(Codes[[#Headers],[Mother''s Medications]]),FALSE)</f>
        <v>Yes</v>
      </c>
      <c r="W831" s="1" t="str">
        <f>VLOOKUP(Cohort[[#This Row],[Code]],Codes[],COLUMN(Codes[[#Headers],[Baby Medications]]),FALSE)</f>
        <v>Yes</v>
      </c>
      <c r="X831" s="1" t="str">
        <f>VLOOKUP(Cohort[[#This Row],[Code]],Codes[],COLUMN(Codes[[#Headers],[Obstetric Histpry]]),FALSE)</f>
        <v>Yes</v>
      </c>
      <c r="Y831" s="1" t="str">
        <f>VLOOKUP(Cohort[[#This Row],[Code]],Codes[],COLUMN(Codes[[#Headers],[18 Month Follow on Data]]),FALSE)</f>
        <v>Yes</v>
      </c>
    </row>
    <row r="832" spans="1:25" hidden="1" x14ac:dyDescent="0.2">
      <c r="A832" t="s">
        <v>845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 t="str" cm="1">
        <f t="array" ref="I832">TEXT(SUM(10^Code_Mask*(Cohort[[#This Row],[Fetal Pilot Scans, validated or not]:[Has child had an 18 month assessment.  NB this includes limited data, courtesy assessments etc]]&gt;0)),"0000000")</f>
        <v>1100100</v>
      </c>
      <c r="L832" s="1" t="b">
        <f>VLOOKUP(Cohort[[#This Row],[Participant ID]],BIBS[],COLUMN(BIBS[[#Headers],[BIBS?]]),FALSE)</f>
        <v>0</v>
      </c>
      <c r="N832" s="1" t="str">
        <f>VLOOKUP(Cohort[[#This Row],[Code]],Codes[],COLUMN(Codes[[#Headers],[Meaning]]),FALSE)</f>
        <v>Fetal scan + term scan, assessed at 18 months</v>
      </c>
      <c r="O832" s="1" t="str">
        <f>VLOOKUP(Cohort[[#This Row],[Code]],Codes[],COLUMN(Codes[[#Headers],[Parents Demographic]]),FALSE)</f>
        <v>Yes</v>
      </c>
      <c r="P832" s="1" t="str">
        <f>VLOOKUP(Cohort[[#This Row],[Code]],Codes[],COLUMN(Codes[[#Headers],[Mother''s Past Medical History]]),FALSE)</f>
        <v>Yes</v>
      </c>
      <c r="Q832" s="1" t="str">
        <f>VLOOKUP(Cohort[[#This Row],[Code]],Codes[],COLUMN(Codes[[#Headers],[EDD + Mode of Conception]]),FALSE)</f>
        <v>Yes</v>
      </c>
      <c r="R832" s="1" t="str">
        <f>VLOOKUP(Cohort[[#This Row],[Code]],Codes[],COLUMN(Codes[[#Headers],[Late Pregnancy History]]),FALSE)</f>
        <v>Yes</v>
      </c>
      <c r="S832" s="1" t="str">
        <f>VLOOKUP(Cohort[[#This Row],[Code]],Codes[],COLUMN(Codes[[#Headers],[Labour History]]),FALSE)</f>
        <v>Yes</v>
      </c>
      <c r="T832" s="1" t="str">
        <f>VLOOKUP(Cohort[[#This Row],[Code]],Codes[],COLUMN(Codes[[#Headers],[Baby Background Information]]),FALSE)</f>
        <v>Yes</v>
      </c>
      <c r="U832" s="1" t="str">
        <f>VLOOKUP(Cohort[[#This Row],[Code]],Codes[],COLUMN(Codes[[#Headers],[EPDS]]),FALSE)</f>
        <v>Yes</v>
      </c>
      <c r="V832" s="1" t="str">
        <f>VLOOKUP(Cohort[[#This Row],[Code]],Codes[],COLUMN(Codes[[#Headers],[Mother''s Medications]]),FALSE)</f>
        <v>Yes</v>
      </c>
      <c r="W832" s="1" t="str">
        <f>VLOOKUP(Cohort[[#This Row],[Code]],Codes[],COLUMN(Codes[[#Headers],[Baby Medications]]),FALSE)</f>
        <v>Yes</v>
      </c>
      <c r="X832" s="1" t="str">
        <f>VLOOKUP(Cohort[[#This Row],[Code]],Codes[],COLUMN(Codes[[#Headers],[Obstetric Histpry]]),FALSE)</f>
        <v>Yes</v>
      </c>
      <c r="Y832" s="1" t="str">
        <f>VLOOKUP(Cohort[[#This Row],[Code]],Codes[],COLUMN(Codes[[#Headers],[18 Month Follow on Data]]),FALSE)</f>
        <v>Yes</v>
      </c>
    </row>
    <row r="833" spans="1:25" x14ac:dyDescent="0.2">
      <c r="A833" t="s">
        <v>846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 t="str" cm="1">
        <f t="array" ref="I833">TEXT(SUM(10^Code_Mask*(Cohort[[#This Row],[Fetal Pilot Scans, validated or not]:[Has child had an 18 month assessment.  NB this includes limited data, courtesy assessments etc]]&gt;0)),"0000000")</f>
        <v>1100000</v>
      </c>
      <c r="L833" s="1" t="b">
        <f>VLOOKUP(Cohort[[#This Row],[Participant ID]],BIBS[],COLUMN(BIBS[[#Headers],[BIBS?]]),FALSE)</f>
        <v>1</v>
      </c>
      <c r="N833" s="1" t="str">
        <f>VLOOKUP(Cohort[[#This Row],[Code]],Codes[],COLUMN(Codes[[#Headers],[Meaning]]),FALSE)</f>
        <v>Fetal scan + term scan, not assessed</v>
      </c>
      <c r="O833" s="1" t="str">
        <f>VLOOKUP(Cohort[[#This Row],[Code]],Codes[],COLUMN(Codes[[#Headers],[Parents Demographic]]),FALSE)</f>
        <v>Yes</v>
      </c>
      <c r="P833" s="1" t="str">
        <f>VLOOKUP(Cohort[[#This Row],[Code]],Codes[],COLUMN(Codes[[#Headers],[Mother''s Past Medical History]]),FALSE)</f>
        <v>Yes</v>
      </c>
      <c r="Q833" s="1" t="str">
        <f>VLOOKUP(Cohort[[#This Row],[Code]],Codes[],COLUMN(Codes[[#Headers],[EDD + Mode of Conception]]),FALSE)</f>
        <v>Yes</v>
      </c>
      <c r="R833" s="1" t="str">
        <f>VLOOKUP(Cohort[[#This Row],[Code]],Codes[],COLUMN(Codes[[#Headers],[Late Pregnancy History]]),FALSE)</f>
        <v>Yes</v>
      </c>
      <c r="S833" s="1" t="str">
        <f>VLOOKUP(Cohort[[#This Row],[Code]],Codes[],COLUMN(Codes[[#Headers],[Labour History]]),FALSE)</f>
        <v>Yes</v>
      </c>
      <c r="T833" s="1" t="str">
        <f>VLOOKUP(Cohort[[#This Row],[Code]],Codes[],COLUMN(Codes[[#Headers],[Baby Background Information]]),FALSE)</f>
        <v>Yes</v>
      </c>
      <c r="U833" s="1" t="str">
        <f>VLOOKUP(Cohort[[#This Row],[Code]],Codes[],COLUMN(Codes[[#Headers],[EPDS]]),FALSE)</f>
        <v>Yes</v>
      </c>
      <c r="V833" s="1" t="str">
        <f>VLOOKUP(Cohort[[#This Row],[Code]],Codes[],COLUMN(Codes[[#Headers],[Mother''s Medications]]),FALSE)</f>
        <v>Yes</v>
      </c>
      <c r="W833" s="1" t="str">
        <f>VLOOKUP(Cohort[[#This Row],[Code]],Codes[],COLUMN(Codes[[#Headers],[Baby Medications]]),FALSE)</f>
        <v>Yes</v>
      </c>
      <c r="X833" s="1" t="str">
        <f>VLOOKUP(Cohort[[#This Row],[Code]],Codes[],COLUMN(Codes[[#Headers],[Obstetric Histpry]]),FALSE)</f>
        <v>Yes</v>
      </c>
      <c r="Y833" s="1" t="str">
        <f>VLOOKUP(Cohort[[#This Row],[Code]],Codes[],COLUMN(Codes[[#Headers],[18 Month Follow on Data]]),FALSE)</f>
        <v>No</v>
      </c>
    </row>
    <row r="834" spans="1:25" hidden="1" x14ac:dyDescent="0.2">
      <c r="A834" t="s">
        <v>847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1</v>
      </c>
      <c r="I834" t="str" cm="1">
        <f t="array" ref="I834">TEXT(SUM(10^Code_Mask*(Cohort[[#This Row],[Fetal Pilot Scans, validated or not]:[Has child had an 18 month assessment.  NB this includes limited data, courtesy assessments etc]]&gt;0)),"0000000")</f>
        <v>1100100</v>
      </c>
      <c r="L834" s="1" t="b">
        <f>VLOOKUP(Cohort[[#This Row],[Participant ID]],BIBS[],COLUMN(BIBS[[#Headers],[BIBS?]]),FALSE)</f>
        <v>0</v>
      </c>
      <c r="N834" s="1" t="str">
        <f>VLOOKUP(Cohort[[#This Row],[Code]],Codes[],COLUMN(Codes[[#Headers],[Meaning]]),FALSE)</f>
        <v>Fetal scan + term scan, assessed at 18 months</v>
      </c>
      <c r="O834" s="1" t="str">
        <f>VLOOKUP(Cohort[[#This Row],[Code]],Codes[],COLUMN(Codes[[#Headers],[Parents Demographic]]),FALSE)</f>
        <v>Yes</v>
      </c>
      <c r="P834" s="1" t="str">
        <f>VLOOKUP(Cohort[[#This Row],[Code]],Codes[],COLUMN(Codes[[#Headers],[Mother''s Past Medical History]]),FALSE)</f>
        <v>Yes</v>
      </c>
      <c r="Q834" s="1" t="str">
        <f>VLOOKUP(Cohort[[#This Row],[Code]],Codes[],COLUMN(Codes[[#Headers],[EDD + Mode of Conception]]),FALSE)</f>
        <v>Yes</v>
      </c>
      <c r="R834" s="1" t="str">
        <f>VLOOKUP(Cohort[[#This Row],[Code]],Codes[],COLUMN(Codes[[#Headers],[Late Pregnancy History]]),FALSE)</f>
        <v>Yes</v>
      </c>
      <c r="S834" s="1" t="str">
        <f>VLOOKUP(Cohort[[#This Row],[Code]],Codes[],COLUMN(Codes[[#Headers],[Labour History]]),FALSE)</f>
        <v>Yes</v>
      </c>
      <c r="T834" s="1" t="str">
        <f>VLOOKUP(Cohort[[#This Row],[Code]],Codes[],COLUMN(Codes[[#Headers],[Baby Background Information]]),FALSE)</f>
        <v>Yes</v>
      </c>
      <c r="U834" s="1" t="str">
        <f>VLOOKUP(Cohort[[#This Row],[Code]],Codes[],COLUMN(Codes[[#Headers],[EPDS]]),FALSE)</f>
        <v>Yes</v>
      </c>
      <c r="V834" s="1" t="str">
        <f>VLOOKUP(Cohort[[#This Row],[Code]],Codes[],COLUMN(Codes[[#Headers],[Mother''s Medications]]),FALSE)</f>
        <v>Yes</v>
      </c>
      <c r="W834" s="1" t="str">
        <f>VLOOKUP(Cohort[[#This Row],[Code]],Codes[],COLUMN(Codes[[#Headers],[Baby Medications]]),FALSE)</f>
        <v>Yes</v>
      </c>
      <c r="X834" s="1" t="str">
        <f>VLOOKUP(Cohort[[#This Row],[Code]],Codes[],COLUMN(Codes[[#Headers],[Obstetric Histpry]]),FALSE)</f>
        <v>Yes</v>
      </c>
      <c r="Y834" s="1" t="str">
        <f>VLOOKUP(Cohort[[#This Row],[Code]],Codes[],COLUMN(Codes[[#Headers],[18 Month Follow on Data]]),FALSE)</f>
        <v>Yes</v>
      </c>
    </row>
    <row r="835" spans="1:25" hidden="1" x14ac:dyDescent="0.2">
      <c r="A835" t="s">
        <v>848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 t="str" cm="1">
        <f t="array" ref="I835">TEXT(SUM(10^Code_Mask*(Cohort[[#This Row],[Fetal Pilot Scans, validated or not]:[Has child had an 18 month assessment.  NB this includes limited data, courtesy assessments etc]]&gt;0)),"0000000")</f>
        <v>1100100</v>
      </c>
      <c r="L835" s="1" t="b">
        <f>VLOOKUP(Cohort[[#This Row],[Participant ID]],BIBS[],COLUMN(BIBS[[#Headers],[BIBS?]]),FALSE)</f>
        <v>0</v>
      </c>
      <c r="N835" s="1" t="str">
        <f>VLOOKUP(Cohort[[#This Row],[Code]],Codes[],COLUMN(Codes[[#Headers],[Meaning]]),FALSE)</f>
        <v>Fetal scan + term scan, assessed at 18 months</v>
      </c>
      <c r="O835" s="1" t="str">
        <f>VLOOKUP(Cohort[[#This Row],[Code]],Codes[],COLUMN(Codes[[#Headers],[Parents Demographic]]),FALSE)</f>
        <v>Yes</v>
      </c>
      <c r="P835" s="1" t="str">
        <f>VLOOKUP(Cohort[[#This Row],[Code]],Codes[],COLUMN(Codes[[#Headers],[Mother''s Past Medical History]]),FALSE)</f>
        <v>Yes</v>
      </c>
      <c r="Q835" s="1" t="str">
        <f>VLOOKUP(Cohort[[#This Row],[Code]],Codes[],COLUMN(Codes[[#Headers],[EDD + Mode of Conception]]),FALSE)</f>
        <v>Yes</v>
      </c>
      <c r="R835" s="1" t="str">
        <f>VLOOKUP(Cohort[[#This Row],[Code]],Codes[],COLUMN(Codes[[#Headers],[Late Pregnancy History]]),FALSE)</f>
        <v>Yes</v>
      </c>
      <c r="S835" s="1" t="str">
        <f>VLOOKUP(Cohort[[#This Row],[Code]],Codes[],COLUMN(Codes[[#Headers],[Labour History]]),FALSE)</f>
        <v>Yes</v>
      </c>
      <c r="T835" s="1" t="str">
        <f>VLOOKUP(Cohort[[#This Row],[Code]],Codes[],COLUMN(Codes[[#Headers],[Baby Background Information]]),FALSE)</f>
        <v>Yes</v>
      </c>
      <c r="U835" s="1" t="str">
        <f>VLOOKUP(Cohort[[#This Row],[Code]],Codes[],COLUMN(Codes[[#Headers],[EPDS]]),FALSE)</f>
        <v>Yes</v>
      </c>
      <c r="V835" s="1" t="str">
        <f>VLOOKUP(Cohort[[#This Row],[Code]],Codes[],COLUMN(Codes[[#Headers],[Mother''s Medications]]),FALSE)</f>
        <v>Yes</v>
      </c>
      <c r="W835" s="1" t="str">
        <f>VLOOKUP(Cohort[[#This Row],[Code]],Codes[],COLUMN(Codes[[#Headers],[Baby Medications]]),FALSE)</f>
        <v>Yes</v>
      </c>
      <c r="X835" s="1" t="str">
        <f>VLOOKUP(Cohort[[#This Row],[Code]],Codes[],COLUMN(Codes[[#Headers],[Obstetric Histpry]]),FALSE)</f>
        <v>Yes</v>
      </c>
      <c r="Y835" s="1" t="str">
        <f>VLOOKUP(Cohort[[#This Row],[Code]],Codes[],COLUMN(Codes[[#Headers],[18 Month Follow on Data]]),FALSE)</f>
        <v>Yes</v>
      </c>
    </row>
    <row r="836" spans="1:25" hidden="1" x14ac:dyDescent="0.2">
      <c r="A836" t="s">
        <v>849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</v>
      </c>
      <c r="I836" t="str" cm="1">
        <f t="array" ref="I836">TEXT(SUM(10^Code_Mask*(Cohort[[#This Row],[Fetal Pilot Scans, validated or not]:[Has child had an 18 month assessment.  NB this includes limited data, courtesy assessments etc]]&gt;0)),"0000000")</f>
        <v>1100100</v>
      </c>
      <c r="L836" s="1" t="b">
        <f>VLOOKUP(Cohort[[#This Row],[Participant ID]],BIBS[],COLUMN(BIBS[[#Headers],[BIBS?]]),FALSE)</f>
        <v>0</v>
      </c>
      <c r="N836" s="1" t="str">
        <f>VLOOKUP(Cohort[[#This Row],[Code]],Codes[],COLUMN(Codes[[#Headers],[Meaning]]),FALSE)</f>
        <v>Fetal scan + term scan, assessed at 18 months</v>
      </c>
      <c r="O836" s="1" t="str">
        <f>VLOOKUP(Cohort[[#This Row],[Code]],Codes[],COLUMN(Codes[[#Headers],[Parents Demographic]]),FALSE)</f>
        <v>Yes</v>
      </c>
      <c r="P836" s="1" t="str">
        <f>VLOOKUP(Cohort[[#This Row],[Code]],Codes[],COLUMN(Codes[[#Headers],[Mother''s Past Medical History]]),FALSE)</f>
        <v>Yes</v>
      </c>
      <c r="Q836" s="1" t="str">
        <f>VLOOKUP(Cohort[[#This Row],[Code]],Codes[],COLUMN(Codes[[#Headers],[EDD + Mode of Conception]]),FALSE)</f>
        <v>Yes</v>
      </c>
      <c r="R836" s="1" t="str">
        <f>VLOOKUP(Cohort[[#This Row],[Code]],Codes[],COLUMN(Codes[[#Headers],[Late Pregnancy History]]),FALSE)</f>
        <v>Yes</v>
      </c>
      <c r="S836" s="1" t="str">
        <f>VLOOKUP(Cohort[[#This Row],[Code]],Codes[],COLUMN(Codes[[#Headers],[Labour History]]),FALSE)</f>
        <v>Yes</v>
      </c>
      <c r="T836" s="1" t="str">
        <f>VLOOKUP(Cohort[[#This Row],[Code]],Codes[],COLUMN(Codes[[#Headers],[Baby Background Information]]),FALSE)</f>
        <v>Yes</v>
      </c>
      <c r="U836" s="1" t="str">
        <f>VLOOKUP(Cohort[[#This Row],[Code]],Codes[],COLUMN(Codes[[#Headers],[EPDS]]),FALSE)</f>
        <v>Yes</v>
      </c>
      <c r="V836" s="1" t="str">
        <f>VLOOKUP(Cohort[[#This Row],[Code]],Codes[],COLUMN(Codes[[#Headers],[Mother''s Medications]]),FALSE)</f>
        <v>Yes</v>
      </c>
      <c r="W836" s="1" t="str">
        <f>VLOOKUP(Cohort[[#This Row],[Code]],Codes[],COLUMN(Codes[[#Headers],[Baby Medications]]),FALSE)</f>
        <v>Yes</v>
      </c>
      <c r="X836" s="1" t="str">
        <f>VLOOKUP(Cohort[[#This Row],[Code]],Codes[],COLUMN(Codes[[#Headers],[Obstetric Histpry]]),FALSE)</f>
        <v>Yes</v>
      </c>
      <c r="Y836" s="1" t="str">
        <f>VLOOKUP(Cohort[[#This Row],[Code]],Codes[],COLUMN(Codes[[#Headers],[18 Month Follow on Data]]),FALSE)</f>
        <v>Yes</v>
      </c>
    </row>
    <row r="837" spans="1:25" x14ac:dyDescent="0.2">
      <c r="A837" t="s">
        <v>850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 t="str" cm="1">
        <f t="array" ref="I837">TEXT(SUM(10^Code_Mask*(Cohort[[#This Row],[Fetal Pilot Scans, validated or not]:[Has child had an 18 month assessment.  NB this includes limited data, courtesy assessments etc]]&gt;0)),"0000000")</f>
        <v>0100100</v>
      </c>
      <c r="L837" s="1" t="b">
        <f>VLOOKUP(Cohort[[#This Row],[Participant ID]],BIBS[],COLUMN(BIBS[[#Headers],[BIBS?]]),FALSE)</f>
        <v>1</v>
      </c>
      <c r="N837" s="1" t="str">
        <f>VLOOKUP(Cohort[[#This Row],[Code]],Codes[],COLUMN(Codes[[#Headers],[Meaning]]),FALSE)</f>
        <v>Term scan, Assessed at 18 months</v>
      </c>
      <c r="O837" s="1" t="str">
        <f>VLOOKUP(Cohort[[#This Row],[Code]],Codes[],COLUMN(Codes[[#Headers],[Parents Demographic]]),FALSE)</f>
        <v>Yes</v>
      </c>
      <c r="P837" s="1" t="str">
        <f>VLOOKUP(Cohort[[#This Row],[Code]],Codes[],COLUMN(Codes[[#Headers],[Mother''s Past Medical History]]),FALSE)</f>
        <v>Yes</v>
      </c>
      <c r="Q837" s="1" t="str">
        <f>VLOOKUP(Cohort[[#This Row],[Code]],Codes[],COLUMN(Codes[[#Headers],[EDD + Mode of Conception]]),FALSE)</f>
        <v>Yes</v>
      </c>
      <c r="R837" s="1" t="str">
        <f>VLOOKUP(Cohort[[#This Row],[Code]],Codes[],COLUMN(Codes[[#Headers],[Late Pregnancy History]]),FALSE)</f>
        <v>Yes</v>
      </c>
      <c r="S837" s="1" t="str">
        <f>VLOOKUP(Cohort[[#This Row],[Code]],Codes[],COLUMN(Codes[[#Headers],[Labour History]]),FALSE)</f>
        <v>Yes</v>
      </c>
      <c r="T837" s="1" t="str">
        <f>VLOOKUP(Cohort[[#This Row],[Code]],Codes[],COLUMN(Codes[[#Headers],[Baby Background Information]]),FALSE)</f>
        <v>Yes</v>
      </c>
      <c r="U837" s="1" t="str">
        <f>VLOOKUP(Cohort[[#This Row],[Code]],Codes[],COLUMN(Codes[[#Headers],[EPDS]]),FALSE)</f>
        <v>Yes</v>
      </c>
      <c r="V837" s="1" t="str">
        <f>VLOOKUP(Cohort[[#This Row],[Code]],Codes[],COLUMN(Codes[[#Headers],[Mother''s Medications]]),FALSE)</f>
        <v>Yes</v>
      </c>
      <c r="W837" s="1" t="str">
        <f>VLOOKUP(Cohort[[#This Row],[Code]],Codes[],COLUMN(Codes[[#Headers],[Baby Medications]]),FALSE)</f>
        <v>Yes</v>
      </c>
      <c r="X837" s="1" t="str">
        <f>VLOOKUP(Cohort[[#This Row],[Code]],Codes[],COLUMN(Codes[[#Headers],[Obstetric Histpry]]),FALSE)</f>
        <v>Yes</v>
      </c>
      <c r="Y837" s="1" t="str">
        <f>VLOOKUP(Cohort[[#This Row],[Code]],Codes[],COLUMN(Codes[[#Headers],[18 Month Follow on Data]]),FALSE)</f>
        <v>Yes</v>
      </c>
    </row>
    <row r="838" spans="1:25" hidden="1" x14ac:dyDescent="0.2">
      <c r="A838" t="s">
        <v>851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1</v>
      </c>
      <c r="I838" t="str" cm="1">
        <f t="array" ref="I838">TEXT(SUM(10^Code_Mask*(Cohort[[#This Row],[Fetal Pilot Scans, validated or not]:[Has child had an 18 month assessment.  NB this includes limited data, courtesy assessments etc]]&gt;0)),"0000000")</f>
        <v>1100100</v>
      </c>
      <c r="L838" s="1" t="b">
        <f>VLOOKUP(Cohort[[#This Row],[Participant ID]],BIBS[],COLUMN(BIBS[[#Headers],[BIBS?]]),FALSE)</f>
        <v>0</v>
      </c>
      <c r="N838" s="1" t="str">
        <f>VLOOKUP(Cohort[[#This Row],[Code]],Codes[],COLUMN(Codes[[#Headers],[Meaning]]),FALSE)</f>
        <v>Fetal scan + term scan, assessed at 18 months</v>
      </c>
      <c r="O838" s="1" t="str">
        <f>VLOOKUP(Cohort[[#This Row],[Code]],Codes[],COLUMN(Codes[[#Headers],[Parents Demographic]]),FALSE)</f>
        <v>Yes</v>
      </c>
      <c r="P838" s="1" t="str">
        <f>VLOOKUP(Cohort[[#This Row],[Code]],Codes[],COLUMN(Codes[[#Headers],[Mother''s Past Medical History]]),FALSE)</f>
        <v>Yes</v>
      </c>
      <c r="Q838" s="1" t="str">
        <f>VLOOKUP(Cohort[[#This Row],[Code]],Codes[],COLUMN(Codes[[#Headers],[EDD + Mode of Conception]]),FALSE)</f>
        <v>Yes</v>
      </c>
      <c r="R838" s="1" t="str">
        <f>VLOOKUP(Cohort[[#This Row],[Code]],Codes[],COLUMN(Codes[[#Headers],[Late Pregnancy History]]),FALSE)</f>
        <v>Yes</v>
      </c>
      <c r="S838" s="1" t="str">
        <f>VLOOKUP(Cohort[[#This Row],[Code]],Codes[],COLUMN(Codes[[#Headers],[Labour History]]),FALSE)</f>
        <v>Yes</v>
      </c>
      <c r="T838" s="1" t="str">
        <f>VLOOKUP(Cohort[[#This Row],[Code]],Codes[],COLUMN(Codes[[#Headers],[Baby Background Information]]),FALSE)</f>
        <v>Yes</v>
      </c>
      <c r="U838" s="1" t="str">
        <f>VLOOKUP(Cohort[[#This Row],[Code]],Codes[],COLUMN(Codes[[#Headers],[EPDS]]),FALSE)</f>
        <v>Yes</v>
      </c>
      <c r="V838" s="1" t="str">
        <f>VLOOKUP(Cohort[[#This Row],[Code]],Codes[],COLUMN(Codes[[#Headers],[Mother''s Medications]]),FALSE)</f>
        <v>Yes</v>
      </c>
      <c r="W838" s="1" t="str">
        <f>VLOOKUP(Cohort[[#This Row],[Code]],Codes[],COLUMN(Codes[[#Headers],[Baby Medications]]),FALSE)</f>
        <v>Yes</v>
      </c>
      <c r="X838" s="1" t="str">
        <f>VLOOKUP(Cohort[[#This Row],[Code]],Codes[],COLUMN(Codes[[#Headers],[Obstetric Histpry]]),FALSE)</f>
        <v>Yes</v>
      </c>
      <c r="Y838" s="1" t="str">
        <f>VLOOKUP(Cohort[[#This Row],[Code]],Codes[],COLUMN(Codes[[#Headers],[18 Month Follow on Data]]),FALSE)</f>
        <v>Yes</v>
      </c>
    </row>
    <row r="839" spans="1:25" hidden="1" x14ac:dyDescent="0.2">
      <c r="A839" t="s">
        <v>852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 t="str" cm="1">
        <f t="array" ref="I839">TEXT(SUM(10^Code_Mask*(Cohort[[#This Row],[Fetal Pilot Scans, validated or not]:[Has child had an 18 month assessment.  NB this includes limited data, courtesy assessments etc]]&gt;0)),"0000000")</f>
        <v>1000000</v>
      </c>
      <c r="L839" s="1" t="b">
        <f>VLOOKUP(Cohort[[#This Row],[Participant ID]],BIBS[],COLUMN(BIBS[[#Headers],[BIBS?]]),FALSE)</f>
        <v>0</v>
      </c>
      <c r="N839" s="1" t="str">
        <f>VLOOKUP(Cohort[[#This Row],[Code]],Codes[],COLUMN(Codes[[#Headers],[Meaning]]),FALSE)</f>
        <v>Fetal scan, no other scans, not assessed</v>
      </c>
      <c r="O839" s="1" t="str">
        <f>VLOOKUP(Cohort[[#This Row],[Code]],Codes[],COLUMN(Codes[[#Headers],[Parents Demographic]]),FALSE)</f>
        <v>Yes</v>
      </c>
      <c r="P839" s="1" t="str">
        <f>VLOOKUP(Cohort[[#This Row],[Code]],Codes[],COLUMN(Codes[[#Headers],[Mother''s Past Medical History]]),FALSE)</f>
        <v>Yes</v>
      </c>
      <c r="Q839" s="1" t="str">
        <f>VLOOKUP(Cohort[[#This Row],[Code]],Codes[],COLUMN(Codes[[#Headers],[EDD + Mode of Conception]]),FALSE)</f>
        <v>Yes</v>
      </c>
      <c r="R839" s="1" t="str">
        <f>VLOOKUP(Cohort[[#This Row],[Code]],Codes[],COLUMN(Codes[[#Headers],[Late Pregnancy History]]),FALSE)</f>
        <v>Yes</v>
      </c>
      <c r="S839" s="1" t="str">
        <f>VLOOKUP(Cohort[[#This Row],[Code]],Codes[],COLUMN(Codes[[#Headers],[Labour History]]),FALSE)</f>
        <v>Yes</v>
      </c>
      <c r="T839" s="1" t="str">
        <f>VLOOKUP(Cohort[[#This Row],[Code]],Codes[],COLUMN(Codes[[#Headers],[Baby Background Information]]),FALSE)</f>
        <v>Yes</v>
      </c>
      <c r="U839" s="1" t="str">
        <f>VLOOKUP(Cohort[[#This Row],[Code]],Codes[],COLUMN(Codes[[#Headers],[EPDS]]),FALSE)</f>
        <v>Yes</v>
      </c>
      <c r="V839" s="1" t="str">
        <f>VLOOKUP(Cohort[[#This Row],[Code]],Codes[],COLUMN(Codes[[#Headers],[Mother''s Medications]]),FALSE)</f>
        <v>Yes</v>
      </c>
      <c r="W839" s="1" t="str">
        <f>VLOOKUP(Cohort[[#This Row],[Code]],Codes[],COLUMN(Codes[[#Headers],[Baby Medications]]),FALSE)</f>
        <v>Yes</v>
      </c>
      <c r="X839" s="1" t="str">
        <f>VLOOKUP(Cohort[[#This Row],[Code]],Codes[],COLUMN(Codes[[#Headers],[Obstetric Histpry]]),FALSE)</f>
        <v>Yes</v>
      </c>
      <c r="Y839" s="1" t="str">
        <f>VLOOKUP(Cohort[[#This Row],[Code]],Codes[],COLUMN(Codes[[#Headers],[18 Month Follow on Data]]),FALSE)</f>
        <v>No</v>
      </c>
    </row>
    <row r="840" spans="1:25" hidden="1" x14ac:dyDescent="0.2">
      <c r="A840" t="s">
        <v>853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 t="str" cm="1">
        <f t="array" ref="I840">TEXT(SUM(10^Code_Mask*(Cohort[[#This Row],[Fetal Pilot Scans, validated or not]:[Has child had an 18 month assessment.  NB this includes limited data, courtesy assessments etc]]&gt;0)),"0000000")</f>
        <v>1000100</v>
      </c>
      <c r="L840" s="1" t="b">
        <f>VLOOKUP(Cohort[[#This Row],[Participant ID]],BIBS[],COLUMN(BIBS[[#Headers],[BIBS?]]),FALSE)</f>
        <v>0</v>
      </c>
      <c r="N840" s="1" t="str">
        <f>VLOOKUP(Cohort[[#This Row],[Code]],Codes[],COLUMN(Codes[[#Headers],[Meaning]]),FALSE)</f>
        <v>Fetal scan, no other scans, assessed at 18 months.</v>
      </c>
      <c r="O840" s="1" t="str">
        <f>VLOOKUP(Cohort[[#This Row],[Code]],Codes[],COLUMN(Codes[[#Headers],[Parents Demographic]]),FALSE)</f>
        <v>Yes</v>
      </c>
      <c r="P840" s="1" t="str">
        <f>VLOOKUP(Cohort[[#This Row],[Code]],Codes[],COLUMN(Codes[[#Headers],[Mother''s Past Medical History]]),FALSE)</f>
        <v>Yes</v>
      </c>
      <c r="Q840" s="1" t="str">
        <f>VLOOKUP(Cohort[[#This Row],[Code]],Codes[],COLUMN(Codes[[#Headers],[EDD + Mode of Conception]]),FALSE)</f>
        <v>Yes</v>
      </c>
      <c r="R840" s="1" t="str">
        <f>VLOOKUP(Cohort[[#This Row],[Code]],Codes[],COLUMN(Codes[[#Headers],[Late Pregnancy History]]),FALSE)</f>
        <v>Yes</v>
      </c>
      <c r="S840" s="1" t="str">
        <f>VLOOKUP(Cohort[[#This Row],[Code]],Codes[],COLUMN(Codes[[#Headers],[Labour History]]),FALSE)</f>
        <v>Yes</v>
      </c>
      <c r="T840" s="1" t="str">
        <f>VLOOKUP(Cohort[[#This Row],[Code]],Codes[],COLUMN(Codes[[#Headers],[Baby Background Information]]),FALSE)</f>
        <v>Yes</v>
      </c>
      <c r="U840" s="1" t="str">
        <f>VLOOKUP(Cohort[[#This Row],[Code]],Codes[],COLUMN(Codes[[#Headers],[EPDS]]),FALSE)</f>
        <v>Yes</v>
      </c>
      <c r="V840" s="1" t="str">
        <f>VLOOKUP(Cohort[[#This Row],[Code]],Codes[],COLUMN(Codes[[#Headers],[Mother''s Medications]]),FALSE)</f>
        <v>Yes</v>
      </c>
      <c r="W840" s="1" t="str">
        <f>VLOOKUP(Cohort[[#This Row],[Code]],Codes[],COLUMN(Codes[[#Headers],[Baby Medications]]),FALSE)</f>
        <v>Yes</v>
      </c>
      <c r="X840" s="1" t="str">
        <f>VLOOKUP(Cohort[[#This Row],[Code]],Codes[],COLUMN(Codes[[#Headers],[Obstetric Histpry]]),FALSE)</f>
        <v>Yes</v>
      </c>
      <c r="Y840" s="1" t="str">
        <f>VLOOKUP(Cohort[[#This Row],[Code]],Codes[],COLUMN(Codes[[#Headers],[18 Month Follow on Data]]),FALSE)</f>
        <v>Yes</v>
      </c>
    </row>
    <row r="841" spans="1:25" hidden="1" x14ac:dyDescent="0.2">
      <c r="A841" t="s">
        <v>854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 t="str" cm="1">
        <f t="array" ref="I841">TEXT(SUM(10^Code_Mask*(Cohort[[#This Row],[Fetal Pilot Scans, validated or not]:[Has child had an 18 month assessment.  NB this includes limited data, courtesy assessments etc]]&gt;0)),"0000000")</f>
        <v>0011000</v>
      </c>
      <c r="L841" s="1" t="b">
        <f>VLOOKUP(Cohort[[#This Row],[Participant ID]],BIBS[],COLUMN(BIBS[[#Headers],[BIBS?]]),FALSE)</f>
        <v>0</v>
      </c>
      <c r="N841" s="1" t="str">
        <f>VLOOKUP(Cohort[[#This Row],[Code]],Codes[],COLUMN(Codes[[#Headers],[Meaning]]),FALSE)</f>
        <v>Pre-term and pre-term at term scans, not assessed</v>
      </c>
      <c r="O841" s="1" t="str">
        <f>VLOOKUP(Cohort[[#This Row],[Code]],Codes[],COLUMN(Codes[[#Headers],[Parents Demographic]]),FALSE)</f>
        <v>Yes</v>
      </c>
      <c r="P841" s="1" t="str">
        <f>VLOOKUP(Cohort[[#This Row],[Code]],Codes[],COLUMN(Codes[[#Headers],[Mother''s Past Medical History]]),FALSE)</f>
        <v>Yes</v>
      </c>
      <c r="Q841" s="1" t="str">
        <f>VLOOKUP(Cohort[[#This Row],[Code]],Codes[],COLUMN(Codes[[#Headers],[EDD + Mode of Conception]]),FALSE)</f>
        <v>Yes</v>
      </c>
      <c r="R841" s="1" t="str">
        <f>VLOOKUP(Cohort[[#This Row],[Code]],Codes[],COLUMN(Codes[[#Headers],[Late Pregnancy History]]),FALSE)</f>
        <v>Yes</v>
      </c>
      <c r="S841" s="1" t="str">
        <f>VLOOKUP(Cohort[[#This Row],[Code]],Codes[],COLUMN(Codes[[#Headers],[Labour History]]),FALSE)</f>
        <v>Yes</v>
      </c>
      <c r="T841" s="1" t="str">
        <f>VLOOKUP(Cohort[[#This Row],[Code]],Codes[],COLUMN(Codes[[#Headers],[Baby Background Information]]),FALSE)</f>
        <v>Yes</v>
      </c>
      <c r="U841" s="1" t="str">
        <f>VLOOKUP(Cohort[[#This Row],[Code]],Codes[],COLUMN(Codes[[#Headers],[EPDS]]),FALSE)</f>
        <v>Yes</v>
      </c>
      <c r="V841" s="1" t="str">
        <f>VLOOKUP(Cohort[[#This Row],[Code]],Codes[],COLUMN(Codes[[#Headers],[Mother''s Medications]]),FALSE)</f>
        <v>Yes</v>
      </c>
      <c r="W841" s="1" t="str">
        <f>VLOOKUP(Cohort[[#This Row],[Code]],Codes[],COLUMN(Codes[[#Headers],[Baby Medications]]),FALSE)</f>
        <v>Yes</v>
      </c>
      <c r="X841" s="1" t="str">
        <f>VLOOKUP(Cohort[[#This Row],[Code]],Codes[],COLUMN(Codes[[#Headers],[Obstetric Histpry]]),FALSE)</f>
        <v>Yes</v>
      </c>
      <c r="Y841" s="1" t="str">
        <f>VLOOKUP(Cohort[[#This Row],[Code]],Codes[],COLUMN(Codes[[#Headers],[18 Month Follow on Data]]),FALSE)</f>
        <v>No</v>
      </c>
    </row>
    <row r="842" spans="1:25" hidden="1" x14ac:dyDescent="0.2">
      <c r="A842" t="s">
        <v>855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 t="str" cm="1">
        <f t="array" ref="I842">TEXT(SUM(10^Code_Mask*(Cohort[[#This Row],[Fetal Pilot Scans, validated or not]:[Has child had an 18 month assessment.  NB this includes limited data, courtesy assessments etc]]&gt;0)),"0000000")</f>
        <v>0011000</v>
      </c>
      <c r="L842" s="1" t="b">
        <f>VLOOKUP(Cohort[[#This Row],[Participant ID]],BIBS[],COLUMN(BIBS[[#Headers],[BIBS?]]),FALSE)</f>
        <v>0</v>
      </c>
      <c r="N842" s="1" t="str">
        <f>VLOOKUP(Cohort[[#This Row],[Code]],Codes[],COLUMN(Codes[[#Headers],[Meaning]]),FALSE)</f>
        <v>Pre-term and pre-term at term scans, not assessed</v>
      </c>
      <c r="O842" s="1" t="str">
        <f>VLOOKUP(Cohort[[#This Row],[Code]],Codes[],COLUMN(Codes[[#Headers],[Parents Demographic]]),FALSE)</f>
        <v>Yes</v>
      </c>
      <c r="P842" s="1" t="str">
        <f>VLOOKUP(Cohort[[#This Row],[Code]],Codes[],COLUMN(Codes[[#Headers],[Mother''s Past Medical History]]),FALSE)</f>
        <v>Yes</v>
      </c>
      <c r="Q842" s="1" t="str">
        <f>VLOOKUP(Cohort[[#This Row],[Code]],Codes[],COLUMN(Codes[[#Headers],[EDD + Mode of Conception]]),FALSE)</f>
        <v>Yes</v>
      </c>
      <c r="R842" s="1" t="str">
        <f>VLOOKUP(Cohort[[#This Row],[Code]],Codes[],COLUMN(Codes[[#Headers],[Late Pregnancy History]]),FALSE)</f>
        <v>Yes</v>
      </c>
      <c r="S842" s="1" t="str">
        <f>VLOOKUP(Cohort[[#This Row],[Code]],Codes[],COLUMN(Codes[[#Headers],[Labour History]]),FALSE)</f>
        <v>Yes</v>
      </c>
      <c r="T842" s="1" t="str">
        <f>VLOOKUP(Cohort[[#This Row],[Code]],Codes[],COLUMN(Codes[[#Headers],[Baby Background Information]]),FALSE)</f>
        <v>Yes</v>
      </c>
      <c r="U842" s="1" t="str">
        <f>VLOOKUP(Cohort[[#This Row],[Code]],Codes[],COLUMN(Codes[[#Headers],[EPDS]]),FALSE)</f>
        <v>Yes</v>
      </c>
      <c r="V842" s="1" t="str">
        <f>VLOOKUP(Cohort[[#This Row],[Code]],Codes[],COLUMN(Codes[[#Headers],[Mother''s Medications]]),FALSE)</f>
        <v>Yes</v>
      </c>
      <c r="W842" s="1" t="str">
        <f>VLOOKUP(Cohort[[#This Row],[Code]],Codes[],COLUMN(Codes[[#Headers],[Baby Medications]]),FALSE)</f>
        <v>Yes</v>
      </c>
      <c r="X842" s="1" t="str">
        <f>VLOOKUP(Cohort[[#This Row],[Code]],Codes[],COLUMN(Codes[[#Headers],[Obstetric Histpry]]),FALSE)</f>
        <v>Yes</v>
      </c>
      <c r="Y842" s="1" t="str">
        <f>VLOOKUP(Cohort[[#This Row],[Code]],Codes[],COLUMN(Codes[[#Headers],[18 Month Follow on Data]]),FALSE)</f>
        <v>No</v>
      </c>
    </row>
    <row r="843" spans="1:25" hidden="1" x14ac:dyDescent="0.2">
      <c r="A843" t="s">
        <v>856</v>
      </c>
      <c r="B843">
        <v>0</v>
      </c>
      <c r="C843">
        <v>0</v>
      </c>
      <c r="D843">
        <v>1</v>
      </c>
      <c r="E843">
        <v>1</v>
      </c>
      <c r="F843">
        <v>0</v>
      </c>
      <c r="G843">
        <v>0</v>
      </c>
      <c r="H843">
        <v>0</v>
      </c>
      <c r="I843" t="str" cm="1">
        <f t="array" ref="I843">TEXT(SUM(10^Code_Mask*(Cohort[[#This Row],[Fetal Pilot Scans, validated or not]:[Has child had an 18 month assessment.  NB this includes limited data, courtesy assessments etc]]&gt;0)),"0000000")</f>
        <v>1100000</v>
      </c>
      <c r="L843" s="1" t="b">
        <f>VLOOKUP(Cohort[[#This Row],[Participant ID]],BIBS[],COLUMN(BIBS[[#Headers],[BIBS?]]),FALSE)</f>
        <v>0</v>
      </c>
      <c r="N843" s="1" t="str">
        <f>VLOOKUP(Cohort[[#This Row],[Code]],Codes[],COLUMN(Codes[[#Headers],[Meaning]]),FALSE)</f>
        <v>Fetal scan + term scan, not assessed</v>
      </c>
      <c r="O843" s="1" t="str">
        <f>VLOOKUP(Cohort[[#This Row],[Code]],Codes[],COLUMN(Codes[[#Headers],[Parents Demographic]]),FALSE)</f>
        <v>Yes</v>
      </c>
      <c r="P843" s="1" t="str">
        <f>VLOOKUP(Cohort[[#This Row],[Code]],Codes[],COLUMN(Codes[[#Headers],[Mother''s Past Medical History]]),FALSE)</f>
        <v>Yes</v>
      </c>
      <c r="Q843" s="1" t="str">
        <f>VLOOKUP(Cohort[[#This Row],[Code]],Codes[],COLUMN(Codes[[#Headers],[EDD + Mode of Conception]]),FALSE)</f>
        <v>Yes</v>
      </c>
      <c r="R843" s="1" t="str">
        <f>VLOOKUP(Cohort[[#This Row],[Code]],Codes[],COLUMN(Codes[[#Headers],[Late Pregnancy History]]),FALSE)</f>
        <v>Yes</v>
      </c>
      <c r="S843" s="1" t="str">
        <f>VLOOKUP(Cohort[[#This Row],[Code]],Codes[],COLUMN(Codes[[#Headers],[Labour History]]),FALSE)</f>
        <v>Yes</v>
      </c>
      <c r="T843" s="1" t="str">
        <f>VLOOKUP(Cohort[[#This Row],[Code]],Codes[],COLUMN(Codes[[#Headers],[Baby Background Information]]),FALSE)</f>
        <v>Yes</v>
      </c>
      <c r="U843" s="1" t="str">
        <f>VLOOKUP(Cohort[[#This Row],[Code]],Codes[],COLUMN(Codes[[#Headers],[EPDS]]),FALSE)</f>
        <v>Yes</v>
      </c>
      <c r="V843" s="1" t="str">
        <f>VLOOKUP(Cohort[[#This Row],[Code]],Codes[],COLUMN(Codes[[#Headers],[Mother''s Medications]]),FALSE)</f>
        <v>Yes</v>
      </c>
      <c r="W843" s="1" t="str">
        <f>VLOOKUP(Cohort[[#This Row],[Code]],Codes[],COLUMN(Codes[[#Headers],[Baby Medications]]),FALSE)</f>
        <v>Yes</v>
      </c>
      <c r="X843" s="1" t="str">
        <f>VLOOKUP(Cohort[[#This Row],[Code]],Codes[],COLUMN(Codes[[#Headers],[Obstetric Histpry]]),FALSE)</f>
        <v>Yes</v>
      </c>
      <c r="Y843" s="1" t="str">
        <f>VLOOKUP(Cohort[[#This Row],[Code]],Codes[],COLUMN(Codes[[#Headers],[18 Month Follow on Data]]),FALSE)</f>
        <v>No</v>
      </c>
    </row>
    <row r="844" spans="1:25" hidden="1" x14ac:dyDescent="0.2">
      <c r="A844" t="s">
        <v>857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 t="str" cm="1">
        <f t="array" ref="I844">TEXT(SUM(10^Code_Mask*(Cohort[[#This Row],[Fetal Pilot Scans, validated or not]:[Has child had an 18 month assessment.  NB this includes limited data, courtesy assessments etc]]&gt;0)),"0000000")</f>
        <v>1001100</v>
      </c>
      <c r="L844" s="1" t="b">
        <f>VLOOKUP(Cohort[[#This Row],[Participant ID]],BIBS[],COLUMN(BIBS[[#Headers],[BIBS?]]),FALSE)</f>
        <v>0</v>
      </c>
      <c r="N844" s="1" t="str">
        <f>VLOOKUP(Cohort[[#This Row],[Code]],Codes[],COLUMN(Codes[[#Headers],[Meaning]]),FALSE)</f>
        <v>Fetal scan + Pre_term_at_term scan, assessed at 18 months</v>
      </c>
      <c r="O844" s="1" t="str">
        <f>VLOOKUP(Cohort[[#This Row],[Code]],Codes[],COLUMN(Codes[[#Headers],[Parents Demographic]]),FALSE)</f>
        <v>Yes</v>
      </c>
      <c r="P844" s="1" t="str">
        <f>VLOOKUP(Cohort[[#This Row],[Code]],Codes[],COLUMN(Codes[[#Headers],[Mother''s Past Medical History]]),FALSE)</f>
        <v>Yes</v>
      </c>
      <c r="Q844" s="1" t="str">
        <f>VLOOKUP(Cohort[[#This Row],[Code]],Codes[],COLUMN(Codes[[#Headers],[EDD + Mode of Conception]]),FALSE)</f>
        <v>Yes</v>
      </c>
      <c r="R844" s="1" t="str">
        <f>VLOOKUP(Cohort[[#This Row],[Code]],Codes[],COLUMN(Codes[[#Headers],[Late Pregnancy History]]),FALSE)</f>
        <v>Yes</v>
      </c>
      <c r="S844" s="1" t="str">
        <f>VLOOKUP(Cohort[[#This Row],[Code]],Codes[],COLUMN(Codes[[#Headers],[Labour History]]),FALSE)</f>
        <v>Yes</v>
      </c>
      <c r="T844" s="1" t="str">
        <f>VLOOKUP(Cohort[[#This Row],[Code]],Codes[],COLUMN(Codes[[#Headers],[Baby Background Information]]),FALSE)</f>
        <v>Yes</v>
      </c>
      <c r="U844" s="1" t="str">
        <f>VLOOKUP(Cohort[[#This Row],[Code]],Codes[],COLUMN(Codes[[#Headers],[EPDS]]),FALSE)</f>
        <v>Yes</v>
      </c>
      <c r="V844" s="1" t="str">
        <f>VLOOKUP(Cohort[[#This Row],[Code]],Codes[],COLUMN(Codes[[#Headers],[Mother''s Medications]]),FALSE)</f>
        <v>Yes</v>
      </c>
      <c r="W844" s="1" t="str">
        <f>VLOOKUP(Cohort[[#This Row],[Code]],Codes[],COLUMN(Codes[[#Headers],[Baby Medications]]),FALSE)</f>
        <v>Yes</v>
      </c>
      <c r="X844" s="1" t="str">
        <f>VLOOKUP(Cohort[[#This Row],[Code]],Codes[],COLUMN(Codes[[#Headers],[Obstetric Histpry]]),FALSE)</f>
        <v>Yes</v>
      </c>
      <c r="Y844" s="1" t="str">
        <f>VLOOKUP(Cohort[[#This Row],[Code]],Codes[],COLUMN(Codes[[#Headers],[18 Month Follow on Data]]),FALSE)</f>
        <v>Yes</v>
      </c>
    </row>
    <row r="845" spans="1:25" hidden="1" x14ac:dyDescent="0.2">
      <c r="A845" t="s">
        <v>858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 t="str" cm="1">
        <f t="array" ref="I845">TEXT(SUM(10^Code_Mask*(Cohort[[#This Row],[Fetal Pilot Scans, validated or not]:[Has child had an 18 month assessment.  NB this includes limited data, courtesy assessments etc]]&gt;0)),"0000000")</f>
        <v>1000000</v>
      </c>
      <c r="L845" s="1" t="b">
        <f>VLOOKUP(Cohort[[#This Row],[Participant ID]],BIBS[],COLUMN(BIBS[[#Headers],[BIBS?]]),FALSE)</f>
        <v>0</v>
      </c>
      <c r="N845" s="1" t="str">
        <f>VLOOKUP(Cohort[[#This Row],[Code]],Codes[],COLUMN(Codes[[#Headers],[Meaning]]),FALSE)</f>
        <v>Fetal scan, no other scans, not assessed</v>
      </c>
      <c r="O845" s="1" t="str">
        <f>VLOOKUP(Cohort[[#This Row],[Code]],Codes[],COLUMN(Codes[[#Headers],[Parents Demographic]]),FALSE)</f>
        <v>Yes</v>
      </c>
      <c r="P845" s="1" t="str">
        <f>VLOOKUP(Cohort[[#This Row],[Code]],Codes[],COLUMN(Codes[[#Headers],[Mother''s Past Medical History]]),FALSE)</f>
        <v>Yes</v>
      </c>
      <c r="Q845" s="1" t="str">
        <f>VLOOKUP(Cohort[[#This Row],[Code]],Codes[],COLUMN(Codes[[#Headers],[EDD + Mode of Conception]]),FALSE)</f>
        <v>Yes</v>
      </c>
      <c r="R845" s="1" t="str">
        <f>VLOOKUP(Cohort[[#This Row],[Code]],Codes[],COLUMN(Codes[[#Headers],[Late Pregnancy History]]),FALSE)</f>
        <v>Yes</v>
      </c>
      <c r="S845" s="1" t="str">
        <f>VLOOKUP(Cohort[[#This Row],[Code]],Codes[],COLUMN(Codes[[#Headers],[Labour History]]),FALSE)</f>
        <v>Yes</v>
      </c>
      <c r="T845" s="1" t="str">
        <f>VLOOKUP(Cohort[[#This Row],[Code]],Codes[],COLUMN(Codes[[#Headers],[Baby Background Information]]),FALSE)</f>
        <v>Yes</v>
      </c>
      <c r="U845" s="1" t="str">
        <f>VLOOKUP(Cohort[[#This Row],[Code]],Codes[],COLUMN(Codes[[#Headers],[EPDS]]),FALSE)</f>
        <v>Yes</v>
      </c>
      <c r="V845" s="1" t="str">
        <f>VLOOKUP(Cohort[[#This Row],[Code]],Codes[],COLUMN(Codes[[#Headers],[Mother''s Medications]]),FALSE)</f>
        <v>Yes</v>
      </c>
      <c r="W845" s="1" t="str">
        <f>VLOOKUP(Cohort[[#This Row],[Code]],Codes[],COLUMN(Codes[[#Headers],[Baby Medications]]),FALSE)</f>
        <v>Yes</v>
      </c>
      <c r="X845" s="1" t="str">
        <f>VLOOKUP(Cohort[[#This Row],[Code]],Codes[],COLUMN(Codes[[#Headers],[Obstetric Histpry]]),FALSE)</f>
        <v>Yes</v>
      </c>
      <c r="Y845" s="1" t="str">
        <f>VLOOKUP(Cohort[[#This Row],[Code]],Codes[],COLUMN(Codes[[#Headers],[18 Month Follow on Data]]),FALSE)</f>
        <v>No</v>
      </c>
    </row>
    <row r="846" spans="1:25" hidden="1" x14ac:dyDescent="0.2">
      <c r="A846" t="s">
        <v>859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 t="str" cm="1">
        <f t="array" ref="I846">TEXT(SUM(10^Code_Mask*(Cohort[[#This Row],[Fetal Pilot Scans, validated or not]:[Has child had an 18 month assessment.  NB this includes limited data, courtesy assessments etc]]&gt;0)),"0000000")</f>
        <v>0010100</v>
      </c>
      <c r="L846" s="1" t="b">
        <f>VLOOKUP(Cohort[[#This Row],[Participant ID]],BIBS[],COLUMN(BIBS[[#Headers],[BIBS?]]),FALSE)</f>
        <v>0</v>
      </c>
      <c r="N846" s="1" t="str">
        <f>VLOOKUP(Cohort[[#This Row],[Code]],Codes[],COLUMN(Codes[[#Headers],[Meaning]]),FALSE)</f>
        <v>Pre-term scan, no other scans, assessed at 18 months</v>
      </c>
      <c r="O846" s="1" t="str">
        <f>VLOOKUP(Cohort[[#This Row],[Code]],Codes[],COLUMN(Codes[[#Headers],[Parents Demographic]]),FALSE)</f>
        <v>Yes</v>
      </c>
      <c r="P846" s="1" t="str">
        <f>VLOOKUP(Cohort[[#This Row],[Code]],Codes[],COLUMN(Codes[[#Headers],[Mother''s Past Medical History]]),FALSE)</f>
        <v>Yes</v>
      </c>
      <c r="Q846" s="1" t="str">
        <f>VLOOKUP(Cohort[[#This Row],[Code]],Codes[],COLUMN(Codes[[#Headers],[EDD + Mode of Conception]]),FALSE)</f>
        <v>Yes</v>
      </c>
      <c r="R846" s="1" t="str">
        <f>VLOOKUP(Cohort[[#This Row],[Code]],Codes[],COLUMN(Codes[[#Headers],[Late Pregnancy History]]),FALSE)</f>
        <v>Yes</v>
      </c>
      <c r="S846" s="1" t="str">
        <f>VLOOKUP(Cohort[[#This Row],[Code]],Codes[],COLUMN(Codes[[#Headers],[Labour History]]),FALSE)</f>
        <v>Yes</v>
      </c>
      <c r="T846" s="1" t="str">
        <f>VLOOKUP(Cohort[[#This Row],[Code]],Codes[],COLUMN(Codes[[#Headers],[Baby Background Information]]),FALSE)</f>
        <v>Yes</v>
      </c>
      <c r="U846" s="1" t="str">
        <f>VLOOKUP(Cohort[[#This Row],[Code]],Codes[],COLUMN(Codes[[#Headers],[EPDS]]),FALSE)</f>
        <v>Yes</v>
      </c>
      <c r="V846" s="1" t="str">
        <f>VLOOKUP(Cohort[[#This Row],[Code]],Codes[],COLUMN(Codes[[#Headers],[Mother''s Medications]]),FALSE)</f>
        <v>Yes</v>
      </c>
      <c r="W846" s="1" t="str">
        <f>VLOOKUP(Cohort[[#This Row],[Code]],Codes[],COLUMN(Codes[[#Headers],[Baby Medications]]),FALSE)</f>
        <v>Yes</v>
      </c>
      <c r="X846" s="1" t="str">
        <f>VLOOKUP(Cohort[[#This Row],[Code]],Codes[],COLUMN(Codes[[#Headers],[Obstetric Histpry]]),FALSE)</f>
        <v>Yes</v>
      </c>
      <c r="Y846" s="1" t="str">
        <f>VLOOKUP(Cohort[[#This Row],[Code]],Codes[],COLUMN(Codes[[#Headers],[18 Month Follow on Data]]),FALSE)</f>
        <v>Yes</v>
      </c>
    </row>
    <row r="847" spans="1:25" hidden="1" x14ac:dyDescent="0.2">
      <c r="A847" t="s">
        <v>860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</v>
      </c>
      <c r="I847" t="str" cm="1">
        <f t="array" ref="I847">TEXT(SUM(10^Code_Mask*(Cohort[[#This Row],[Fetal Pilot Scans, validated or not]:[Has child had an 18 month assessment.  NB this includes limited data, courtesy assessments etc]]&gt;0)),"0000000")</f>
        <v>1000100</v>
      </c>
      <c r="L847" s="1" t="b">
        <f>VLOOKUP(Cohort[[#This Row],[Participant ID]],BIBS[],COLUMN(BIBS[[#Headers],[BIBS?]]),FALSE)</f>
        <v>0</v>
      </c>
      <c r="N847" s="1" t="str">
        <f>VLOOKUP(Cohort[[#This Row],[Code]],Codes[],COLUMN(Codes[[#Headers],[Meaning]]),FALSE)</f>
        <v>Fetal scan, no other scans, assessed at 18 months.</v>
      </c>
      <c r="O847" s="1" t="str">
        <f>VLOOKUP(Cohort[[#This Row],[Code]],Codes[],COLUMN(Codes[[#Headers],[Parents Demographic]]),FALSE)</f>
        <v>Yes</v>
      </c>
      <c r="P847" s="1" t="str">
        <f>VLOOKUP(Cohort[[#This Row],[Code]],Codes[],COLUMN(Codes[[#Headers],[Mother''s Past Medical History]]),FALSE)</f>
        <v>Yes</v>
      </c>
      <c r="Q847" s="1" t="str">
        <f>VLOOKUP(Cohort[[#This Row],[Code]],Codes[],COLUMN(Codes[[#Headers],[EDD + Mode of Conception]]),FALSE)</f>
        <v>Yes</v>
      </c>
      <c r="R847" s="1" t="str">
        <f>VLOOKUP(Cohort[[#This Row],[Code]],Codes[],COLUMN(Codes[[#Headers],[Late Pregnancy History]]),FALSE)</f>
        <v>Yes</v>
      </c>
      <c r="S847" s="1" t="str">
        <f>VLOOKUP(Cohort[[#This Row],[Code]],Codes[],COLUMN(Codes[[#Headers],[Labour History]]),FALSE)</f>
        <v>Yes</v>
      </c>
      <c r="T847" s="1" t="str">
        <f>VLOOKUP(Cohort[[#This Row],[Code]],Codes[],COLUMN(Codes[[#Headers],[Baby Background Information]]),FALSE)</f>
        <v>Yes</v>
      </c>
      <c r="U847" s="1" t="str">
        <f>VLOOKUP(Cohort[[#This Row],[Code]],Codes[],COLUMN(Codes[[#Headers],[EPDS]]),FALSE)</f>
        <v>Yes</v>
      </c>
      <c r="V847" s="1" t="str">
        <f>VLOOKUP(Cohort[[#This Row],[Code]],Codes[],COLUMN(Codes[[#Headers],[Mother''s Medications]]),FALSE)</f>
        <v>Yes</v>
      </c>
      <c r="W847" s="1" t="str">
        <f>VLOOKUP(Cohort[[#This Row],[Code]],Codes[],COLUMN(Codes[[#Headers],[Baby Medications]]),FALSE)</f>
        <v>Yes</v>
      </c>
      <c r="X847" s="1" t="str">
        <f>VLOOKUP(Cohort[[#This Row],[Code]],Codes[],COLUMN(Codes[[#Headers],[Obstetric Histpry]]),FALSE)</f>
        <v>Yes</v>
      </c>
      <c r="Y847" s="1" t="str">
        <f>VLOOKUP(Cohort[[#This Row],[Code]],Codes[],COLUMN(Codes[[#Headers],[18 Month Follow on Data]]),FALSE)</f>
        <v>Yes</v>
      </c>
    </row>
    <row r="848" spans="1:25" hidden="1" x14ac:dyDescent="0.2">
      <c r="A848" t="s">
        <v>861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 t="str" cm="1">
        <f t="array" ref="I848">TEXT(SUM(10^Code_Mask*(Cohort[[#This Row],[Fetal Pilot Scans, validated or not]:[Has child had an 18 month assessment.  NB this includes limited data, courtesy assessments etc]]&gt;0)),"0000000")</f>
        <v>1000000</v>
      </c>
      <c r="L848" s="1" t="b">
        <f>VLOOKUP(Cohort[[#This Row],[Participant ID]],BIBS[],COLUMN(BIBS[[#Headers],[BIBS?]]),FALSE)</f>
        <v>0</v>
      </c>
      <c r="N848" s="1" t="str">
        <f>VLOOKUP(Cohort[[#This Row],[Code]],Codes[],COLUMN(Codes[[#Headers],[Meaning]]),FALSE)</f>
        <v>Fetal scan, no other scans, not assessed</v>
      </c>
      <c r="O848" s="1" t="str">
        <f>VLOOKUP(Cohort[[#This Row],[Code]],Codes[],COLUMN(Codes[[#Headers],[Parents Demographic]]),FALSE)</f>
        <v>Yes</v>
      </c>
      <c r="P848" s="1" t="str">
        <f>VLOOKUP(Cohort[[#This Row],[Code]],Codes[],COLUMN(Codes[[#Headers],[Mother''s Past Medical History]]),FALSE)</f>
        <v>Yes</v>
      </c>
      <c r="Q848" s="1" t="str">
        <f>VLOOKUP(Cohort[[#This Row],[Code]],Codes[],COLUMN(Codes[[#Headers],[EDD + Mode of Conception]]),FALSE)</f>
        <v>Yes</v>
      </c>
      <c r="R848" s="1" t="str">
        <f>VLOOKUP(Cohort[[#This Row],[Code]],Codes[],COLUMN(Codes[[#Headers],[Late Pregnancy History]]),FALSE)</f>
        <v>Yes</v>
      </c>
      <c r="S848" s="1" t="str">
        <f>VLOOKUP(Cohort[[#This Row],[Code]],Codes[],COLUMN(Codes[[#Headers],[Labour History]]),FALSE)</f>
        <v>Yes</v>
      </c>
      <c r="T848" s="1" t="str">
        <f>VLOOKUP(Cohort[[#This Row],[Code]],Codes[],COLUMN(Codes[[#Headers],[Baby Background Information]]),FALSE)</f>
        <v>Yes</v>
      </c>
      <c r="U848" s="1" t="str">
        <f>VLOOKUP(Cohort[[#This Row],[Code]],Codes[],COLUMN(Codes[[#Headers],[EPDS]]),FALSE)</f>
        <v>Yes</v>
      </c>
      <c r="V848" s="1" t="str">
        <f>VLOOKUP(Cohort[[#This Row],[Code]],Codes[],COLUMN(Codes[[#Headers],[Mother''s Medications]]),FALSE)</f>
        <v>Yes</v>
      </c>
      <c r="W848" s="1" t="str">
        <f>VLOOKUP(Cohort[[#This Row],[Code]],Codes[],COLUMN(Codes[[#Headers],[Baby Medications]]),FALSE)</f>
        <v>Yes</v>
      </c>
      <c r="X848" s="1" t="str">
        <f>VLOOKUP(Cohort[[#This Row],[Code]],Codes[],COLUMN(Codes[[#Headers],[Obstetric Histpry]]),FALSE)</f>
        <v>Yes</v>
      </c>
      <c r="Y848" s="1" t="str">
        <f>VLOOKUP(Cohort[[#This Row],[Code]],Codes[],COLUMN(Codes[[#Headers],[18 Month Follow on Data]]),FALSE)</f>
        <v>No</v>
      </c>
    </row>
    <row r="849" spans="1:25" hidden="1" x14ac:dyDescent="0.2">
      <c r="A849" t="s">
        <v>862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1</v>
      </c>
      <c r="I849" t="str" cm="1">
        <f t="array" ref="I849">TEXT(SUM(10^Code_Mask*(Cohort[[#This Row],[Fetal Pilot Scans, validated or not]:[Has child had an 18 month assessment.  NB this includes limited data, courtesy assessments etc]]&gt;0)),"0000000")</f>
        <v>1100100</v>
      </c>
      <c r="L849" s="1" t="b">
        <f>VLOOKUP(Cohort[[#This Row],[Participant ID]],BIBS[],COLUMN(BIBS[[#Headers],[BIBS?]]),FALSE)</f>
        <v>0</v>
      </c>
      <c r="N849" s="1" t="str">
        <f>VLOOKUP(Cohort[[#This Row],[Code]],Codes[],COLUMN(Codes[[#Headers],[Meaning]]),FALSE)</f>
        <v>Fetal scan + term scan, assessed at 18 months</v>
      </c>
      <c r="O849" s="1" t="str">
        <f>VLOOKUP(Cohort[[#This Row],[Code]],Codes[],COLUMN(Codes[[#Headers],[Parents Demographic]]),FALSE)</f>
        <v>Yes</v>
      </c>
      <c r="P849" s="1" t="str">
        <f>VLOOKUP(Cohort[[#This Row],[Code]],Codes[],COLUMN(Codes[[#Headers],[Mother''s Past Medical History]]),FALSE)</f>
        <v>Yes</v>
      </c>
      <c r="Q849" s="1" t="str">
        <f>VLOOKUP(Cohort[[#This Row],[Code]],Codes[],COLUMN(Codes[[#Headers],[EDD + Mode of Conception]]),FALSE)</f>
        <v>Yes</v>
      </c>
      <c r="R849" s="1" t="str">
        <f>VLOOKUP(Cohort[[#This Row],[Code]],Codes[],COLUMN(Codes[[#Headers],[Late Pregnancy History]]),FALSE)</f>
        <v>Yes</v>
      </c>
      <c r="S849" s="1" t="str">
        <f>VLOOKUP(Cohort[[#This Row],[Code]],Codes[],COLUMN(Codes[[#Headers],[Labour History]]),FALSE)</f>
        <v>Yes</v>
      </c>
      <c r="T849" s="1" t="str">
        <f>VLOOKUP(Cohort[[#This Row],[Code]],Codes[],COLUMN(Codes[[#Headers],[Baby Background Information]]),FALSE)</f>
        <v>Yes</v>
      </c>
      <c r="U849" s="1" t="str">
        <f>VLOOKUP(Cohort[[#This Row],[Code]],Codes[],COLUMN(Codes[[#Headers],[EPDS]]),FALSE)</f>
        <v>Yes</v>
      </c>
      <c r="V849" s="1" t="str">
        <f>VLOOKUP(Cohort[[#This Row],[Code]],Codes[],COLUMN(Codes[[#Headers],[Mother''s Medications]]),FALSE)</f>
        <v>Yes</v>
      </c>
      <c r="W849" s="1" t="str">
        <f>VLOOKUP(Cohort[[#This Row],[Code]],Codes[],COLUMN(Codes[[#Headers],[Baby Medications]]),FALSE)</f>
        <v>Yes</v>
      </c>
      <c r="X849" s="1" t="str">
        <f>VLOOKUP(Cohort[[#This Row],[Code]],Codes[],COLUMN(Codes[[#Headers],[Obstetric Histpry]]),FALSE)</f>
        <v>Yes</v>
      </c>
      <c r="Y849" s="1" t="str">
        <f>VLOOKUP(Cohort[[#This Row],[Code]],Codes[],COLUMN(Codes[[#Headers],[18 Month Follow on Data]]),FALSE)</f>
        <v>Yes</v>
      </c>
    </row>
    <row r="850" spans="1:25" hidden="1" x14ac:dyDescent="0.2">
      <c r="A850" t="s">
        <v>863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 t="str" cm="1">
        <f t="array" ref="I850">TEXT(SUM(10^Code_Mask*(Cohort[[#This Row],[Fetal Pilot Scans, validated or not]:[Has child had an 18 month assessment.  NB this includes limited data, courtesy assessments etc]]&gt;0)),"0000000")</f>
        <v>1100100</v>
      </c>
      <c r="L850" s="1" t="b">
        <f>VLOOKUP(Cohort[[#This Row],[Participant ID]],BIBS[],COLUMN(BIBS[[#Headers],[BIBS?]]),FALSE)</f>
        <v>0</v>
      </c>
      <c r="N850" s="1" t="str">
        <f>VLOOKUP(Cohort[[#This Row],[Code]],Codes[],COLUMN(Codes[[#Headers],[Meaning]]),FALSE)</f>
        <v>Fetal scan + term scan, assessed at 18 months</v>
      </c>
      <c r="O850" s="1" t="str">
        <f>VLOOKUP(Cohort[[#This Row],[Code]],Codes[],COLUMN(Codes[[#Headers],[Parents Demographic]]),FALSE)</f>
        <v>Yes</v>
      </c>
      <c r="P850" s="1" t="str">
        <f>VLOOKUP(Cohort[[#This Row],[Code]],Codes[],COLUMN(Codes[[#Headers],[Mother''s Past Medical History]]),FALSE)</f>
        <v>Yes</v>
      </c>
      <c r="Q850" s="1" t="str">
        <f>VLOOKUP(Cohort[[#This Row],[Code]],Codes[],COLUMN(Codes[[#Headers],[EDD + Mode of Conception]]),FALSE)</f>
        <v>Yes</v>
      </c>
      <c r="R850" s="1" t="str">
        <f>VLOOKUP(Cohort[[#This Row],[Code]],Codes[],COLUMN(Codes[[#Headers],[Late Pregnancy History]]),FALSE)</f>
        <v>Yes</v>
      </c>
      <c r="S850" s="1" t="str">
        <f>VLOOKUP(Cohort[[#This Row],[Code]],Codes[],COLUMN(Codes[[#Headers],[Labour History]]),FALSE)</f>
        <v>Yes</v>
      </c>
      <c r="T850" s="1" t="str">
        <f>VLOOKUP(Cohort[[#This Row],[Code]],Codes[],COLUMN(Codes[[#Headers],[Baby Background Information]]),FALSE)</f>
        <v>Yes</v>
      </c>
      <c r="U850" s="1" t="str">
        <f>VLOOKUP(Cohort[[#This Row],[Code]],Codes[],COLUMN(Codes[[#Headers],[EPDS]]),FALSE)</f>
        <v>Yes</v>
      </c>
      <c r="V850" s="1" t="str">
        <f>VLOOKUP(Cohort[[#This Row],[Code]],Codes[],COLUMN(Codes[[#Headers],[Mother''s Medications]]),FALSE)</f>
        <v>Yes</v>
      </c>
      <c r="W850" s="1" t="str">
        <f>VLOOKUP(Cohort[[#This Row],[Code]],Codes[],COLUMN(Codes[[#Headers],[Baby Medications]]),FALSE)</f>
        <v>Yes</v>
      </c>
      <c r="X850" s="1" t="str">
        <f>VLOOKUP(Cohort[[#This Row],[Code]],Codes[],COLUMN(Codes[[#Headers],[Obstetric Histpry]]),FALSE)</f>
        <v>Yes</v>
      </c>
      <c r="Y850" s="1" t="str">
        <f>VLOOKUP(Cohort[[#This Row],[Code]],Codes[],COLUMN(Codes[[#Headers],[18 Month Follow on Data]]),FALSE)</f>
        <v>Yes</v>
      </c>
    </row>
    <row r="851" spans="1:25" hidden="1" x14ac:dyDescent="0.2">
      <c r="A851" t="s">
        <v>864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 t="str" cm="1">
        <f t="array" ref="I851">TEXT(SUM(10^Code_Mask*(Cohort[[#This Row],[Fetal Pilot Scans, validated or not]:[Has child had an 18 month assessment.  NB this includes limited data, courtesy assessments etc]]&gt;0)),"0000000")</f>
        <v>1000100</v>
      </c>
      <c r="L851" s="1" t="b">
        <f>VLOOKUP(Cohort[[#This Row],[Participant ID]],BIBS[],COLUMN(BIBS[[#Headers],[BIBS?]]),FALSE)</f>
        <v>0</v>
      </c>
      <c r="N851" s="1" t="str">
        <f>VLOOKUP(Cohort[[#This Row],[Code]],Codes[],COLUMN(Codes[[#Headers],[Meaning]]),FALSE)</f>
        <v>Fetal scan, no other scans, assessed at 18 months.</v>
      </c>
      <c r="O851" s="1" t="str">
        <f>VLOOKUP(Cohort[[#This Row],[Code]],Codes[],COLUMN(Codes[[#Headers],[Parents Demographic]]),FALSE)</f>
        <v>Yes</v>
      </c>
      <c r="P851" s="1" t="str">
        <f>VLOOKUP(Cohort[[#This Row],[Code]],Codes[],COLUMN(Codes[[#Headers],[Mother''s Past Medical History]]),FALSE)</f>
        <v>Yes</v>
      </c>
      <c r="Q851" s="1" t="str">
        <f>VLOOKUP(Cohort[[#This Row],[Code]],Codes[],COLUMN(Codes[[#Headers],[EDD + Mode of Conception]]),FALSE)</f>
        <v>Yes</v>
      </c>
      <c r="R851" s="1" t="str">
        <f>VLOOKUP(Cohort[[#This Row],[Code]],Codes[],COLUMN(Codes[[#Headers],[Late Pregnancy History]]),FALSE)</f>
        <v>Yes</v>
      </c>
      <c r="S851" s="1" t="str">
        <f>VLOOKUP(Cohort[[#This Row],[Code]],Codes[],COLUMN(Codes[[#Headers],[Labour History]]),FALSE)</f>
        <v>Yes</v>
      </c>
      <c r="T851" s="1" t="str">
        <f>VLOOKUP(Cohort[[#This Row],[Code]],Codes[],COLUMN(Codes[[#Headers],[Baby Background Information]]),FALSE)</f>
        <v>Yes</v>
      </c>
      <c r="U851" s="1" t="str">
        <f>VLOOKUP(Cohort[[#This Row],[Code]],Codes[],COLUMN(Codes[[#Headers],[EPDS]]),FALSE)</f>
        <v>Yes</v>
      </c>
      <c r="V851" s="1" t="str">
        <f>VLOOKUP(Cohort[[#This Row],[Code]],Codes[],COLUMN(Codes[[#Headers],[Mother''s Medications]]),FALSE)</f>
        <v>Yes</v>
      </c>
      <c r="W851" s="1" t="str">
        <f>VLOOKUP(Cohort[[#This Row],[Code]],Codes[],COLUMN(Codes[[#Headers],[Baby Medications]]),FALSE)</f>
        <v>Yes</v>
      </c>
      <c r="X851" s="1" t="str">
        <f>VLOOKUP(Cohort[[#This Row],[Code]],Codes[],COLUMN(Codes[[#Headers],[Obstetric Histpry]]),FALSE)</f>
        <v>Yes</v>
      </c>
      <c r="Y851" s="1" t="str">
        <f>VLOOKUP(Cohort[[#This Row],[Code]],Codes[],COLUMN(Codes[[#Headers],[18 Month Follow on Data]]),FALSE)</f>
        <v>Yes</v>
      </c>
    </row>
    <row r="852" spans="1:25" hidden="1" x14ac:dyDescent="0.2">
      <c r="A852" t="s">
        <v>865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 t="str" cm="1">
        <f t="array" ref="I852">TEXT(SUM(10^Code_Mask*(Cohort[[#This Row],[Fetal Pilot Scans, validated or not]:[Has child had an 18 month assessment.  NB this includes limited data, courtesy assessments etc]]&gt;0)),"0000000")</f>
        <v>1000100</v>
      </c>
      <c r="L852" s="1" t="b">
        <f>VLOOKUP(Cohort[[#This Row],[Participant ID]],BIBS[],COLUMN(BIBS[[#Headers],[BIBS?]]),FALSE)</f>
        <v>0</v>
      </c>
      <c r="N852" s="1" t="str">
        <f>VLOOKUP(Cohort[[#This Row],[Code]],Codes[],COLUMN(Codes[[#Headers],[Meaning]]),FALSE)</f>
        <v>Fetal scan, no other scans, assessed at 18 months.</v>
      </c>
      <c r="O852" s="1" t="str">
        <f>VLOOKUP(Cohort[[#This Row],[Code]],Codes[],COLUMN(Codes[[#Headers],[Parents Demographic]]),FALSE)</f>
        <v>Yes</v>
      </c>
      <c r="P852" s="1" t="str">
        <f>VLOOKUP(Cohort[[#This Row],[Code]],Codes[],COLUMN(Codes[[#Headers],[Mother''s Past Medical History]]),FALSE)</f>
        <v>Yes</v>
      </c>
      <c r="Q852" s="1" t="str">
        <f>VLOOKUP(Cohort[[#This Row],[Code]],Codes[],COLUMN(Codes[[#Headers],[EDD + Mode of Conception]]),FALSE)</f>
        <v>Yes</v>
      </c>
      <c r="R852" s="1" t="str">
        <f>VLOOKUP(Cohort[[#This Row],[Code]],Codes[],COLUMN(Codes[[#Headers],[Late Pregnancy History]]),FALSE)</f>
        <v>Yes</v>
      </c>
      <c r="S852" s="1" t="str">
        <f>VLOOKUP(Cohort[[#This Row],[Code]],Codes[],COLUMN(Codes[[#Headers],[Labour History]]),FALSE)</f>
        <v>Yes</v>
      </c>
      <c r="T852" s="1" t="str">
        <f>VLOOKUP(Cohort[[#This Row],[Code]],Codes[],COLUMN(Codes[[#Headers],[Baby Background Information]]),FALSE)</f>
        <v>Yes</v>
      </c>
      <c r="U852" s="1" t="str">
        <f>VLOOKUP(Cohort[[#This Row],[Code]],Codes[],COLUMN(Codes[[#Headers],[EPDS]]),FALSE)</f>
        <v>Yes</v>
      </c>
      <c r="V852" s="1" t="str">
        <f>VLOOKUP(Cohort[[#This Row],[Code]],Codes[],COLUMN(Codes[[#Headers],[Mother''s Medications]]),FALSE)</f>
        <v>Yes</v>
      </c>
      <c r="W852" s="1" t="str">
        <f>VLOOKUP(Cohort[[#This Row],[Code]],Codes[],COLUMN(Codes[[#Headers],[Baby Medications]]),FALSE)</f>
        <v>Yes</v>
      </c>
      <c r="X852" s="1" t="str">
        <f>VLOOKUP(Cohort[[#This Row],[Code]],Codes[],COLUMN(Codes[[#Headers],[Obstetric Histpry]]),FALSE)</f>
        <v>Yes</v>
      </c>
      <c r="Y852" s="1" t="str">
        <f>VLOOKUP(Cohort[[#This Row],[Code]],Codes[],COLUMN(Codes[[#Headers],[18 Month Follow on Data]]),FALSE)</f>
        <v>Yes</v>
      </c>
    </row>
    <row r="853" spans="1:25" hidden="1" x14ac:dyDescent="0.2">
      <c r="A853" t="s">
        <v>866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1</v>
      </c>
      <c r="I853" t="str" cm="1">
        <f t="array" ref="I853">TEXT(SUM(10^Code_Mask*(Cohort[[#This Row],[Fetal Pilot Scans, validated or not]:[Has child had an 18 month assessment.  NB this includes limited data, courtesy assessments etc]]&gt;0)),"0000000")</f>
        <v>1000100</v>
      </c>
      <c r="L853" s="1" t="b">
        <f>VLOOKUP(Cohort[[#This Row],[Participant ID]],BIBS[],COLUMN(BIBS[[#Headers],[BIBS?]]),FALSE)</f>
        <v>0</v>
      </c>
      <c r="N853" s="1" t="str">
        <f>VLOOKUP(Cohort[[#This Row],[Code]],Codes[],COLUMN(Codes[[#Headers],[Meaning]]),FALSE)</f>
        <v>Fetal scan, no other scans, assessed at 18 months.</v>
      </c>
      <c r="O853" s="1" t="str">
        <f>VLOOKUP(Cohort[[#This Row],[Code]],Codes[],COLUMN(Codes[[#Headers],[Parents Demographic]]),FALSE)</f>
        <v>Yes</v>
      </c>
      <c r="P853" s="1" t="str">
        <f>VLOOKUP(Cohort[[#This Row],[Code]],Codes[],COLUMN(Codes[[#Headers],[Mother''s Past Medical History]]),FALSE)</f>
        <v>Yes</v>
      </c>
      <c r="Q853" s="1" t="str">
        <f>VLOOKUP(Cohort[[#This Row],[Code]],Codes[],COLUMN(Codes[[#Headers],[EDD + Mode of Conception]]),FALSE)</f>
        <v>Yes</v>
      </c>
      <c r="R853" s="1" t="str">
        <f>VLOOKUP(Cohort[[#This Row],[Code]],Codes[],COLUMN(Codes[[#Headers],[Late Pregnancy History]]),FALSE)</f>
        <v>Yes</v>
      </c>
      <c r="S853" s="1" t="str">
        <f>VLOOKUP(Cohort[[#This Row],[Code]],Codes[],COLUMN(Codes[[#Headers],[Labour History]]),FALSE)</f>
        <v>Yes</v>
      </c>
      <c r="T853" s="1" t="str">
        <f>VLOOKUP(Cohort[[#This Row],[Code]],Codes[],COLUMN(Codes[[#Headers],[Baby Background Information]]),FALSE)</f>
        <v>Yes</v>
      </c>
      <c r="U853" s="1" t="str">
        <f>VLOOKUP(Cohort[[#This Row],[Code]],Codes[],COLUMN(Codes[[#Headers],[EPDS]]),FALSE)</f>
        <v>Yes</v>
      </c>
      <c r="V853" s="1" t="str">
        <f>VLOOKUP(Cohort[[#This Row],[Code]],Codes[],COLUMN(Codes[[#Headers],[Mother''s Medications]]),FALSE)</f>
        <v>Yes</v>
      </c>
      <c r="W853" s="1" t="str">
        <f>VLOOKUP(Cohort[[#This Row],[Code]],Codes[],COLUMN(Codes[[#Headers],[Baby Medications]]),FALSE)</f>
        <v>Yes</v>
      </c>
      <c r="X853" s="1" t="str">
        <f>VLOOKUP(Cohort[[#This Row],[Code]],Codes[],COLUMN(Codes[[#Headers],[Obstetric Histpry]]),FALSE)</f>
        <v>Yes</v>
      </c>
      <c r="Y853" s="1" t="str">
        <f>VLOOKUP(Cohort[[#This Row],[Code]],Codes[],COLUMN(Codes[[#Headers],[18 Month Follow on Data]]),FALSE)</f>
        <v>Yes</v>
      </c>
    </row>
    <row r="854" spans="1:25" hidden="1" x14ac:dyDescent="0.2">
      <c r="A854" t="s">
        <v>867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 t="str" cm="1">
        <f t="array" ref="I854">TEXT(SUM(10^Code_Mask*(Cohort[[#This Row],[Fetal Pilot Scans, validated or not]:[Has child had an 18 month assessment.  NB this includes limited data, courtesy assessments etc]]&gt;0)),"0000000")</f>
        <v>1100100</v>
      </c>
      <c r="L854" s="1" t="b">
        <f>VLOOKUP(Cohort[[#This Row],[Participant ID]],BIBS[],COLUMN(BIBS[[#Headers],[BIBS?]]),FALSE)</f>
        <v>0</v>
      </c>
      <c r="N854" s="1" t="str">
        <f>VLOOKUP(Cohort[[#This Row],[Code]],Codes[],COLUMN(Codes[[#Headers],[Meaning]]),FALSE)</f>
        <v>Fetal scan + term scan, assessed at 18 months</v>
      </c>
      <c r="O854" s="1" t="str">
        <f>VLOOKUP(Cohort[[#This Row],[Code]],Codes[],COLUMN(Codes[[#Headers],[Parents Demographic]]),FALSE)</f>
        <v>Yes</v>
      </c>
      <c r="P854" s="1" t="str">
        <f>VLOOKUP(Cohort[[#This Row],[Code]],Codes[],COLUMN(Codes[[#Headers],[Mother''s Past Medical History]]),FALSE)</f>
        <v>Yes</v>
      </c>
      <c r="Q854" s="1" t="str">
        <f>VLOOKUP(Cohort[[#This Row],[Code]],Codes[],COLUMN(Codes[[#Headers],[EDD + Mode of Conception]]),FALSE)</f>
        <v>Yes</v>
      </c>
      <c r="R854" s="1" t="str">
        <f>VLOOKUP(Cohort[[#This Row],[Code]],Codes[],COLUMN(Codes[[#Headers],[Late Pregnancy History]]),FALSE)</f>
        <v>Yes</v>
      </c>
      <c r="S854" s="1" t="str">
        <f>VLOOKUP(Cohort[[#This Row],[Code]],Codes[],COLUMN(Codes[[#Headers],[Labour History]]),FALSE)</f>
        <v>Yes</v>
      </c>
      <c r="T854" s="1" t="str">
        <f>VLOOKUP(Cohort[[#This Row],[Code]],Codes[],COLUMN(Codes[[#Headers],[Baby Background Information]]),FALSE)</f>
        <v>Yes</v>
      </c>
      <c r="U854" s="1" t="str">
        <f>VLOOKUP(Cohort[[#This Row],[Code]],Codes[],COLUMN(Codes[[#Headers],[EPDS]]),FALSE)</f>
        <v>Yes</v>
      </c>
      <c r="V854" s="1" t="str">
        <f>VLOOKUP(Cohort[[#This Row],[Code]],Codes[],COLUMN(Codes[[#Headers],[Mother''s Medications]]),FALSE)</f>
        <v>Yes</v>
      </c>
      <c r="W854" s="1" t="str">
        <f>VLOOKUP(Cohort[[#This Row],[Code]],Codes[],COLUMN(Codes[[#Headers],[Baby Medications]]),FALSE)</f>
        <v>Yes</v>
      </c>
      <c r="X854" s="1" t="str">
        <f>VLOOKUP(Cohort[[#This Row],[Code]],Codes[],COLUMN(Codes[[#Headers],[Obstetric Histpry]]),FALSE)</f>
        <v>Yes</v>
      </c>
      <c r="Y854" s="1" t="str">
        <f>VLOOKUP(Cohort[[#This Row],[Code]],Codes[],COLUMN(Codes[[#Headers],[18 Month Follow on Data]]),FALSE)</f>
        <v>Yes</v>
      </c>
    </row>
    <row r="855" spans="1:25" hidden="1" x14ac:dyDescent="0.2">
      <c r="A855" t="s">
        <v>868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</v>
      </c>
      <c r="I855" t="str" cm="1">
        <f t="array" ref="I855">TEXT(SUM(10^Code_Mask*(Cohort[[#This Row],[Fetal Pilot Scans, validated or not]:[Has child had an 18 month assessment.  NB this includes limited data, courtesy assessments etc]]&gt;0)),"0000000")</f>
        <v>1000100</v>
      </c>
      <c r="L855" s="1" t="b">
        <f>VLOOKUP(Cohort[[#This Row],[Participant ID]],BIBS[],COLUMN(BIBS[[#Headers],[BIBS?]]),FALSE)</f>
        <v>0</v>
      </c>
      <c r="N855" s="1" t="str">
        <f>VLOOKUP(Cohort[[#This Row],[Code]],Codes[],COLUMN(Codes[[#Headers],[Meaning]]),FALSE)</f>
        <v>Fetal scan, no other scans, assessed at 18 months.</v>
      </c>
      <c r="O855" s="1" t="str">
        <f>VLOOKUP(Cohort[[#This Row],[Code]],Codes[],COLUMN(Codes[[#Headers],[Parents Demographic]]),FALSE)</f>
        <v>Yes</v>
      </c>
      <c r="P855" s="1" t="str">
        <f>VLOOKUP(Cohort[[#This Row],[Code]],Codes[],COLUMN(Codes[[#Headers],[Mother''s Past Medical History]]),FALSE)</f>
        <v>Yes</v>
      </c>
      <c r="Q855" s="1" t="str">
        <f>VLOOKUP(Cohort[[#This Row],[Code]],Codes[],COLUMN(Codes[[#Headers],[EDD + Mode of Conception]]),FALSE)</f>
        <v>Yes</v>
      </c>
      <c r="R855" s="1" t="str">
        <f>VLOOKUP(Cohort[[#This Row],[Code]],Codes[],COLUMN(Codes[[#Headers],[Late Pregnancy History]]),FALSE)</f>
        <v>Yes</v>
      </c>
      <c r="S855" s="1" t="str">
        <f>VLOOKUP(Cohort[[#This Row],[Code]],Codes[],COLUMN(Codes[[#Headers],[Labour History]]),FALSE)</f>
        <v>Yes</v>
      </c>
      <c r="T855" s="1" t="str">
        <f>VLOOKUP(Cohort[[#This Row],[Code]],Codes[],COLUMN(Codes[[#Headers],[Baby Background Information]]),FALSE)</f>
        <v>Yes</v>
      </c>
      <c r="U855" s="1" t="str">
        <f>VLOOKUP(Cohort[[#This Row],[Code]],Codes[],COLUMN(Codes[[#Headers],[EPDS]]),FALSE)</f>
        <v>Yes</v>
      </c>
      <c r="V855" s="1" t="str">
        <f>VLOOKUP(Cohort[[#This Row],[Code]],Codes[],COLUMN(Codes[[#Headers],[Mother''s Medications]]),FALSE)</f>
        <v>Yes</v>
      </c>
      <c r="W855" s="1" t="str">
        <f>VLOOKUP(Cohort[[#This Row],[Code]],Codes[],COLUMN(Codes[[#Headers],[Baby Medications]]),FALSE)</f>
        <v>Yes</v>
      </c>
      <c r="X855" s="1" t="str">
        <f>VLOOKUP(Cohort[[#This Row],[Code]],Codes[],COLUMN(Codes[[#Headers],[Obstetric Histpry]]),FALSE)</f>
        <v>Yes</v>
      </c>
      <c r="Y855" s="1" t="str">
        <f>VLOOKUP(Cohort[[#This Row],[Code]],Codes[],COLUMN(Codes[[#Headers],[18 Month Follow on Data]]),FALSE)</f>
        <v>Yes</v>
      </c>
    </row>
    <row r="856" spans="1:25" hidden="1" x14ac:dyDescent="0.2">
      <c r="A856" t="s">
        <v>869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 t="str" cm="1">
        <f t="array" ref="I856">TEXT(SUM(10^Code_Mask*(Cohort[[#This Row],[Fetal Pilot Scans, validated or not]:[Has child had an 18 month assessment.  NB this includes limited data, courtesy assessments etc]]&gt;0)),"0000000")</f>
        <v>1000100</v>
      </c>
      <c r="L856" s="1" t="b">
        <f>VLOOKUP(Cohort[[#This Row],[Participant ID]],BIBS[],COLUMN(BIBS[[#Headers],[BIBS?]]),FALSE)</f>
        <v>0</v>
      </c>
      <c r="N856" s="1" t="str">
        <f>VLOOKUP(Cohort[[#This Row],[Code]],Codes[],COLUMN(Codes[[#Headers],[Meaning]]),FALSE)</f>
        <v>Fetal scan, no other scans, assessed at 18 months.</v>
      </c>
      <c r="O856" s="1" t="str">
        <f>VLOOKUP(Cohort[[#This Row],[Code]],Codes[],COLUMN(Codes[[#Headers],[Parents Demographic]]),FALSE)</f>
        <v>Yes</v>
      </c>
      <c r="P856" s="1" t="str">
        <f>VLOOKUP(Cohort[[#This Row],[Code]],Codes[],COLUMN(Codes[[#Headers],[Mother''s Past Medical History]]),FALSE)</f>
        <v>Yes</v>
      </c>
      <c r="Q856" s="1" t="str">
        <f>VLOOKUP(Cohort[[#This Row],[Code]],Codes[],COLUMN(Codes[[#Headers],[EDD + Mode of Conception]]),FALSE)</f>
        <v>Yes</v>
      </c>
      <c r="R856" s="1" t="str">
        <f>VLOOKUP(Cohort[[#This Row],[Code]],Codes[],COLUMN(Codes[[#Headers],[Late Pregnancy History]]),FALSE)</f>
        <v>Yes</v>
      </c>
      <c r="S856" s="1" t="str">
        <f>VLOOKUP(Cohort[[#This Row],[Code]],Codes[],COLUMN(Codes[[#Headers],[Labour History]]),FALSE)</f>
        <v>Yes</v>
      </c>
      <c r="T856" s="1" t="str">
        <f>VLOOKUP(Cohort[[#This Row],[Code]],Codes[],COLUMN(Codes[[#Headers],[Baby Background Information]]),FALSE)</f>
        <v>Yes</v>
      </c>
      <c r="U856" s="1" t="str">
        <f>VLOOKUP(Cohort[[#This Row],[Code]],Codes[],COLUMN(Codes[[#Headers],[EPDS]]),FALSE)</f>
        <v>Yes</v>
      </c>
      <c r="V856" s="1" t="str">
        <f>VLOOKUP(Cohort[[#This Row],[Code]],Codes[],COLUMN(Codes[[#Headers],[Mother''s Medications]]),FALSE)</f>
        <v>Yes</v>
      </c>
      <c r="W856" s="1" t="str">
        <f>VLOOKUP(Cohort[[#This Row],[Code]],Codes[],COLUMN(Codes[[#Headers],[Baby Medications]]),FALSE)</f>
        <v>Yes</v>
      </c>
      <c r="X856" s="1" t="str">
        <f>VLOOKUP(Cohort[[#This Row],[Code]],Codes[],COLUMN(Codes[[#Headers],[Obstetric Histpry]]),FALSE)</f>
        <v>Yes</v>
      </c>
      <c r="Y856" s="1" t="str">
        <f>VLOOKUP(Cohort[[#This Row],[Code]],Codes[],COLUMN(Codes[[#Headers],[18 Month Follow on Data]]),FALSE)</f>
        <v>Yes</v>
      </c>
    </row>
    <row r="857" spans="1:25" hidden="1" x14ac:dyDescent="0.2">
      <c r="A857" t="s">
        <v>870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 t="str" cm="1">
        <f t="array" ref="I857">TEXT(SUM(10^Code_Mask*(Cohort[[#This Row],[Fetal Pilot Scans, validated or not]:[Has child had an 18 month assessment.  NB this includes limited data, courtesy assessments etc]]&gt;0)),"0000000")</f>
        <v>0011100</v>
      </c>
      <c r="L857" s="1" t="b">
        <f>VLOOKUP(Cohort[[#This Row],[Participant ID]],BIBS[],COLUMN(BIBS[[#Headers],[BIBS?]]),FALSE)</f>
        <v>0</v>
      </c>
      <c r="N857" s="1" t="str">
        <f>VLOOKUP(Cohort[[#This Row],[Code]],Codes[],COLUMN(Codes[[#Headers],[Meaning]]),FALSE)</f>
        <v>Pre-term and pre-term at term scans, assessed at 18 months</v>
      </c>
      <c r="O857" s="1" t="str">
        <f>VLOOKUP(Cohort[[#This Row],[Code]],Codes[],COLUMN(Codes[[#Headers],[Parents Demographic]]),FALSE)</f>
        <v>Yes</v>
      </c>
      <c r="P857" s="1" t="str">
        <f>VLOOKUP(Cohort[[#This Row],[Code]],Codes[],COLUMN(Codes[[#Headers],[Mother''s Past Medical History]]),FALSE)</f>
        <v>Yes</v>
      </c>
      <c r="Q857" s="1" t="str">
        <f>VLOOKUP(Cohort[[#This Row],[Code]],Codes[],COLUMN(Codes[[#Headers],[EDD + Mode of Conception]]),FALSE)</f>
        <v>Yes</v>
      </c>
      <c r="R857" s="1" t="str">
        <f>VLOOKUP(Cohort[[#This Row],[Code]],Codes[],COLUMN(Codes[[#Headers],[Late Pregnancy History]]),FALSE)</f>
        <v>Yes</v>
      </c>
      <c r="S857" s="1" t="str">
        <f>VLOOKUP(Cohort[[#This Row],[Code]],Codes[],COLUMN(Codes[[#Headers],[Labour History]]),FALSE)</f>
        <v>Yes</v>
      </c>
      <c r="T857" s="1" t="str">
        <f>VLOOKUP(Cohort[[#This Row],[Code]],Codes[],COLUMN(Codes[[#Headers],[Baby Background Information]]),FALSE)</f>
        <v>Yes</v>
      </c>
      <c r="U857" s="1" t="str">
        <f>VLOOKUP(Cohort[[#This Row],[Code]],Codes[],COLUMN(Codes[[#Headers],[EPDS]]),FALSE)</f>
        <v>Yes</v>
      </c>
      <c r="V857" s="1" t="str">
        <f>VLOOKUP(Cohort[[#This Row],[Code]],Codes[],COLUMN(Codes[[#Headers],[Mother''s Medications]]),FALSE)</f>
        <v>Yes</v>
      </c>
      <c r="W857" s="1" t="str">
        <f>VLOOKUP(Cohort[[#This Row],[Code]],Codes[],COLUMN(Codes[[#Headers],[Baby Medications]]),FALSE)</f>
        <v>Yes</v>
      </c>
      <c r="X857" s="1" t="str">
        <f>VLOOKUP(Cohort[[#This Row],[Code]],Codes[],COLUMN(Codes[[#Headers],[Obstetric Histpry]]),FALSE)</f>
        <v>Yes</v>
      </c>
      <c r="Y857" s="1" t="str">
        <f>VLOOKUP(Cohort[[#This Row],[Code]],Codes[],COLUMN(Codes[[#Headers],[18 Month Follow on Data]]),FALSE)</f>
        <v>Yes</v>
      </c>
    </row>
    <row r="858" spans="1:25" hidden="1" x14ac:dyDescent="0.2">
      <c r="A858" t="s">
        <v>871</v>
      </c>
      <c r="B858">
        <v>0</v>
      </c>
      <c r="C858">
        <v>0</v>
      </c>
      <c r="D858">
        <v>2</v>
      </c>
      <c r="E858">
        <v>1</v>
      </c>
      <c r="F858">
        <v>0</v>
      </c>
      <c r="G858">
        <v>0</v>
      </c>
      <c r="H858">
        <v>1</v>
      </c>
      <c r="I858" t="str" cm="1">
        <f t="array" ref="I858">TEXT(SUM(10^Code_Mask*(Cohort[[#This Row],[Fetal Pilot Scans, validated or not]:[Has child had an 18 month assessment.  NB this includes limited data, courtesy assessments etc]]&gt;0)),"0000000")</f>
        <v>1100100</v>
      </c>
      <c r="L858" s="1" t="b">
        <f>VLOOKUP(Cohort[[#This Row],[Participant ID]],BIBS[],COLUMN(BIBS[[#Headers],[BIBS?]]),FALSE)</f>
        <v>0</v>
      </c>
      <c r="N858" s="1" t="str">
        <f>VLOOKUP(Cohort[[#This Row],[Code]],Codes[],COLUMN(Codes[[#Headers],[Meaning]]),FALSE)</f>
        <v>Fetal scan + term scan, assessed at 18 months</v>
      </c>
      <c r="O858" s="1" t="str">
        <f>VLOOKUP(Cohort[[#This Row],[Code]],Codes[],COLUMN(Codes[[#Headers],[Parents Demographic]]),FALSE)</f>
        <v>Yes</v>
      </c>
      <c r="P858" s="1" t="str">
        <f>VLOOKUP(Cohort[[#This Row],[Code]],Codes[],COLUMN(Codes[[#Headers],[Mother''s Past Medical History]]),FALSE)</f>
        <v>Yes</v>
      </c>
      <c r="Q858" s="1" t="str">
        <f>VLOOKUP(Cohort[[#This Row],[Code]],Codes[],COLUMN(Codes[[#Headers],[EDD + Mode of Conception]]),FALSE)</f>
        <v>Yes</v>
      </c>
      <c r="R858" s="1" t="str">
        <f>VLOOKUP(Cohort[[#This Row],[Code]],Codes[],COLUMN(Codes[[#Headers],[Late Pregnancy History]]),FALSE)</f>
        <v>Yes</v>
      </c>
      <c r="S858" s="1" t="str">
        <f>VLOOKUP(Cohort[[#This Row],[Code]],Codes[],COLUMN(Codes[[#Headers],[Labour History]]),FALSE)</f>
        <v>Yes</v>
      </c>
      <c r="T858" s="1" t="str">
        <f>VLOOKUP(Cohort[[#This Row],[Code]],Codes[],COLUMN(Codes[[#Headers],[Baby Background Information]]),FALSE)</f>
        <v>Yes</v>
      </c>
      <c r="U858" s="1" t="str">
        <f>VLOOKUP(Cohort[[#This Row],[Code]],Codes[],COLUMN(Codes[[#Headers],[EPDS]]),FALSE)</f>
        <v>Yes</v>
      </c>
      <c r="V858" s="1" t="str">
        <f>VLOOKUP(Cohort[[#This Row],[Code]],Codes[],COLUMN(Codes[[#Headers],[Mother''s Medications]]),FALSE)</f>
        <v>Yes</v>
      </c>
      <c r="W858" s="1" t="str">
        <f>VLOOKUP(Cohort[[#This Row],[Code]],Codes[],COLUMN(Codes[[#Headers],[Baby Medications]]),FALSE)</f>
        <v>Yes</v>
      </c>
      <c r="X858" s="1" t="str">
        <f>VLOOKUP(Cohort[[#This Row],[Code]],Codes[],COLUMN(Codes[[#Headers],[Obstetric Histpry]]),FALSE)</f>
        <v>Yes</v>
      </c>
      <c r="Y858" s="1" t="str">
        <f>VLOOKUP(Cohort[[#This Row],[Code]],Codes[],COLUMN(Codes[[#Headers],[18 Month Follow on Data]]),FALSE)</f>
        <v>Yes</v>
      </c>
    </row>
    <row r="859" spans="1:25" hidden="1" x14ac:dyDescent="0.2">
      <c r="A859" t="s">
        <v>872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 t="str" cm="1">
        <f t="array" ref="I859">TEXT(SUM(10^Code_Mask*(Cohort[[#This Row],[Fetal Pilot Scans, validated or not]:[Has child had an 18 month assessment.  NB this includes limited data, courtesy assessments etc]]&gt;0)),"0000000")</f>
        <v>1100000</v>
      </c>
      <c r="L859" s="1" t="b">
        <f>VLOOKUP(Cohort[[#This Row],[Participant ID]],BIBS[],COLUMN(BIBS[[#Headers],[BIBS?]]),FALSE)</f>
        <v>0</v>
      </c>
      <c r="N859" s="1" t="str">
        <f>VLOOKUP(Cohort[[#This Row],[Code]],Codes[],COLUMN(Codes[[#Headers],[Meaning]]),FALSE)</f>
        <v>Fetal scan + term scan, not assessed</v>
      </c>
      <c r="O859" s="1" t="str">
        <f>VLOOKUP(Cohort[[#This Row],[Code]],Codes[],COLUMN(Codes[[#Headers],[Parents Demographic]]),FALSE)</f>
        <v>Yes</v>
      </c>
      <c r="P859" s="1" t="str">
        <f>VLOOKUP(Cohort[[#This Row],[Code]],Codes[],COLUMN(Codes[[#Headers],[Mother''s Past Medical History]]),FALSE)</f>
        <v>Yes</v>
      </c>
      <c r="Q859" s="1" t="str">
        <f>VLOOKUP(Cohort[[#This Row],[Code]],Codes[],COLUMN(Codes[[#Headers],[EDD + Mode of Conception]]),FALSE)</f>
        <v>Yes</v>
      </c>
      <c r="R859" s="1" t="str">
        <f>VLOOKUP(Cohort[[#This Row],[Code]],Codes[],COLUMN(Codes[[#Headers],[Late Pregnancy History]]),FALSE)</f>
        <v>Yes</v>
      </c>
      <c r="S859" s="1" t="str">
        <f>VLOOKUP(Cohort[[#This Row],[Code]],Codes[],COLUMN(Codes[[#Headers],[Labour History]]),FALSE)</f>
        <v>Yes</v>
      </c>
      <c r="T859" s="1" t="str">
        <f>VLOOKUP(Cohort[[#This Row],[Code]],Codes[],COLUMN(Codes[[#Headers],[Baby Background Information]]),FALSE)</f>
        <v>Yes</v>
      </c>
      <c r="U859" s="1" t="str">
        <f>VLOOKUP(Cohort[[#This Row],[Code]],Codes[],COLUMN(Codes[[#Headers],[EPDS]]),FALSE)</f>
        <v>Yes</v>
      </c>
      <c r="V859" s="1" t="str">
        <f>VLOOKUP(Cohort[[#This Row],[Code]],Codes[],COLUMN(Codes[[#Headers],[Mother''s Medications]]),FALSE)</f>
        <v>Yes</v>
      </c>
      <c r="W859" s="1" t="str">
        <f>VLOOKUP(Cohort[[#This Row],[Code]],Codes[],COLUMN(Codes[[#Headers],[Baby Medications]]),FALSE)</f>
        <v>Yes</v>
      </c>
      <c r="X859" s="1" t="str">
        <f>VLOOKUP(Cohort[[#This Row],[Code]],Codes[],COLUMN(Codes[[#Headers],[Obstetric Histpry]]),FALSE)</f>
        <v>Yes</v>
      </c>
      <c r="Y859" s="1" t="str">
        <f>VLOOKUP(Cohort[[#This Row],[Code]],Codes[],COLUMN(Codes[[#Headers],[18 Month Follow on Data]]),FALSE)</f>
        <v>No</v>
      </c>
    </row>
    <row r="860" spans="1:25" hidden="1" x14ac:dyDescent="0.2">
      <c r="A860" t="s">
        <v>873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 t="str" cm="1">
        <f t="array" ref="I860">TEXT(SUM(10^Code_Mask*(Cohort[[#This Row],[Fetal Pilot Scans, validated or not]:[Has child had an 18 month assessment.  NB this includes limited data, courtesy assessments etc]]&gt;0)),"0000000")</f>
        <v>1000100</v>
      </c>
      <c r="L860" s="1" t="b">
        <f>VLOOKUP(Cohort[[#This Row],[Participant ID]],BIBS[],COLUMN(BIBS[[#Headers],[BIBS?]]),FALSE)</f>
        <v>0</v>
      </c>
      <c r="N860" s="1" t="str">
        <f>VLOOKUP(Cohort[[#This Row],[Code]],Codes[],COLUMN(Codes[[#Headers],[Meaning]]),FALSE)</f>
        <v>Fetal scan, no other scans, assessed at 18 months.</v>
      </c>
      <c r="O860" s="1" t="str">
        <f>VLOOKUP(Cohort[[#This Row],[Code]],Codes[],COLUMN(Codes[[#Headers],[Parents Demographic]]),FALSE)</f>
        <v>Yes</v>
      </c>
      <c r="P860" s="1" t="str">
        <f>VLOOKUP(Cohort[[#This Row],[Code]],Codes[],COLUMN(Codes[[#Headers],[Mother''s Past Medical History]]),FALSE)</f>
        <v>Yes</v>
      </c>
      <c r="Q860" s="1" t="str">
        <f>VLOOKUP(Cohort[[#This Row],[Code]],Codes[],COLUMN(Codes[[#Headers],[EDD + Mode of Conception]]),FALSE)</f>
        <v>Yes</v>
      </c>
      <c r="R860" s="1" t="str">
        <f>VLOOKUP(Cohort[[#This Row],[Code]],Codes[],COLUMN(Codes[[#Headers],[Late Pregnancy History]]),FALSE)</f>
        <v>Yes</v>
      </c>
      <c r="S860" s="1" t="str">
        <f>VLOOKUP(Cohort[[#This Row],[Code]],Codes[],COLUMN(Codes[[#Headers],[Labour History]]),FALSE)</f>
        <v>Yes</v>
      </c>
      <c r="T860" s="1" t="str">
        <f>VLOOKUP(Cohort[[#This Row],[Code]],Codes[],COLUMN(Codes[[#Headers],[Baby Background Information]]),FALSE)</f>
        <v>Yes</v>
      </c>
      <c r="U860" s="1" t="str">
        <f>VLOOKUP(Cohort[[#This Row],[Code]],Codes[],COLUMN(Codes[[#Headers],[EPDS]]),FALSE)</f>
        <v>Yes</v>
      </c>
      <c r="V860" s="1" t="str">
        <f>VLOOKUP(Cohort[[#This Row],[Code]],Codes[],COLUMN(Codes[[#Headers],[Mother''s Medications]]),FALSE)</f>
        <v>Yes</v>
      </c>
      <c r="W860" s="1" t="str">
        <f>VLOOKUP(Cohort[[#This Row],[Code]],Codes[],COLUMN(Codes[[#Headers],[Baby Medications]]),FALSE)</f>
        <v>Yes</v>
      </c>
      <c r="X860" s="1" t="str">
        <f>VLOOKUP(Cohort[[#This Row],[Code]],Codes[],COLUMN(Codes[[#Headers],[Obstetric Histpry]]),FALSE)</f>
        <v>Yes</v>
      </c>
      <c r="Y860" s="1" t="str">
        <f>VLOOKUP(Cohort[[#This Row],[Code]],Codes[],COLUMN(Codes[[#Headers],[18 Month Follow on Data]]),FALSE)</f>
        <v>Yes</v>
      </c>
    </row>
    <row r="861" spans="1:25" hidden="1" x14ac:dyDescent="0.2">
      <c r="A861" t="s">
        <v>874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 t="str" cm="1">
        <f t="array" ref="I861">TEXT(SUM(10^Code_Mask*(Cohort[[#This Row],[Fetal Pilot Scans, validated or not]:[Has child had an 18 month assessment.  NB this includes limited data, courtesy assessments etc]]&gt;0)),"0000000")</f>
        <v>1100100</v>
      </c>
      <c r="L861" s="1" t="b">
        <f>VLOOKUP(Cohort[[#This Row],[Participant ID]],BIBS[],COLUMN(BIBS[[#Headers],[BIBS?]]),FALSE)</f>
        <v>0</v>
      </c>
      <c r="N861" s="1" t="str">
        <f>VLOOKUP(Cohort[[#This Row],[Code]],Codes[],COLUMN(Codes[[#Headers],[Meaning]]),FALSE)</f>
        <v>Fetal scan + term scan, assessed at 18 months</v>
      </c>
      <c r="O861" s="1" t="str">
        <f>VLOOKUP(Cohort[[#This Row],[Code]],Codes[],COLUMN(Codes[[#Headers],[Parents Demographic]]),FALSE)</f>
        <v>Yes</v>
      </c>
      <c r="P861" s="1" t="str">
        <f>VLOOKUP(Cohort[[#This Row],[Code]],Codes[],COLUMN(Codes[[#Headers],[Mother''s Past Medical History]]),FALSE)</f>
        <v>Yes</v>
      </c>
      <c r="Q861" s="1" t="str">
        <f>VLOOKUP(Cohort[[#This Row],[Code]],Codes[],COLUMN(Codes[[#Headers],[EDD + Mode of Conception]]),FALSE)</f>
        <v>Yes</v>
      </c>
      <c r="R861" s="1" t="str">
        <f>VLOOKUP(Cohort[[#This Row],[Code]],Codes[],COLUMN(Codes[[#Headers],[Late Pregnancy History]]),FALSE)</f>
        <v>Yes</v>
      </c>
      <c r="S861" s="1" t="str">
        <f>VLOOKUP(Cohort[[#This Row],[Code]],Codes[],COLUMN(Codes[[#Headers],[Labour History]]),FALSE)</f>
        <v>Yes</v>
      </c>
      <c r="T861" s="1" t="str">
        <f>VLOOKUP(Cohort[[#This Row],[Code]],Codes[],COLUMN(Codes[[#Headers],[Baby Background Information]]),FALSE)</f>
        <v>Yes</v>
      </c>
      <c r="U861" s="1" t="str">
        <f>VLOOKUP(Cohort[[#This Row],[Code]],Codes[],COLUMN(Codes[[#Headers],[EPDS]]),FALSE)</f>
        <v>Yes</v>
      </c>
      <c r="V861" s="1" t="str">
        <f>VLOOKUP(Cohort[[#This Row],[Code]],Codes[],COLUMN(Codes[[#Headers],[Mother''s Medications]]),FALSE)</f>
        <v>Yes</v>
      </c>
      <c r="W861" s="1" t="str">
        <f>VLOOKUP(Cohort[[#This Row],[Code]],Codes[],COLUMN(Codes[[#Headers],[Baby Medications]]),FALSE)</f>
        <v>Yes</v>
      </c>
      <c r="X861" s="1" t="str">
        <f>VLOOKUP(Cohort[[#This Row],[Code]],Codes[],COLUMN(Codes[[#Headers],[Obstetric Histpry]]),FALSE)</f>
        <v>Yes</v>
      </c>
      <c r="Y861" s="1" t="str">
        <f>VLOOKUP(Cohort[[#This Row],[Code]],Codes[],COLUMN(Codes[[#Headers],[18 Month Follow on Data]]),FALSE)</f>
        <v>Yes</v>
      </c>
    </row>
    <row r="862" spans="1:25" hidden="1" x14ac:dyDescent="0.2">
      <c r="A862" t="s">
        <v>875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</v>
      </c>
      <c r="I862" t="str" cm="1">
        <f t="array" ref="I862">TEXT(SUM(10^Code_Mask*(Cohort[[#This Row],[Fetal Pilot Scans, validated or not]:[Has child had an 18 month assessment.  NB this includes limited data, courtesy assessments etc]]&gt;0)),"0000000")</f>
        <v>1000100</v>
      </c>
      <c r="L862" s="1" t="b">
        <f>VLOOKUP(Cohort[[#This Row],[Participant ID]],BIBS[],COLUMN(BIBS[[#Headers],[BIBS?]]),FALSE)</f>
        <v>0</v>
      </c>
      <c r="N862" s="1" t="str">
        <f>VLOOKUP(Cohort[[#This Row],[Code]],Codes[],COLUMN(Codes[[#Headers],[Meaning]]),FALSE)</f>
        <v>Fetal scan, no other scans, assessed at 18 months.</v>
      </c>
      <c r="O862" s="1" t="str">
        <f>VLOOKUP(Cohort[[#This Row],[Code]],Codes[],COLUMN(Codes[[#Headers],[Parents Demographic]]),FALSE)</f>
        <v>Yes</v>
      </c>
      <c r="P862" s="1" t="str">
        <f>VLOOKUP(Cohort[[#This Row],[Code]],Codes[],COLUMN(Codes[[#Headers],[Mother''s Past Medical History]]),FALSE)</f>
        <v>Yes</v>
      </c>
      <c r="Q862" s="1" t="str">
        <f>VLOOKUP(Cohort[[#This Row],[Code]],Codes[],COLUMN(Codes[[#Headers],[EDD + Mode of Conception]]),FALSE)</f>
        <v>Yes</v>
      </c>
      <c r="R862" s="1" t="str">
        <f>VLOOKUP(Cohort[[#This Row],[Code]],Codes[],COLUMN(Codes[[#Headers],[Late Pregnancy History]]),FALSE)</f>
        <v>Yes</v>
      </c>
      <c r="S862" s="1" t="str">
        <f>VLOOKUP(Cohort[[#This Row],[Code]],Codes[],COLUMN(Codes[[#Headers],[Labour History]]),FALSE)</f>
        <v>Yes</v>
      </c>
      <c r="T862" s="1" t="str">
        <f>VLOOKUP(Cohort[[#This Row],[Code]],Codes[],COLUMN(Codes[[#Headers],[Baby Background Information]]),FALSE)</f>
        <v>Yes</v>
      </c>
      <c r="U862" s="1" t="str">
        <f>VLOOKUP(Cohort[[#This Row],[Code]],Codes[],COLUMN(Codes[[#Headers],[EPDS]]),FALSE)</f>
        <v>Yes</v>
      </c>
      <c r="V862" s="1" t="str">
        <f>VLOOKUP(Cohort[[#This Row],[Code]],Codes[],COLUMN(Codes[[#Headers],[Mother''s Medications]]),FALSE)</f>
        <v>Yes</v>
      </c>
      <c r="W862" s="1" t="str">
        <f>VLOOKUP(Cohort[[#This Row],[Code]],Codes[],COLUMN(Codes[[#Headers],[Baby Medications]]),FALSE)</f>
        <v>Yes</v>
      </c>
      <c r="X862" s="1" t="str">
        <f>VLOOKUP(Cohort[[#This Row],[Code]],Codes[],COLUMN(Codes[[#Headers],[Obstetric Histpry]]),FALSE)</f>
        <v>Yes</v>
      </c>
      <c r="Y862" s="1" t="str">
        <f>VLOOKUP(Cohort[[#This Row],[Code]],Codes[],COLUMN(Codes[[#Headers],[18 Month Follow on Data]]),FALSE)</f>
        <v>Yes</v>
      </c>
    </row>
    <row r="863" spans="1:25" hidden="1" x14ac:dyDescent="0.2">
      <c r="A863" t="s">
        <v>876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 t="str" cm="1">
        <f t="array" ref="I863">TEXT(SUM(10^Code_Mask*(Cohort[[#This Row],[Fetal Pilot Scans, validated or not]:[Has child had an 18 month assessment.  NB this includes limited data, courtesy assessments etc]]&gt;0)),"0000000")</f>
        <v>1100100</v>
      </c>
      <c r="L863" s="1" t="b">
        <f>VLOOKUP(Cohort[[#This Row],[Participant ID]],BIBS[],COLUMN(BIBS[[#Headers],[BIBS?]]),FALSE)</f>
        <v>0</v>
      </c>
      <c r="N863" s="1" t="str">
        <f>VLOOKUP(Cohort[[#This Row],[Code]],Codes[],COLUMN(Codes[[#Headers],[Meaning]]),FALSE)</f>
        <v>Fetal scan + term scan, assessed at 18 months</v>
      </c>
      <c r="O863" s="1" t="str">
        <f>VLOOKUP(Cohort[[#This Row],[Code]],Codes[],COLUMN(Codes[[#Headers],[Parents Demographic]]),FALSE)</f>
        <v>Yes</v>
      </c>
      <c r="P863" s="1" t="str">
        <f>VLOOKUP(Cohort[[#This Row],[Code]],Codes[],COLUMN(Codes[[#Headers],[Mother''s Past Medical History]]),FALSE)</f>
        <v>Yes</v>
      </c>
      <c r="Q863" s="1" t="str">
        <f>VLOOKUP(Cohort[[#This Row],[Code]],Codes[],COLUMN(Codes[[#Headers],[EDD + Mode of Conception]]),FALSE)</f>
        <v>Yes</v>
      </c>
      <c r="R863" s="1" t="str">
        <f>VLOOKUP(Cohort[[#This Row],[Code]],Codes[],COLUMN(Codes[[#Headers],[Late Pregnancy History]]),FALSE)</f>
        <v>Yes</v>
      </c>
      <c r="S863" s="1" t="str">
        <f>VLOOKUP(Cohort[[#This Row],[Code]],Codes[],COLUMN(Codes[[#Headers],[Labour History]]),FALSE)</f>
        <v>Yes</v>
      </c>
      <c r="T863" s="1" t="str">
        <f>VLOOKUP(Cohort[[#This Row],[Code]],Codes[],COLUMN(Codes[[#Headers],[Baby Background Information]]),FALSE)</f>
        <v>Yes</v>
      </c>
      <c r="U863" s="1" t="str">
        <f>VLOOKUP(Cohort[[#This Row],[Code]],Codes[],COLUMN(Codes[[#Headers],[EPDS]]),FALSE)</f>
        <v>Yes</v>
      </c>
      <c r="V863" s="1" t="str">
        <f>VLOOKUP(Cohort[[#This Row],[Code]],Codes[],COLUMN(Codes[[#Headers],[Mother''s Medications]]),FALSE)</f>
        <v>Yes</v>
      </c>
      <c r="W863" s="1" t="str">
        <f>VLOOKUP(Cohort[[#This Row],[Code]],Codes[],COLUMN(Codes[[#Headers],[Baby Medications]]),FALSE)</f>
        <v>Yes</v>
      </c>
      <c r="X863" s="1" t="str">
        <f>VLOOKUP(Cohort[[#This Row],[Code]],Codes[],COLUMN(Codes[[#Headers],[Obstetric Histpry]]),FALSE)</f>
        <v>Yes</v>
      </c>
      <c r="Y863" s="1" t="str">
        <f>VLOOKUP(Cohort[[#This Row],[Code]],Codes[],COLUMN(Codes[[#Headers],[18 Month Follow on Data]]),FALSE)</f>
        <v>Yes</v>
      </c>
    </row>
    <row r="864" spans="1:25" hidden="1" x14ac:dyDescent="0.2">
      <c r="A864" t="s">
        <v>877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 t="str" cm="1">
        <f t="array" ref="I864">TEXT(SUM(10^Code_Mask*(Cohort[[#This Row],[Fetal Pilot Scans, validated or not]:[Has child had an 18 month assessment.  NB this includes limited data, courtesy assessments etc]]&gt;0)),"0000000")</f>
        <v>1100100</v>
      </c>
      <c r="L864" s="1" t="b">
        <f>VLOOKUP(Cohort[[#This Row],[Participant ID]],BIBS[],COLUMN(BIBS[[#Headers],[BIBS?]]),FALSE)</f>
        <v>0</v>
      </c>
      <c r="N864" s="1" t="str">
        <f>VLOOKUP(Cohort[[#This Row],[Code]],Codes[],COLUMN(Codes[[#Headers],[Meaning]]),FALSE)</f>
        <v>Fetal scan + term scan, assessed at 18 months</v>
      </c>
      <c r="O864" s="1" t="str">
        <f>VLOOKUP(Cohort[[#This Row],[Code]],Codes[],COLUMN(Codes[[#Headers],[Parents Demographic]]),FALSE)</f>
        <v>Yes</v>
      </c>
      <c r="P864" s="1" t="str">
        <f>VLOOKUP(Cohort[[#This Row],[Code]],Codes[],COLUMN(Codes[[#Headers],[Mother''s Past Medical History]]),FALSE)</f>
        <v>Yes</v>
      </c>
      <c r="Q864" s="1" t="str">
        <f>VLOOKUP(Cohort[[#This Row],[Code]],Codes[],COLUMN(Codes[[#Headers],[EDD + Mode of Conception]]),FALSE)</f>
        <v>Yes</v>
      </c>
      <c r="R864" s="1" t="str">
        <f>VLOOKUP(Cohort[[#This Row],[Code]],Codes[],COLUMN(Codes[[#Headers],[Late Pregnancy History]]),FALSE)</f>
        <v>Yes</v>
      </c>
      <c r="S864" s="1" t="str">
        <f>VLOOKUP(Cohort[[#This Row],[Code]],Codes[],COLUMN(Codes[[#Headers],[Labour History]]),FALSE)</f>
        <v>Yes</v>
      </c>
      <c r="T864" s="1" t="str">
        <f>VLOOKUP(Cohort[[#This Row],[Code]],Codes[],COLUMN(Codes[[#Headers],[Baby Background Information]]),FALSE)</f>
        <v>Yes</v>
      </c>
      <c r="U864" s="1" t="str">
        <f>VLOOKUP(Cohort[[#This Row],[Code]],Codes[],COLUMN(Codes[[#Headers],[EPDS]]),FALSE)</f>
        <v>Yes</v>
      </c>
      <c r="V864" s="1" t="str">
        <f>VLOOKUP(Cohort[[#This Row],[Code]],Codes[],COLUMN(Codes[[#Headers],[Mother''s Medications]]),FALSE)</f>
        <v>Yes</v>
      </c>
      <c r="W864" s="1" t="str">
        <f>VLOOKUP(Cohort[[#This Row],[Code]],Codes[],COLUMN(Codes[[#Headers],[Baby Medications]]),FALSE)</f>
        <v>Yes</v>
      </c>
      <c r="X864" s="1" t="str">
        <f>VLOOKUP(Cohort[[#This Row],[Code]],Codes[],COLUMN(Codes[[#Headers],[Obstetric Histpry]]),FALSE)</f>
        <v>Yes</v>
      </c>
      <c r="Y864" s="1" t="str">
        <f>VLOOKUP(Cohort[[#This Row],[Code]],Codes[],COLUMN(Codes[[#Headers],[18 Month Follow on Data]]),FALSE)</f>
        <v>Yes</v>
      </c>
    </row>
    <row r="865" spans="1:25" hidden="1" x14ac:dyDescent="0.2">
      <c r="A865" t="s">
        <v>878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</v>
      </c>
      <c r="I865" t="str" cm="1">
        <f t="array" ref="I865">TEXT(SUM(10^Code_Mask*(Cohort[[#This Row],[Fetal Pilot Scans, validated or not]:[Has child had an 18 month assessment.  NB this includes limited data, courtesy assessments etc]]&gt;0)),"0000000")</f>
        <v>1000100</v>
      </c>
      <c r="L865" s="1" t="b">
        <f>VLOOKUP(Cohort[[#This Row],[Participant ID]],BIBS[],COLUMN(BIBS[[#Headers],[BIBS?]]),FALSE)</f>
        <v>0</v>
      </c>
      <c r="N865" s="1" t="str">
        <f>VLOOKUP(Cohort[[#This Row],[Code]],Codes[],COLUMN(Codes[[#Headers],[Meaning]]),FALSE)</f>
        <v>Fetal scan, no other scans, assessed at 18 months.</v>
      </c>
      <c r="O865" s="1" t="str">
        <f>VLOOKUP(Cohort[[#This Row],[Code]],Codes[],COLUMN(Codes[[#Headers],[Parents Demographic]]),FALSE)</f>
        <v>Yes</v>
      </c>
      <c r="P865" s="1" t="str">
        <f>VLOOKUP(Cohort[[#This Row],[Code]],Codes[],COLUMN(Codes[[#Headers],[Mother''s Past Medical History]]),FALSE)</f>
        <v>Yes</v>
      </c>
      <c r="Q865" s="1" t="str">
        <f>VLOOKUP(Cohort[[#This Row],[Code]],Codes[],COLUMN(Codes[[#Headers],[EDD + Mode of Conception]]),FALSE)</f>
        <v>Yes</v>
      </c>
      <c r="R865" s="1" t="str">
        <f>VLOOKUP(Cohort[[#This Row],[Code]],Codes[],COLUMN(Codes[[#Headers],[Late Pregnancy History]]),FALSE)</f>
        <v>Yes</v>
      </c>
      <c r="S865" s="1" t="str">
        <f>VLOOKUP(Cohort[[#This Row],[Code]],Codes[],COLUMN(Codes[[#Headers],[Labour History]]),FALSE)</f>
        <v>Yes</v>
      </c>
      <c r="T865" s="1" t="str">
        <f>VLOOKUP(Cohort[[#This Row],[Code]],Codes[],COLUMN(Codes[[#Headers],[Baby Background Information]]),FALSE)</f>
        <v>Yes</v>
      </c>
      <c r="U865" s="1" t="str">
        <f>VLOOKUP(Cohort[[#This Row],[Code]],Codes[],COLUMN(Codes[[#Headers],[EPDS]]),FALSE)</f>
        <v>Yes</v>
      </c>
      <c r="V865" s="1" t="str">
        <f>VLOOKUP(Cohort[[#This Row],[Code]],Codes[],COLUMN(Codes[[#Headers],[Mother''s Medications]]),FALSE)</f>
        <v>Yes</v>
      </c>
      <c r="W865" s="1" t="str">
        <f>VLOOKUP(Cohort[[#This Row],[Code]],Codes[],COLUMN(Codes[[#Headers],[Baby Medications]]),FALSE)</f>
        <v>Yes</v>
      </c>
      <c r="X865" s="1" t="str">
        <f>VLOOKUP(Cohort[[#This Row],[Code]],Codes[],COLUMN(Codes[[#Headers],[Obstetric Histpry]]),FALSE)</f>
        <v>Yes</v>
      </c>
      <c r="Y865" s="1" t="str">
        <f>VLOOKUP(Cohort[[#This Row],[Code]],Codes[],COLUMN(Codes[[#Headers],[18 Month Follow on Data]]),FALSE)</f>
        <v>Yes</v>
      </c>
    </row>
    <row r="866" spans="1:25" hidden="1" x14ac:dyDescent="0.2">
      <c r="A866" t="s">
        <v>879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 t="str" cm="1">
        <f t="array" ref="I866">TEXT(SUM(10^Code_Mask*(Cohort[[#This Row],[Fetal Pilot Scans, validated or not]:[Has child had an 18 month assessment.  NB this includes limited data, courtesy assessments etc]]&gt;0)),"0000000")</f>
        <v>1100100</v>
      </c>
      <c r="L866" s="1" t="b">
        <f>VLOOKUP(Cohort[[#This Row],[Participant ID]],BIBS[],COLUMN(BIBS[[#Headers],[BIBS?]]),FALSE)</f>
        <v>0</v>
      </c>
      <c r="N866" s="1" t="str">
        <f>VLOOKUP(Cohort[[#This Row],[Code]],Codes[],COLUMN(Codes[[#Headers],[Meaning]]),FALSE)</f>
        <v>Fetal scan + term scan, assessed at 18 months</v>
      </c>
      <c r="O866" s="1" t="str">
        <f>VLOOKUP(Cohort[[#This Row],[Code]],Codes[],COLUMN(Codes[[#Headers],[Parents Demographic]]),FALSE)</f>
        <v>Yes</v>
      </c>
      <c r="P866" s="1" t="str">
        <f>VLOOKUP(Cohort[[#This Row],[Code]],Codes[],COLUMN(Codes[[#Headers],[Mother''s Past Medical History]]),FALSE)</f>
        <v>Yes</v>
      </c>
      <c r="Q866" s="1" t="str">
        <f>VLOOKUP(Cohort[[#This Row],[Code]],Codes[],COLUMN(Codes[[#Headers],[EDD + Mode of Conception]]),FALSE)</f>
        <v>Yes</v>
      </c>
      <c r="R866" s="1" t="str">
        <f>VLOOKUP(Cohort[[#This Row],[Code]],Codes[],COLUMN(Codes[[#Headers],[Late Pregnancy History]]),FALSE)</f>
        <v>Yes</v>
      </c>
      <c r="S866" s="1" t="str">
        <f>VLOOKUP(Cohort[[#This Row],[Code]],Codes[],COLUMN(Codes[[#Headers],[Labour History]]),FALSE)</f>
        <v>Yes</v>
      </c>
      <c r="T866" s="1" t="str">
        <f>VLOOKUP(Cohort[[#This Row],[Code]],Codes[],COLUMN(Codes[[#Headers],[Baby Background Information]]),FALSE)</f>
        <v>Yes</v>
      </c>
      <c r="U866" s="1" t="str">
        <f>VLOOKUP(Cohort[[#This Row],[Code]],Codes[],COLUMN(Codes[[#Headers],[EPDS]]),FALSE)</f>
        <v>Yes</v>
      </c>
      <c r="V866" s="1" t="str">
        <f>VLOOKUP(Cohort[[#This Row],[Code]],Codes[],COLUMN(Codes[[#Headers],[Mother''s Medications]]),FALSE)</f>
        <v>Yes</v>
      </c>
      <c r="W866" s="1" t="str">
        <f>VLOOKUP(Cohort[[#This Row],[Code]],Codes[],COLUMN(Codes[[#Headers],[Baby Medications]]),FALSE)</f>
        <v>Yes</v>
      </c>
      <c r="X866" s="1" t="str">
        <f>VLOOKUP(Cohort[[#This Row],[Code]],Codes[],COLUMN(Codes[[#Headers],[Obstetric Histpry]]),FALSE)</f>
        <v>Yes</v>
      </c>
      <c r="Y866" s="1" t="str">
        <f>VLOOKUP(Cohort[[#This Row],[Code]],Codes[],COLUMN(Codes[[#Headers],[18 Month Follow on Data]]),FALSE)</f>
        <v>Yes</v>
      </c>
    </row>
    <row r="867" spans="1:25" hidden="1" x14ac:dyDescent="0.2">
      <c r="A867" t="s">
        <v>880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 t="str" cm="1">
        <f t="array" ref="I867">TEXT(SUM(10^Code_Mask*(Cohort[[#This Row],[Fetal Pilot Scans, validated or not]:[Has child had an 18 month assessment.  NB this includes limited data, courtesy assessments etc]]&gt;0)),"0000000")</f>
        <v>1000000</v>
      </c>
      <c r="L867" s="1" t="b">
        <f>VLOOKUP(Cohort[[#This Row],[Participant ID]],BIBS[],COLUMN(BIBS[[#Headers],[BIBS?]]),FALSE)</f>
        <v>0</v>
      </c>
      <c r="N867" s="1" t="str">
        <f>VLOOKUP(Cohort[[#This Row],[Code]],Codes[],COLUMN(Codes[[#Headers],[Meaning]]),FALSE)</f>
        <v>Fetal scan, no other scans, not assessed</v>
      </c>
      <c r="O867" s="1" t="str">
        <f>VLOOKUP(Cohort[[#This Row],[Code]],Codes[],COLUMN(Codes[[#Headers],[Parents Demographic]]),FALSE)</f>
        <v>Yes</v>
      </c>
      <c r="P867" s="1" t="str">
        <f>VLOOKUP(Cohort[[#This Row],[Code]],Codes[],COLUMN(Codes[[#Headers],[Mother''s Past Medical History]]),FALSE)</f>
        <v>Yes</v>
      </c>
      <c r="Q867" s="1" t="str">
        <f>VLOOKUP(Cohort[[#This Row],[Code]],Codes[],COLUMN(Codes[[#Headers],[EDD + Mode of Conception]]),FALSE)</f>
        <v>Yes</v>
      </c>
      <c r="R867" s="1" t="str">
        <f>VLOOKUP(Cohort[[#This Row],[Code]],Codes[],COLUMN(Codes[[#Headers],[Late Pregnancy History]]),FALSE)</f>
        <v>Yes</v>
      </c>
      <c r="S867" s="1" t="str">
        <f>VLOOKUP(Cohort[[#This Row],[Code]],Codes[],COLUMN(Codes[[#Headers],[Labour History]]),FALSE)</f>
        <v>Yes</v>
      </c>
      <c r="T867" s="1" t="str">
        <f>VLOOKUP(Cohort[[#This Row],[Code]],Codes[],COLUMN(Codes[[#Headers],[Baby Background Information]]),FALSE)</f>
        <v>Yes</v>
      </c>
      <c r="U867" s="1" t="str">
        <f>VLOOKUP(Cohort[[#This Row],[Code]],Codes[],COLUMN(Codes[[#Headers],[EPDS]]),FALSE)</f>
        <v>Yes</v>
      </c>
      <c r="V867" s="1" t="str">
        <f>VLOOKUP(Cohort[[#This Row],[Code]],Codes[],COLUMN(Codes[[#Headers],[Mother''s Medications]]),FALSE)</f>
        <v>Yes</v>
      </c>
      <c r="W867" s="1" t="str">
        <f>VLOOKUP(Cohort[[#This Row],[Code]],Codes[],COLUMN(Codes[[#Headers],[Baby Medications]]),FALSE)</f>
        <v>Yes</v>
      </c>
      <c r="X867" s="1" t="str">
        <f>VLOOKUP(Cohort[[#This Row],[Code]],Codes[],COLUMN(Codes[[#Headers],[Obstetric Histpry]]),FALSE)</f>
        <v>Yes</v>
      </c>
      <c r="Y867" s="1" t="str">
        <f>VLOOKUP(Cohort[[#This Row],[Code]],Codes[],COLUMN(Codes[[#Headers],[18 Month Follow on Data]]),FALSE)</f>
        <v>No</v>
      </c>
    </row>
    <row r="868" spans="1:25" hidden="1" x14ac:dyDescent="0.2">
      <c r="A868" t="s">
        <v>881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1</v>
      </c>
      <c r="I868" t="str" cm="1">
        <f t="array" ref="I868">TEXT(SUM(10^Code_Mask*(Cohort[[#This Row],[Fetal Pilot Scans, validated or not]:[Has child had an 18 month assessment.  NB this includes limited data, courtesy assessments etc]]&gt;0)),"0000000")</f>
        <v>0011100</v>
      </c>
      <c r="L868" s="1" t="b">
        <f>VLOOKUP(Cohort[[#This Row],[Participant ID]],BIBS[],COLUMN(BIBS[[#Headers],[BIBS?]]),FALSE)</f>
        <v>0</v>
      </c>
      <c r="N868" s="1" t="str">
        <f>VLOOKUP(Cohort[[#This Row],[Code]],Codes[],COLUMN(Codes[[#Headers],[Meaning]]),FALSE)</f>
        <v>Pre-term and pre-term at term scans, assessed at 18 months</v>
      </c>
      <c r="O868" s="1" t="str">
        <f>VLOOKUP(Cohort[[#This Row],[Code]],Codes[],COLUMN(Codes[[#Headers],[Parents Demographic]]),FALSE)</f>
        <v>Yes</v>
      </c>
      <c r="P868" s="1" t="str">
        <f>VLOOKUP(Cohort[[#This Row],[Code]],Codes[],COLUMN(Codes[[#Headers],[Mother''s Past Medical History]]),FALSE)</f>
        <v>Yes</v>
      </c>
      <c r="Q868" s="1" t="str">
        <f>VLOOKUP(Cohort[[#This Row],[Code]],Codes[],COLUMN(Codes[[#Headers],[EDD + Mode of Conception]]),FALSE)</f>
        <v>Yes</v>
      </c>
      <c r="R868" s="1" t="str">
        <f>VLOOKUP(Cohort[[#This Row],[Code]],Codes[],COLUMN(Codes[[#Headers],[Late Pregnancy History]]),FALSE)</f>
        <v>Yes</v>
      </c>
      <c r="S868" s="1" t="str">
        <f>VLOOKUP(Cohort[[#This Row],[Code]],Codes[],COLUMN(Codes[[#Headers],[Labour History]]),FALSE)</f>
        <v>Yes</v>
      </c>
      <c r="T868" s="1" t="str">
        <f>VLOOKUP(Cohort[[#This Row],[Code]],Codes[],COLUMN(Codes[[#Headers],[Baby Background Information]]),FALSE)</f>
        <v>Yes</v>
      </c>
      <c r="U868" s="1" t="str">
        <f>VLOOKUP(Cohort[[#This Row],[Code]],Codes[],COLUMN(Codes[[#Headers],[EPDS]]),FALSE)</f>
        <v>Yes</v>
      </c>
      <c r="V868" s="1" t="str">
        <f>VLOOKUP(Cohort[[#This Row],[Code]],Codes[],COLUMN(Codes[[#Headers],[Mother''s Medications]]),FALSE)</f>
        <v>Yes</v>
      </c>
      <c r="W868" s="1" t="str">
        <f>VLOOKUP(Cohort[[#This Row],[Code]],Codes[],COLUMN(Codes[[#Headers],[Baby Medications]]),FALSE)</f>
        <v>Yes</v>
      </c>
      <c r="X868" s="1" t="str">
        <f>VLOOKUP(Cohort[[#This Row],[Code]],Codes[],COLUMN(Codes[[#Headers],[Obstetric Histpry]]),FALSE)</f>
        <v>Yes</v>
      </c>
      <c r="Y868" s="1" t="str">
        <f>VLOOKUP(Cohort[[#This Row],[Code]],Codes[],COLUMN(Codes[[#Headers],[18 Month Follow on Data]]),FALSE)</f>
        <v>Yes</v>
      </c>
    </row>
    <row r="869" spans="1:25" hidden="1" x14ac:dyDescent="0.2">
      <c r="A869" t="s">
        <v>882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 t="str" cm="1">
        <f t="array" ref="I869">TEXT(SUM(10^Code_Mask*(Cohort[[#This Row],[Fetal Pilot Scans, validated or not]:[Has child had an 18 month assessment.  NB this includes limited data, courtesy assessments etc]]&gt;0)),"0000000")</f>
        <v>1000100</v>
      </c>
      <c r="L869" s="1" t="b">
        <f>VLOOKUP(Cohort[[#This Row],[Participant ID]],BIBS[],COLUMN(BIBS[[#Headers],[BIBS?]]),FALSE)</f>
        <v>0</v>
      </c>
      <c r="N869" s="1" t="str">
        <f>VLOOKUP(Cohort[[#This Row],[Code]],Codes[],COLUMN(Codes[[#Headers],[Meaning]]),FALSE)</f>
        <v>Fetal scan, no other scans, assessed at 18 months.</v>
      </c>
      <c r="O869" s="1" t="str">
        <f>VLOOKUP(Cohort[[#This Row],[Code]],Codes[],COLUMN(Codes[[#Headers],[Parents Demographic]]),FALSE)</f>
        <v>Yes</v>
      </c>
      <c r="P869" s="1" t="str">
        <f>VLOOKUP(Cohort[[#This Row],[Code]],Codes[],COLUMN(Codes[[#Headers],[Mother''s Past Medical History]]),FALSE)</f>
        <v>Yes</v>
      </c>
      <c r="Q869" s="1" t="str">
        <f>VLOOKUP(Cohort[[#This Row],[Code]],Codes[],COLUMN(Codes[[#Headers],[EDD + Mode of Conception]]),FALSE)</f>
        <v>Yes</v>
      </c>
      <c r="R869" s="1" t="str">
        <f>VLOOKUP(Cohort[[#This Row],[Code]],Codes[],COLUMN(Codes[[#Headers],[Late Pregnancy History]]),FALSE)</f>
        <v>Yes</v>
      </c>
      <c r="S869" s="1" t="str">
        <f>VLOOKUP(Cohort[[#This Row],[Code]],Codes[],COLUMN(Codes[[#Headers],[Labour History]]),FALSE)</f>
        <v>Yes</v>
      </c>
      <c r="T869" s="1" t="str">
        <f>VLOOKUP(Cohort[[#This Row],[Code]],Codes[],COLUMN(Codes[[#Headers],[Baby Background Information]]),FALSE)</f>
        <v>Yes</v>
      </c>
      <c r="U869" s="1" t="str">
        <f>VLOOKUP(Cohort[[#This Row],[Code]],Codes[],COLUMN(Codes[[#Headers],[EPDS]]),FALSE)</f>
        <v>Yes</v>
      </c>
      <c r="V869" s="1" t="str">
        <f>VLOOKUP(Cohort[[#This Row],[Code]],Codes[],COLUMN(Codes[[#Headers],[Mother''s Medications]]),FALSE)</f>
        <v>Yes</v>
      </c>
      <c r="W869" s="1" t="str">
        <f>VLOOKUP(Cohort[[#This Row],[Code]],Codes[],COLUMN(Codes[[#Headers],[Baby Medications]]),FALSE)</f>
        <v>Yes</v>
      </c>
      <c r="X869" s="1" t="str">
        <f>VLOOKUP(Cohort[[#This Row],[Code]],Codes[],COLUMN(Codes[[#Headers],[Obstetric Histpry]]),FALSE)</f>
        <v>Yes</v>
      </c>
      <c r="Y869" s="1" t="str">
        <f>VLOOKUP(Cohort[[#This Row],[Code]],Codes[],COLUMN(Codes[[#Headers],[18 Month Follow on Data]]),FALSE)</f>
        <v>Yes</v>
      </c>
    </row>
    <row r="870" spans="1:25" hidden="1" x14ac:dyDescent="0.2">
      <c r="A870" t="s">
        <v>883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 t="str" cm="1">
        <f t="array" ref="I870">TEXT(SUM(10^Code_Mask*(Cohort[[#This Row],[Fetal Pilot Scans, validated or not]:[Has child had an 18 month assessment.  NB this includes limited data, courtesy assessments etc]]&gt;0)),"0000000")</f>
        <v>1000000</v>
      </c>
      <c r="L870" s="1" t="b">
        <f>VLOOKUP(Cohort[[#This Row],[Participant ID]],BIBS[],COLUMN(BIBS[[#Headers],[BIBS?]]),FALSE)</f>
        <v>0</v>
      </c>
      <c r="N870" s="1" t="str">
        <f>VLOOKUP(Cohort[[#This Row],[Code]],Codes[],COLUMN(Codes[[#Headers],[Meaning]]),FALSE)</f>
        <v>Fetal scan, no other scans, not assessed</v>
      </c>
      <c r="O870" s="1" t="str">
        <f>VLOOKUP(Cohort[[#This Row],[Code]],Codes[],COLUMN(Codes[[#Headers],[Parents Demographic]]),FALSE)</f>
        <v>Yes</v>
      </c>
      <c r="P870" s="1" t="str">
        <f>VLOOKUP(Cohort[[#This Row],[Code]],Codes[],COLUMN(Codes[[#Headers],[Mother''s Past Medical History]]),FALSE)</f>
        <v>Yes</v>
      </c>
      <c r="Q870" s="1" t="str">
        <f>VLOOKUP(Cohort[[#This Row],[Code]],Codes[],COLUMN(Codes[[#Headers],[EDD + Mode of Conception]]),FALSE)</f>
        <v>Yes</v>
      </c>
      <c r="R870" s="1" t="str">
        <f>VLOOKUP(Cohort[[#This Row],[Code]],Codes[],COLUMN(Codes[[#Headers],[Late Pregnancy History]]),FALSE)</f>
        <v>Yes</v>
      </c>
      <c r="S870" s="1" t="str">
        <f>VLOOKUP(Cohort[[#This Row],[Code]],Codes[],COLUMN(Codes[[#Headers],[Labour History]]),FALSE)</f>
        <v>Yes</v>
      </c>
      <c r="T870" s="1" t="str">
        <f>VLOOKUP(Cohort[[#This Row],[Code]],Codes[],COLUMN(Codes[[#Headers],[Baby Background Information]]),FALSE)</f>
        <v>Yes</v>
      </c>
      <c r="U870" s="1" t="str">
        <f>VLOOKUP(Cohort[[#This Row],[Code]],Codes[],COLUMN(Codes[[#Headers],[EPDS]]),FALSE)</f>
        <v>Yes</v>
      </c>
      <c r="V870" s="1" t="str">
        <f>VLOOKUP(Cohort[[#This Row],[Code]],Codes[],COLUMN(Codes[[#Headers],[Mother''s Medications]]),FALSE)</f>
        <v>Yes</v>
      </c>
      <c r="W870" s="1" t="str">
        <f>VLOOKUP(Cohort[[#This Row],[Code]],Codes[],COLUMN(Codes[[#Headers],[Baby Medications]]),FALSE)</f>
        <v>Yes</v>
      </c>
      <c r="X870" s="1" t="str">
        <f>VLOOKUP(Cohort[[#This Row],[Code]],Codes[],COLUMN(Codes[[#Headers],[Obstetric Histpry]]),FALSE)</f>
        <v>Yes</v>
      </c>
      <c r="Y870" s="1" t="str">
        <f>VLOOKUP(Cohort[[#This Row],[Code]],Codes[],COLUMN(Codes[[#Headers],[18 Month Follow on Data]]),FALSE)</f>
        <v>No</v>
      </c>
    </row>
    <row r="871" spans="1:25" hidden="1" x14ac:dyDescent="0.2">
      <c r="A871" t="s">
        <v>884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 t="str" cm="1">
        <f t="array" ref="I871">TEXT(SUM(10^Code_Mask*(Cohort[[#This Row],[Fetal Pilot Scans, validated or not]:[Has child had an 18 month assessment.  NB this includes limited data, courtesy assessments etc]]&gt;0)),"0000000")</f>
        <v>1100100</v>
      </c>
      <c r="L871" s="1" t="b">
        <f>VLOOKUP(Cohort[[#This Row],[Participant ID]],BIBS[],COLUMN(BIBS[[#Headers],[BIBS?]]),FALSE)</f>
        <v>0</v>
      </c>
      <c r="N871" s="1" t="str">
        <f>VLOOKUP(Cohort[[#This Row],[Code]],Codes[],COLUMN(Codes[[#Headers],[Meaning]]),FALSE)</f>
        <v>Fetal scan + term scan, assessed at 18 months</v>
      </c>
      <c r="O871" s="1" t="str">
        <f>VLOOKUP(Cohort[[#This Row],[Code]],Codes[],COLUMN(Codes[[#Headers],[Parents Demographic]]),FALSE)</f>
        <v>Yes</v>
      </c>
      <c r="P871" s="1" t="str">
        <f>VLOOKUP(Cohort[[#This Row],[Code]],Codes[],COLUMN(Codes[[#Headers],[Mother''s Past Medical History]]),FALSE)</f>
        <v>Yes</v>
      </c>
      <c r="Q871" s="1" t="str">
        <f>VLOOKUP(Cohort[[#This Row],[Code]],Codes[],COLUMN(Codes[[#Headers],[EDD + Mode of Conception]]),FALSE)</f>
        <v>Yes</v>
      </c>
      <c r="R871" s="1" t="str">
        <f>VLOOKUP(Cohort[[#This Row],[Code]],Codes[],COLUMN(Codes[[#Headers],[Late Pregnancy History]]),FALSE)</f>
        <v>Yes</v>
      </c>
      <c r="S871" s="1" t="str">
        <f>VLOOKUP(Cohort[[#This Row],[Code]],Codes[],COLUMN(Codes[[#Headers],[Labour History]]),FALSE)</f>
        <v>Yes</v>
      </c>
      <c r="T871" s="1" t="str">
        <f>VLOOKUP(Cohort[[#This Row],[Code]],Codes[],COLUMN(Codes[[#Headers],[Baby Background Information]]),FALSE)</f>
        <v>Yes</v>
      </c>
      <c r="U871" s="1" t="str">
        <f>VLOOKUP(Cohort[[#This Row],[Code]],Codes[],COLUMN(Codes[[#Headers],[EPDS]]),FALSE)</f>
        <v>Yes</v>
      </c>
      <c r="V871" s="1" t="str">
        <f>VLOOKUP(Cohort[[#This Row],[Code]],Codes[],COLUMN(Codes[[#Headers],[Mother''s Medications]]),FALSE)</f>
        <v>Yes</v>
      </c>
      <c r="W871" s="1" t="str">
        <f>VLOOKUP(Cohort[[#This Row],[Code]],Codes[],COLUMN(Codes[[#Headers],[Baby Medications]]),FALSE)</f>
        <v>Yes</v>
      </c>
      <c r="X871" s="1" t="str">
        <f>VLOOKUP(Cohort[[#This Row],[Code]],Codes[],COLUMN(Codes[[#Headers],[Obstetric Histpry]]),FALSE)</f>
        <v>Yes</v>
      </c>
      <c r="Y871" s="1" t="str">
        <f>VLOOKUP(Cohort[[#This Row],[Code]],Codes[],COLUMN(Codes[[#Headers],[18 Month Follow on Data]]),FALSE)</f>
        <v>Yes</v>
      </c>
    </row>
    <row r="872" spans="1:25" hidden="1" x14ac:dyDescent="0.2">
      <c r="A872" t="s">
        <v>885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 t="str" cm="1">
        <f t="array" ref="I872">TEXT(SUM(10^Code_Mask*(Cohort[[#This Row],[Fetal Pilot Scans, validated or not]:[Has child had an 18 month assessment.  NB this includes limited data, courtesy assessments etc]]&gt;0)),"0000000")</f>
        <v>1100100</v>
      </c>
      <c r="L872" s="1" t="b">
        <f>VLOOKUP(Cohort[[#This Row],[Participant ID]],BIBS[],COLUMN(BIBS[[#Headers],[BIBS?]]),FALSE)</f>
        <v>0</v>
      </c>
      <c r="N872" s="1" t="str">
        <f>VLOOKUP(Cohort[[#This Row],[Code]],Codes[],COLUMN(Codes[[#Headers],[Meaning]]),FALSE)</f>
        <v>Fetal scan + term scan, assessed at 18 months</v>
      </c>
      <c r="O872" s="1" t="str">
        <f>VLOOKUP(Cohort[[#This Row],[Code]],Codes[],COLUMN(Codes[[#Headers],[Parents Demographic]]),FALSE)</f>
        <v>Yes</v>
      </c>
      <c r="P872" s="1" t="str">
        <f>VLOOKUP(Cohort[[#This Row],[Code]],Codes[],COLUMN(Codes[[#Headers],[Mother''s Past Medical History]]),FALSE)</f>
        <v>Yes</v>
      </c>
      <c r="Q872" s="1" t="str">
        <f>VLOOKUP(Cohort[[#This Row],[Code]],Codes[],COLUMN(Codes[[#Headers],[EDD + Mode of Conception]]),FALSE)</f>
        <v>Yes</v>
      </c>
      <c r="R872" s="1" t="str">
        <f>VLOOKUP(Cohort[[#This Row],[Code]],Codes[],COLUMN(Codes[[#Headers],[Late Pregnancy History]]),FALSE)</f>
        <v>Yes</v>
      </c>
      <c r="S872" s="1" t="str">
        <f>VLOOKUP(Cohort[[#This Row],[Code]],Codes[],COLUMN(Codes[[#Headers],[Labour History]]),FALSE)</f>
        <v>Yes</v>
      </c>
      <c r="T872" s="1" t="str">
        <f>VLOOKUP(Cohort[[#This Row],[Code]],Codes[],COLUMN(Codes[[#Headers],[Baby Background Information]]),FALSE)</f>
        <v>Yes</v>
      </c>
      <c r="U872" s="1" t="str">
        <f>VLOOKUP(Cohort[[#This Row],[Code]],Codes[],COLUMN(Codes[[#Headers],[EPDS]]),FALSE)</f>
        <v>Yes</v>
      </c>
      <c r="V872" s="1" t="str">
        <f>VLOOKUP(Cohort[[#This Row],[Code]],Codes[],COLUMN(Codes[[#Headers],[Mother''s Medications]]),FALSE)</f>
        <v>Yes</v>
      </c>
      <c r="W872" s="1" t="str">
        <f>VLOOKUP(Cohort[[#This Row],[Code]],Codes[],COLUMN(Codes[[#Headers],[Baby Medications]]),FALSE)</f>
        <v>Yes</v>
      </c>
      <c r="X872" s="1" t="str">
        <f>VLOOKUP(Cohort[[#This Row],[Code]],Codes[],COLUMN(Codes[[#Headers],[Obstetric Histpry]]),FALSE)</f>
        <v>Yes</v>
      </c>
      <c r="Y872" s="1" t="str">
        <f>VLOOKUP(Cohort[[#This Row],[Code]],Codes[],COLUMN(Codes[[#Headers],[18 Month Follow on Data]]),FALSE)</f>
        <v>Yes</v>
      </c>
    </row>
    <row r="873" spans="1:25" hidden="1" x14ac:dyDescent="0.2">
      <c r="A873" t="s">
        <v>886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 t="str" cm="1">
        <f t="array" ref="I873">TEXT(SUM(10^Code_Mask*(Cohort[[#This Row],[Fetal Pilot Scans, validated or not]:[Has child had an 18 month assessment.  NB this includes limited data, courtesy assessments etc]]&gt;0)),"0000000")</f>
        <v>1100100</v>
      </c>
      <c r="L873" s="1" t="b">
        <f>VLOOKUP(Cohort[[#This Row],[Participant ID]],BIBS[],COLUMN(BIBS[[#Headers],[BIBS?]]),FALSE)</f>
        <v>0</v>
      </c>
      <c r="N873" s="1" t="str">
        <f>VLOOKUP(Cohort[[#This Row],[Code]],Codes[],COLUMN(Codes[[#Headers],[Meaning]]),FALSE)</f>
        <v>Fetal scan + term scan, assessed at 18 months</v>
      </c>
      <c r="O873" s="1" t="str">
        <f>VLOOKUP(Cohort[[#This Row],[Code]],Codes[],COLUMN(Codes[[#Headers],[Parents Demographic]]),FALSE)</f>
        <v>Yes</v>
      </c>
      <c r="P873" s="1" t="str">
        <f>VLOOKUP(Cohort[[#This Row],[Code]],Codes[],COLUMN(Codes[[#Headers],[Mother''s Past Medical History]]),FALSE)</f>
        <v>Yes</v>
      </c>
      <c r="Q873" s="1" t="str">
        <f>VLOOKUP(Cohort[[#This Row],[Code]],Codes[],COLUMN(Codes[[#Headers],[EDD + Mode of Conception]]),FALSE)</f>
        <v>Yes</v>
      </c>
      <c r="R873" s="1" t="str">
        <f>VLOOKUP(Cohort[[#This Row],[Code]],Codes[],COLUMN(Codes[[#Headers],[Late Pregnancy History]]),FALSE)</f>
        <v>Yes</v>
      </c>
      <c r="S873" s="1" t="str">
        <f>VLOOKUP(Cohort[[#This Row],[Code]],Codes[],COLUMN(Codes[[#Headers],[Labour History]]),FALSE)</f>
        <v>Yes</v>
      </c>
      <c r="T873" s="1" t="str">
        <f>VLOOKUP(Cohort[[#This Row],[Code]],Codes[],COLUMN(Codes[[#Headers],[Baby Background Information]]),FALSE)</f>
        <v>Yes</v>
      </c>
      <c r="U873" s="1" t="str">
        <f>VLOOKUP(Cohort[[#This Row],[Code]],Codes[],COLUMN(Codes[[#Headers],[EPDS]]),FALSE)</f>
        <v>Yes</v>
      </c>
      <c r="V873" s="1" t="str">
        <f>VLOOKUP(Cohort[[#This Row],[Code]],Codes[],COLUMN(Codes[[#Headers],[Mother''s Medications]]),FALSE)</f>
        <v>Yes</v>
      </c>
      <c r="W873" s="1" t="str">
        <f>VLOOKUP(Cohort[[#This Row],[Code]],Codes[],COLUMN(Codes[[#Headers],[Baby Medications]]),FALSE)</f>
        <v>Yes</v>
      </c>
      <c r="X873" s="1" t="str">
        <f>VLOOKUP(Cohort[[#This Row],[Code]],Codes[],COLUMN(Codes[[#Headers],[Obstetric Histpry]]),FALSE)</f>
        <v>Yes</v>
      </c>
      <c r="Y873" s="1" t="str">
        <f>VLOOKUP(Cohort[[#This Row],[Code]],Codes[],COLUMN(Codes[[#Headers],[18 Month Follow on Data]]),FALSE)</f>
        <v>Yes</v>
      </c>
    </row>
    <row r="874" spans="1:25" hidden="1" x14ac:dyDescent="0.2">
      <c r="A874" t="s">
        <v>887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 t="str" cm="1">
        <f t="array" ref="I874">TEXT(SUM(10^Code_Mask*(Cohort[[#This Row],[Fetal Pilot Scans, validated or not]:[Has child had an 18 month assessment.  NB this includes limited data, courtesy assessments etc]]&gt;0)),"0000000")</f>
        <v>1100100</v>
      </c>
      <c r="L874" s="1" t="b">
        <f>VLOOKUP(Cohort[[#This Row],[Participant ID]],BIBS[],COLUMN(BIBS[[#Headers],[BIBS?]]),FALSE)</f>
        <v>0</v>
      </c>
      <c r="N874" s="1" t="str">
        <f>VLOOKUP(Cohort[[#This Row],[Code]],Codes[],COLUMN(Codes[[#Headers],[Meaning]]),FALSE)</f>
        <v>Fetal scan + term scan, assessed at 18 months</v>
      </c>
      <c r="O874" s="1" t="str">
        <f>VLOOKUP(Cohort[[#This Row],[Code]],Codes[],COLUMN(Codes[[#Headers],[Parents Demographic]]),FALSE)</f>
        <v>Yes</v>
      </c>
      <c r="P874" s="1" t="str">
        <f>VLOOKUP(Cohort[[#This Row],[Code]],Codes[],COLUMN(Codes[[#Headers],[Mother''s Past Medical History]]),FALSE)</f>
        <v>Yes</v>
      </c>
      <c r="Q874" s="1" t="str">
        <f>VLOOKUP(Cohort[[#This Row],[Code]],Codes[],COLUMN(Codes[[#Headers],[EDD + Mode of Conception]]),FALSE)</f>
        <v>Yes</v>
      </c>
      <c r="R874" s="1" t="str">
        <f>VLOOKUP(Cohort[[#This Row],[Code]],Codes[],COLUMN(Codes[[#Headers],[Late Pregnancy History]]),FALSE)</f>
        <v>Yes</v>
      </c>
      <c r="S874" s="1" t="str">
        <f>VLOOKUP(Cohort[[#This Row],[Code]],Codes[],COLUMN(Codes[[#Headers],[Labour History]]),FALSE)</f>
        <v>Yes</v>
      </c>
      <c r="T874" s="1" t="str">
        <f>VLOOKUP(Cohort[[#This Row],[Code]],Codes[],COLUMN(Codes[[#Headers],[Baby Background Information]]),FALSE)</f>
        <v>Yes</v>
      </c>
      <c r="U874" s="1" t="str">
        <f>VLOOKUP(Cohort[[#This Row],[Code]],Codes[],COLUMN(Codes[[#Headers],[EPDS]]),FALSE)</f>
        <v>Yes</v>
      </c>
      <c r="V874" s="1" t="str">
        <f>VLOOKUP(Cohort[[#This Row],[Code]],Codes[],COLUMN(Codes[[#Headers],[Mother''s Medications]]),FALSE)</f>
        <v>Yes</v>
      </c>
      <c r="W874" s="1" t="str">
        <f>VLOOKUP(Cohort[[#This Row],[Code]],Codes[],COLUMN(Codes[[#Headers],[Baby Medications]]),FALSE)</f>
        <v>Yes</v>
      </c>
      <c r="X874" s="1" t="str">
        <f>VLOOKUP(Cohort[[#This Row],[Code]],Codes[],COLUMN(Codes[[#Headers],[Obstetric Histpry]]),FALSE)</f>
        <v>Yes</v>
      </c>
      <c r="Y874" s="1" t="str">
        <f>VLOOKUP(Cohort[[#This Row],[Code]],Codes[],COLUMN(Codes[[#Headers],[18 Month Follow on Data]]),FALSE)</f>
        <v>Yes</v>
      </c>
    </row>
    <row r="875" spans="1:25" hidden="1" x14ac:dyDescent="0.2">
      <c r="A875" t="s">
        <v>888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 t="str" cm="1">
        <f t="array" ref="I875">TEXT(SUM(10^Code_Mask*(Cohort[[#This Row],[Fetal Pilot Scans, validated or not]:[Has child had an 18 month assessment.  NB this includes limited data, courtesy assessments etc]]&gt;0)),"0000000")</f>
        <v>1100100</v>
      </c>
      <c r="L875" s="1" t="b">
        <f>VLOOKUP(Cohort[[#This Row],[Participant ID]],BIBS[],COLUMN(BIBS[[#Headers],[BIBS?]]),FALSE)</f>
        <v>0</v>
      </c>
      <c r="N875" s="1" t="str">
        <f>VLOOKUP(Cohort[[#This Row],[Code]],Codes[],COLUMN(Codes[[#Headers],[Meaning]]),FALSE)</f>
        <v>Fetal scan + term scan, assessed at 18 months</v>
      </c>
      <c r="O875" s="1" t="str">
        <f>VLOOKUP(Cohort[[#This Row],[Code]],Codes[],COLUMN(Codes[[#Headers],[Parents Demographic]]),FALSE)</f>
        <v>Yes</v>
      </c>
      <c r="P875" s="1" t="str">
        <f>VLOOKUP(Cohort[[#This Row],[Code]],Codes[],COLUMN(Codes[[#Headers],[Mother''s Past Medical History]]),FALSE)</f>
        <v>Yes</v>
      </c>
      <c r="Q875" s="1" t="str">
        <f>VLOOKUP(Cohort[[#This Row],[Code]],Codes[],COLUMN(Codes[[#Headers],[EDD + Mode of Conception]]),FALSE)</f>
        <v>Yes</v>
      </c>
      <c r="R875" s="1" t="str">
        <f>VLOOKUP(Cohort[[#This Row],[Code]],Codes[],COLUMN(Codes[[#Headers],[Late Pregnancy History]]),FALSE)</f>
        <v>Yes</v>
      </c>
      <c r="S875" s="1" t="str">
        <f>VLOOKUP(Cohort[[#This Row],[Code]],Codes[],COLUMN(Codes[[#Headers],[Labour History]]),FALSE)</f>
        <v>Yes</v>
      </c>
      <c r="T875" s="1" t="str">
        <f>VLOOKUP(Cohort[[#This Row],[Code]],Codes[],COLUMN(Codes[[#Headers],[Baby Background Information]]),FALSE)</f>
        <v>Yes</v>
      </c>
      <c r="U875" s="1" t="str">
        <f>VLOOKUP(Cohort[[#This Row],[Code]],Codes[],COLUMN(Codes[[#Headers],[EPDS]]),FALSE)</f>
        <v>Yes</v>
      </c>
      <c r="V875" s="1" t="str">
        <f>VLOOKUP(Cohort[[#This Row],[Code]],Codes[],COLUMN(Codes[[#Headers],[Mother''s Medications]]),FALSE)</f>
        <v>Yes</v>
      </c>
      <c r="W875" s="1" t="str">
        <f>VLOOKUP(Cohort[[#This Row],[Code]],Codes[],COLUMN(Codes[[#Headers],[Baby Medications]]),FALSE)</f>
        <v>Yes</v>
      </c>
      <c r="X875" s="1" t="str">
        <f>VLOOKUP(Cohort[[#This Row],[Code]],Codes[],COLUMN(Codes[[#Headers],[Obstetric Histpry]]),FALSE)</f>
        <v>Yes</v>
      </c>
      <c r="Y875" s="1" t="str">
        <f>VLOOKUP(Cohort[[#This Row],[Code]],Codes[],COLUMN(Codes[[#Headers],[18 Month Follow on Data]]),FALSE)</f>
        <v>Yes</v>
      </c>
    </row>
    <row r="876" spans="1:25" ht="119" hidden="1" x14ac:dyDescent="0.2">
      <c r="A876" t="s">
        <v>889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tr" cm="1">
        <f t="array" ref="I876">TEXT(SUM(10^Code_Mask*(Cohort[[#This Row],[Fetal Pilot Scans, validated or not]:[Has child had an 18 month assessment.  NB this includes limited data, courtesy assessments etc]]&gt;0)),"0000000")</f>
        <v>0000000</v>
      </c>
      <c r="L876" s="1" t="b">
        <f>VLOOKUP(Cohort[[#This Row],[Participant ID]],BIBS[],COLUMN(BIBS[[#Headers],[BIBS?]]),FALSE)</f>
        <v>0</v>
      </c>
      <c r="M876" s="1" t="s">
        <v>1213</v>
      </c>
      <c r="N876" s="1" t="str">
        <f>VLOOKUP(Cohort[[#This Row],[Code]],Codes[],COLUMN(Codes[[#Headers],[Meaning]]),FALSE)</f>
        <v>No dHCP data at ll.  ?Enrolment, ?Baby Born, ?EPDS but not cleaned</v>
      </c>
      <c r="O876" s="1" t="str">
        <f>VLOOKUP(Cohort[[#This Row],[Code]],Codes[],COLUMN(Codes[[#Headers],[Parents Demographic]]),FALSE)</f>
        <v>No</v>
      </c>
      <c r="P876" s="1" t="str">
        <f>VLOOKUP(Cohort[[#This Row],[Code]],Codes[],COLUMN(Codes[[#Headers],[Mother''s Past Medical History]]),FALSE)</f>
        <v>No</v>
      </c>
      <c r="Q876" s="1" t="str">
        <f>VLOOKUP(Cohort[[#This Row],[Code]],Codes[],COLUMN(Codes[[#Headers],[EDD + Mode of Conception]]),FALSE)</f>
        <v>No</v>
      </c>
      <c r="R876" s="1" t="str">
        <f>VLOOKUP(Cohort[[#This Row],[Code]],Codes[],COLUMN(Codes[[#Headers],[Late Pregnancy History]]),FALSE)</f>
        <v>No</v>
      </c>
      <c r="S876" s="1" t="str">
        <f>VLOOKUP(Cohort[[#This Row],[Code]],Codes[],COLUMN(Codes[[#Headers],[Labour History]]),FALSE)</f>
        <v>No</v>
      </c>
      <c r="T876" s="1" t="str">
        <f>VLOOKUP(Cohort[[#This Row],[Code]],Codes[],COLUMN(Codes[[#Headers],[Baby Background Information]]),FALSE)</f>
        <v>No</v>
      </c>
      <c r="U876" s="1" t="str">
        <f>VLOOKUP(Cohort[[#This Row],[Code]],Codes[],COLUMN(Codes[[#Headers],[EPDS]]),FALSE)</f>
        <v>No</v>
      </c>
      <c r="V876" s="1" t="str">
        <f>VLOOKUP(Cohort[[#This Row],[Code]],Codes[],COLUMN(Codes[[#Headers],[Mother''s Medications]]),FALSE)</f>
        <v>No</v>
      </c>
      <c r="W876" s="1" t="str">
        <f>VLOOKUP(Cohort[[#This Row],[Code]],Codes[],COLUMN(Codes[[#Headers],[Baby Medications]]),FALSE)</f>
        <v>No</v>
      </c>
      <c r="X876" s="1" t="str">
        <f>VLOOKUP(Cohort[[#This Row],[Code]],Codes[],COLUMN(Codes[[#Headers],[Obstetric Histpry]]),FALSE)</f>
        <v>No</v>
      </c>
      <c r="Y876" s="1" t="str">
        <f>VLOOKUP(Cohort[[#This Row],[Code]],Codes[],COLUMN(Codes[[#Headers],[18 Month Follow on Data]]),FALSE)</f>
        <v>No</v>
      </c>
    </row>
    <row r="877" spans="1:25" hidden="1" x14ac:dyDescent="0.2">
      <c r="A877" t="s">
        <v>890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 t="str" cm="1">
        <f t="array" ref="I877">TEXT(SUM(10^Code_Mask*(Cohort[[#This Row],[Fetal Pilot Scans, validated or not]:[Has child had an 18 month assessment.  NB this includes limited data, courtesy assessments etc]]&gt;0)),"0000000")</f>
        <v>1100100</v>
      </c>
      <c r="L877" s="1" t="b">
        <f>VLOOKUP(Cohort[[#This Row],[Participant ID]],BIBS[],COLUMN(BIBS[[#Headers],[BIBS?]]),FALSE)</f>
        <v>0</v>
      </c>
      <c r="N877" s="1" t="str">
        <f>VLOOKUP(Cohort[[#This Row],[Code]],Codes[],COLUMN(Codes[[#Headers],[Meaning]]),FALSE)</f>
        <v>Fetal scan + term scan, assessed at 18 months</v>
      </c>
      <c r="O877" s="1" t="str">
        <f>VLOOKUP(Cohort[[#This Row],[Code]],Codes[],COLUMN(Codes[[#Headers],[Parents Demographic]]),FALSE)</f>
        <v>Yes</v>
      </c>
      <c r="P877" s="1" t="str">
        <f>VLOOKUP(Cohort[[#This Row],[Code]],Codes[],COLUMN(Codes[[#Headers],[Mother''s Past Medical History]]),FALSE)</f>
        <v>Yes</v>
      </c>
      <c r="Q877" s="1" t="str">
        <f>VLOOKUP(Cohort[[#This Row],[Code]],Codes[],COLUMN(Codes[[#Headers],[EDD + Mode of Conception]]),FALSE)</f>
        <v>Yes</v>
      </c>
      <c r="R877" s="1" t="str">
        <f>VLOOKUP(Cohort[[#This Row],[Code]],Codes[],COLUMN(Codes[[#Headers],[Late Pregnancy History]]),FALSE)</f>
        <v>Yes</v>
      </c>
      <c r="S877" s="1" t="str">
        <f>VLOOKUP(Cohort[[#This Row],[Code]],Codes[],COLUMN(Codes[[#Headers],[Labour History]]),FALSE)</f>
        <v>Yes</v>
      </c>
      <c r="T877" s="1" t="str">
        <f>VLOOKUP(Cohort[[#This Row],[Code]],Codes[],COLUMN(Codes[[#Headers],[Baby Background Information]]),FALSE)</f>
        <v>Yes</v>
      </c>
      <c r="U877" s="1" t="str">
        <f>VLOOKUP(Cohort[[#This Row],[Code]],Codes[],COLUMN(Codes[[#Headers],[EPDS]]),FALSE)</f>
        <v>Yes</v>
      </c>
      <c r="V877" s="1" t="str">
        <f>VLOOKUP(Cohort[[#This Row],[Code]],Codes[],COLUMN(Codes[[#Headers],[Mother''s Medications]]),FALSE)</f>
        <v>Yes</v>
      </c>
      <c r="W877" s="1" t="str">
        <f>VLOOKUP(Cohort[[#This Row],[Code]],Codes[],COLUMN(Codes[[#Headers],[Baby Medications]]),FALSE)</f>
        <v>Yes</v>
      </c>
      <c r="X877" s="1" t="str">
        <f>VLOOKUP(Cohort[[#This Row],[Code]],Codes[],COLUMN(Codes[[#Headers],[Obstetric Histpry]]),FALSE)</f>
        <v>Yes</v>
      </c>
      <c r="Y877" s="1" t="str">
        <f>VLOOKUP(Cohort[[#This Row],[Code]],Codes[],COLUMN(Codes[[#Headers],[18 Month Follow on Data]]),FALSE)</f>
        <v>Yes</v>
      </c>
    </row>
    <row r="878" spans="1:25" hidden="1" x14ac:dyDescent="0.2">
      <c r="A878" t="s">
        <v>891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1</v>
      </c>
      <c r="I878" t="str" cm="1">
        <f t="array" ref="I878">TEXT(SUM(10^Code_Mask*(Cohort[[#This Row],[Fetal Pilot Scans, validated or not]:[Has child had an 18 month assessment.  NB this includes limited data, courtesy assessments etc]]&gt;0)),"0000000")</f>
        <v>1100100</v>
      </c>
      <c r="L878" s="1" t="b">
        <f>VLOOKUP(Cohort[[#This Row],[Participant ID]],BIBS[],COLUMN(BIBS[[#Headers],[BIBS?]]),FALSE)</f>
        <v>0</v>
      </c>
      <c r="N878" s="1" t="str">
        <f>VLOOKUP(Cohort[[#This Row],[Code]],Codes[],COLUMN(Codes[[#Headers],[Meaning]]),FALSE)</f>
        <v>Fetal scan + term scan, assessed at 18 months</v>
      </c>
      <c r="O878" s="1" t="str">
        <f>VLOOKUP(Cohort[[#This Row],[Code]],Codes[],COLUMN(Codes[[#Headers],[Parents Demographic]]),FALSE)</f>
        <v>Yes</v>
      </c>
      <c r="P878" s="1" t="str">
        <f>VLOOKUP(Cohort[[#This Row],[Code]],Codes[],COLUMN(Codes[[#Headers],[Mother''s Past Medical History]]),FALSE)</f>
        <v>Yes</v>
      </c>
      <c r="Q878" s="1" t="str">
        <f>VLOOKUP(Cohort[[#This Row],[Code]],Codes[],COLUMN(Codes[[#Headers],[EDD + Mode of Conception]]),FALSE)</f>
        <v>Yes</v>
      </c>
      <c r="R878" s="1" t="str">
        <f>VLOOKUP(Cohort[[#This Row],[Code]],Codes[],COLUMN(Codes[[#Headers],[Late Pregnancy History]]),FALSE)</f>
        <v>Yes</v>
      </c>
      <c r="S878" s="1" t="str">
        <f>VLOOKUP(Cohort[[#This Row],[Code]],Codes[],COLUMN(Codes[[#Headers],[Labour History]]),FALSE)</f>
        <v>Yes</v>
      </c>
      <c r="T878" s="1" t="str">
        <f>VLOOKUP(Cohort[[#This Row],[Code]],Codes[],COLUMN(Codes[[#Headers],[Baby Background Information]]),FALSE)</f>
        <v>Yes</v>
      </c>
      <c r="U878" s="1" t="str">
        <f>VLOOKUP(Cohort[[#This Row],[Code]],Codes[],COLUMN(Codes[[#Headers],[EPDS]]),FALSE)</f>
        <v>Yes</v>
      </c>
      <c r="V878" s="1" t="str">
        <f>VLOOKUP(Cohort[[#This Row],[Code]],Codes[],COLUMN(Codes[[#Headers],[Mother''s Medications]]),FALSE)</f>
        <v>Yes</v>
      </c>
      <c r="W878" s="1" t="str">
        <f>VLOOKUP(Cohort[[#This Row],[Code]],Codes[],COLUMN(Codes[[#Headers],[Baby Medications]]),FALSE)</f>
        <v>Yes</v>
      </c>
      <c r="X878" s="1" t="str">
        <f>VLOOKUP(Cohort[[#This Row],[Code]],Codes[],COLUMN(Codes[[#Headers],[Obstetric Histpry]]),FALSE)</f>
        <v>Yes</v>
      </c>
      <c r="Y878" s="1" t="str">
        <f>VLOOKUP(Cohort[[#This Row],[Code]],Codes[],COLUMN(Codes[[#Headers],[18 Month Follow on Data]]),FALSE)</f>
        <v>Yes</v>
      </c>
    </row>
    <row r="879" spans="1:25" hidden="1" x14ac:dyDescent="0.2">
      <c r="A879" t="s">
        <v>892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 t="str" cm="1">
        <f t="array" ref="I879">TEXT(SUM(10^Code_Mask*(Cohort[[#This Row],[Fetal Pilot Scans, validated or not]:[Has child had an 18 month assessment.  NB this includes limited data, courtesy assessments etc]]&gt;0)),"0000000")</f>
        <v>1100000</v>
      </c>
      <c r="L879" s="1" t="b">
        <f>VLOOKUP(Cohort[[#This Row],[Participant ID]],BIBS[],COLUMN(BIBS[[#Headers],[BIBS?]]),FALSE)</f>
        <v>0</v>
      </c>
      <c r="N879" s="1" t="str">
        <f>VLOOKUP(Cohort[[#This Row],[Code]],Codes[],COLUMN(Codes[[#Headers],[Meaning]]),FALSE)</f>
        <v>Fetal scan + term scan, not assessed</v>
      </c>
      <c r="O879" s="1" t="str">
        <f>VLOOKUP(Cohort[[#This Row],[Code]],Codes[],COLUMN(Codes[[#Headers],[Parents Demographic]]),FALSE)</f>
        <v>Yes</v>
      </c>
      <c r="P879" s="1" t="str">
        <f>VLOOKUP(Cohort[[#This Row],[Code]],Codes[],COLUMN(Codes[[#Headers],[Mother''s Past Medical History]]),FALSE)</f>
        <v>Yes</v>
      </c>
      <c r="Q879" s="1" t="str">
        <f>VLOOKUP(Cohort[[#This Row],[Code]],Codes[],COLUMN(Codes[[#Headers],[EDD + Mode of Conception]]),FALSE)</f>
        <v>Yes</v>
      </c>
      <c r="R879" s="1" t="str">
        <f>VLOOKUP(Cohort[[#This Row],[Code]],Codes[],COLUMN(Codes[[#Headers],[Late Pregnancy History]]),FALSE)</f>
        <v>Yes</v>
      </c>
      <c r="S879" s="1" t="str">
        <f>VLOOKUP(Cohort[[#This Row],[Code]],Codes[],COLUMN(Codes[[#Headers],[Labour History]]),FALSE)</f>
        <v>Yes</v>
      </c>
      <c r="T879" s="1" t="str">
        <f>VLOOKUP(Cohort[[#This Row],[Code]],Codes[],COLUMN(Codes[[#Headers],[Baby Background Information]]),FALSE)</f>
        <v>Yes</v>
      </c>
      <c r="U879" s="1" t="str">
        <f>VLOOKUP(Cohort[[#This Row],[Code]],Codes[],COLUMN(Codes[[#Headers],[EPDS]]),FALSE)</f>
        <v>Yes</v>
      </c>
      <c r="V879" s="1" t="str">
        <f>VLOOKUP(Cohort[[#This Row],[Code]],Codes[],COLUMN(Codes[[#Headers],[Mother''s Medications]]),FALSE)</f>
        <v>Yes</v>
      </c>
      <c r="W879" s="1" t="str">
        <f>VLOOKUP(Cohort[[#This Row],[Code]],Codes[],COLUMN(Codes[[#Headers],[Baby Medications]]),FALSE)</f>
        <v>Yes</v>
      </c>
      <c r="X879" s="1" t="str">
        <f>VLOOKUP(Cohort[[#This Row],[Code]],Codes[],COLUMN(Codes[[#Headers],[Obstetric Histpry]]),FALSE)</f>
        <v>Yes</v>
      </c>
      <c r="Y879" s="1" t="str">
        <f>VLOOKUP(Cohort[[#This Row],[Code]],Codes[],COLUMN(Codes[[#Headers],[18 Month Follow on Data]]),FALSE)</f>
        <v>No</v>
      </c>
    </row>
    <row r="880" spans="1:25" hidden="1" x14ac:dyDescent="0.2">
      <c r="A880" t="s">
        <v>893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 t="str" cm="1">
        <f t="array" ref="I880">TEXT(SUM(10^Code_Mask*(Cohort[[#This Row],[Fetal Pilot Scans, validated or not]:[Has child had an 18 month assessment.  NB this includes limited data, courtesy assessments etc]]&gt;0)),"0000000")</f>
        <v>1000000</v>
      </c>
      <c r="L880" s="1" t="b">
        <f>VLOOKUP(Cohort[[#This Row],[Participant ID]],BIBS[],COLUMN(BIBS[[#Headers],[BIBS?]]),FALSE)</f>
        <v>0</v>
      </c>
      <c r="N880" s="1" t="str">
        <f>VLOOKUP(Cohort[[#This Row],[Code]],Codes[],COLUMN(Codes[[#Headers],[Meaning]]),FALSE)</f>
        <v>Fetal scan, no other scans, not assessed</v>
      </c>
      <c r="O880" s="1" t="str">
        <f>VLOOKUP(Cohort[[#This Row],[Code]],Codes[],COLUMN(Codes[[#Headers],[Parents Demographic]]),FALSE)</f>
        <v>Yes</v>
      </c>
      <c r="P880" s="1" t="str">
        <f>VLOOKUP(Cohort[[#This Row],[Code]],Codes[],COLUMN(Codes[[#Headers],[Mother''s Past Medical History]]),FALSE)</f>
        <v>Yes</v>
      </c>
      <c r="Q880" s="1" t="str">
        <f>VLOOKUP(Cohort[[#This Row],[Code]],Codes[],COLUMN(Codes[[#Headers],[EDD + Mode of Conception]]),FALSE)</f>
        <v>Yes</v>
      </c>
      <c r="R880" s="1" t="str">
        <f>VLOOKUP(Cohort[[#This Row],[Code]],Codes[],COLUMN(Codes[[#Headers],[Late Pregnancy History]]),FALSE)</f>
        <v>Yes</v>
      </c>
      <c r="S880" s="1" t="str">
        <f>VLOOKUP(Cohort[[#This Row],[Code]],Codes[],COLUMN(Codes[[#Headers],[Labour History]]),FALSE)</f>
        <v>Yes</v>
      </c>
      <c r="T880" s="1" t="str">
        <f>VLOOKUP(Cohort[[#This Row],[Code]],Codes[],COLUMN(Codes[[#Headers],[Baby Background Information]]),FALSE)</f>
        <v>Yes</v>
      </c>
      <c r="U880" s="1" t="str">
        <f>VLOOKUP(Cohort[[#This Row],[Code]],Codes[],COLUMN(Codes[[#Headers],[EPDS]]),FALSE)</f>
        <v>Yes</v>
      </c>
      <c r="V880" s="1" t="str">
        <f>VLOOKUP(Cohort[[#This Row],[Code]],Codes[],COLUMN(Codes[[#Headers],[Mother''s Medications]]),FALSE)</f>
        <v>Yes</v>
      </c>
      <c r="W880" s="1" t="str">
        <f>VLOOKUP(Cohort[[#This Row],[Code]],Codes[],COLUMN(Codes[[#Headers],[Baby Medications]]),FALSE)</f>
        <v>Yes</v>
      </c>
      <c r="X880" s="1" t="str">
        <f>VLOOKUP(Cohort[[#This Row],[Code]],Codes[],COLUMN(Codes[[#Headers],[Obstetric Histpry]]),FALSE)</f>
        <v>Yes</v>
      </c>
      <c r="Y880" s="1" t="str">
        <f>VLOOKUP(Cohort[[#This Row],[Code]],Codes[],COLUMN(Codes[[#Headers],[18 Month Follow on Data]]),FALSE)</f>
        <v>No</v>
      </c>
    </row>
    <row r="881" spans="1:25" hidden="1" x14ac:dyDescent="0.2">
      <c r="A881" t="s">
        <v>894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 t="str" cm="1">
        <f t="array" ref="I881">TEXT(SUM(10^Code_Mask*(Cohort[[#This Row],[Fetal Pilot Scans, validated or not]:[Has child had an 18 month assessment.  NB this includes limited data, courtesy assessments etc]]&gt;0)),"0000000")</f>
        <v>0011000</v>
      </c>
      <c r="L881" s="1" t="b">
        <f>VLOOKUP(Cohort[[#This Row],[Participant ID]],BIBS[],COLUMN(BIBS[[#Headers],[BIBS?]]),FALSE)</f>
        <v>0</v>
      </c>
      <c r="N881" s="1" t="str">
        <f>VLOOKUP(Cohort[[#This Row],[Code]],Codes[],COLUMN(Codes[[#Headers],[Meaning]]),FALSE)</f>
        <v>Pre-term and pre-term at term scans, not assessed</v>
      </c>
      <c r="O881" s="1" t="str">
        <f>VLOOKUP(Cohort[[#This Row],[Code]],Codes[],COLUMN(Codes[[#Headers],[Parents Demographic]]),FALSE)</f>
        <v>Yes</v>
      </c>
      <c r="P881" s="1" t="str">
        <f>VLOOKUP(Cohort[[#This Row],[Code]],Codes[],COLUMN(Codes[[#Headers],[Mother''s Past Medical History]]),FALSE)</f>
        <v>Yes</v>
      </c>
      <c r="Q881" s="1" t="str">
        <f>VLOOKUP(Cohort[[#This Row],[Code]],Codes[],COLUMN(Codes[[#Headers],[EDD + Mode of Conception]]),FALSE)</f>
        <v>Yes</v>
      </c>
      <c r="R881" s="1" t="str">
        <f>VLOOKUP(Cohort[[#This Row],[Code]],Codes[],COLUMN(Codes[[#Headers],[Late Pregnancy History]]),FALSE)</f>
        <v>Yes</v>
      </c>
      <c r="S881" s="1" t="str">
        <f>VLOOKUP(Cohort[[#This Row],[Code]],Codes[],COLUMN(Codes[[#Headers],[Labour History]]),FALSE)</f>
        <v>Yes</v>
      </c>
      <c r="T881" s="1" t="str">
        <f>VLOOKUP(Cohort[[#This Row],[Code]],Codes[],COLUMN(Codes[[#Headers],[Baby Background Information]]),FALSE)</f>
        <v>Yes</v>
      </c>
      <c r="U881" s="1" t="str">
        <f>VLOOKUP(Cohort[[#This Row],[Code]],Codes[],COLUMN(Codes[[#Headers],[EPDS]]),FALSE)</f>
        <v>Yes</v>
      </c>
      <c r="V881" s="1" t="str">
        <f>VLOOKUP(Cohort[[#This Row],[Code]],Codes[],COLUMN(Codes[[#Headers],[Mother''s Medications]]),FALSE)</f>
        <v>Yes</v>
      </c>
      <c r="W881" s="1" t="str">
        <f>VLOOKUP(Cohort[[#This Row],[Code]],Codes[],COLUMN(Codes[[#Headers],[Baby Medications]]),FALSE)</f>
        <v>Yes</v>
      </c>
      <c r="X881" s="1" t="str">
        <f>VLOOKUP(Cohort[[#This Row],[Code]],Codes[],COLUMN(Codes[[#Headers],[Obstetric Histpry]]),FALSE)</f>
        <v>Yes</v>
      </c>
      <c r="Y881" s="1" t="str">
        <f>VLOOKUP(Cohort[[#This Row],[Code]],Codes[],COLUMN(Codes[[#Headers],[18 Month Follow on Data]]),FALSE)</f>
        <v>No</v>
      </c>
    </row>
    <row r="882" spans="1:25" hidden="1" x14ac:dyDescent="0.2">
      <c r="A882" t="s">
        <v>895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 t="str" cm="1">
        <f t="array" ref="I882">TEXT(SUM(10^Code_Mask*(Cohort[[#This Row],[Fetal Pilot Scans, validated or not]:[Has child had an 18 month assessment.  NB this includes limited data, courtesy assessments etc]]&gt;0)),"0000000")</f>
        <v>1000100</v>
      </c>
      <c r="L882" s="1" t="b">
        <f>VLOOKUP(Cohort[[#This Row],[Participant ID]],BIBS[],COLUMN(BIBS[[#Headers],[BIBS?]]),FALSE)</f>
        <v>0</v>
      </c>
      <c r="N882" s="1" t="str">
        <f>VLOOKUP(Cohort[[#This Row],[Code]],Codes[],COLUMN(Codes[[#Headers],[Meaning]]),FALSE)</f>
        <v>Fetal scan, no other scans, assessed at 18 months.</v>
      </c>
      <c r="O882" s="1" t="str">
        <f>VLOOKUP(Cohort[[#This Row],[Code]],Codes[],COLUMN(Codes[[#Headers],[Parents Demographic]]),FALSE)</f>
        <v>Yes</v>
      </c>
      <c r="P882" s="1" t="str">
        <f>VLOOKUP(Cohort[[#This Row],[Code]],Codes[],COLUMN(Codes[[#Headers],[Mother''s Past Medical History]]),FALSE)</f>
        <v>Yes</v>
      </c>
      <c r="Q882" s="1" t="str">
        <f>VLOOKUP(Cohort[[#This Row],[Code]],Codes[],COLUMN(Codes[[#Headers],[EDD + Mode of Conception]]),FALSE)</f>
        <v>Yes</v>
      </c>
      <c r="R882" s="1" t="str">
        <f>VLOOKUP(Cohort[[#This Row],[Code]],Codes[],COLUMN(Codes[[#Headers],[Late Pregnancy History]]),FALSE)</f>
        <v>Yes</v>
      </c>
      <c r="S882" s="1" t="str">
        <f>VLOOKUP(Cohort[[#This Row],[Code]],Codes[],COLUMN(Codes[[#Headers],[Labour History]]),FALSE)</f>
        <v>Yes</v>
      </c>
      <c r="T882" s="1" t="str">
        <f>VLOOKUP(Cohort[[#This Row],[Code]],Codes[],COLUMN(Codes[[#Headers],[Baby Background Information]]),FALSE)</f>
        <v>Yes</v>
      </c>
      <c r="U882" s="1" t="str">
        <f>VLOOKUP(Cohort[[#This Row],[Code]],Codes[],COLUMN(Codes[[#Headers],[EPDS]]),FALSE)</f>
        <v>Yes</v>
      </c>
      <c r="V882" s="1" t="str">
        <f>VLOOKUP(Cohort[[#This Row],[Code]],Codes[],COLUMN(Codes[[#Headers],[Mother''s Medications]]),FALSE)</f>
        <v>Yes</v>
      </c>
      <c r="W882" s="1" t="str">
        <f>VLOOKUP(Cohort[[#This Row],[Code]],Codes[],COLUMN(Codes[[#Headers],[Baby Medications]]),FALSE)</f>
        <v>Yes</v>
      </c>
      <c r="X882" s="1" t="str">
        <f>VLOOKUP(Cohort[[#This Row],[Code]],Codes[],COLUMN(Codes[[#Headers],[Obstetric Histpry]]),FALSE)</f>
        <v>Yes</v>
      </c>
      <c r="Y882" s="1" t="str">
        <f>VLOOKUP(Cohort[[#This Row],[Code]],Codes[],COLUMN(Codes[[#Headers],[18 Month Follow on Data]]),FALSE)</f>
        <v>Yes</v>
      </c>
    </row>
    <row r="883" spans="1:25" hidden="1" x14ac:dyDescent="0.2">
      <c r="A883" t="s">
        <v>896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 t="str" cm="1">
        <f t="array" ref="I883">TEXT(SUM(10^Code_Mask*(Cohort[[#This Row],[Fetal Pilot Scans, validated or not]:[Has child had an 18 month assessment.  NB this includes limited data, courtesy assessments etc]]&gt;0)),"0000000")</f>
        <v>1100000</v>
      </c>
      <c r="L883" s="1" t="b">
        <f>VLOOKUP(Cohort[[#This Row],[Participant ID]],BIBS[],COLUMN(BIBS[[#Headers],[BIBS?]]),FALSE)</f>
        <v>0</v>
      </c>
      <c r="N883" s="1" t="str">
        <f>VLOOKUP(Cohort[[#This Row],[Code]],Codes[],COLUMN(Codes[[#Headers],[Meaning]]),FALSE)</f>
        <v>Fetal scan + term scan, not assessed</v>
      </c>
      <c r="O883" s="1" t="str">
        <f>VLOOKUP(Cohort[[#This Row],[Code]],Codes[],COLUMN(Codes[[#Headers],[Parents Demographic]]),FALSE)</f>
        <v>Yes</v>
      </c>
      <c r="P883" s="1" t="str">
        <f>VLOOKUP(Cohort[[#This Row],[Code]],Codes[],COLUMN(Codes[[#Headers],[Mother''s Past Medical History]]),FALSE)</f>
        <v>Yes</v>
      </c>
      <c r="Q883" s="1" t="str">
        <f>VLOOKUP(Cohort[[#This Row],[Code]],Codes[],COLUMN(Codes[[#Headers],[EDD + Mode of Conception]]),FALSE)</f>
        <v>Yes</v>
      </c>
      <c r="R883" s="1" t="str">
        <f>VLOOKUP(Cohort[[#This Row],[Code]],Codes[],COLUMN(Codes[[#Headers],[Late Pregnancy History]]),FALSE)</f>
        <v>Yes</v>
      </c>
      <c r="S883" s="1" t="str">
        <f>VLOOKUP(Cohort[[#This Row],[Code]],Codes[],COLUMN(Codes[[#Headers],[Labour History]]),FALSE)</f>
        <v>Yes</v>
      </c>
      <c r="T883" s="1" t="str">
        <f>VLOOKUP(Cohort[[#This Row],[Code]],Codes[],COLUMN(Codes[[#Headers],[Baby Background Information]]),FALSE)</f>
        <v>Yes</v>
      </c>
      <c r="U883" s="1" t="str">
        <f>VLOOKUP(Cohort[[#This Row],[Code]],Codes[],COLUMN(Codes[[#Headers],[EPDS]]),FALSE)</f>
        <v>Yes</v>
      </c>
      <c r="V883" s="1" t="str">
        <f>VLOOKUP(Cohort[[#This Row],[Code]],Codes[],COLUMN(Codes[[#Headers],[Mother''s Medications]]),FALSE)</f>
        <v>Yes</v>
      </c>
      <c r="W883" s="1" t="str">
        <f>VLOOKUP(Cohort[[#This Row],[Code]],Codes[],COLUMN(Codes[[#Headers],[Baby Medications]]),FALSE)</f>
        <v>Yes</v>
      </c>
      <c r="X883" s="1" t="str">
        <f>VLOOKUP(Cohort[[#This Row],[Code]],Codes[],COLUMN(Codes[[#Headers],[Obstetric Histpry]]),FALSE)</f>
        <v>Yes</v>
      </c>
      <c r="Y883" s="1" t="str">
        <f>VLOOKUP(Cohort[[#This Row],[Code]],Codes[],COLUMN(Codes[[#Headers],[18 Month Follow on Data]]),FALSE)</f>
        <v>No</v>
      </c>
    </row>
    <row r="884" spans="1:25" hidden="1" x14ac:dyDescent="0.2">
      <c r="A884" t="s">
        <v>897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1</v>
      </c>
      <c r="I884" t="str" cm="1">
        <f t="array" ref="I884">TEXT(SUM(10^Code_Mask*(Cohort[[#This Row],[Fetal Pilot Scans, validated or not]:[Has child had an 18 month assessment.  NB this includes limited data, courtesy assessments etc]]&gt;0)),"0000000")</f>
        <v>0011100</v>
      </c>
      <c r="L884" s="1" t="b">
        <f>VLOOKUP(Cohort[[#This Row],[Participant ID]],BIBS[],COLUMN(BIBS[[#Headers],[BIBS?]]),FALSE)</f>
        <v>0</v>
      </c>
      <c r="N884" s="1" t="str">
        <f>VLOOKUP(Cohort[[#This Row],[Code]],Codes[],COLUMN(Codes[[#Headers],[Meaning]]),FALSE)</f>
        <v>Pre-term and pre-term at term scans, assessed at 18 months</v>
      </c>
      <c r="O884" s="1" t="str">
        <f>VLOOKUP(Cohort[[#This Row],[Code]],Codes[],COLUMN(Codes[[#Headers],[Parents Demographic]]),FALSE)</f>
        <v>Yes</v>
      </c>
      <c r="P884" s="1" t="str">
        <f>VLOOKUP(Cohort[[#This Row],[Code]],Codes[],COLUMN(Codes[[#Headers],[Mother''s Past Medical History]]),FALSE)</f>
        <v>Yes</v>
      </c>
      <c r="Q884" s="1" t="str">
        <f>VLOOKUP(Cohort[[#This Row],[Code]],Codes[],COLUMN(Codes[[#Headers],[EDD + Mode of Conception]]),FALSE)</f>
        <v>Yes</v>
      </c>
      <c r="R884" s="1" t="str">
        <f>VLOOKUP(Cohort[[#This Row],[Code]],Codes[],COLUMN(Codes[[#Headers],[Late Pregnancy History]]),FALSE)</f>
        <v>Yes</v>
      </c>
      <c r="S884" s="1" t="str">
        <f>VLOOKUP(Cohort[[#This Row],[Code]],Codes[],COLUMN(Codes[[#Headers],[Labour History]]),FALSE)</f>
        <v>Yes</v>
      </c>
      <c r="T884" s="1" t="str">
        <f>VLOOKUP(Cohort[[#This Row],[Code]],Codes[],COLUMN(Codes[[#Headers],[Baby Background Information]]),FALSE)</f>
        <v>Yes</v>
      </c>
      <c r="U884" s="1" t="str">
        <f>VLOOKUP(Cohort[[#This Row],[Code]],Codes[],COLUMN(Codes[[#Headers],[EPDS]]),FALSE)</f>
        <v>Yes</v>
      </c>
      <c r="V884" s="1" t="str">
        <f>VLOOKUP(Cohort[[#This Row],[Code]],Codes[],COLUMN(Codes[[#Headers],[Mother''s Medications]]),FALSE)</f>
        <v>Yes</v>
      </c>
      <c r="W884" s="1" t="str">
        <f>VLOOKUP(Cohort[[#This Row],[Code]],Codes[],COLUMN(Codes[[#Headers],[Baby Medications]]),FALSE)</f>
        <v>Yes</v>
      </c>
      <c r="X884" s="1" t="str">
        <f>VLOOKUP(Cohort[[#This Row],[Code]],Codes[],COLUMN(Codes[[#Headers],[Obstetric Histpry]]),FALSE)</f>
        <v>Yes</v>
      </c>
      <c r="Y884" s="1" t="str">
        <f>VLOOKUP(Cohort[[#This Row],[Code]],Codes[],COLUMN(Codes[[#Headers],[18 Month Follow on Data]]),FALSE)</f>
        <v>Yes</v>
      </c>
    </row>
    <row r="885" spans="1:25" hidden="1" x14ac:dyDescent="0.2">
      <c r="A885" t="s">
        <v>898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 t="str" cm="1">
        <f t="array" ref="I885">TEXT(SUM(10^Code_Mask*(Cohort[[#This Row],[Fetal Pilot Scans, validated or not]:[Has child had an 18 month assessment.  NB this includes limited data, courtesy assessments etc]]&gt;0)),"0000000")</f>
        <v>1000000</v>
      </c>
      <c r="L885" s="1" t="b">
        <f>VLOOKUP(Cohort[[#This Row],[Participant ID]],BIBS[],COLUMN(BIBS[[#Headers],[BIBS?]]),FALSE)</f>
        <v>0</v>
      </c>
      <c r="N885" s="1" t="str">
        <f>VLOOKUP(Cohort[[#This Row],[Code]],Codes[],COLUMN(Codes[[#Headers],[Meaning]]),FALSE)</f>
        <v>Fetal scan, no other scans, not assessed</v>
      </c>
      <c r="O885" s="1" t="str">
        <f>VLOOKUP(Cohort[[#This Row],[Code]],Codes[],COLUMN(Codes[[#Headers],[Parents Demographic]]),FALSE)</f>
        <v>Yes</v>
      </c>
      <c r="P885" s="1" t="str">
        <f>VLOOKUP(Cohort[[#This Row],[Code]],Codes[],COLUMN(Codes[[#Headers],[Mother''s Past Medical History]]),FALSE)</f>
        <v>Yes</v>
      </c>
      <c r="Q885" s="1" t="str">
        <f>VLOOKUP(Cohort[[#This Row],[Code]],Codes[],COLUMN(Codes[[#Headers],[EDD + Mode of Conception]]),FALSE)</f>
        <v>Yes</v>
      </c>
      <c r="R885" s="1" t="str">
        <f>VLOOKUP(Cohort[[#This Row],[Code]],Codes[],COLUMN(Codes[[#Headers],[Late Pregnancy History]]),FALSE)</f>
        <v>Yes</v>
      </c>
      <c r="S885" s="1" t="str">
        <f>VLOOKUP(Cohort[[#This Row],[Code]],Codes[],COLUMN(Codes[[#Headers],[Labour History]]),FALSE)</f>
        <v>Yes</v>
      </c>
      <c r="T885" s="1" t="str">
        <f>VLOOKUP(Cohort[[#This Row],[Code]],Codes[],COLUMN(Codes[[#Headers],[Baby Background Information]]),FALSE)</f>
        <v>Yes</v>
      </c>
      <c r="U885" s="1" t="str">
        <f>VLOOKUP(Cohort[[#This Row],[Code]],Codes[],COLUMN(Codes[[#Headers],[EPDS]]),FALSE)</f>
        <v>Yes</v>
      </c>
      <c r="V885" s="1" t="str">
        <f>VLOOKUP(Cohort[[#This Row],[Code]],Codes[],COLUMN(Codes[[#Headers],[Mother''s Medications]]),FALSE)</f>
        <v>Yes</v>
      </c>
      <c r="W885" s="1" t="str">
        <f>VLOOKUP(Cohort[[#This Row],[Code]],Codes[],COLUMN(Codes[[#Headers],[Baby Medications]]),FALSE)</f>
        <v>Yes</v>
      </c>
      <c r="X885" s="1" t="str">
        <f>VLOOKUP(Cohort[[#This Row],[Code]],Codes[],COLUMN(Codes[[#Headers],[Obstetric Histpry]]),FALSE)</f>
        <v>Yes</v>
      </c>
      <c r="Y885" s="1" t="str">
        <f>VLOOKUP(Cohort[[#This Row],[Code]],Codes[],COLUMN(Codes[[#Headers],[18 Month Follow on Data]]),FALSE)</f>
        <v>No</v>
      </c>
    </row>
    <row r="886" spans="1:25" hidden="1" x14ac:dyDescent="0.2">
      <c r="A886" t="s">
        <v>899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 t="str" cm="1">
        <f t="array" ref="I886">TEXT(SUM(10^Code_Mask*(Cohort[[#This Row],[Fetal Pilot Scans, validated or not]:[Has child had an 18 month assessment.  NB this includes limited data, courtesy assessments etc]]&gt;0)),"0000000")</f>
        <v>1100000</v>
      </c>
      <c r="L886" s="1" t="b">
        <f>VLOOKUP(Cohort[[#This Row],[Participant ID]],BIBS[],COLUMN(BIBS[[#Headers],[BIBS?]]),FALSE)</f>
        <v>0</v>
      </c>
      <c r="N886" s="1" t="str">
        <f>VLOOKUP(Cohort[[#This Row],[Code]],Codes[],COLUMN(Codes[[#Headers],[Meaning]]),FALSE)</f>
        <v>Fetal scan + term scan, not assessed</v>
      </c>
      <c r="O886" s="1" t="str">
        <f>VLOOKUP(Cohort[[#This Row],[Code]],Codes[],COLUMN(Codes[[#Headers],[Parents Demographic]]),FALSE)</f>
        <v>Yes</v>
      </c>
      <c r="P886" s="1" t="str">
        <f>VLOOKUP(Cohort[[#This Row],[Code]],Codes[],COLUMN(Codes[[#Headers],[Mother''s Past Medical History]]),FALSE)</f>
        <v>Yes</v>
      </c>
      <c r="Q886" s="1" t="str">
        <f>VLOOKUP(Cohort[[#This Row],[Code]],Codes[],COLUMN(Codes[[#Headers],[EDD + Mode of Conception]]),FALSE)</f>
        <v>Yes</v>
      </c>
      <c r="R886" s="1" t="str">
        <f>VLOOKUP(Cohort[[#This Row],[Code]],Codes[],COLUMN(Codes[[#Headers],[Late Pregnancy History]]),FALSE)</f>
        <v>Yes</v>
      </c>
      <c r="S886" s="1" t="str">
        <f>VLOOKUP(Cohort[[#This Row],[Code]],Codes[],COLUMN(Codes[[#Headers],[Labour History]]),FALSE)</f>
        <v>Yes</v>
      </c>
      <c r="T886" s="1" t="str">
        <f>VLOOKUP(Cohort[[#This Row],[Code]],Codes[],COLUMN(Codes[[#Headers],[Baby Background Information]]),FALSE)</f>
        <v>Yes</v>
      </c>
      <c r="U886" s="1" t="str">
        <f>VLOOKUP(Cohort[[#This Row],[Code]],Codes[],COLUMN(Codes[[#Headers],[EPDS]]),FALSE)</f>
        <v>Yes</v>
      </c>
      <c r="V886" s="1" t="str">
        <f>VLOOKUP(Cohort[[#This Row],[Code]],Codes[],COLUMN(Codes[[#Headers],[Mother''s Medications]]),FALSE)</f>
        <v>Yes</v>
      </c>
      <c r="W886" s="1" t="str">
        <f>VLOOKUP(Cohort[[#This Row],[Code]],Codes[],COLUMN(Codes[[#Headers],[Baby Medications]]),FALSE)</f>
        <v>Yes</v>
      </c>
      <c r="X886" s="1" t="str">
        <f>VLOOKUP(Cohort[[#This Row],[Code]],Codes[],COLUMN(Codes[[#Headers],[Obstetric Histpry]]),FALSE)</f>
        <v>Yes</v>
      </c>
      <c r="Y886" s="1" t="str">
        <f>VLOOKUP(Cohort[[#This Row],[Code]],Codes[],COLUMN(Codes[[#Headers],[18 Month Follow on Data]]),FALSE)</f>
        <v>No</v>
      </c>
    </row>
    <row r="887" spans="1:25" hidden="1" x14ac:dyDescent="0.2">
      <c r="A887" t="s">
        <v>900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 t="str" cm="1">
        <f t="array" ref="I887">TEXT(SUM(10^Code_Mask*(Cohort[[#This Row],[Fetal Pilot Scans, validated or not]:[Has child had an 18 month assessment.  NB this includes limited data, courtesy assessments etc]]&gt;0)),"0000000")</f>
        <v>1100100</v>
      </c>
      <c r="L887" s="1" t="b">
        <f>VLOOKUP(Cohort[[#This Row],[Participant ID]],BIBS[],COLUMN(BIBS[[#Headers],[BIBS?]]),FALSE)</f>
        <v>0</v>
      </c>
      <c r="N887" s="1" t="str">
        <f>VLOOKUP(Cohort[[#This Row],[Code]],Codes[],COLUMN(Codes[[#Headers],[Meaning]]),FALSE)</f>
        <v>Fetal scan + term scan, assessed at 18 months</v>
      </c>
      <c r="O887" s="1" t="str">
        <f>VLOOKUP(Cohort[[#This Row],[Code]],Codes[],COLUMN(Codes[[#Headers],[Parents Demographic]]),FALSE)</f>
        <v>Yes</v>
      </c>
      <c r="P887" s="1" t="str">
        <f>VLOOKUP(Cohort[[#This Row],[Code]],Codes[],COLUMN(Codes[[#Headers],[Mother''s Past Medical History]]),FALSE)</f>
        <v>Yes</v>
      </c>
      <c r="Q887" s="1" t="str">
        <f>VLOOKUP(Cohort[[#This Row],[Code]],Codes[],COLUMN(Codes[[#Headers],[EDD + Mode of Conception]]),FALSE)</f>
        <v>Yes</v>
      </c>
      <c r="R887" s="1" t="str">
        <f>VLOOKUP(Cohort[[#This Row],[Code]],Codes[],COLUMN(Codes[[#Headers],[Late Pregnancy History]]),FALSE)</f>
        <v>Yes</v>
      </c>
      <c r="S887" s="1" t="str">
        <f>VLOOKUP(Cohort[[#This Row],[Code]],Codes[],COLUMN(Codes[[#Headers],[Labour History]]),FALSE)</f>
        <v>Yes</v>
      </c>
      <c r="T887" s="1" t="str">
        <f>VLOOKUP(Cohort[[#This Row],[Code]],Codes[],COLUMN(Codes[[#Headers],[Baby Background Information]]),FALSE)</f>
        <v>Yes</v>
      </c>
      <c r="U887" s="1" t="str">
        <f>VLOOKUP(Cohort[[#This Row],[Code]],Codes[],COLUMN(Codes[[#Headers],[EPDS]]),FALSE)</f>
        <v>Yes</v>
      </c>
      <c r="V887" s="1" t="str">
        <f>VLOOKUP(Cohort[[#This Row],[Code]],Codes[],COLUMN(Codes[[#Headers],[Mother''s Medications]]),FALSE)</f>
        <v>Yes</v>
      </c>
      <c r="W887" s="1" t="str">
        <f>VLOOKUP(Cohort[[#This Row],[Code]],Codes[],COLUMN(Codes[[#Headers],[Baby Medications]]),FALSE)</f>
        <v>Yes</v>
      </c>
      <c r="X887" s="1" t="str">
        <f>VLOOKUP(Cohort[[#This Row],[Code]],Codes[],COLUMN(Codes[[#Headers],[Obstetric Histpry]]),FALSE)</f>
        <v>Yes</v>
      </c>
      <c r="Y887" s="1" t="str">
        <f>VLOOKUP(Cohort[[#This Row],[Code]],Codes[],COLUMN(Codes[[#Headers],[18 Month Follow on Data]]),FALSE)</f>
        <v>Yes</v>
      </c>
    </row>
    <row r="888" spans="1:25" hidden="1" x14ac:dyDescent="0.2">
      <c r="A888" t="s">
        <v>901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1</v>
      </c>
      <c r="I888" t="str" cm="1">
        <f t="array" ref="I888">TEXT(SUM(10^Code_Mask*(Cohort[[#This Row],[Fetal Pilot Scans, validated or not]:[Has child had an 18 month assessment.  NB this includes limited data, courtesy assessments etc]]&gt;0)),"0000000")</f>
        <v>1100100</v>
      </c>
      <c r="L888" s="1" t="b">
        <f>VLOOKUP(Cohort[[#This Row],[Participant ID]],BIBS[],COLUMN(BIBS[[#Headers],[BIBS?]]),FALSE)</f>
        <v>0</v>
      </c>
      <c r="N888" s="1" t="str">
        <f>VLOOKUP(Cohort[[#This Row],[Code]],Codes[],COLUMN(Codes[[#Headers],[Meaning]]),FALSE)</f>
        <v>Fetal scan + term scan, assessed at 18 months</v>
      </c>
      <c r="O888" s="1" t="str">
        <f>VLOOKUP(Cohort[[#This Row],[Code]],Codes[],COLUMN(Codes[[#Headers],[Parents Demographic]]),FALSE)</f>
        <v>Yes</v>
      </c>
      <c r="P888" s="1" t="str">
        <f>VLOOKUP(Cohort[[#This Row],[Code]],Codes[],COLUMN(Codes[[#Headers],[Mother''s Past Medical History]]),FALSE)</f>
        <v>Yes</v>
      </c>
      <c r="Q888" s="1" t="str">
        <f>VLOOKUP(Cohort[[#This Row],[Code]],Codes[],COLUMN(Codes[[#Headers],[EDD + Mode of Conception]]),FALSE)</f>
        <v>Yes</v>
      </c>
      <c r="R888" s="1" t="str">
        <f>VLOOKUP(Cohort[[#This Row],[Code]],Codes[],COLUMN(Codes[[#Headers],[Late Pregnancy History]]),FALSE)</f>
        <v>Yes</v>
      </c>
      <c r="S888" s="1" t="str">
        <f>VLOOKUP(Cohort[[#This Row],[Code]],Codes[],COLUMN(Codes[[#Headers],[Labour History]]),FALSE)</f>
        <v>Yes</v>
      </c>
      <c r="T888" s="1" t="str">
        <f>VLOOKUP(Cohort[[#This Row],[Code]],Codes[],COLUMN(Codes[[#Headers],[Baby Background Information]]),FALSE)</f>
        <v>Yes</v>
      </c>
      <c r="U888" s="1" t="str">
        <f>VLOOKUP(Cohort[[#This Row],[Code]],Codes[],COLUMN(Codes[[#Headers],[EPDS]]),FALSE)</f>
        <v>Yes</v>
      </c>
      <c r="V888" s="1" t="str">
        <f>VLOOKUP(Cohort[[#This Row],[Code]],Codes[],COLUMN(Codes[[#Headers],[Mother''s Medications]]),FALSE)</f>
        <v>Yes</v>
      </c>
      <c r="W888" s="1" t="str">
        <f>VLOOKUP(Cohort[[#This Row],[Code]],Codes[],COLUMN(Codes[[#Headers],[Baby Medications]]),FALSE)</f>
        <v>Yes</v>
      </c>
      <c r="X888" s="1" t="str">
        <f>VLOOKUP(Cohort[[#This Row],[Code]],Codes[],COLUMN(Codes[[#Headers],[Obstetric Histpry]]),FALSE)</f>
        <v>Yes</v>
      </c>
      <c r="Y888" s="1" t="str">
        <f>VLOOKUP(Cohort[[#This Row],[Code]],Codes[],COLUMN(Codes[[#Headers],[18 Month Follow on Data]]),FALSE)</f>
        <v>Yes</v>
      </c>
    </row>
    <row r="889" spans="1:25" hidden="1" x14ac:dyDescent="0.2">
      <c r="A889" t="s">
        <v>902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 t="str" cm="1">
        <f t="array" ref="I889">TEXT(SUM(10^Code_Mask*(Cohort[[#This Row],[Fetal Pilot Scans, validated or not]:[Has child had an 18 month assessment.  NB this includes limited data, courtesy assessments etc]]&gt;0)),"0000000")</f>
        <v>1000000</v>
      </c>
      <c r="L889" s="1" t="b">
        <f>VLOOKUP(Cohort[[#This Row],[Participant ID]],BIBS[],COLUMN(BIBS[[#Headers],[BIBS?]]),FALSE)</f>
        <v>0</v>
      </c>
      <c r="N889" s="1" t="str">
        <f>VLOOKUP(Cohort[[#This Row],[Code]],Codes[],COLUMN(Codes[[#Headers],[Meaning]]),FALSE)</f>
        <v>Fetal scan, no other scans, not assessed</v>
      </c>
      <c r="O889" s="1" t="str">
        <f>VLOOKUP(Cohort[[#This Row],[Code]],Codes[],COLUMN(Codes[[#Headers],[Parents Demographic]]),FALSE)</f>
        <v>Yes</v>
      </c>
      <c r="P889" s="1" t="str">
        <f>VLOOKUP(Cohort[[#This Row],[Code]],Codes[],COLUMN(Codes[[#Headers],[Mother''s Past Medical History]]),FALSE)</f>
        <v>Yes</v>
      </c>
      <c r="Q889" s="1" t="str">
        <f>VLOOKUP(Cohort[[#This Row],[Code]],Codes[],COLUMN(Codes[[#Headers],[EDD + Mode of Conception]]),FALSE)</f>
        <v>Yes</v>
      </c>
      <c r="R889" s="1" t="str">
        <f>VLOOKUP(Cohort[[#This Row],[Code]],Codes[],COLUMN(Codes[[#Headers],[Late Pregnancy History]]),FALSE)</f>
        <v>Yes</v>
      </c>
      <c r="S889" s="1" t="str">
        <f>VLOOKUP(Cohort[[#This Row],[Code]],Codes[],COLUMN(Codes[[#Headers],[Labour History]]),FALSE)</f>
        <v>Yes</v>
      </c>
      <c r="T889" s="1" t="str">
        <f>VLOOKUP(Cohort[[#This Row],[Code]],Codes[],COLUMN(Codes[[#Headers],[Baby Background Information]]),FALSE)</f>
        <v>Yes</v>
      </c>
      <c r="U889" s="1" t="str">
        <f>VLOOKUP(Cohort[[#This Row],[Code]],Codes[],COLUMN(Codes[[#Headers],[EPDS]]),FALSE)</f>
        <v>Yes</v>
      </c>
      <c r="V889" s="1" t="str">
        <f>VLOOKUP(Cohort[[#This Row],[Code]],Codes[],COLUMN(Codes[[#Headers],[Mother''s Medications]]),FALSE)</f>
        <v>Yes</v>
      </c>
      <c r="W889" s="1" t="str">
        <f>VLOOKUP(Cohort[[#This Row],[Code]],Codes[],COLUMN(Codes[[#Headers],[Baby Medications]]),FALSE)</f>
        <v>Yes</v>
      </c>
      <c r="X889" s="1" t="str">
        <f>VLOOKUP(Cohort[[#This Row],[Code]],Codes[],COLUMN(Codes[[#Headers],[Obstetric Histpry]]),FALSE)</f>
        <v>Yes</v>
      </c>
      <c r="Y889" s="1" t="str">
        <f>VLOOKUP(Cohort[[#This Row],[Code]],Codes[],COLUMN(Codes[[#Headers],[18 Month Follow on Data]]),FALSE)</f>
        <v>No</v>
      </c>
    </row>
    <row r="890" spans="1:25" hidden="1" x14ac:dyDescent="0.2">
      <c r="A890" t="s">
        <v>903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 t="str" cm="1">
        <f t="array" ref="I890">TEXT(SUM(10^Code_Mask*(Cohort[[#This Row],[Fetal Pilot Scans, validated or not]:[Has child had an 18 month assessment.  NB this includes limited data, courtesy assessments etc]]&gt;0)),"0000000")</f>
        <v>1000000</v>
      </c>
      <c r="L890" s="1" t="b">
        <f>VLOOKUP(Cohort[[#This Row],[Participant ID]],BIBS[],COLUMN(BIBS[[#Headers],[BIBS?]]),FALSE)</f>
        <v>0</v>
      </c>
      <c r="N890" s="1" t="str">
        <f>VLOOKUP(Cohort[[#This Row],[Code]],Codes[],COLUMN(Codes[[#Headers],[Meaning]]),FALSE)</f>
        <v>Fetal scan, no other scans, not assessed</v>
      </c>
      <c r="O890" s="1" t="str">
        <f>VLOOKUP(Cohort[[#This Row],[Code]],Codes[],COLUMN(Codes[[#Headers],[Parents Demographic]]),FALSE)</f>
        <v>Yes</v>
      </c>
      <c r="P890" s="1" t="str">
        <f>VLOOKUP(Cohort[[#This Row],[Code]],Codes[],COLUMN(Codes[[#Headers],[Mother''s Past Medical History]]),FALSE)</f>
        <v>Yes</v>
      </c>
      <c r="Q890" s="1" t="str">
        <f>VLOOKUP(Cohort[[#This Row],[Code]],Codes[],COLUMN(Codes[[#Headers],[EDD + Mode of Conception]]),FALSE)</f>
        <v>Yes</v>
      </c>
      <c r="R890" s="1" t="str">
        <f>VLOOKUP(Cohort[[#This Row],[Code]],Codes[],COLUMN(Codes[[#Headers],[Late Pregnancy History]]),FALSE)</f>
        <v>Yes</v>
      </c>
      <c r="S890" s="1" t="str">
        <f>VLOOKUP(Cohort[[#This Row],[Code]],Codes[],COLUMN(Codes[[#Headers],[Labour History]]),FALSE)</f>
        <v>Yes</v>
      </c>
      <c r="T890" s="1" t="str">
        <f>VLOOKUP(Cohort[[#This Row],[Code]],Codes[],COLUMN(Codes[[#Headers],[Baby Background Information]]),FALSE)</f>
        <v>Yes</v>
      </c>
      <c r="U890" s="1" t="str">
        <f>VLOOKUP(Cohort[[#This Row],[Code]],Codes[],COLUMN(Codes[[#Headers],[EPDS]]),FALSE)</f>
        <v>Yes</v>
      </c>
      <c r="V890" s="1" t="str">
        <f>VLOOKUP(Cohort[[#This Row],[Code]],Codes[],COLUMN(Codes[[#Headers],[Mother''s Medications]]),FALSE)</f>
        <v>Yes</v>
      </c>
      <c r="W890" s="1" t="str">
        <f>VLOOKUP(Cohort[[#This Row],[Code]],Codes[],COLUMN(Codes[[#Headers],[Baby Medications]]),FALSE)</f>
        <v>Yes</v>
      </c>
      <c r="X890" s="1" t="str">
        <f>VLOOKUP(Cohort[[#This Row],[Code]],Codes[],COLUMN(Codes[[#Headers],[Obstetric Histpry]]),FALSE)</f>
        <v>Yes</v>
      </c>
      <c r="Y890" s="1" t="str">
        <f>VLOOKUP(Cohort[[#This Row],[Code]],Codes[],COLUMN(Codes[[#Headers],[18 Month Follow on Data]]),FALSE)</f>
        <v>No</v>
      </c>
    </row>
    <row r="891" spans="1:25" hidden="1" x14ac:dyDescent="0.2">
      <c r="A891" t="s">
        <v>904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 t="str" cm="1">
        <f t="array" ref="I891">TEXT(SUM(10^Code_Mask*(Cohort[[#This Row],[Fetal Pilot Scans, validated or not]:[Has child had an 18 month assessment.  NB this includes limited data, courtesy assessments etc]]&gt;0)),"0000000")</f>
        <v>1000000</v>
      </c>
      <c r="L891" s="1" t="b">
        <f>VLOOKUP(Cohort[[#This Row],[Participant ID]],BIBS[],COLUMN(BIBS[[#Headers],[BIBS?]]),FALSE)</f>
        <v>0</v>
      </c>
      <c r="N891" s="1" t="str">
        <f>VLOOKUP(Cohort[[#This Row],[Code]],Codes[],COLUMN(Codes[[#Headers],[Meaning]]),FALSE)</f>
        <v>Fetal scan, no other scans, not assessed</v>
      </c>
      <c r="O891" s="1" t="str">
        <f>VLOOKUP(Cohort[[#This Row],[Code]],Codes[],COLUMN(Codes[[#Headers],[Parents Demographic]]),FALSE)</f>
        <v>Yes</v>
      </c>
      <c r="P891" s="1" t="str">
        <f>VLOOKUP(Cohort[[#This Row],[Code]],Codes[],COLUMN(Codes[[#Headers],[Mother''s Past Medical History]]),FALSE)</f>
        <v>Yes</v>
      </c>
      <c r="Q891" s="1" t="str">
        <f>VLOOKUP(Cohort[[#This Row],[Code]],Codes[],COLUMN(Codes[[#Headers],[EDD + Mode of Conception]]),FALSE)</f>
        <v>Yes</v>
      </c>
      <c r="R891" s="1" t="str">
        <f>VLOOKUP(Cohort[[#This Row],[Code]],Codes[],COLUMN(Codes[[#Headers],[Late Pregnancy History]]),FALSE)</f>
        <v>Yes</v>
      </c>
      <c r="S891" s="1" t="str">
        <f>VLOOKUP(Cohort[[#This Row],[Code]],Codes[],COLUMN(Codes[[#Headers],[Labour History]]),FALSE)</f>
        <v>Yes</v>
      </c>
      <c r="T891" s="1" t="str">
        <f>VLOOKUP(Cohort[[#This Row],[Code]],Codes[],COLUMN(Codes[[#Headers],[Baby Background Information]]),FALSE)</f>
        <v>Yes</v>
      </c>
      <c r="U891" s="1" t="str">
        <f>VLOOKUP(Cohort[[#This Row],[Code]],Codes[],COLUMN(Codes[[#Headers],[EPDS]]),FALSE)</f>
        <v>Yes</v>
      </c>
      <c r="V891" s="1" t="str">
        <f>VLOOKUP(Cohort[[#This Row],[Code]],Codes[],COLUMN(Codes[[#Headers],[Mother''s Medications]]),FALSE)</f>
        <v>Yes</v>
      </c>
      <c r="W891" s="1" t="str">
        <f>VLOOKUP(Cohort[[#This Row],[Code]],Codes[],COLUMN(Codes[[#Headers],[Baby Medications]]),FALSE)</f>
        <v>Yes</v>
      </c>
      <c r="X891" s="1" t="str">
        <f>VLOOKUP(Cohort[[#This Row],[Code]],Codes[],COLUMN(Codes[[#Headers],[Obstetric Histpry]]),FALSE)</f>
        <v>Yes</v>
      </c>
      <c r="Y891" s="1" t="str">
        <f>VLOOKUP(Cohort[[#This Row],[Code]],Codes[],COLUMN(Codes[[#Headers],[18 Month Follow on Data]]),FALSE)</f>
        <v>No</v>
      </c>
    </row>
    <row r="892" spans="1:25" hidden="1" x14ac:dyDescent="0.2">
      <c r="A892" t="s">
        <v>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 t="str" cm="1">
        <f t="array" ref="I892">TEXT(SUM(10^Code_Mask*(Cohort[[#This Row],[Fetal Pilot Scans, validated or not]:[Has child had an 18 month assessment.  NB this includes limited data, courtesy assessments etc]]&gt;0)),"0000000")</f>
        <v>0001100</v>
      </c>
      <c r="L892" s="1" t="b">
        <f>VLOOKUP(Cohort[[#This Row],[Participant ID]],BIBS[],COLUMN(BIBS[[#Headers],[BIBS?]]),FALSE)</f>
        <v>0</v>
      </c>
      <c r="N892" s="1" t="str">
        <f>VLOOKUP(Cohort[[#This Row],[Code]],Codes[],COLUMN(Codes[[#Headers],[Meaning]]),FALSE)</f>
        <v>Pre-term_at term only, no other scans, assessed at 18 months</v>
      </c>
      <c r="O892" s="1" t="str">
        <f>VLOOKUP(Cohort[[#This Row],[Code]],Codes[],COLUMN(Codes[[#Headers],[Parents Demographic]]),FALSE)</f>
        <v>Yes</v>
      </c>
      <c r="P892" s="1" t="str">
        <f>VLOOKUP(Cohort[[#This Row],[Code]],Codes[],COLUMN(Codes[[#Headers],[Mother''s Past Medical History]]),FALSE)</f>
        <v>Yes</v>
      </c>
      <c r="Q892" s="1" t="str">
        <f>VLOOKUP(Cohort[[#This Row],[Code]],Codes[],COLUMN(Codes[[#Headers],[EDD + Mode of Conception]]),FALSE)</f>
        <v>Yes</v>
      </c>
      <c r="R892" s="1" t="str">
        <f>VLOOKUP(Cohort[[#This Row],[Code]],Codes[],COLUMN(Codes[[#Headers],[Late Pregnancy History]]),FALSE)</f>
        <v>Yes</v>
      </c>
      <c r="S892" s="1" t="str">
        <f>VLOOKUP(Cohort[[#This Row],[Code]],Codes[],COLUMN(Codes[[#Headers],[Labour History]]),FALSE)</f>
        <v>Yes</v>
      </c>
      <c r="T892" s="1" t="str">
        <f>VLOOKUP(Cohort[[#This Row],[Code]],Codes[],COLUMN(Codes[[#Headers],[Baby Background Information]]),FALSE)</f>
        <v>Yes</v>
      </c>
      <c r="U892" s="1" t="str">
        <f>VLOOKUP(Cohort[[#This Row],[Code]],Codes[],COLUMN(Codes[[#Headers],[EPDS]]),FALSE)</f>
        <v>Yes</v>
      </c>
      <c r="V892" s="1" t="str">
        <f>VLOOKUP(Cohort[[#This Row],[Code]],Codes[],COLUMN(Codes[[#Headers],[Mother''s Medications]]),FALSE)</f>
        <v>Yes</v>
      </c>
      <c r="W892" s="1" t="str">
        <f>VLOOKUP(Cohort[[#This Row],[Code]],Codes[],COLUMN(Codes[[#Headers],[Baby Medications]]),FALSE)</f>
        <v>Yes</v>
      </c>
      <c r="X892" s="1" t="str">
        <f>VLOOKUP(Cohort[[#This Row],[Code]],Codes[],COLUMN(Codes[[#Headers],[Obstetric Histpry]]),FALSE)</f>
        <v>Yes</v>
      </c>
      <c r="Y892" s="1" t="str">
        <f>VLOOKUP(Cohort[[#This Row],[Code]],Codes[],COLUMN(Codes[[#Headers],[18 Month Follow on Data]]),FALSE)</f>
        <v>Yes</v>
      </c>
    </row>
    <row r="893" spans="1:25" hidden="1" x14ac:dyDescent="0.2">
      <c r="A893" t="s">
        <v>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 t="str" cm="1">
        <f t="array" ref="I893">TEXT(SUM(10^Code_Mask*(Cohort[[#This Row],[Fetal Pilot Scans, validated or not]:[Has child had an 18 month assessment.  NB this includes limited data, courtesy assessments etc]]&gt;0)),"0000000")</f>
        <v>0001100</v>
      </c>
      <c r="L893" s="1" t="b">
        <f>VLOOKUP(Cohort[[#This Row],[Participant ID]],BIBS[],COLUMN(BIBS[[#Headers],[BIBS?]]),FALSE)</f>
        <v>0</v>
      </c>
      <c r="N893" s="1" t="str">
        <f>VLOOKUP(Cohort[[#This Row],[Code]],Codes[],COLUMN(Codes[[#Headers],[Meaning]]),FALSE)</f>
        <v>Pre-term_at term only, no other scans, assessed at 18 months</v>
      </c>
      <c r="O893" s="1" t="str">
        <f>VLOOKUP(Cohort[[#This Row],[Code]],Codes[],COLUMN(Codes[[#Headers],[Parents Demographic]]),FALSE)</f>
        <v>Yes</v>
      </c>
      <c r="P893" s="1" t="str">
        <f>VLOOKUP(Cohort[[#This Row],[Code]],Codes[],COLUMN(Codes[[#Headers],[Mother''s Past Medical History]]),FALSE)</f>
        <v>Yes</v>
      </c>
      <c r="Q893" s="1" t="str">
        <f>VLOOKUP(Cohort[[#This Row],[Code]],Codes[],COLUMN(Codes[[#Headers],[EDD + Mode of Conception]]),FALSE)</f>
        <v>Yes</v>
      </c>
      <c r="R893" s="1" t="str">
        <f>VLOOKUP(Cohort[[#This Row],[Code]],Codes[],COLUMN(Codes[[#Headers],[Late Pregnancy History]]),FALSE)</f>
        <v>Yes</v>
      </c>
      <c r="S893" s="1" t="str">
        <f>VLOOKUP(Cohort[[#This Row],[Code]],Codes[],COLUMN(Codes[[#Headers],[Labour History]]),FALSE)</f>
        <v>Yes</v>
      </c>
      <c r="T893" s="1" t="str">
        <f>VLOOKUP(Cohort[[#This Row],[Code]],Codes[],COLUMN(Codes[[#Headers],[Baby Background Information]]),FALSE)</f>
        <v>Yes</v>
      </c>
      <c r="U893" s="1" t="str">
        <f>VLOOKUP(Cohort[[#This Row],[Code]],Codes[],COLUMN(Codes[[#Headers],[EPDS]]),FALSE)</f>
        <v>Yes</v>
      </c>
      <c r="V893" s="1" t="str">
        <f>VLOOKUP(Cohort[[#This Row],[Code]],Codes[],COLUMN(Codes[[#Headers],[Mother''s Medications]]),FALSE)</f>
        <v>Yes</v>
      </c>
      <c r="W893" s="1" t="str">
        <f>VLOOKUP(Cohort[[#This Row],[Code]],Codes[],COLUMN(Codes[[#Headers],[Baby Medications]]),FALSE)</f>
        <v>Yes</v>
      </c>
      <c r="X893" s="1" t="str">
        <f>VLOOKUP(Cohort[[#This Row],[Code]],Codes[],COLUMN(Codes[[#Headers],[Obstetric Histpry]]),FALSE)</f>
        <v>Yes</v>
      </c>
      <c r="Y893" s="1" t="str">
        <f>VLOOKUP(Cohort[[#This Row],[Code]],Codes[],COLUMN(Codes[[#Headers],[18 Month Follow on Data]]),FALSE)</f>
        <v>Yes</v>
      </c>
    </row>
    <row r="894" spans="1:25" hidden="1" x14ac:dyDescent="0.2">
      <c r="A894" t="s">
        <v>907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 t="str" cm="1">
        <f t="array" ref="I894">TEXT(SUM(10^Code_Mask*(Cohort[[#This Row],[Fetal Pilot Scans, validated or not]:[Has child had an 18 month assessment.  NB this includes limited data, courtesy assessments etc]]&gt;0)),"0000000")</f>
        <v>0011000</v>
      </c>
      <c r="L894" s="1" t="b">
        <f>VLOOKUP(Cohort[[#This Row],[Participant ID]],BIBS[],COLUMN(BIBS[[#Headers],[BIBS?]]),FALSE)</f>
        <v>0</v>
      </c>
      <c r="N894" s="1" t="str">
        <f>VLOOKUP(Cohort[[#This Row],[Code]],Codes[],COLUMN(Codes[[#Headers],[Meaning]]),FALSE)</f>
        <v>Pre-term and pre-term at term scans, not assessed</v>
      </c>
      <c r="O894" s="1" t="str">
        <f>VLOOKUP(Cohort[[#This Row],[Code]],Codes[],COLUMN(Codes[[#Headers],[Parents Demographic]]),FALSE)</f>
        <v>Yes</v>
      </c>
      <c r="P894" s="1" t="str">
        <f>VLOOKUP(Cohort[[#This Row],[Code]],Codes[],COLUMN(Codes[[#Headers],[Mother''s Past Medical History]]),FALSE)</f>
        <v>Yes</v>
      </c>
      <c r="Q894" s="1" t="str">
        <f>VLOOKUP(Cohort[[#This Row],[Code]],Codes[],COLUMN(Codes[[#Headers],[EDD + Mode of Conception]]),FALSE)</f>
        <v>Yes</v>
      </c>
      <c r="R894" s="1" t="str">
        <f>VLOOKUP(Cohort[[#This Row],[Code]],Codes[],COLUMN(Codes[[#Headers],[Late Pregnancy History]]),FALSE)</f>
        <v>Yes</v>
      </c>
      <c r="S894" s="1" t="str">
        <f>VLOOKUP(Cohort[[#This Row],[Code]],Codes[],COLUMN(Codes[[#Headers],[Labour History]]),FALSE)</f>
        <v>Yes</v>
      </c>
      <c r="T894" s="1" t="str">
        <f>VLOOKUP(Cohort[[#This Row],[Code]],Codes[],COLUMN(Codes[[#Headers],[Baby Background Information]]),FALSE)</f>
        <v>Yes</v>
      </c>
      <c r="U894" s="1" t="str">
        <f>VLOOKUP(Cohort[[#This Row],[Code]],Codes[],COLUMN(Codes[[#Headers],[EPDS]]),FALSE)</f>
        <v>Yes</v>
      </c>
      <c r="V894" s="1" t="str">
        <f>VLOOKUP(Cohort[[#This Row],[Code]],Codes[],COLUMN(Codes[[#Headers],[Mother''s Medications]]),FALSE)</f>
        <v>Yes</v>
      </c>
      <c r="W894" s="1" t="str">
        <f>VLOOKUP(Cohort[[#This Row],[Code]],Codes[],COLUMN(Codes[[#Headers],[Baby Medications]]),FALSE)</f>
        <v>Yes</v>
      </c>
      <c r="X894" s="1" t="str">
        <f>VLOOKUP(Cohort[[#This Row],[Code]],Codes[],COLUMN(Codes[[#Headers],[Obstetric Histpry]]),FALSE)</f>
        <v>Yes</v>
      </c>
      <c r="Y894" s="1" t="str">
        <f>VLOOKUP(Cohort[[#This Row],[Code]],Codes[],COLUMN(Codes[[#Headers],[18 Month Follow on Data]]),FALSE)</f>
        <v>No</v>
      </c>
    </row>
    <row r="895" spans="1:25" hidden="1" x14ac:dyDescent="0.2">
      <c r="A895" t="s">
        <v>908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 t="str" cm="1">
        <f t="array" ref="I895">TEXT(SUM(10^Code_Mask*(Cohort[[#This Row],[Fetal Pilot Scans, validated or not]:[Has child had an 18 month assessment.  NB this includes limited data, courtesy assessments etc]]&gt;0)),"0000000")</f>
        <v>1100000</v>
      </c>
      <c r="L895" s="1" t="b">
        <f>VLOOKUP(Cohort[[#This Row],[Participant ID]],BIBS[],COLUMN(BIBS[[#Headers],[BIBS?]]),FALSE)</f>
        <v>0</v>
      </c>
      <c r="N895" s="1" t="str">
        <f>VLOOKUP(Cohort[[#This Row],[Code]],Codes[],COLUMN(Codes[[#Headers],[Meaning]]),FALSE)</f>
        <v>Fetal scan + term scan, not assessed</v>
      </c>
      <c r="O895" s="1" t="str">
        <f>VLOOKUP(Cohort[[#This Row],[Code]],Codes[],COLUMN(Codes[[#Headers],[Parents Demographic]]),FALSE)</f>
        <v>Yes</v>
      </c>
      <c r="P895" s="1" t="str">
        <f>VLOOKUP(Cohort[[#This Row],[Code]],Codes[],COLUMN(Codes[[#Headers],[Mother''s Past Medical History]]),FALSE)</f>
        <v>Yes</v>
      </c>
      <c r="Q895" s="1" t="str">
        <f>VLOOKUP(Cohort[[#This Row],[Code]],Codes[],COLUMN(Codes[[#Headers],[EDD + Mode of Conception]]),FALSE)</f>
        <v>Yes</v>
      </c>
      <c r="R895" s="1" t="str">
        <f>VLOOKUP(Cohort[[#This Row],[Code]],Codes[],COLUMN(Codes[[#Headers],[Late Pregnancy History]]),FALSE)</f>
        <v>Yes</v>
      </c>
      <c r="S895" s="1" t="str">
        <f>VLOOKUP(Cohort[[#This Row],[Code]],Codes[],COLUMN(Codes[[#Headers],[Labour History]]),FALSE)</f>
        <v>Yes</v>
      </c>
      <c r="T895" s="1" t="str">
        <f>VLOOKUP(Cohort[[#This Row],[Code]],Codes[],COLUMN(Codes[[#Headers],[Baby Background Information]]),FALSE)</f>
        <v>Yes</v>
      </c>
      <c r="U895" s="1" t="str">
        <f>VLOOKUP(Cohort[[#This Row],[Code]],Codes[],COLUMN(Codes[[#Headers],[EPDS]]),FALSE)</f>
        <v>Yes</v>
      </c>
      <c r="V895" s="1" t="str">
        <f>VLOOKUP(Cohort[[#This Row],[Code]],Codes[],COLUMN(Codes[[#Headers],[Mother''s Medications]]),FALSE)</f>
        <v>Yes</v>
      </c>
      <c r="W895" s="1" t="str">
        <f>VLOOKUP(Cohort[[#This Row],[Code]],Codes[],COLUMN(Codes[[#Headers],[Baby Medications]]),FALSE)</f>
        <v>Yes</v>
      </c>
      <c r="X895" s="1" t="str">
        <f>VLOOKUP(Cohort[[#This Row],[Code]],Codes[],COLUMN(Codes[[#Headers],[Obstetric Histpry]]),FALSE)</f>
        <v>Yes</v>
      </c>
      <c r="Y895" s="1" t="str">
        <f>VLOOKUP(Cohort[[#This Row],[Code]],Codes[],COLUMN(Codes[[#Headers],[18 Month Follow on Data]]),FALSE)</f>
        <v>No</v>
      </c>
    </row>
    <row r="896" spans="1:25" hidden="1" x14ac:dyDescent="0.2">
      <c r="A896" t="s">
        <v>909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 t="str" cm="1">
        <f t="array" ref="I896">TEXT(SUM(10^Code_Mask*(Cohort[[#This Row],[Fetal Pilot Scans, validated or not]:[Has child had an 18 month assessment.  NB this includes limited data, courtesy assessments etc]]&gt;0)),"0000000")</f>
        <v>1100100</v>
      </c>
      <c r="L896" s="1" t="b">
        <f>VLOOKUP(Cohort[[#This Row],[Participant ID]],BIBS[],COLUMN(BIBS[[#Headers],[BIBS?]]),FALSE)</f>
        <v>0</v>
      </c>
      <c r="N896" s="1" t="str">
        <f>VLOOKUP(Cohort[[#This Row],[Code]],Codes[],COLUMN(Codes[[#Headers],[Meaning]]),FALSE)</f>
        <v>Fetal scan + term scan, assessed at 18 months</v>
      </c>
      <c r="O896" s="1" t="str">
        <f>VLOOKUP(Cohort[[#This Row],[Code]],Codes[],COLUMN(Codes[[#Headers],[Parents Demographic]]),FALSE)</f>
        <v>Yes</v>
      </c>
      <c r="P896" s="1" t="str">
        <f>VLOOKUP(Cohort[[#This Row],[Code]],Codes[],COLUMN(Codes[[#Headers],[Mother''s Past Medical History]]),FALSE)</f>
        <v>Yes</v>
      </c>
      <c r="Q896" s="1" t="str">
        <f>VLOOKUP(Cohort[[#This Row],[Code]],Codes[],COLUMN(Codes[[#Headers],[EDD + Mode of Conception]]),FALSE)</f>
        <v>Yes</v>
      </c>
      <c r="R896" s="1" t="str">
        <f>VLOOKUP(Cohort[[#This Row],[Code]],Codes[],COLUMN(Codes[[#Headers],[Late Pregnancy History]]),FALSE)</f>
        <v>Yes</v>
      </c>
      <c r="S896" s="1" t="str">
        <f>VLOOKUP(Cohort[[#This Row],[Code]],Codes[],COLUMN(Codes[[#Headers],[Labour History]]),FALSE)</f>
        <v>Yes</v>
      </c>
      <c r="T896" s="1" t="str">
        <f>VLOOKUP(Cohort[[#This Row],[Code]],Codes[],COLUMN(Codes[[#Headers],[Baby Background Information]]),FALSE)</f>
        <v>Yes</v>
      </c>
      <c r="U896" s="1" t="str">
        <f>VLOOKUP(Cohort[[#This Row],[Code]],Codes[],COLUMN(Codes[[#Headers],[EPDS]]),FALSE)</f>
        <v>Yes</v>
      </c>
      <c r="V896" s="1" t="str">
        <f>VLOOKUP(Cohort[[#This Row],[Code]],Codes[],COLUMN(Codes[[#Headers],[Mother''s Medications]]),FALSE)</f>
        <v>Yes</v>
      </c>
      <c r="W896" s="1" t="str">
        <f>VLOOKUP(Cohort[[#This Row],[Code]],Codes[],COLUMN(Codes[[#Headers],[Baby Medications]]),FALSE)</f>
        <v>Yes</v>
      </c>
      <c r="X896" s="1" t="str">
        <f>VLOOKUP(Cohort[[#This Row],[Code]],Codes[],COLUMN(Codes[[#Headers],[Obstetric Histpry]]),FALSE)</f>
        <v>Yes</v>
      </c>
      <c r="Y896" s="1" t="str">
        <f>VLOOKUP(Cohort[[#This Row],[Code]],Codes[],COLUMN(Codes[[#Headers],[18 Month Follow on Data]]),FALSE)</f>
        <v>Yes</v>
      </c>
    </row>
    <row r="897" spans="1:25" hidden="1" x14ac:dyDescent="0.2">
      <c r="A897" t="s">
        <v>910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 t="str" cm="1">
        <f t="array" ref="I897">TEXT(SUM(10^Code_Mask*(Cohort[[#This Row],[Fetal Pilot Scans, validated or not]:[Has child had an 18 month assessment.  NB this includes limited data, courtesy assessments etc]]&gt;0)),"0000000")</f>
        <v>1100000</v>
      </c>
      <c r="L897" s="1" t="b">
        <f>VLOOKUP(Cohort[[#This Row],[Participant ID]],BIBS[],COLUMN(BIBS[[#Headers],[BIBS?]]),FALSE)</f>
        <v>0</v>
      </c>
      <c r="N897" s="1" t="str">
        <f>VLOOKUP(Cohort[[#This Row],[Code]],Codes[],COLUMN(Codes[[#Headers],[Meaning]]),FALSE)</f>
        <v>Fetal scan + term scan, not assessed</v>
      </c>
      <c r="O897" s="1" t="str">
        <f>VLOOKUP(Cohort[[#This Row],[Code]],Codes[],COLUMN(Codes[[#Headers],[Parents Demographic]]),FALSE)</f>
        <v>Yes</v>
      </c>
      <c r="P897" s="1" t="str">
        <f>VLOOKUP(Cohort[[#This Row],[Code]],Codes[],COLUMN(Codes[[#Headers],[Mother''s Past Medical History]]),FALSE)</f>
        <v>Yes</v>
      </c>
      <c r="Q897" s="1" t="str">
        <f>VLOOKUP(Cohort[[#This Row],[Code]],Codes[],COLUMN(Codes[[#Headers],[EDD + Mode of Conception]]),FALSE)</f>
        <v>Yes</v>
      </c>
      <c r="R897" s="1" t="str">
        <f>VLOOKUP(Cohort[[#This Row],[Code]],Codes[],COLUMN(Codes[[#Headers],[Late Pregnancy History]]),FALSE)</f>
        <v>Yes</v>
      </c>
      <c r="S897" s="1" t="str">
        <f>VLOOKUP(Cohort[[#This Row],[Code]],Codes[],COLUMN(Codes[[#Headers],[Labour History]]),FALSE)</f>
        <v>Yes</v>
      </c>
      <c r="T897" s="1" t="str">
        <f>VLOOKUP(Cohort[[#This Row],[Code]],Codes[],COLUMN(Codes[[#Headers],[Baby Background Information]]),FALSE)</f>
        <v>Yes</v>
      </c>
      <c r="U897" s="1" t="str">
        <f>VLOOKUP(Cohort[[#This Row],[Code]],Codes[],COLUMN(Codes[[#Headers],[EPDS]]),FALSE)</f>
        <v>Yes</v>
      </c>
      <c r="V897" s="1" t="str">
        <f>VLOOKUP(Cohort[[#This Row],[Code]],Codes[],COLUMN(Codes[[#Headers],[Mother''s Medications]]),FALSE)</f>
        <v>Yes</v>
      </c>
      <c r="W897" s="1" t="str">
        <f>VLOOKUP(Cohort[[#This Row],[Code]],Codes[],COLUMN(Codes[[#Headers],[Baby Medications]]),FALSE)</f>
        <v>Yes</v>
      </c>
      <c r="X897" s="1" t="str">
        <f>VLOOKUP(Cohort[[#This Row],[Code]],Codes[],COLUMN(Codes[[#Headers],[Obstetric Histpry]]),FALSE)</f>
        <v>Yes</v>
      </c>
      <c r="Y897" s="1" t="str">
        <f>VLOOKUP(Cohort[[#This Row],[Code]],Codes[],COLUMN(Codes[[#Headers],[18 Month Follow on Data]]),FALSE)</f>
        <v>No</v>
      </c>
    </row>
    <row r="898" spans="1:25" hidden="1" x14ac:dyDescent="0.2">
      <c r="A898" t="s">
        <v>911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 t="str" cm="1">
        <f t="array" ref="I898">TEXT(SUM(10^Code_Mask*(Cohort[[#This Row],[Fetal Pilot Scans, validated or not]:[Has child had an 18 month assessment.  NB this includes limited data, courtesy assessments etc]]&gt;0)),"0000000")</f>
        <v>1000000</v>
      </c>
      <c r="L898" s="1" t="b">
        <f>VLOOKUP(Cohort[[#This Row],[Participant ID]],BIBS[],COLUMN(BIBS[[#Headers],[BIBS?]]),FALSE)</f>
        <v>0</v>
      </c>
      <c r="N898" s="1" t="str">
        <f>VLOOKUP(Cohort[[#This Row],[Code]],Codes[],COLUMN(Codes[[#Headers],[Meaning]]),FALSE)</f>
        <v>Fetal scan, no other scans, not assessed</v>
      </c>
      <c r="O898" s="1" t="str">
        <f>VLOOKUP(Cohort[[#This Row],[Code]],Codes[],COLUMN(Codes[[#Headers],[Parents Demographic]]),FALSE)</f>
        <v>Yes</v>
      </c>
      <c r="P898" s="1" t="str">
        <f>VLOOKUP(Cohort[[#This Row],[Code]],Codes[],COLUMN(Codes[[#Headers],[Mother''s Past Medical History]]),FALSE)</f>
        <v>Yes</v>
      </c>
      <c r="Q898" s="1" t="str">
        <f>VLOOKUP(Cohort[[#This Row],[Code]],Codes[],COLUMN(Codes[[#Headers],[EDD + Mode of Conception]]),FALSE)</f>
        <v>Yes</v>
      </c>
      <c r="R898" s="1" t="str">
        <f>VLOOKUP(Cohort[[#This Row],[Code]],Codes[],COLUMN(Codes[[#Headers],[Late Pregnancy History]]),FALSE)</f>
        <v>Yes</v>
      </c>
      <c r="S898" s="1" t="str">
        <f>VLOOKUP(Cohort[[#This Row],[Code]],Codes[],COLUMN(Codes[[#Headers],[Labour History]]),FALSE)</f>
        <v>Yes</v>
      </c>
      <c r="T898" s="1" t="str">
        <f>VLOOKUP(Cohort[[#This Row],[Code]],Codes[],COLUMN(Codes[[#Headers],[Baby Background Information]]),FALSE)</f>
        <v>Yes</v>
      </c>
      <c r="U898" s="1" t="str">
        <f>VLOOKUP(Cohort[[#This Row],[Code]],Codes[],COLUMN(Codes[[#Headers],[EPDS]]),FALSE)</f>
        <v>Yes</v>
      </c>
      <c r="V898" s="1" t="str">
        <f>VLOOKUP(Cohort[[#This Row],[Code]],Codes[],COLUMN(Codes[[#Headers],[Mother''s Medications]]),FALSE)</f>
        <v>Yes</v>
      </c>
      <c r="W898" s="1" t="str">
        <f>VLOOKUP(Cohort[[#This Row],[Code]],Codes[],COLUMN(Codes[[#Headers],[Baby Medications]]),FALSE)</f>
        <v>Yes</v>
      </c>
      <c r="X898" s="1" t="str">
        <f>VLOOKUP(Cohort[[#This Row],[Code]],Codes[],COLUMN(Codes[[#Headers],[Obstetric Histpry]]),FALSE)</f>
        <v>Yes</v>
      </c>
      <c r="Y898" s="1" t="str">
        <f>VLOOKUP(Cohort[[#This Row],[Code]],Codes[],COLUMN(Codes[[#Headers],[18 Month Follow on Data]]),FALSE)</f>
        <v>No</v>
      </c>
    </row>
    <row r="899" spans="1:25" hidden="1" x14ac:dyDescent="0.2">
      <c r="A899" t="s">
        <v>912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 t="str" cm="1">
        <f t="array" ref="I899">TEXT(SUM(10^Code_Mask*(Cohort[[#This Row],[Fetal Pilot Scans, validated or not]:[Has child had an 18 month assessment.  NB this includes limited data, courtesy assessments etc]]&gt;0)),"0000000")</f>
        <v>1000000</v>
      </c>
      <c r="L899" s="1" t="b">
        <f>VLOOKUP(Cohort[[#This Row],[Participant ID]],BIBS[],COLUMN(BIBS[[#Headers],[BIBS?]]),FALSE)</f>
        <v>0</v>
      </c>
      <c r="N899" s="1" t="str">
        <f>VLOOKUP(Cohort[[#This Row],[Code]],Codes[],COLUMN(Codes[[#Headers],[Meaning]]),FALSE)</f>
        <v>Fetal scan, no other scans, not assessed</v>
      </c>
      <c r="O899" s="1" t="str">
        <f>VLOOKUP(Cohort[[#This Row],[Code]],Codes[],COLUMN(Codes[[#Headers],[Parents Demographic]]),FALSE)</f>
        <v>Yes</v>
      </c>
      <c r="P899" s="1" t="str">
        <f>VLOOKUP(Cohort[[#This Row],[Code]],Codes[],COLUMN(Codes[[#Headers],[Mother''s Past Medical History]]),FALSE)</f>
        <v>Yes</v>
      </c>
      <c r="Q899" s="1" t="str">
        <f>VLOOKUP(Cohort[[#This Row],[Code]],Codes[],COLUMN(Codes[[#Headers],[EDD + Mode of Conception]]),FALSE)</f>
        <v>Yes</v>
      </c>
      <c r="R899" s="1" t="str">
        <f>VLOOKUP(Cohort[[#This Row],[Code]],Codes[],COLUMN(Codes[[#Headers],[Late Pregnancy History]]),FALSE)</f>
        <v>Yes</v>
      </c>
      <c r="S899" s="1" t="str">
        <f>VLOOKUP(Cohort[[#This Row],[Code]],Codes[],COLUMN(Codes[[#Headers],[Labour History]]),FALSE)</f>
        <v>Yes</v>
      </c>
      <c r="T899" s="1" t="str">
        <f>VLOOKUP(Cohort[[#This Row],[Code]],Codes[],COLUMN(Codes[[#Headers],[Baby Background Information]]),FALSE)</f>
        <v>Yes</v>
      </c>
      <c r="U899" s="1" t="str">
        <f>VLOOKUP(Cohort[[#This Row],[Code]],Codes[],COLUMN(Codes[[#Headers],[EPDS]]),FALSE)</f>
        <v>Yes</v>
      </c>
      <c r="V899" s="1" t="str">
        <f>VLOOKUP(Cohort[[#This Row],[Code]],Codes[],COLUMN(Codes[[#Headers],[Mother''s Medications]]),FALSE)</f>
        <v>Yes</v>
      </c>
      <c r="W899" s="1" t="str">
        <f>VLOOKUP(Cohort[[#This Row],[Code]],Codes[],COLUMN(Codes[[#Headers],[Baby Medications]]),FALSE)</f>
        <v>Yes</v>
      </c>
      <c r="X899" s="1" t="str">
        <f>VLOOKUP(Cohort[[#This Row],[Code]],Codes[],COLUMN(Codes[[#Headers],[Obstetric Histpry]]),FALSE)</f>
        <v>Yes</v>
      </c>
      <c r="Y899" s="1" t="str">
        <f>VLOOKUP(Cohort[[#This Row],[Code]],Codes[],COLUMN(Codes[[#Headers],[18 Month Follow on Data]]),FALSE)</f>
        <v>No</v>
      </c>
    </row>
    <row r="900" spans="1:25" hidden="1" x14ac:dyDescent="0.2">
      <c r="A900" t="s">
        <v>913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 t="str" cm="1">
        <f t="array" ref="I900">TEXT(SUM(10^Code_Mask*(Cohort[[#This Row],[Fetal Pilot Scans, validated or not]:[Has child had an 18 month assessment.  NB this includes limited data, courtesy assessments etc]]&gt;0)),"0000000")</f>
        <v>1000000</v>
      </c>
      <c r="L900" s="1" t="b">
        <f>VLOOKUP(Cohort[[#This Row],[Participant ID]],BIBS[],COLUMN(BIBS[[#Headers],[BIBS?]]),FALSE)</f>
        <v>0</v>
      </c>
      <c r="N900" s="1" t="str">
        <f>VLOOKUP(Cohort[[#This Row],[Code]],Codes[],COLUMN(Codes[[#Headers],[Meaning]]),FALSE)</f>
        <v>Fetal scan, no other scans, not assessed</v>
      </c>
      <c r="O900" s="1" t="str">
        <f>VLOOKUP(Cohort[[#This Row],[Code]],Codes[],COLUMN(Codes[[#Headers],[Parents Demographic]]),FALSE)</f>
        <v>Yes</v>
      </c>
      <c r="P900" s="1" t="str">
        <f>VLOOKUP(Cohort[[#This Row],[Code]],Codes[],COLUMN(Codes[[#Headers],[Mother''s Past Medical History]]),FALSE)</f>
        <v>Yes</v>
      </c>
      <c r="Q900" s="1" t="str">
        <f>VLOOKUP(Cohort[[#This Row],[Code]],Codes[],COLUMN(Codes[[#Headers],[EDD + Mode of Conception]]),FALSE)</f>
        <v>Yes</v>
      </c>
      <c r="R900" s="1" t="str">
        <f>VLOOKUP(Cohort[[#This Row],[Code]],Codes[],COLUMN(Codes[[#Headers],[Late Pregnancy History]]),FALSE)</f>
        <v>Yes</v>
      </c>
      <c r="S900" s="1" t="str">
        <f>VLOOKUP(Cohort[[#This Row],[Code]],Codes[],COLUMN(Codes[[#Headers],[Labour History]]),FALSE)</f>
        <v>Yes</v>
      </c>
      <c r="T900" s="1" t="str">
        <f>VLOOKUP(Cohort[[#This Row],[Code]],Codes[],COLUMN(Codes[[#Headers],[Baby Background Information]]),FALSE)</f>
        <v>Yes</v>
      </c>
      <c r="U900" s="1" t="str">
        <f>VLOOKUP(Cohort[[#This Row],[Code]],Codes[],COLUMN(Codes[[#Headers],[EPDS]]),FALSE)</f>
        <v>Yes</v>
      </c>
      <c r="V900" s="1" t="str">
        <f>VLOOKUP(Cohort[[#This Row],[Code]],Codes[],COLUMN(Codes[[#Headers],[Mother''s Medications]]),FALSE)</f>
        <v>Yes</v>
      </c>
      <c r="W900" s="1" t="str">
        <f>VLOOKUP(Cohort[[#This Row],[Code]],Codes[],COLUMN(Codes[[#Headers],[Baby Medications]]),FALSE)</f>
        <v>Yes</v>
      </c>
      <c r="X900" s="1" t="str">
        <f>VLOOKUP(Cohort[[#This Row],[Code]],Codes[],COLUMN(Codes[[#Headers],[Obstetric Histpry]]),FALSE)</f>
        <v>Yes</v>
      </c>
      <c r="Y900" s="1" t="str">
        <f>VLOOKUP(Cohort[[#This Row],[Code]],Codes[],COLUMN(Codes[[#Headers],[18 Month Follow on Data]]),FALSE)</f>
        <v>No</v>
      </c>
    </row>
    <row r="901" spans="1:25" hidden="1" x14ac:dyDescent="0.2">
      <c r="A901" t="s">
        <v>914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 t="str" cm="1">
        <f t="array" ref="I901">TEXT(SUM(10^Code_Mask*(Cohort[[#This Row],[Fetal Pilot Scans, validated or not]:[Has child had an 18 month assessment.  NB this includes limited data, courtesy assessments etc]]&gt;0)),"0000000")</f>
        <v>1000000</v>
      </c>
      <c r="L901" s="1" t="b">
        <f>VLOOKUP(Cohort[[#This Row],[Participant ID]],BIBS[],COLUMN(BIBS[[#Headers],[BIBS?]]),FALSE)</f>
        <v>0</v>
      </c>
      <c r="N901" s="1" t="str">
        <f>VLOOKUP(Cohort[[#This Row],[Code]],Codes[],COLUMN(Codes[[#Headers],[Meaning]]),FALSE)</f>
        <v>Fetal scan, no other scans, not assessed</v>
      </c>
      <c r="O901" s="1" t="str">
        <f>VLOOKUP(Cohort[[#This Row],[Code]],Codes[],COLUMN(Codes[[#Headers],[Parents Demographic]]),FALSE)</f>
        <v>Yes</v>
      </c>
      <c r="P901" s="1" t="str">
        <f>VLOOKUP(Cohort[[#This Row],[Code]],Codes[],COLUMN(Codes[[#Headers],[Mother''s Past Medical History]]),FALSE)</f>
        <v>Yes</v>
      </c>
      <c r="Q901" s="1" t="str">
        <f>VLOOKUP(Cohort[[#This Row],[Code]],Codes[],COLUMN(Codes[[#Headers],[EDD + Mode of Conception]]),FALSE)</f>
        <v>Yes</v>
      </c>
      <c r="R901" s="1" t="str">
        <f>VLOOKUP(Cohort[[#This Row],[Code]],Codes[],COLUMN(Codes[[#Headers],[Late Pregnancy History]]),FALSE)</f>
        <v>Yes</v>
      </c>
      <c r="S901" s="1" t="str">
        <f>VLOOKUP(Cohort[[#This Row],[Code]],Codes[],COLUMN(Codes[[#Headers],[Labour History]]),FALSE)</f>
        <v>Yes</v>
      </c>
      <c r="T901" s="1" t="str">
        <f>VLOOKUP(Cohort[[#This Row],[Code]],Codes[],COLUMN(Codes[[#Headers],[Baby Background Information]]),FALSE)</f>
        <v>Yes</v>
      </c>
      <c r="U901" s="1" t="str">
        <f>VLOOKUP(Cohort[[#This Row],[Code]],Codes[],COLUMN(Codes[[#Headers],[EPDS]]),FALSE)</f>
        <v>Yes</v>
      </c>
      <c r="V901" s="1" t="str">
        <f>VLOOKUP(Cohort[[#This Row],[Code]],Codes[],COLUMN(Codes[[#Headers],[Mother''s Medications]]),FALSE)</f>
        <v>Yes</v>
      </c>
      <c r="W901" s="1" t="str">
        <f>VLOOKUP(Cohort[[#This Row],[Code]],Codes[],COLUMN(Codes[[#Headers],[Baby Medications]]),FALSE)</f>
        <v>Yes</v>
      </c>
      <c r="X901" s="1" t="str">
        <f>VLOOKUP(Cohort[[#This Row],[Code]],Codes[],COLUMN(Codes[[#Headers],[Obstetric Histpry]]),FALSE)</f>
        <v>Yes</v>
      </c>
      <c r="Y901" s="1" t="str">
        <f>VLOOKUP(Cohort[[#This Row],[Code]],Codes[],COLUMN(Codes[[#Headers],[18 Month Follow on Data]]),FALSE)</f>
        <v>No</v>
      </c>
    </row>
    <row r="902" spans="1:25" hidden="1" x14ac:dyDescent="0.2">
      <c r="A902" t="s">
        <v>915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 t="str" cm="1">
        <f t="array" ref="I902">TEXT(SUM(10^Code_Mask*(Cohort[[#This Row],[Fetal Pilot Scans, validated or not]:[Has child had an 18 month assessment.  NB this includes limited data, courtesy assessments etc]]&gt;0)),"0000000")</f>
        <v>0011000</v>
      </c>
      <c r="L902" s="1" t="b">
        <f>VLOOKUP(Cohort[[#This Row],[Participant ID]],BIBS[],COLUMN(BIBS[[#Headers],[BIBS?]]),FALSE)</f>
        <v>0</v>
      </c>
      <c r="N902" s="1" t="str">
        <f>VLOOKUP(Cohort[[#This Row],[Code]],Codes[],COLUMN(Codes[[#Headers],[Meaning]]),FALSE)</f>
        <v>Pre-term and pre-term at term scans, not assessed</v>
      </c>
      <c r="O902" s="1" t="str">
        <f>VLOOKUP(Cohort[[#This Row],[Code]],Codes[],COLUMN(Codes[[#Headers],[Parents Demographic]]),FALSE)</f>
        <v>Yes</v>
      </c>
      <c r="P902" s="1" t="str">
        <f>VLOOKUP(Cohort[[#This Row],[Code]],Codes[],COLUMN(Codes[[#Headers],[Mother''s Past Medical History]]),FALSE)</f>
        <v>Yes</v>
      </c>
      <c r="Q902" s="1" t="str">
        <f>VLOOKUP(Cohort[[#This Row],[Code]],Codes[],COLUMN(Codes[[#Headers],[EDD + Mode of Conception]]),FALSE)</f>
        <v>Yes</v>
      </c>
      <c r="R902" s="1" t="str">
        <f>VLOOKUP(Cohort[[#This Row],[Code]],Codes[],COLUMN(Codes[[#Headers],[Late Pregnancy History]]),FALSE)</f>
        <v>Yes</v>
      </c>
      <c r="S902" s="1" t="str">
        <f>VLOOKUP(Cohort[[#This Row],[Code]],Codes[],COLUMN(Codes[[#Headers],[Labour History]]),FALSE)</f>
        <v>Yes</v>
      </c>
      <c r="T902" s="1" t="str">
        <f>VLOOKUP(Cohort[[#This Row],[Code]],Codes[],COLUMN(Codes[[#Headers],[Baby Background Information]]),FALSE)</f>
        <v>Yes</v>
      </c>
      <c r="U902" s="1" t="str">
        <f>VLOOKUP(Cohort[[#This Row],[Code]],Codes[],COLUMN(Codes[[#Headers],[EPDS]]),FALSE)</f>
        <v>Yes</v>
      </c>
      <c r="V902" s="1" t="str">
        <f>VLOOKUP(Cohort[[#This Row],[Code]],Codes[],COLUMN(Codes[[#Headers],[Mother''s Medications]]),FALSE)</f>
        <v>Yes</v>
      </c>
      <c r="W902" s="1" t="str">
        <f>VLOOKUP(Cohort[[#This Row],[Code]],Codes[],COLUMN(Codes[[#Headers],[Baby Medications]]),FALSE)</f>
        <v>Yes</v>
      </c>
      <c r="X902" s="1" t="str">
        <f>VLOOKUP(Cohort[[#This Row],[Code]],Codes[],COLUMN(Codes[[#Headers],[Obstetric Histpry]]),FALSE)</f>
        <v>Yes</v>
      </c>
      <c r="Y902" s="1" t="str">
        <f>VLOOKUP(Cohort[[#This Row],[Code]],Codes[],COLUMN(Codes[[#Headers],[18 Month Follow on Data]]),FALSE)</f>
        <v>No</v>
      </c>
    </row>
    <row r="903" spans="1:25" hidden="1" x14ac:dyDescent="0.2">
      <c r="A903" t="s">
        <v>916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 t="str" cm="1">
        <f t="array" ref="I903">TEXT(SUM(10^Code_Mask*(Cohort[[#This Row],[Fetal Pilot Scans, validated or not]:[Has child had an 18 month assessment.  NB this includes limited data, courtesy assessments etc]]&gt;0)),"0000000")</f>
        <v>0011000</v>
      </c>
      <c r="L903" s="1" t="b">
        <f>VLOOKUP(Cohort[[#This Row],[Participant ID]],BIBS[],COLUMN(BIBS[[#Headers],[BIBS?]]),FALSE)</f>
        <v>0</v>
      </c>
      <c r="N903" s="1" t="str">
        <f>VLOOKUP(Cohort[[#This Row],[Code]],Codes[],COLUMN(Codes[[#Headers],[Meaning]]),FALSE)</f>
        <v>Pre-term and pre-term at term scans, not assessed</v>
      </c>
      <c r="O903" s="1" t="str">
        <f>VLOOKUP(Cohort[[#This Row],[Code]],Codes[],COLUMN(Codes[[#Headers],[Parents Demographic]]),FALSE)</f>
        <v>Yes</v>
      </c>
      <c r="P903" s="1" t="str">
        <f>VLOOKUP(Cohort[[#This Row],[Code]],Codes[],COLUMN(Codes[[#Headers],[Mother''s Past Medical History]]),FALSE)</f>
        <v>Yes</v>
      </c>
      <c r="Q903" s="1" t="str">
        <f>VLOOKUP(Cohort[[#This Row],[Code]],Codes[],COLUMN(Codes[[#Headers],[EDD + Mode of Conception]]),FALSE)</f>
        <v>Yes</v>
      </c>
      <c r="R903" s="1" t="str">
        <f>VLOOKUP(Cohort[[#This Row],[Code]],Codes[],COLUMN(Codes[[#Headers],[Late Pregnancy History]]),FALSE)</f>
        <v>Yes</v>
      </c>
      <c r="S903" s="1" t="str">
        <f>VLOOKUP(Cohort[[#This Row],[Code]],Codes[],COLUMN(Codes[[#Headers],[Labour History]]),FALSE)</f>
        <v>Yes</v>
      </c>
      <c r="T903" s="1" t="str">
        <f>VLOOKUP(Cohort[[#This Row],[Code]],Codes[],COLUMN(Codes[[#Headers],[Baby Background Information]]),FALSE)</f>
        <v>Yes</v>
      </c>
      <c r="U903" s="1" t="str">
        <f>VLOOKUP(Cohort[[#This Row],[Code]],Codes[],COLUMN(Codes[[#Headers],[EPDS]]),FALSE)</f>
        <v>Yes</v>
      </c>
      <c r="V903" s="1" t="str">
        <f>VLOOKUP(Cohort[[#This Row],[Code]],Codes[],COLUMN(Codes[[#Headers],[Mother''s Medications]]),FALSE)</f>
        <v>Yes</v>
      </c>
      <c r="W903" s="1" t="str">
        <f>VLOOKUP(Cohort[[#This Row],[Code]],Codes[],COLUMN(Codes[[#Headers],[Baby Medications]]),FALSE)</f>
        <v>Yes</v>
      </c>
      <c r="X903" s="1" t="str">
        <f>VLOOKUP(Cohort[[#This Row],[Code]],Codes[],COLUMN(Codes[[#Headers],[Obstetric Histpry]]),FALSE)</f>
        <v>Yes</v>
      </c>
      <c r="Y903" s="1" t="str">
        <f>VLOOKUP(Cohort[[#This Row],[Code]],Codes[],COLUMN(Codes[[#Headers],[18 Month Follow on Data]]),FALSE)</f>
        <v>No</v>
      </c>
    </row>
    <row r="904" spans="1:25" x14ac:dyDescent="0.2">
      <c r="A904" t="s">
        <v>917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1</v>
      </c>
      <c r="I904" t="str" cm="1">
        <f t="array" ref="I904">TEXT(SUM(10^Code_Mask*(Cohort[[#This Row],[Fetal Pilot Scans, validated or not]:[Has child had an 18 month assessment.  NB this includes limited data, courtesy assessments etc]]&gt;0)),"0000000")</f>
        <v>1100100</v>
      </c>
      <c r="L904" s="1" t="b">
        <f>VLOOKUP(Cohort[[#This Row],[Participant ID]],BIBS[],COLUMN(BIBS[[#Headers],[BIBS?]]),FALSE)</f>
        <v>1</v>
      </c>
      <c r="N904" s="1" t="str">
        <f>VLOOKUP(Cohort[[#This Row],[Code]],Codes[],COLUMN(Codes[[#Headers],[Meaning]]),FALSE)</f>
        <v>Fetal scan + term scan, assessed at 18 months</v>
      </c>
      <c r="O904" s="1" t="str">
        <f>VLOOKUP(Cohort[[#This Row],[Code]],Codes[],COLUMN(Codes[[#Headers],[Parents Demographic]]),FALSE)</f>
        <v>Yes</v>
      </c>
      <c r="P904" s="1" t="str">
        <f>VLOOKUP(Cohort[[#This Row],[Code]],Codes[],COLUMN(Codes[[#Headers],[Mother''s Past Medical History]]),FALSE)</f>
        <v>Yes</v>
      </c>
      <c r="Q904" s="1" t="str">
        <f>VLOOKUP(Cohort[[#This Row],[Code]],Codes[],COLUMN(Codes[[#Headers],[EDD + Mode of Conception]]),FALSE)</f>
        <v>Yes</v>
      </c>
      <c r="R904" s="1" t="str">
        <f>VLOOKUP(Cohort[[#This Row],[Code]],Codes[],COLUMN(Codes[[#Headers],[Late Pregnancy History]]),FALSE)</f>
        <v>Yes</v>
      </c>
      <c r="S904" s="1" t="str">
        <f>VLOOKUP(Cohort[[#This Row],[Code]],Codes[],COLUMN(Codes[[#Headers],[Labour History]]),FALSE)</f>
        <v>Yes</v>
      </c>
      <c r="T904" s="1" t="str">
        <f>VLOOKUP(Cohort[[#This Row],[Code]],Codes[],COLUMN(Codes[[#Headers],[Baby Background Information]]),FALSE)</f>
        <v>Yes</v>
      </c>
      <c r="U904" s="1" t="str">
        <f>VLOOKUP(Cohort[[#This Row],[Code]],Codes[],COLUMN(Codes[[#Headers],[EPDS]]),FALSE)</f>
        <v>Yes</v>
      </c>
      <c r="V904" s="1" t="str">
        <f>VLOOKUP(Cohort[[#This Row],[Code]],Codes[],COLUMN(Codes[[#Headers],[Mother''s Medications]]),FALSE)</f>
        <v>Yes</v>
      </c>
      <c r="W904" s="1" t="str">
        <f>VLOOKUP(Cohort[[#This Row],[Code]],Codes[],COLUMN(Codes[[#Headers],[Baby Medications]]),FALSE)</f>
        <v>Yes</v>
      </c>
      <c r="X904" s="1" t="str">
        <f>VLOOKUP(Cohort[[#This Row],[Code]],Codes[],COLUMN(Codes[[#Headers],[Obstetric Histpry]]),FALSE)</f>
        <v>Yes</v>
      </c>
      <c r="Y904" s="1" t="str">
        <f>VLOOKUP(Cohort[[#This Row],[Code]],Codes[],COLUMN(Codes[[#Headers],[18 Month Follow on Data]]),FALSE)</f>
        <v>Yes</v>
      </c>
    </row>
    <row r="905" spans="1:25" hidden="1" x14ac:dyDescent="0.2">
      <c r="A905" t="s">
        <v>918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1</v>
      </c>
      <c r="I905" t="str" cm="1">
        <f t="array" ref="I905">TEXT(SUM(10^Code_Mask*(Cohort[[#This Row],[Fetal Pilot Scans, validated or not]:[Has child had an 18 month assessment.  NB this includes limited data, courtesy assessments etc]]&gt;0)),"0000000")</f>
        <v>1100100</v>
      </c>
      <c r="L905" s="1" t="b">
        <f>VLOOKUP(Cohort[[#This Row],[Participant ID]],BIBS[],COLUMN(BIBS[[#Headers],[BIBS?]]),FALSE)</f>
        <v>0</v>
      </c>
      <c r="N905" s="1" t="str">
        <f>VLOOKUP(Cohort[[#This Row],[Code]],Codes[],COLUMN(Codes[[#Headers],[Meaning]]),FALSE)</f>
        <v>Fetal scan + term scan, assessed at 18 months</v>
      </c>
      <c r="O905" s="1" t="str">
        <f>VLOOKUP(Cohort[[#This Row],[Code]],Codes[],COLUMN(Codes[[#Headers],[Parents Demographic]]),FALSE)</f>
        <v>Yes</v>
      </c>
      <c r="P905" s="1" t="str">
        <f>VLOOKUP(Cohort[[#This Row],[Code]],Codes[],COLUMN(Codes[[#Headers],[Mother''s Past Medical History]]),FALSE)</f>
        <v>Yes</v>
      </c>
      <c r="Q905" s="1" t="str">
        <f>VLOOKUP(Cohort[[#This Row],[Code]],Codes[],COLUMN(Codes[[#Headers],[EDD + Mode of Conception]]),FALSE)</f>
        <v>Yes</v>
      </c>
      <c r="R905" s="1" t="str">
        <f>VLOOKUP(Cohort[[#This Row],[Code]],Codes[],COLUMN(Codes[[#Headers],[Late Pregnancy History]]),FALSE)</f>
        <v>Yes</v>
      </c>
      <c r="S905" s="1" t="str">
        <f>VLOOKUP(Cohort[[#This Row],[Code]],Codes[],COLUMN(Codes[[#Headers],[Labour History]]),FALSE)</f>
        <v>Yes</v>
      </c>
      <c r="T905" s="1" t="str">
        <f>VLOOKUP(Cohort[[#This Row],[Code]],Codes[],COLUMN(Codes[[#Headers],[Baby Background Information]]),FALSE)</f>
        <v>Yes</v>
      </c>
      <c r="U905" s="1" t="str">
        <f>VLOOKUP(Cohort[[#This Row],[Code]],Codes[],COLUMN(Codes[[#Headers],[EPDS]]),FALSE)</f>
        <v>Yes</v>
      </c>
      <c r="V905" s="1" t="str">
        <f>VLOOKUP(Cohort[[#This Row],[Code]],Codes[],COLUMN(Codes[[#Headers],[Mother''s Medications]]),FALSE)</f>
        <v>Yes</v>
      </c>
      <c r="W905" s="1" t="str">
        <f>VLOOKUP(Cohort[[#This Row],[Code]],Codes[],COLUMN(Codes[[#Headers],[Baby Medications]]),FALSE)</f>
        <v>Yes</v>
      </c>
      <c r="X905" s="1" t="str">
        <f>VLOOKUP(Cohort[[#This Row],[Code]],Codes[],COLUMN(Codes[[#Headers],[Obstetric Histpry]]),FALSE)</f>
        <v>Yes</v>
      </c>
      <c r="Y905" s="1" t="str">
        <f>VLOOKUP(Cohort[[#This Row],[Code]],Codes[],COLUMN(Codes[[#Headers],[18 Month Follow on Data]]),FALSE)</f>
        <v>Yes</v>
      </c>
    </row>
    <row r="906" spans="1:25" hidden="1" x14ac:dyDescent="0.2">
      <c r="A906" t="s">
        <v>919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1</v>
      </c>
      <c r="I906" t="str" cm="1">
        <f t="array" ref="I906">TEXT(SUM(10^Code_Mask*(Cohort[[#This Row],[Fetal Pilot Scans, validated or not]:[Has child had an 18 month assessment.  NB this includes limited data, courtesy assessments etc]]&gt;0)),"0000000")</f>
        <v>1100100</v>
      </c>
      <c r="L906" s="1" t="b">
        <f>VLOOKUP(Cohort[[#This Row],[Participant ID]],BIBS[],COLUMN(BIBS[[#Headers],[BIBS?]]),FALSE)</f>
        <v>0</v>
      </c>
      <c r="N906" s="1" t="str">
        <f>VLOOKUP(Cohort[[#This Row],[Code]],Codes[],COLUMN(Codes[[#Headers],[Meaning]]),FALSE)</f>
        <v>Fetal scan + term scan, assessed at 18 months</v>
      </c>
      <c r="O906" s="1" t="str">
        <f>VLOOKUP(Cohort[[#This Row],[Code]],Codes[],COLUMN(Codes[[#Headers],[Parents Demographic]]),FALSE)</f>
        <v>Yes</v>
      </c>
      <c r="P906" s="1" t="str">
        <f>VLOOKUP(Cohort[[#This Row],[Code]],Codes[],COLUMN(Codes[[#Headers],[Mother''s Past Medical History]]),FALSE)</f>
        <v>Yes</v>
      </c>
      <c r="Q906" s="1" t="str">
        <f>VLOOKUP(Cohort[[#This Row],[Code]],Codes[],COLUMN(Codes[[#Headers],[EDD + Mode of Conception]]),FALSE)</f>
        <v>Yes</v>
      </c>
      <c r="R906" s="1" t="str">
        <f>VLOOKUP(Cohort[[#This Row],[Code]],Codes[],COLUMN(Codes[[#Headers],[Late Pregnancy History]]),FALSE)</f>
        <v>Yes</v>
      </c>
      <c r="S906" s="1" t="str">
        <f>VLOOKUP(Cohort[[#This Row],[Code]],Codes[],COLUMN(Codes[[#Headers],[Labour History]]),FALSE)</f>
        <v>Yes</v>
      </c>
      <c r="T906" s="1" t="str">
        <f>VLOOKUP(Cohort[[#This Row],[Code]],Codes[],COLUMN(Codes[[#Headers],[Baby Background Information]]),FALSE)</f>
        <v>Yes</v>
      </c>
      <c r="U906" s="1" t="str">
        <f>VLOOKUP(Cohort[[#This Row],[Code]],Codes[],COLUMN(Codes[[#Headers],[EPDS]]),FALSE)</f>
        <v>Yes</v>
      </c>
      <c r="V906" s="1" t="str">
        <f>VLOOKUP(Cohort[[#This Row],[Code]],Codes[],COLUMN(Codes[[#Headers],[Mother''s Medications]]),FALSE)</f>
        <v>Yes</v>
      </c>
      <c r="W906" s="1" t="str">
        <f>VLOOKUP(Cohort[[#This Row],[Code]],Codes[],COLUMN(Codes[[#Headers],[Baby Medications]]),FALSE)</f>
        <v>Yes</v>
      </c>
      <c r="X906" s="1" t="str">
        <f>VLOOKUP(Cohort[[#This Row],[Code]],Codes[],COLUMN(Codes[[#Headers],[Obstetric Histpry]]),FALSE)</f>
        <v>Yes</v>
      </c>
      <c r="Y906" s="1" t="str">
        <f>VLOOKUP(Cohort[[#This Row],[Code]],Codes[],COLUMN(Codes[[#Headers],[18 Month Follow on Data]]),FALSE)</f>
        <v>Yes</v>
      </c>
    </row>
    <row r="907" spans="1:25" hidden="1" x14ac:dyDescent="0.2">
      <c r="A907" t="s">
        <v>920</v>
      </c>
      <c r="B907">
        <v>0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0</v>
      </c>
      <c r="I907" t="str" cm="1">
        <f t="array" ref="I907">TEXT(SUM(10^Code_Mask*(Cohort[[#This Row],[Fetal Pilot Scans, validated or not]:[Has child had an 18 month assessment.  NB this includes limited data, courtesy assessments etc]]&gt;0)),"0000000")</f>
        <v>1000000</v>
      </c>
      <c r="L907" s="1" t="b">
        <f>VLOOKUP(Cohort[[#This Row],[Participant ID]],BIBS[],COLUMN(BIBS[[#Headers],[BIBS?]]),FALSE)</f>
        <v>0</v>
      </c>
      <c r="N907" s="1" t="str">
        <f>VLOOKUP(Cohort[[#This Row],[Code]],Codes[],COLUMN(Codes[[#Headers],[Meaning]]),FALSE)</f>
        <v>Fetal scan, no other scans, not assessed</v>
      </c>
      <c r="O907" s="1" t="str">
        <f>VLOOKUP(Cohort[[#This Row],[Code]],Codes[],COLUMN(Codes[[#Headers],[Parents Demographic]]),FALSE)</f>
        <v>Yes</v>
      </c>
      <c r="P907" s="1" t="str">
        <f>VLOOKUP(Cohort[[#This Row],[Code]],Codes[],COLUMN(Codes[[#Headers],[Mother''s Past Medical History]]),FALSE)</f>
        <v>Yes</v>
      </c>
      <c r="Q907" s="1" t="str">
        <f>VLOOKUP(Cohort[[#This Row],[Code]],Codes[],COLUMN(Codes[[#Headers],[EDD + Mode of Conception]]),FALSE)</f>
        <v>Yes</v>
      </c>
      <c r="R907" s="1" t="str">
        <f>VLOOKUP(Cohort[[#This Row],[Code]],Codes[],COLUMN(Codes[[#Headers],[Late Pregnancy History]]),FALSE)</f>
        <v>Yes</v>
      </c>
      <c r="S907" s="1" t="str">
        <f>VLOOKUP(Cohort[[#This Row],[Code]],Codes[],COLUMN(Codes[[#Headers],[Labour History]]),FALSE)</f>
        <v>Yes</v>
      </c>
      <c r="T907" s="1" t="str">
        <f>VLOOKUP(Cohort[[#This Row],[Code]],Codes[],COLUMN(Codes[[#Headers],[Baby Background Information]]),FALSE)</f>
        <v>Yes</v>
      </c>
      <c r="U907" s="1" t="str">
        <f>VLOOKUP(Cohort[[#This Row],[Code]],Codes[],COLUMN(Codes[[#Headers],[EPDS]]),FALSE)</f>
        <v>Yes</v>
      </c>
      <c r="V907" s="1" t="str">
        <f>VLOOKUP(Cohort[[#This Row],[Code]],Codes[],COLUMN(Codes[[#Headers],[Mother''s Medications]]),FALSE)</f>
        <v>Yes</v>
      </c>
      <c r="W907" s="1" t="str">
        <f>VLOOKUP(Cohort[[#This Row],[Code]],Codes[],COLUMN(Codes[[#Headers],[Baby Medications]]),FALSE)</f>
        <v>Yes</v>
      </c>
      <c r="X907" s="1" t="str">
        <f>VLOOKUP(Cohort[[#This Row],[Code]],Codes[],COLUMN(Codes[[#Headers],[Obstetric Histpry]]),FALSE)</f>
        <v>Yes</v>
      </c>
      <c r="Y907" s="1" t="str">
        <f>VLOOKUP(Cohort[[#This Row],[Code]],Codes[],COLUMN(Codes[[#Headers],[18 Month Follow on Data]]),FALSE)</f>
        <v>No</v>
      </c>
    </row>
    <row r="908" spans="1:25" hidden="1" x14ac:dyDescent="0.2">
      <c r="A908" t="s">
        <v>921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 t="str" cm="1">
        <f t="array" ref="I908">TEXT(SUM(10^Code_Mask*(Cohort[[#This Row],[Fetal Pilot Scans, validated or not]:[Has child had an 18 month assessment.  NB this includes limited data, courtesy assessments etc]]&gt;0)),"0000000")</f>
        <v>1000000</v>
      </c>
      <c r="L908" s="1" t="b">
        <f>VLOOKUP(Cohort[[#This Row],[Participant ID]],BIBS[],COLUMN(BIBS[[#Headers],[BIBS?]]),FALSE)</f>
        <v>0</v>
      </c>
      <c r="N908" s="1" t="str">
        <f>VLOOKUP(Cohort[[#This Row],[Code]],Codes[],COLUMN(Codes[[#Headers],[Meaning]]),FALSE)</f>
        <v>Fetal scan, no other scans, not assessed</v>
      </c>
      <c r="O908" s="1" t="str">
        <f>VLOOKUP(Cohort[[#This Row],[Code]],Codes[],COLUMN(Codes[[#Headers],[Parents Demographic]]),FALSE)</f>
        <v>Yes</v>
      </c>
      <c r="P908" s="1" t="str">
        <f>VLOOKUP(Cohort[[#This Row],[Code]],Codes[],COLUMN(Codes[[#Headers],[Mother''s Past Medical History]]),FALSE)</f>
        <v>Yes</v>
      </c>
      <c r="Q908" s="1" t="str">
        <f>VLOOKUP(Cohort[[#This Row],[Code]],Codes[],COLUMN(Codes[[#Headers],[EDD + Mode of Conception]]),FALSE)</f>
        <v>Yes</v>
      </c>
      <c r="R908" s="1" t="str">
        <f>VLOOKUP(Cohort[[#This Row],[Code]],Codes[],COLUMN(Codes[[#Headers],[Late Pregnancy History]]),FALSE)</f>
        <v>Yes</v>
      </c>
      <c r="S908" s="1" t="str">
        <f>VLOOKUP(Cohort[[#This Row],[Code]],Codes[],COLUMN(Codes[[#Headers],[Labour History]]),FALSE)</f>
        <v>Yes</v>
      </c>
      <c r="T908" s="1" t="str">
        <f>VLOOKUP(Cohort[[#This Row],[Code]],Codes[],COLUMN(Codes[[#Headers],[Baby Background Information]]),FALSE)</f>
        <v>Yes</v>
      </c>
      <c r="U908" s="1" t="str">
        <f>VLOOKUP(Cohort[[#This Row],[Code]],Codes[],COLUMN(Codes[[#Headers],[EPDS]]),FALSE)</f>
        <v>Yes</v>
      </c>
      <c r="V908" s="1" t="str">
        <f>VLOOKUP(Cohort[[#This Row],[Code]],Codes[],COLUMN(Codes[[#Headers],[Mother''s Medications]]),FALSE)</f>
        <v>Yes</v>
      </c>
      <c r="W908" s="1" t="str">
        <f>VLOOKUP(Cohort[[#This Row],[Code]],Codes[],COLUMN(Codes[[#Headers],[Baby Medications]]),FALSE)</f>
        <v>Yes</v>
      </c>
      <c r="X908" s="1" t="str">
        <f>VLOOKUP(Cohort[[#This Row],[Code]],Codes[],COLUMN(Codes[[#Headers],[Obstetric Histpry]]),FALSE)</f>
        <v>Yes</v>
      </c>
      <c r="Y908" s="1" t="str">
        <f>VLOOKUP(Cohort[[#This Row],[Code]],Codes[],COLUMN(Codes[[#Headers],[18 Month Follow on Data]]),FALSE)</f>
        <v>No</v>
      </c>
    </row>
    <row r="909" spans="1:25" hidden="1" x14ac:dyDescent="0.2">
      <c r="A909" t="s">
        <v>922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 t="str" cm="1">
        <f t="array" ref="I909">TEXT(SUM(10^Code_Mask*(Cohort[[#This Row],[Fetal Pilot Scans, validated or not]:[Has child had an 18 month assessment.  NB this includes limited data, courtesy assessments etc]]&gt;0)),"0000000")</f>
        <v>1100000</v>
      </c>
      <c r="L909" s="1" t="b">
        <f>VLOOKUP(Cohort[[#This Row],[Participant ID]],BIBS[],COLUMN(BIBS[[#Headers],[BIBS?]]),FALSE)</f>
        <v>0</v>
      </c>
      <c r="N909" s="1" t="str">
        <f>VLOOKUP(Cohort[[#This Row],[Code]],Codes[],COLUMN(Codes[[#Headers],[Meaning]]),FALSE)</f>
        <v>Fetal scan + term scan, not assessed</v>
      </c>
      <c r="O909" s="1" t="str">
        <f>VLOOKUP(Cohort[[#This Row],[Code]],Codes[],COLUMN(Codes[[#Headers],[Parents Demographic]]),FALSE)</f>
        <v>Yes</v>
      </c>
      <c r="P909" s="1" t="str">
        <f>VLOOKUP(Cohort[[#This Row],[Code]],Codes[],COLUMN(Codes[[#Headers],[Mother''s Past Medical History]]),FALSE)</f>
        <v>Yes</v>
      </c>
      <c r="Q909" s="1" t="str">
        <f>VLOOKUP(Cohort[[#This Row],[Code]],Codes[],COLUMN(Codes[[#Headers],[EDD + Mode of Conception]]),FALSE)</f>
        <v>Yes</v>
      </c>
      <c r="R909" s="1" t="str">
        <f>VLOOKUP(Cohort[[#This Row],[Code]],Codes[],COLUMN(Codes[[#Headers],[Late Pregnancy History]]),FALSE)</f>
        <v>Yes</v>
      </c>
      <c r="S909" s="1" t="str">
        <f>VLOOKUP(Cohort[[#This Row],[Code]],Codes[],COLUMN(Codes[[#Headers],[Labour History]]),FALSE)</f>
        <v>Yes</v>
      </c>
      <c r="T909" s="1" t="str">
        <f>VLOOKUP(Cohort[[#This Row],[Code]],Codes[],COLUMN(Codes[[#Headers],[Baby Background Information]]),FALSE)</f>
        <v>Yes</v>
      </c>
      <c r="U909" s="1" t="str">
        <f>VLOOKUP(Cohort[[#This Row],[Code]],Codes[],COLUMN(Codes[[#Headers],[EPDS]]),FALSE)</f>
        <v>Yes</v>
      </c>
      <c r="V909" s="1" t="str">
        <f>VLOOKUP(Cohort[[#This Row],[Code]],Codes[],COLUMN(Codes[[#Headers],[Mother''s Medications]]),FALSE)</f>
        <v>Yes</v>
      </c>
      <c r="W909" s="1" t="str">
        <f>VLOOKUP(Cohort[[#This Row],[Code]],Codes[],COLUMN(Codes[[#Headers],[Baby Medications]]),FALSE)</f>
        <v>Yes</v>
      </c>
      <c r="X909" s="1" t="str">
        <f>VLOOKUP(Cohort[[#This Row],[Code]],Codes[],COLUMN(Codes[[#Headers],[Obstetric Histpry]]),FALSE)</f>
        <v>Yes</v>
      </c>
      <c r="Y909" s="1" t="str">
        <f>VLOOKUP(Cohort[[#This Row],[Code]],Codes[],COLUMN(Codes[[#Headers],[18 Month Follow on Data]]),FALSE)</f>
        <v>No</v>
      </c>
    </row>
    <row r="910" spans="1:25" hidden="1" x14ac:dyDescent="0.2">
      <c r="A910" t="s">
        <v>923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 t="str" cm="1">
        <f t="array" ref="I910">TEXT(SUM(10^Code_Mask*(Cohort[[#This Row],[Fetal Pilot Scans, validated or not]:[Has child had an 18 month assessment.  NB this includes limited data, courtesy assessments etc]]&gt;0)),"0000000")</f>
        <v>1100000</v>
      </c>
      <c r="L910" s="1" t="b">
        <f>VLOOKUP(Cohort[[#This Row],[Participant ID]],BIBS[],COLUMN(BIBS[[#Headers],[BIBS?]]),FALSE)</f>
        <v>0</v>
      </c>
      <c r="N910" s="1" t="str">
        <f>VLOOKUP(Cohort[[#This Row],[Code]],Codes[],COLUMN(Codes[[#Headers],[Meaning]]),FALSE)</f>
        <v>Fetal scan + term scan, not assessed</v>
      </c>
      <c r="O910" s="1" t="str">
        <f>VLOOKUP(Cohort[[#This Row],[Code]],Codes[],COLUMN(Codes[[#Headers],[Parents Demographic]]),FALSE)</f>
        <v>Yes</v>
      </c>
      <c r="P910" s="1" t="str">
        <f>VLOOKUP(Cohort[[#This Row],[Code]],Codes[],COLUMN(Codes[[#Headers],[Mother''s Past Medical History]]),FALSE)</f>
        <v>Yes</v>
      </c>
      <c r="Q910" s="1" t="str">
        <f>VLOOKUP(Cohort[[#This Row],[Code]],Codes[],COLUMN(Codes[[#Headers],[EDD + Mode of Conception]]),FALSE)</f>
        <v>Yes</v>
      </c>
      <c r="R910" s="1" t="str">
        <f>VLOOKUP(Cohort[[#This Row],[Code]],Codes[],COLUMN(Codes[[#Headers],[Late Pregnancy History]]),FALSE)</f>
        <v>Yes</v>
      </c>
      <c r="S910" s="1" t="str">
        <f>VLOOKUP(Cohort[[#This Row],[Code]],Codes[],COLUMN(Codes[[#Headers],[Labour History]]),FALSE)</f>
        <v>Yes</v>
      </c>
      <c r="T910" s="1" t="str">
        <f>VLOOKUP(Cohort[[#This Row],[Code]],Codes[],COLUMN(Codes[[#Headers],[Baby Background Information]]),FALSE)</f>
        <v>Yes</v>
      </c>
      <c r="U910" s="1" t="str">
        <f>VLOOKUP(Cohort[[#This Row],[Code]],Codes[],COLUMN(Codes[[#Headers],[EPDS]]),FALSE)</f>
        <v>Yes</v>
      </c>
      <c r="V910" s="1" t="str">
        <f>VLOOKUP(Cohort[[#This Row],[Code]],Codes[],COLUMN(Codes[[#Headers],[Mother''s Medications]]),FALSE)</f>
        <v>Yes</v>
      </c>
      <c r="W910" s="1" t="str">
        <f>VLOOKUP(Cohort[[#This Row],[Code]],Codes[],COLUMN(Codes[[#Headers],[Baby Medications]]),FALSE)</f>
        <v>Yes</v>
      </c>
      <c r="X910" s="1" t="str">
        <f>VLOOKUP(Cohort[[#This Row],[Code]],Codes[],COLUMN(Codes[[#Headers],[Obstetric Histpry]]),FALSE)</f>
        <v>Yes</v>
      </c>
      <c r="Y910" s="1" t="str">
        <f>VLOOKUP(Cohort[[#This Row],[Code]],Codes[],COLUMN(Codes[[#Headers],[18 Month Follow on Data]]),FALSE)</f>
        <v>No</v>
      </c>
    </row>
    <row r="911" spans="1:25" hidden="1" x14ac:dyDescent="0.2">
      <c r="A911" t="s">
        <v>924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 t="str" cm="1">
        <f t="array" ref="I911">TEXT(SUM(10^Code_Mask*(Cohort[[#This Row],[Fetal Pilot Scans, validated or not]:[Has child had an 18 month assessment.  NB this includes limited data, courtesy assessments etc]]&gt;0)),"0000000")</f>
        <v>1000000</v>
      </c>
      <c r="L911" s="1" t="b">
        <f>VLOOKUP(Cohort[[#This Row],[Participant ID]],BIBS[],COLUMN(BIBS[[#Headers],[BIBS?]]),FALSE)</f>
        <v>0</v>
      </c>
      <c r="N911" s="1" t="str">
        <f>VLOOKUP(Cohort[[#This Row],[Code]],Codes[],COLUMN(Codes[[#Headers],[Meaning]]),FALSE)</f>
        <v>Fetal scan, no other scans, not assessed</v>
      </c>
      <c r="O911" s="1" t="str">
        <f>VLOOKUP(Cohort[[#This Row],[Code]],Codes[],COLUMN(Codes[[#Headers],[Parents Demographic]]),FALSE)</f>
        <v>Yes</v>
      </c>
      <c r="P911" s="1" t="str">
        <f>VLOOKUP(Cohort[[#This Row],[Code]],Codes[],COLUMN(Codes[[#Headers],[Mother''s Past Medical History]]),FALSE)</f>
        <v>Yes</v>
      </c>
      <c r="Q911" s="1" t="str">
        <f>VLOOKUP(Cohort[[#This Row],[Code]],Codes[],COLUMN(Codes[[#Headers],[EDD + Mode of Conception]]),FALSE)</f>
        <v>Yes</v>
      </c>
      <c r="R911" s="1" t="str">
        <f>VLOOKUP(Cohort[[#This Row],[Code]],Codes[],COLUMN(Codes[[#Headers],[Late Pregnancy History]]),FALSE)</f>
        <v>Yes</v>
      </c>
      <c r="S911" s="1" t="str">
        <f>VLOOKUP(Cohort[[#This Row],[Code]],Codes[],COLUMN(Codes[[#Headers],[Labour History]]),FALSE)</f>
        <v>Yes</v>
      </c>
      <c r="T911" s="1" t="str">
        <f>VLOOKUP(Cohort[[#This Row],[Code]],Codes[],COLUMN(Codes[[#Headers],[Baby Background Information]]),FALSE)</f>
        <v>Yes</v>
      </c>
      <c r="U911" s="1" t="str">
        <f>VLOOKUP(Cohort[[#This Row],[Code]],Codes[],COLUMN(Codes[[#Headers],[EPDS]]),FALSE)</f>
        <v>Yes</v>
      </c>
      <c r="V911" s="1" t="str">
        <f>VLOOKUP(Cohort[[#This Row],[Code]],Codes[],COLUMN(Codes[[#Headers],[Mother''s Medications]]),FALSE)</f>
        <v>Yes</v>
      </c>
      <c r="W911" s="1" t="str">
        <f>VLOOKUP(Cohort[[#This Row],[Code]],Codes[],COLUMN(Codes[[#Headers],[Baby Medications]]),FALSE)</f>
        <v>Yes</v>
      </c>
      <c r="X911" s="1" t="str">
        <f>VLOOKUP(Cohort[[#This Row],[Code]],Codes[],COLUMN(Codes[[#Headers],[Obstetric Histpry]]),FALSE)</f>
        <v>Yes</v>
      </c>
      <c r="Y911" s="1" t="str">
        <f>VLOOKUP(Cohort[[#This Row],[Code]],Codes[],COLUMN(Codes[[#Headers],[18 Month Follow on Data]]),FALSE)</f>
        <v>No</v>
      </c>
    </row>
    <row r="912" spans="1:25" hidden="1" x14ac:dyDescent="0.2">
      <c r="A912" t="s">
        <v>925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 t="str" cm="1">
        <f t="array" ref="I912">TEXT(SUM(10^Code_Mask*(Cohort[[#This Row],[Fetal Pilot Scans, validated or not]:[Has child had an 18 month assessment.  NB this includes limited data, courtesy assessments etc]]&gt;0)),"0000000")</f>
        <v>0010000</v>
      </c>
      <c r="L912" s="1" t="b">
        <f>VLOOKUP(Cohort[[#This Row],[Participant ID]],BIBS[],COLUMN(BIBS[[#Headers],[BIBS?]]),FALSE)</f>
        <v>0</v>
      </c>
      <c r="N912" s="1" t="str">
        <f>VLOOKUP(Cohort[[#This Row],[Code]],Codes[],COLUMN(Codes[[#Headers],[Meaning]]),FALSE)</f>
        <v>Pre-term scan, no other scans, not assessed</v>
      </c>
      <c r="O912" s="1" t="str">
        <f>VLOOKUP(Cohort[[#This Row],[Code]],Codes[],COLUMN(Codes[[#Headers],[Parents Demographic]]),FALSE)</f>
        <v>Yes</v>
      </c>
      <c r="P912" s="1" t="str">
        <f>VLOOKUP(Cohort[[#This Row],[Code]],Codes[],COLUMN(Codes[[#Headers],[Mother''s Past Medical History]]),FALSE)</f>
        <v>Yes</v>
      </c>
      <c r="Q912" s="1" t="str">
        <f>VLOOKUP(Cohort[[#This Row],[Code]],Codes[],COLUMN(Codes[[#Headers],[EDD + Mode of Conception]]),FALSE)</f>
        <v>Yes</v>
      </c>
      <c r="R912" s="1" t="str">
        <f>VLOOKUP(Cohort[[#This Row],[Code]],Codes[],COLUMN(Codes[[#Headers],[Late Pregnancy History]]),FALSE)</f>
        <v>Yes</v>
      </c>
      <c r="S912" s="1" t="str">
        <f>VLOOKUP(Cohort[[#This Row],[Code]],Codes[],COLUMN(Codes[[#Headers],[Labour History]]),FALSE)</f>
        <v>Yes</v>
      </c>
      <c r="T912" s="1" t="str">
        <f>VLOOKUP(Cohort[[#This Row],[Code]],Codes[],COLUMN(Codes[[#Headers],[Baby Background Information]]),FALSE)</f>
        <v>Yes</v>
      </c>
      <c r="U912" s="1" t="str">
        <f>VLOOKUP(Cohort[[#This Row],[Code]],Codes[],COLUMN(Codes[[#Headers],[EPDS]]),FALSE)</f>
        <v>Yes</v>
      </c>
      <c r="V912" s="1" t="str">
        <f>VLOOKUP(Cohort[[#This Row],[Code]],Codes[],COLUMN(Codes[[#Headers],[Mother''s Medications]]),FALSE)</f>
        <v>Yes</v>
      </c>
      <c r="W912" s="1" t="str">
        <f>VLOOKUP(Cohort[[#This Row],[Code]],Codes[],COLUMN(Codes[[#Headers],[Baby Medications]]),FALSE)</f>
        <v>Yes</v>
      </c>
      <c r="X912" s="1" t="str">
        <f>VLOOKUP(Cohort[[#This Row],[Code]],Codes[],COLUMN(Codes[[#Headers],[Obstetric Histpry]]),FALSE)</f>
        <v>Yes</v>
      </c>
      <c r="Y912" s="1" t="str">
        <f>VLOOKUP(Cohort[[#This Row],[Code]],Codes[],COLUMN(Codes[[#Headers],[18 Month Follow on Data]]),FALSE)</f>
        <v>No</v>
      </c>
    </row>
    <row r="913" spans="1:25" hidden="1" x14ac:dyDescent="0.2">
      <c r="A913" t="s">
        <v>926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 t="str" cm="1">
        <f t="array" ref="I913">TEXT(SUM(10^Code_Mask*(Cohort[[#This Row],[Fetal Pilot Scans, validated or not]:[Has child had an 18 month assessment.  NB this includes limited data, courtesy assessments etc]]&gt;0)),"0000000")</f>
        <v>1000000</v>
      </c>
      <c r="L913" s="1" t="b">
        <f>VLOOKUP(Cohort[[#This Row],[Participant ID]],BIBS[],COLUMN(BIBS[[#Headers],[BIBS?]]),FALSE)</f>
        <v>0</v>
      </c>
      <c r="N913" s="1" t="str">
        <f>VLOOKUP(Cohort[[#This Row],[Code]],Codes[],COLUMN(Codes[[#Headers],[Meaning]]),FALSE)</f>
        <v>Fetal scan, no other scans, not assessed</v>
      </c>
      <c r="O913" s="1" t="str">
        <f>VLOOKUP(Cohort[[#This Row],[Code]],Codes[],COLUMN(Codes[[#Headers],[Parents Demographic]]),FALSE)</f>
        <v>Yes</v>
      </c>
      <c r="P913" s="1" t="str">
        <f>VLOOKUP(Cohort[[#This Row],[Code]],Codes[],COLUMN(Codes[[#Headers],[Mother''s Past Medical History]]),FALSE)</f>
        <v>Yes</v>
      </c>
      <c r="Q913" s="1" t="str">
        <f>VLOOKUP(Cohort[[#This Row],[Code]],Codes[],COLUMN(Codes[[#Headers],[EDD + Mode of Conception]]),FALSE)</f>
        <v>Yes</v>
      </c>
      <c r="R913" s="1" t="str">
        <f>VLOOKUP(Cohort[[#This Row],[Code]],Codes[],COLUMN(Codes[[#Headers],[Late Pregnancy History]]),FALSE)</f>
        <v>Yes</v>
      </c>
      <c r="S913" s="1" t="str">
        <f>VLOOKUP(Cohort[[#This Row],[Code]],Codes[],COLUMN(Codes[[#Headers],[Labour History]]),FALSE)</f>
        <v>Yes</v>
      </c>
      <c r="T913" s="1" t="str">
        <f>VLOOKUP(Cohort[[#This Row],[Code]],Codes[],COLUMN(Codes[[#Headers],[Baby Background Information]]),FALSE)</f>
        <v>Yes</v>
      </c>
      <c r="U913" s="1" t="str">
        <f>VLOOKUP(Cohort[[#This Row],[Code]],Codes[],COLUMN(Codes[[#Headers],[EPDS]]),FALSE)</f>
        <v>Yes</v>
      </c>
      <c r="V913" s="1" t="str">
        <f>VLOOKUP(Cohort[[#This Row],[Code]],Codes[],COLUMN(Codes[[#Headers],[Mother''s Medications]]),FALSE)</f>
        <v>Yes</v>
      </c>
      <c r="W913" s="1" t="str">
        <f>VLOOKUP(Cohort[[#This Row],[Code]],Codes[],COLUMN(Codes[[#Headers],[Baby Medications]]),FALSE)</f>
        <v>Yes</v>
      </c>
      <c r="X913" s="1" t="str">
        <f>VLOOKUP(Cohort[[#This Row],[Code]],Codes[],COLUMN(Codes[[#Headers],[Obstetric Histpry]]),FALSE)</f>
        <v>Yes</v>
      </c>
      <c r="Y913" s="1" t="str">
        <f>VLOOKUP(Cohort[[#This Row],[Code]],Codes[],COLUMN(Codes[[#Headers],[18 Month Follow on Data]]),FALSE)</f>
        <v>No</v>
      </c>
    </row>
    <row r="914" spans="1:25" hidden="1" x14ac:dyDescent="0.2">
      <c r="A914" t="s">
        <v>927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 t="str" cm="1">
        <f t="array" ref="I914">TEXT(SUM(10^Code_Mask*(Cohort[[#This Row],[Fetal Pilot Scans, validated or not]:[Has child had an 18 month assessment.  NB this includes limited data, courtesy assessments etc]]&gt;0)),"0000000")</f>
        <v>1100000</v>
      </c>
      <c r="L914" s="1" t="b">
        <f>VLOOKUP(Cohort[[#This Row],[Participant ID]],BIBS[],COLUMN(BIBS[[#Headers],[BIBS?]]),FALSE)</f>
        <v>0</v>
      </c>
      <c r="N914" s="1" t="str">
        <f>VLOOKUP(Cohort[[#This Row],[Code]],Codes[],COLUMN(Codes[[#Headers],[Meaning]]),FALSE)</f>
        <v>Fetal scan + term scan, not assessed</v>
      </c>
      <c r="O914" s="1" t="str">
        <f>VLOOKUP(Cohort[[#This Row],[Code]],Codes[],COLUMN(Codes[[#Headers],[Parents Demographic]]),FALSE)</f>
        <v>Yes</v>
      </c>
      <c r="P914" s="1" t="str">
        <f>VLOOKUP(Cohort[[#This Row],[Code]],Codes[],COLUMN(Codes[[#Headers],[Mother''s Past Medical History]]),FALSE)</f>
        <v>Yes</v>
      </c>
      <c r="Q914" s="1" t="str">
        <f>VLOOKUP(Cohort[[#This Row],[Code]],Codes[],COLUMN(Codes[[#Headers],[EDD + Mode of Conception]]),FALSE)</f>
        <v>Yes</v>
      </c>
      <c r="R914" s="1" t="str">
        <f>VLOOKUP(Cohort[[#This Row],[Code]],Codes[],COLUMN(Codes[[#Headers],[Late Pregnancy History]]),FALSE)</f>
        <v>Yes</v>
      </c>
      <c r="S914" s="1" t="str">
        <f>VLOOKUP(Cohort[[#This Row],[Code]],Codes[],COLUMN(Codes[[#Headers],[Labour History]]),FALSE)</f>
        <v>Yes</v>
      </c>
      <c r="T914" s="1" t="str">
        <f>VLOOKUP(Cohort[[#This Row],[Code]],Codes[],COLUMN(Codes[[#Headers],[Baby Background Information]]),FALSE)</f>
        <v>Yes</v>
      </c>
      <c r="U914" s="1" t="str">
        <f>VLOOKUP(Cohort[[#This Row],[Code]],Codes[],COLUMN(Codes[[#Headers],[EPDS]]),FALSE)</f>
        <v>Yes</v>
      </c>
      <c r="V914" s="1" t="str">
        <f>VLOOKUP(Cohort[[#This Row],[Code]],Codes[],COLUMN(Codes[[#Headers],[Mother''s Medications]]),FALSE)</f>
        <v>Yes</v>
      </c>
      <c r="W914" s="1" t="str">
        <f>VLOOKUP(Cohort[[#This Row],[Code]],Codes[],COLUMN(Codes[[#Headers],[Baby Medications]]),FALSE)</f>
        <v>Yes</v>
      </c>
      <c r="X914" s="1" t="str">
        <f>VLOOKUP(Cohort[[#This Row],[Code]],Codes[],COLUMN(Codes[[#Headers],[Obstetric Histpry]]),FALSE)</f>
        <v>Yes</v>
      </c>
      <c r="Y914" s="1" t="str">
        <f>VLOOKUP(Cohort[[#This Row],[Code]],Codes[],COLUMN(Codes[[#Headers],[18 Month Follow on Data]]),FALSE)</f>
        <v>No</v>
      </c>
    </row>
    <row r="915" spans="1:25" hidden="1" x14ac:dyDescent="0.2">
      <c r="A915" t="s">
        <v>928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 t="str" cm="1">
        <f t="array" ref="I915">TEXT(SUM(10^Code_Mask*(Cohort[[#This Row],[Fetal Pilot Scans, validated or not]:[Has child had an 18 month assessment.  NB this includes limited data, courtesy assessments etc]]&gt;0)),"0000000")</f>
        <v>1100000</v>
      </c>
      <c r="L915" s="1" t="b">
        <f>VLOOKUP(Cohort[[#This Row],[Participant ID]],BIBS[],COLUMN(BIBS[[#Headers],[BIBS?]]),FALSE)</f>
        <v>0</v>
      </c>
      <c r="N915" s="1" t="str">
        <f>VLOOKUP(Cohort[[#This Row],[Code]],Codes[],COLUMN(Codes[[#Headers],[Meaning]]),FALSE)</f>
        <v>Fetal scan + term scan, not assessed</v>
      </c>
      <c r="O915" s="1" t="str">
        <f>VLOOKUP(Cohort[[#This Row],[Code]],Codes[],COLUMN(Codes[[#Headers],[Parents Demographic]]),FALSE)</f>
        <v>Yes</v>
      </c>
      <c r="P915" s="1" t="str">
        <f>VLOOKUP(Cohort[[#This Row],[Code]],Codes[],COLUMN(Codes[[#Headers],[Mother''s Past Medical History]]),FALSE)</f>
        <v>Yes</v>
      </c>
      <c r="Q915" s="1" t="str">
        <f>VLOOKUP(Cohort[[#This Row],[Code]],Codes[],COLUMN(Codes[[#Headers],[EDD + Mode of Conception]]),FALSE)</f>
        <v>Yes</v>
      </c>
      <c r="R915" s="1" t="str">
        <f>VLOOKUP(Cohort[[#This Row],[Code]],Codes[],COLUMN(Codes[[#Headers],[Late Pregnancy History]]),FALSE)</f>
        <v>Yes</v>
      </c>
      <c r="S915" s="1" t="str">
        <f>VLOOKUP(Cohort[[#This Row],[Code]],Codes[],COLUMN(Codes[[#Headers],[Labour History]]),FALSE)</f>
        <v>Yes</v>
      </c>
      <c r="T915" s="1" t="str">
        <f>VLOOKUP(Cohort[[#This Row],[Code]],Codes[],COLUMN(Codes[[#Headers],[Baby Background Information]]),FALSE)</f>
        <v>Yes</v>
      </c>
      <c r="U915" s="1" t="str">
        <f>VLOOKUP(Cohort[[#This Row],[Code]],Codes[],COLUMN(Codes[[#Headers],[EPDS]]),FALSE)</f>
        <v>Yes</v>
      </c>
      <c r="V915" s="1" t="str">
        <f>VLOOKUP(Cohort[[#This Row],[Code]],Codes[],COLUMN(Codes[[#Headers],[Mother''s Medications]]),FALSE)</f>
        <v>Yes</v>
      </c>
      <c r="W915" s="1" t="str">
        <f>VLOOKUP(Cohort[[#This Row],[Code]],Codes[],COLUMN(Codes[[#Headers],[Baby Medications]]),FALSE)</f>
        <v>Yes</v>
      </c>
      <c r="X915" s="1" t="str">
        <f>VLOOKUP(Cohort[[#This Row],[Code]],Codes[],COLUMN(Codes[[#Headers],[Obstetric Histpry]]),FALSE)</f>
        <v>Yes</v>
      </c>
      <c r="Y915" s="1" t="str">
        <f>VLOOKUP(Cohort[[#This Row],[Code]],Codes[],COLUMN(Codes[[#Headers],[18 Month Follow on Data]]),FALSE)</f>
        <v>No</v>
      </c>
    </row>
    <row r="916" spans="1:25" hidden="1" x14ac:dyDescent="0.2">
      <c r="A916" t="s">
        <v>929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 t="str" cm="1">
        <f t="array" ref="I916">TEXT(SUM(10^Code_Mask*(Cohort[[#This Row],[Fetal Pilot Scans, validated or not]:[Has child had an 18 month assessment.  NB this includes limited data, courtesy assessments etc]]&gt;0)),"0000000")</f>
        <v>1000000</v>
      </c>
      <c r="L916" s="1" t="b">
        <f>VLOOKUP(Cohort[[#This Row],[Participant ID]],BIBS[],COLUMN(BIBS[[#Headers],[BIBS?]]),FALSE)</f>
        <v>0</v>
      </c>
      <c r="N916" s="1" t="str">
        <f>VLOOKUP(Cohort[[#This Row],[Code]],Codes[],COLUMN(Codes[[#Headers],[Meaning]]),FALSE)</f>
        <v>Fetal scan, no other scans, not assessed</v>
      </c>
      <c r="O916" s="1" t="str">
        <f>VLOOKUP(Cohort[[#This Row],[Code]],Codes[],COLUMN(Codes[[#Headers],[Parents Demographic]]),FALSE)</f>
        <v>Yes</v>
      </c>
      <c r="P916" s="1" t="str">
        <f>VLOOKUP(Cohort[[#This Row],[Code]],Codes[],COLUMN(Codes[[#Headers],[Mother''s Past Medical History]]),FALSE)</f>
        <v>Yes</v>
      </c>
      <c r="Q916" s="1" t="str">
        <f>VLOOKUP(Cohort[[#This Row],[Code]],Codes[],COLUMN(Codes[[#Headers],[EDD + Mode of Conception]]),FALSE)</f>
        <v>Yes</v>
      </c>
      <c r="R916" s="1" t="str">
        <f>VLOOKUP(Cohort[[#This Row],[Code]],Codes[],COLUMN(Codes[[#Headers],[Late Pregnancy History]]),FALSE)</f>
        <v>Yes</v>
      </c>
      <c r="S916" s="1" t="str">
        <f>VLOOKUP(Cohort[[#This Row],[Code]],Codes[],COLUMN(Codes[[#Headers],[Labour History]]),FALSE)</f>
        <v>Yes</v>
      </c>
      <c r="T916" s="1" t="str">
        <f>VLOOKUP(Cohort[[#This Row],[Code]],Codes[],COLUMN(Codes[[#Headers],[Baby Background Information]]),FALSE)</f>
        <v>Yes</v>
      </c>
      <c r="U916" s="1" t="str">
        <f>VLOOKUP(Cohort[[#This Row],[Code]],Codes[],COLUMN(Codes[[#Headers],[EPDS]]),FALSE)</f>
        <v>Yes</v>
      </c>
      <c r="V916" s="1" t="str">
        <f>VLOOKUP(Cohort[[#This Row],[Code]],Codes[],COLUMN(Codes[[#Headers],[Mother''s Medications]]),FALSE)</f>
        <v>Yes</v>
      </c>
      <c r="W916" s="1" t="str">
        <f>VLOOKUP(Cohort[[#This Row],[Code]],Codes[],COLUMN(Codes[[#Headers],[Baby Medications]]),FALSE)</f>
        <v>Yes</v>
      </c>
      <c r="X916" s="1" t="str">
        <f>VLOOKUP(Cohort[[#This Row],[Code]],Codes[],COLUMN(Codes[[#Headers],[Obstetric Histpry]]),FALSE)</f>
        <v>Yes</v>
      </c>
      <c r="Y916" s="1" t="str">
        <f>VLOOKUP(Cohort[[#This Row],[Code]],Codes[],COLUMN(Codes[[#Headers],[18 Month Follow on Data]]),FALSE)</f>
        <v>No</v>
      </c>
    </row>
    <row r="917" spans="1:25" hidden="1" x14ac:dyDescent="0.2">
      <c r="A917" t="s">
        <v>930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 t="str" cm="1">
        <f t="array" ref="I917">TEXT(SUM(10^Code_Mask*(Cohort[[#This Row],[Fetal Pilot Scans, validated or not]:[Has child had an 18 month assessment.  NB this includes limited data, courtesy assessments etc]]&gt;0)),"0000000")</f>
        <v>1000000</v>
      </c>
      <c r="L917" s="1" t="b">
        <f>VLOOKUP(Cohort[[#This Row],[Participant ID]],BIBS[],COLUMN(BIBS[[#Headers],[BIBS?]]),FALSE)</f>
        <v>0</v>
      </c>
      <c r="N917" s="1" t="str">
        <f>VLOOKUP(Cohort[[#This Row],[Code]],Codes[],COLUMN(Codes[[#Headers],[Meaning]]),FALSE)</f>
        <v>Fetal scan, no other scans, not assessed</v>
      </c>
      <c r="O917" s="1" t="str">
        <f>VLOOKUP(Cohort[[#This Row],[Code]],Codes[],COLUMN(Codes[[#Headers],[Parents Demographic]]),FALSE)</f>
        <v>Yes</v>
      </c>
      <c r="P917" s="1" t="str">
        <f>VLOOKUP(Cohort[[#This Row],[Code]],Codes[],COLUMN(Codes[[#Headers],[Mother''s Past Medical History]]),FALSE)</f>
        <v>Yes</v>
      </c>
      <c r="Q917" s="1" t="str">
        <f>VLOOKUP(Cohort[[#This Row],[Code]],Codes[],COLUMN(Codes[[#Headers],[EDD + Mode of Conception]]),FALSE)</f>
        <v>Yes</v>
      </c>
      <c r="R917" s="1" t="str">
        <f>VLOOKUP(Cohort[[#This Row],[Code]],Codes[],COLUMN(Codes[[#Headers],[Late Pregnancy History]]),FALSE)</f>
        <v>Yes</v>
      </c>
      <c r="S917" s="1" t="str">
        <f>VLOOKUP(Cohort[[#This Row],[Code]],Codes[],COLUMN(Codes[[#Headers],[Labour History]]),FALSE)</f>
        <v>Yes</v>
      </c>
      <c r="T917" s="1" t="str">
        <f>VLOOKUP(Cohort[[#This Row],[Code]],Codes[],COLUMN(Codes[[#Headers],[Baby Background Information]]),FALSE)</f>
        <v>Yes</v>
      </c>
      <c r="U917" s="1" t="str">
        <f>VLOOKUP(Cohort[[#This Row],[Code]],Codes[],COLUMN(Codes[[#Headers],[EPDS]]),FALSE)</f>
        <v>Yes</v>
      </c>
      <c r="V917" s="1" t="str">
        <f>VLOOKUP(Cohort[[#This Row],[Code]],Codes[],COLUMN(Codes[[#Headers],[Mother''s Medications]]),FALSE)</f>
        <v>Yes</v>
      </c>
      <c r="W917" s="1" t="str">
        <f>VLOOKUP(Cohort[[#This Row],[Code]],Codes[],COLUMN(Codes[[#Headers],[Baby Medications]]),FALSE)</f>
        <v>Yes</v>
      </c>
      <c r="X917" s="1" t="str">
        <f>VLOOKUP(Cohort[[#This Row],[Code]],Codes[],COLUMN(Codes[[#Headers],[Obstetric Histpry]]),FALSE)</f>
        <v>Yes</v>
      </c>
      <c r="Y917" s="1" t="str">
        <f>VLOOKUP(Cohort[[#This Row],[Code]],Codes[],COLUMN(Codes[[#Headers],[18 Month Follow on Data]]),FALSE)</f>
        <v>No</v>
      </c>
    </row>
    <row r="918" spans="1:25" x14ac:dyDescent="0.2">
      <c r="A918" t="s">
        <v>931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 t="str" cm="1">
        <f t="array" ref="I918">TEXT(SUM(10^Code_Mask*(Cohort[[#This Row],[Fetal Pilot Scans, validated or not]:[Has child had an 18 month assessment.  NB this includes limited data, courtesy assessments etc]]&gt;0)),"0000000")</f>
        <v>1100000</v>
      </c>
      <c r="L918" s="1" t="b">
        <f>VLOOKUP(Cohort[[#This Row],[Participant ID]],BIBS[],COLUMN(BIBS[[#Headers],[BIBS?]]),FALSE)</f>
        <v>1</v>
      </c>
      <c r="N918" s="1" t="str">
        <f>VLOOKUP(Cohort[[#This Row],[Code]],Codes[],COLUMN(Codes[[#Headers],[Meaning]]),FALSE)</f>
        <v>Fetal scan + term scan, not assessed</v>
      </c>
      <c r="O918" s="1" t="str">
        <f>VLOOKUP(Cohort[[#This Row],[Code]],Codes[],COLUMN(Codes[[#Headers],[Parents Demographic]]),FALSE)</f>
        <v>Yes</v>
      </c>
      <c r="P918" s="1" t="str">
        <f>VLOOKUP(Cohort[[#This Row],[Code]],Codes[],COLUMN(Codes[[#Headers],[Mother''s Past Medical History]]),FALSE)</f>
        <v>Yes</v>
      </c>
      <c r="Q918" s="1" t="str">
        <f>VLOOKUP(Cohort[[#This Row],[Code]],Codes[],COLUMN(Codes[[#Headers],[EDD + Mode of Conception]]),FALSE)</f>
        <v>Yes</v>
      </c>
      <c r="R918" s="1" t="str">
        <f>VLOOKUP(Cohort[[#This Row],[Code]],Codes[],COLUMN(Codes[[#Headers],[Late Pregnancy History]]),FALSE)</f>
        <v>Yes</v>
      </c>
      <c r="S918" s="1" t="str">
        <f>VLOOKUP(Cohort[[#This Row],[Code]],Codes[],COLUMN(Codes[[#Headers],[Labour History]]),FALSE)</f>
        <v>Yes</v>
      </c>
      <c r="T918" s="1" t="str">
        <f>VLOOKUP(Cohort[[#This Row],[Code]],Codes[],COLUMN(Codes[[#Headers],[Baby Background Information]]),FALSE)</f>
        <v>Yes</v>
      </c>
      <c r="U918" s="1" t="str">
        <f>VLOOKUP(Cohort[[#This Row],[Code]],Codes[],COLUMN(Codes[[#Headers],[EPDS]]),FALSE)</f>
        <v>Yes</v>
      </c>
      <c r="V918" s="1" t="str">
        <f>VLOOKUP(Cohort[[#This Row],[Code]],Codes[],COLUMN(Codes[[#Headers],[Mother''s Medications]]),FALSE)</f>
        <v>Yes</v>
      </c>
      <c r="W918" s="1" t="str">
        <f>VLOOKUP(Cohort[[#This Row],[Code]],Codes[],COLUMN(Codes[[#Headers],[Baby Medications]]),FALSE)</f>
        <v>Yes</v>
      </c>
      <c r="X918" s="1" t="str">
        <f>VLOOKUP(Cohort[[#This Row],[Code]],Codes[],COLUMN(Codes[[#Headers],[Obstetric Histpry]]),FALSE)</f>
        <v>Yes</v>
      </c>
      <c r="Y918" s="1" t="str">
        <f>VLOOKUP(Cohort[[#This Row],[Code]],Codes[],COLUMN(Codes[[#Headers],[18 Month Follow on Data]]),FALSE)</f>
        <v>No</v>
      </c>
    </row>
    <row r="919" spans="1:25" hidden="1" x14ac:dyDescent="0.2">
      <c r="A919" t="s">
        <v>932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 t="str" cm="1">
        <f t="array" ref="I919">TEXT(SUM(10^Code_Mask*(Cohort[[#This Row],[Fetal Pilot Scans, validated or not]:[Has child had an 18 month assessment.  NB this includes limited data, courtesy assessments etc]]&gt;0)),"0000000")</f>
        <v>1000000</v>
      </c>
      <c r="L919" s="1" t="b">
        <f>VLOOKUP(Cohort[[#This Row],[Participant ID]],BIBS[],COLUMN(BIBS[[#Headers],[BIBS?]]),FALSE)</f>
        <v>0</v>
      </c>
      <c r="N919" s="1" t="str">
        <f>VLOOKUP(Cohort[[#This Row],[Code]],Codes[],COLUMN(Codes[[#Headers],[Meaning]]),FALSE)</f>
        <v>Fetal scan, no other scans, not assessed</v>
      </c>
      <c r="O919" s="1" t="str">
        <f>VLOOKUP(Cohort[[#This Row],[Code]],Codes[],COLUMN(Codes[[#Headers],[Parents Demographic]]),FALSE)</f>
        <v>Yes</v>
      </c>
      <c r="P919" s="1" t="str">
        <f>VLOOKUP(Cohort[[#This Row],[Code]],Codes[],COLUMN(Codes[[#Headers],[Mother''s Past Medical History]]),FALSE)</f>
        <v>Yes</v>
      </c>
      <c r="Q919" s="1" t="str">
        <f>VLOOKUP(Cohort[[#This Row],[Code]],Codes[],COLUMN(Codes[[#Headers],[EDD + Mode of Conception]]),FALSE)</f>
        <v>Yes</v>
      </c>
      <c r="R919" s="1" t="str">
        <f>VLOOKUP(Cohort[[#This Row],[Code]],Codes[],COLUMN(Codes[[#Headers],[Late Pregnancy History]]),FALSE)</f>
        <v>Yes</v>
      </c>
      <c r="S919" s="1" t="str">
        <f>VLOOKUP(Cohort[[#This Row],[Code]],Codes[],COLUMN(Codes[[#Headers],[Labour History]]),FALSE)</f>
        <v>Yes</v>
      </c>
      <c r="T919" s="1" t="str">
        <f>VLOOKUP(Cohort[[#This Row],[Code]],Codes[],COLUMN(Codes[[#Headers],[Baby Background Information]]),FALSE)</f>
        <v>Yes</v>
      </c>
      <c r="U919" s="1" t="str">
        <f>VLOOKUP(Cohort[[#This Row],[Code]],Codes[],COLUMN(Codes[[#Headers],[EPDS]]),FALSE)</f>
        <v>Yes</v>
      </c>
      <c r="V919" s="1" t="str">
        <f>VLOOKUP(Cohort[[#This Row],[Code]],Codes[],COLUMN(Codes[[#Headers],[Mother''s Medications]]),FALSE)</f>
        <v>Yes</v>
      </c>
      <c r="W919" s="1" t="str">
        <f>VLOOKUP(Cohort[[#This Row],[Code]],Codes[],COLUMN(Codes[[#Headers],[Baby Medications]]),FALSE)</f>
        <v>Yes</v>
      </c>
      <c r="X919" s="1" t="str">
        <f>VLOOKUP(Cohort[[#This Row],[Code]],Codes[],COLUMN(Codes[[#Headers],[Obstetric Histpry]]),FALSE)</f>
        <v>Yes</v>
      </c>
      <c r="Y919" s="1" t="str">
        <f>VLOOKUP(Cohort[[#This Row],[Code]],Codes[],COLUMN(Codes[[#Headers],[18 Month Follow on Data]]),FALSE)</f>
        <v>No</v>
      </c>
    </row>
    <row r="920" spans="1:25" hidden="1" x14ac:dyDescent="0.2">
      <c r="A920" t="s">
        <v>933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 t="str" cm="1">
        <f t="array" ref="I920">TEXT(SUM(10^Code_Mask*(Cohort[[#This Row],[Fetal Pilot Scans, validated or not]:[Has child had an 18 month assessment.  NB this includes limited data, courtesy assessments etc]]&gt;0)),"0000000")</f>
        <v>1100000</v>
      </c>
      <c r="L920" s="1" t="b">
        <f>VLOOKUP(Cohort[[#This Row],[Participant ID]],BIBS[],COLUMN(BIBS[[#Headers],[BIBS?]]),FALSE)</f>
        <v>0</v>
      </c>
      <c r="N920" s="1" t="str">
        <f>VLOOKUP(Cohort[[#This Row],[Code]],Codes[],COLUMN(Codes[[#Headers],[Meaning]]),FALSE)</f>
        <v>Fetal scan + term scan, not assessed</v>
      </c>
      <c r="O920" s="1" t="str">
        <f>VLOOKUP(Cohort[[#This Row],[Code]],Codes[],COLUMN(Codes[[#Headers],[Parents Demographic]]),FALSE)</f>
        <v>Yes</v>
      </c>
      <c r="P920" s="1" t="str">
        <f>VLOOKUP(Cohort[[#This Row],[Code]],Codes[],COLUMN(Codes[[#Headers],[Mother''s Past Medical History]]),FALSE)</f>
        <v>Yes</v>
      </c>
      <c r="Q920" s="1" t="str">
        <f>VLOOKUP(Cohort[[#This Row],[Code]],Codes[],COLUMN(Codes[[#Headers],[EDD + Mode of Conception]]),FALSE)</f>
        <v>Yes</v>
      </c>
      <c r="R920" s="1" t="str">
        <f>VLOOKUP(Cohort[[#This Row],[Code]],Codes[],COLUMN(Codes[[#Headers],[Late Pregnancy History]]),FALSE)</f>
        <v>Yes</v>
      </c>
      <c r="S920" s="1" t="str">
        <f>VLOOKUP(Cohort[[#This Row],[Code]],Codes[],COLUMN(Codes[[#Headers],[Labour History]]),FALSE)</f>
        <v>Yes</v>
      </c>
      <c r="T920" s="1" t="str">
        <f>VLOOKUP(Cohort[[#This Row],[Code]],Codes[],COLUMN(Codes[[#Headers],[Baby Background Information]]),FALSE)</f>
        <v>Yes</v>
      </c>
      <c r="U920" s="1" t="str">
        <f>VLOOKUP(Cohort[[#This Row],[Code]],Codes[],COLUMN(Codes[[#Headers],[EPDS]]),FALSE)</f>
        <v>Yes</v>
      </c>
      <c r="V920" s="1" t="str">
        <f>VLOOKUP(Cohort[[#This Row],[Code]],Codes[],COLUMN(Codes[[#Headers],[Mother''s Medications]]),FALSE)</f>
        <v>Yes</v>
      </c>
      <c r="W920" s="1" t="str">
        <f>VLOOKUP(Cohort[[#This Row],[Code]],Codes[],COLUMN(Codes[[#Headers],[Baby Medications]]),FALSE)</f>
        <v>Yes</v>
      </c>
      <c r="X920" s="1" t="str">
        <f>VLOOKUP(Cohort[[#This Row],[Code]],Codes[],COLUMN(Codes[[#Headers],[Obstetric Histpry]]),FALSE)</f>
        <v>Yes</v>
      </c>
      <c r="Y920" s="1" t="str">
        <f>VLOOKUP(Cohort[[#This Row],[Code]],Codes[],COLUMN(Codes[[#Headers],[18 Month Follow on Data]]),FALSE)</f>
        <v>No</v>
      </c>
    </row>
    <row r="921" spans="1:25" hidden="1" x14ac:dyDescent="0.2">
      <c r="A921" t="s">
        <v>934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</v>
      </c>
      <c r="I921" t="str" cm="1">
        <f t="array" ref="I921">TEXT(SUM(10^Code_Mask*(Cohort[[#This Row],[Fetal Pilot Scans, validated or not]:[Has child had an 18 month assessment.  NB this includes limited data, courtesy assessments etc]]&gt;0)),"0000000")</f>
        <v>1100100</v>
      </c>
      <c r="L921" s="1" t="b">
        <f>VLOOKUP(Cohort[[#This Row],[Participant ID]],BIBS[],COLUMN(BIBS[[#Headers],[BIBS?]]),FALSE)</f>
        <v>0</v>
      </c>
      <c r="N921" s="1" t="str">
        <f>VLOOKUP(Cohort[[#This Row],[Code]],Codes[],COLUMN(Codes[[#Headers],[Meaning]]),FALSE)</f>
        <v>Fetal scan + term scan, assessed at 18 months</v>
      </c>
      <c r="O921" s="1" t="str">
        <f>VLOOKUP(Cohort[[#This Row],[Code]],Codes[],COLUMN(Codes[[#Headers],[Parents Demographic]]),FALSE)</f>
        <v>Yes</v>
      </c>
      <c r="P921" s="1" t="str">
        <f>VLOOKUP(Cohort[[#This Row],[Code]],Codes[],COLUMN(Codes[[#Headers],[Mother''s Past Medical History]]),FALSE)</f>
        <v>Yes</v>
      </c>
      <c r="Q921" s="1" t="str">
        <f>VLOOKUP(Cohort[[#This Row],[Code]],Codes[],COLUMN(Codes[[#Headers],[EDD + Mode of Conception]]),FALSE)</f>
        <v>Yes</v>
      </c>
      <c r="R921" s="1" t="str">
        <f>VLOOKUP(Cohort[[#This Row],[Code]],Codes[],COLUMN(Codes[[#Headers],[Late Pregnancy History]]),FALSE)</f>
        <v>Yes</v>
      </c>
      <c r="S921" s="1" t="str">
        <f>VLOOKUP(Cohort[[#This Row],[Code]],Codes[],COLUMN(Codes[[#Headers],[Labour History]]),FALSE)</f>
        <v>Yes</v>
      </c>
      <c r="T921" s="1" t="str">
        <f>VLOOKUP(Cohort[[#This Row],[Code]],Codes[],COLUMN(Codes[[#Headers],[Baby Background Information]]),FALSE)</f>
        <v>Yes</v>
      </c>
      <c r="U921" s="1" t="str">
        <f>VLOOKUP(Cohort[[#This Row],[Code]],Codes[],COLUMN(Codes[[#Headers],[EPDS]]),FALSE)</f>
        <v>Yes</v>
      </c>
      <c r="V921" s="1" t="str">
        <f>VLOOKUP(Cohort[[#This Row],[Code]],Codes[],COLUMN(Codes[[#Headers],[Mother''s Medications]]),FALSE)</f>
        <v>Yes</v>
      </c>
      <c r="W921" s="1" t="str">
        <f>VLOOKUP(Cohort[[#This Row],[Code]],Codes[],COLUMN(Codes[[#Headers],[Baby Medications]]),FALSE)</f>
        <v>Yes</v>
      </c>
      <c r="X921" s="1" t="str">
        <f>VLOOKUP(Cohort[[#This Row],[Code]],Codes[],COLUMN(Codes[[#Headers],[Obstetric Histpry]]),FALSE)</f>
        <v>Yes</v>
      </c>
      <c r="Y921" s="1" t="str">
        <f>VLOOKUP(Cohort[[#This Row],[Code]],Codes[],COLUMN(Codes[[#Headers],[18 Month Follow on Data]]),FALSE)</f>
        <v>Yes</v>
      </c>
    </row>
    <row r="922" spans="1:25" hidden="1" x14ac:dyDescent="0.2">
      <c r="A922" t="s">
        <v>935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 t="str" cm="1">
        <f t="array" ref="I922">TEXT(SUM(10^Code_Mask*(Cohort[[#This Row],[Fetal Pilot Scans, validated or not]:[Has child had an 18 month assessment.  NB this includes limited data, courtesy assessments etc]]&gt;0)),"0000000")</f>
        <v>1000000</v>
      </c>
      <c r="L922" s="1" t="b">
        <f>VLOOKUP(Cohort[[#This Row],[Participant ID]],BIBS[],COLUMN(BIBS[[#Headers],[BIBS?]]),FALSE)</f>
        <v>0</v>
      </c>
      <c r="N922" s="1" t="str">
        <f>VLOOKUP(Cohort[[#This Row],[Code]],Codes[],COLUMN(Codes[[#Headers],[Meaning]]),FALSE)</f>
        <v>Fetal scan, no other scans, not assessed</v>
      </c>
      <c r="O922" s="1" t="str">
        <f>VLOOKUP(Cohort[[#This Row],[Code]],Codes[],COLUMN(Codes[[#Headers],[Parents Demographic]]),FALSE)</f>
        <v>Yes</v>
      </c>
      <c r="P922" s="1" t="str">
        <f>VLOOKUP(Cohort[[#This Row],[Code]],Codes[],COLUMN(Codes[[#Headers],[Mother''s Past Medical History]]),FALSE)</f>
        <v>Yes</v>
      </c>
      <c r="Q922" s="1" t="str">
        <f>VLOOKUP(Cohort[[#This Row],[Code]],Codes[],COLUMN(Codes[[#Headers],[EDD + Mode of Conception]]),FALSE)</f>
        <v>Yes</v>
      </c>
      <c r="R922" s="1" t="str">
        <f>VLOOKUP(Cohort[[#This Row],[Code]],Codes[],COLUMN(Codes[[#Headers],[Late Pregnancy History]]),FALSE)</f>
        <v>Yes</v>
      </c>
      <c r="S922" s="1" t="str">
        <f>VLOOKUP(Cohort[[#This Row],[Code]],Codes[],COLUMN(Codes[[#Headers],[Labour History]]),FALSE)</f>
        <v>Yes</v>
      </c>
      <c r="T922" s="1" t="str">
        <f>VLOOKUP(Cohort[[#This Row],[Code]],Codes[],COLUMN(Codes[[#Headers],[Baby Background Information]]),FALSE)</f>
        <v>Yes</v>
      </c>
      <c r="U922" s="1" t="str">
        <f>VLOOKUP(Cohort[[#This Row],[Code]],Codes[],COLUMN(Codes[[#Headers],[EPDS]]),FALSE)</f>
        <v>Yes</v>
      </c>
      <c r="V922" s="1" t="str">
        <f>VLOOKUP(Cohort[[#This Row],[Code]],Codes[],COLUMN(Codes[[#Headers],[Mother''s Medications]]),FALSE)</f>
        <v>Yes</v>
      </c>
      <c r="W922" s="1" t="str">
        <f>VLOOKUP(Cohort[[#This Row],[Code]],Codes[],COLUMN(Codes[[#Headers],[Baby Medications]]),FALSE)</f>
        <v>Yes</v>
      </c>
      <c r="X922" s="1" t="str">
        <f>VLOOKUP(Cohort[[#This Row],[Code]],Codes[],COLUMN(Codes[[#Headers],[Obstetric Histpry]]),FALSE)</f>
        <v>Yes</v>
      </c>
      <c r="Y922" s="1" t="str">
        <f>VLOOKUP(Cohort[[#This Row],[Code]],Codes[],COLUMN(Codes[[#Headers],[18 Month Follow on Data]]),FALSE)</f>
        <v>No</v>
      </c>
    </row>
    <row r="923" spans="1:25" hidden="1" x14ac:dyDescent="0.2">
      <c r="A923" t="s">
        <v>936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 t="str" cm="1">
        <f t="array" ref="I923">TEXT(SUM(10^Code_Mask*(Cohort[[#This Row],[Fetal Pilot Scans, validated or not]:[Has child had an 18 month assessment.  NB this includes limited data, courtesy assessments etc]]&gt;0)),"0000000")</f>
        <v>1100000</v>
      </c>
      <c r="L923" s="1" t="b">
        <f>VLOOKUP(Cohort[[#This Row],[Participant ID]],BIBS[],COLUMN(BIBS[[#Headers],[BIBS?]]),FALSE)</f>
        <v>0</v>
      </c>
      <c r="N923" s="1" t="str">
        <f>VLOOKUP(Cohort[[#This Row],[Code]],Codes[],COLUMN(Codes[[#Headers],[Meaning]]),FALSE)</f>
        <v>Fetal scan + term scan, not assessed</v>
      </c>
      <c r="O923" s="1" t="str">
        <f>VLOOKUP(Cohort[[#This Row],[Code]],Codes[],COLUMN(Codes[[#Headers],[Parents Demographic]]),FALSE)</f>
        <v>Yes</v>
      </c>
      <c r="P923" s="1" t="str">
        <f>VLOOKUP(Cohort[[#This Row],[Code]],Codes[],COLUMN(Codes[[#Headers],[Mother''s Past Medical History]]),FALSE)</f>
        <v>Yes</v>
      </c>
      <c r="Q923" s="1" t="str">
        <f>VLOOKUP(Cohort[[#This Row],[Code]],Codes[],COLUMN(Codes[[#Headers],[EDD + Mode of Conception]]),FALSE)</f>
        <v>Yes</v>
      </c>
      <c r="R923" s="1" t="str">
        <f>VLOOKUP(Cohort[[#This Row],[Code]],Codes[],COLUMN(Codes[[#Headers],[Late Pregnancy History]]),FALSE)</f>
        <v>Yes</v>
      </c>
      <c r="S923" s="1" t="str">
        <f>VLOOKUP(Cohort[[#This Row],[Code]],Codes[],COLUMN(Codes[[#Headers],[Labour History]]),FALSE)</f>
        <v>Yes</v>
      </c>
      <c r="T923" s="1" t="str">
        <f>VLOOKUP(Cohort[[#This Row],[Code]],Codes[],COLUMN(Codes[[#Headers],[Baby Background Information]]),FALSE)</f>
        <v>Yes</v>
      </c>
      <c r="U923" s="1" t="str">
        <f>VLOOKUP(Cohort[[#This Row],[Code]],Codes[],COLUMN(Codes[[#Headers],[EPDS]]),FALSE)</f>
        <v>Yes</v>
      </c>
      <c r="V923" s="1" t="str">
        <f>VLOOKUP(Cohort[[#This Row],[Code]],Codes[],COLUMN(Codes[[#Headers],[Mother''s Medications]]),FALSE)</f>
        <v>Yes</v>
      </c>
      <c r="W923" s="1" t="str">
        <f>VLOOKUP(Cohort[[#This Row],[Code]],Codes[],COLUMN(Codes[[#Headers],[Baby Medications]]),FALSE)</f>
        <v>Yes</v>
      </c>
      <c r="X923" s="1" t="str">
        <f>VLOOKUP(Cohort[[#This Row],[Code]],Codes[],COLUMN(Codes[[#Headers],[Obstetric Histpry]]),FALSE)</f>
        <v>Yes</v>
      </c>
      <c r="Y923" s="1" t="str">
        <f>VLOOKUP(Cohort[[#This Row],[Code]],Codes[],COLUMN(Codes[[#Headers],[18 Month Follow on Data]]),FALSE)</f>
        <v>No</v>
      </c>
    </row>
    <row r="924" spans="1:25" hidden="1" x14ac:dyDescent="0.2">
      <c r="A924" t="s">
        <v>937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 t="str" cm="1">
        <f t="array" ref="I924">TEXT(SUM(10^Code_Mask*(Cohort[[#This Row],[Fetal Pilot Scans, validated or not]:[Has child had an 18 month assessment.  NB this includes limited data, courtesy assessments etc]]&gt;0)),"0000000")</f>
        <v>0010000</v>
      </c>
      <c r="L924" s="1" t="b">
        <f>VLOOKUP(Cohort[[#This Row],[Participant ID]],BIBS[],COLUMN(BIBS[[#Headers],[BIBS?]]),FALSE)</f>
        <v>0</v>
      </c>
      <c r="N924" s="1" t="str">
        <f>VLOOKUP(Cohort[[#This Row],[Code]],Codes[],COLUMN(Codes[[#Headers],[Meaning]]),FALSE)</f>
        <v>Pre-term scan, no other scans, not assessed</v>
      </c>
      <c r="O924" s="1" t="str">
        <f>VLOOKUP(Cohort[[#This Row],[Code]],Codes[],COLUMN(Codes[[#Headers],[Parents Demographic]]),FALSE)</f>
        <v>Yes</v>
      </c>
      <c r="P924" s="1" t="str">
        <f>VLOOKUP(Cohort[[#This Row],[Code]],Codes[],COLUMN(Codes[[#Headers],[Mother''s Past Medical History]]),FALSE)</f>
        <v>Yes</v>
      </c>
      <c r="Q924" s="1" t="str">
        <f>VLOOKUP(Cohort[[#This Row],[Code]],Codes[],COLUMN(Codes[[#Headers],[EDD + Mode of Conception]]),FALSE)</f>
        <v>Yes</v>
      </c>
      <c r="R924" s="1" t="str">
        <f>VLOOKUP(Cohort[[#This Row],[Code]],Codes[],COLUMN(Codes[[#Headers],[Late Pregnancy History]]),FALSE)</f>
        <v>Yes</v>
      </c>
      <c r="S924" s="1" t="str">
        <f>VLOOKUP(Cohort[[#This Row],[Code]],Codes[],COLUMN(Codes[[#Headers],[Labour History]]),FALSE)</f>
        <v>Yes</v>
      </c>
      <c r="T924" s="1" t="str">
        <f>VLOOKUP(Cohort[[#This Row],[Code]],Codes[],COLUMN(Codes[[#Headers],[Baby Background Information]]),FALSE)</f>
        <v>Yes</v>
      </c>
      <c r="U924" s="1" t="str">
        <f>VLOOKUP(Cohort[[#This Row],[Code]],Codes[],COLUMN(Codes[[#Headers],[EPDS]]),FALSE)</f>
        <v>Yes</v>
      </c>
      <c r="V924" s="1" t="str">
        <f>VLOOKUP(Cohort[[#This Row],[Code]],Codes[],COLUMN(Codes[[#Headers],[Mother''s Medications]]),FALSE)</f>
        <v>Yes</v>
      </c>
      <c r="W924" s="1" t="str">
        <f>VLOOKUP(Cohort[[#This Row],[Code]],Codes[],COLUMN(Codes[[#Headers],[Baby Medications]]),FALSE)</f>
        <v>Yes</v>
      </c>
      <c r="X924" s="1" t="str">
        <f>VLOOKUP(Cohort[[#This Row],[Code]],Codes[],COLUMN(Codes[[#Headers],[Obstetric Histpry]]),FALSE)</f>
        <v>Yes</v>
      </c>
      <c r="Y924" s="1" t="str">
        <f>VLOOKUP(Cohort[[#This Row],[Code]],Codes[],COLUMN(Codes[[#Headers],[18 Month Follow on Data]]),FALSE)</f>
        <v>No</v>
      </c>
    </row>
    <row r="925" spans="1:25" hidden="1" x14ac:dyDescent="0.2">
      <c r="A925" t="s">
        <v>938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 t="str" cm="1">
        <f t="array" ref="I925">TEXT(SUM(10^Code_Mask*(Cohort[[#This Row],[Fetal Pilot Scans, validated or not]:[Has child had an 18 month assessment.  NB this includes limited data, courtesy assessments etc]]&gt;0)),"0000000")</f>
        <v>1100000</v>
      </c>
      <c r="L925" s="1" t="b">
        <f>VLOOKUP(Cohort[[#This Row],[Participant ID]],BIBS[],COLUMN(BIBS[[#Headers],[BIBS?]]),FALSE)</f>
        <v>0</v>
      </c>
      <c r="N925" s="1" t="str">
        <f>VLOOKUP(Cohort[[#This Row],[Code]],Codes[],COLUMN(Codes[[#Headers],[Meaning]]),FALSE)</f>
        <v>Fetal scan + term scan, not assessed</v>
      </c>
      <c r="O925" s="1" t="str">
        <f>VLOOKUP(Cohort[[#This Row],[Code]],Codes[],COLUMN(Codes[[#Headers],[Parents Demographic]]),FALSE)</f>
        <v>Yes</v>
      </c>
      <c r="P925" s="1" t="str">
        <f>VLOOKUP(Cohort[[#This Row],[Code]],Codes[],COLUMN(Codes[[#Headers],[Mother''s Past Medical History]]),FALSE)</f>
        <v>Yes</v>
      </c>
      <c r="Q925" s="1" t="str">
        <f>VLOOKUP(Cohort[[#This Row],[Code]],Codes[],COLUMN(Codes[[#Headers],[EDD + Mode of Conception]]),FALSE)</f>
        <v>Yes</v>
      </c>
      <c r="R925" s="1" t="str">
        <f>VLOOKUP(Cohort[[#This Row],[Code]],Codes[],COLUMN(Codes[[#Headers],[Late Pregnancy History]]),FALSE)</f>
        <v>Yes</v>
      </c>
      <c r="S925" s="1" t="str">
        <f>VLOOKUP(Cohort[[#This Row],[Code]],Codes[],COLUMN(Codes[[#Headers],[Labour History]]),FALSE)</f>
        <v>Yes</v>
      </c>
      <c r="T925" s="1" t="str">
        <f>VLOOKUP(Cohort[[#This Row],[Code]],Codes[],COLUMN(Codes[[#Headers],[Baby Background Information]]),FALSE)</f>
        <v>Yes</v>
      </c>
      <c r="U925" s="1" t="str">
        <f>VLOOKUP(Cohort[[#This Row],[Code]],Codes[],COLUMN(Codes[[#Headers],[EPDS]]),FALSE)</f>
        <v>Yes</v>
      </c>
      <c r="V925" s="1" t="str">
        <f>VLOOKUP(Cohort[[#This Row],[Code]],Codes[],COLUMN(Codes[[#Headers],[Mother''s Medications]]),FALSE)</f>
        <v>Yes</v>
      </c>
      <c r="W925" s="1" t="str">
        <f>VLOOKUP(Cohort[[#This Row],[Code]],Codes[],COLUMN(Codes[[#Headers],[Baby Medications]]),FALSE)</f>
        <v>Yes</v>
      </c>
      <c r="X925" s="1" t="str">
        <f>VLOOKUP(Cohort[[#This Row],[Code]],Codes[],COLUMN(Codes[[#Headers],[Obstetric Histpry]]),FALSE)</f>
        <v>Yes</v>
      </c>
      <c r="Y925" s="1" t="str">
        <f>VLOOKUP(Cohort[[#This Row],[Code]],Codes[],COLUMN(Codes[[#Headers],[18 Month Follow on Data]]),FALSE)</f>
        <v>No</v>
      </c>
    </row>
    <row r="926" spans="1:25" hidden="1" x14ac:dyDescent="0.2">
      <c r="A926" t="s">
        <v>939</v>
      </c>
      <c r="B926">
        <v>0</v>
      </c>
      <c r="C926">
        <v>0</v>
      </c>
      <c r="D926">
        <v>2</v>
      </c>
      <c r="E926">
        <v>1</v>
      </c>
      <c r="F926">
        <v>0</v>
      </c>
      <c r="G926">
        <v>0</v>
      </c>
      <c r="H926">
        <v>0</v>
      </c>
      <c r="I926" t="str" cm="1">
        <f t="array" ref="I926">TEXT(SUM(10^Code_Mask*(Cohort[[#This Row],[Fetal Pilot Scans, validated or not]:[Has child had an 18 month assessment.  NB this includes limited data, courtesy assessments etc]]&gt;0)),"0000000")</f>
        <v>1100000</v>
      </c>
      <c r="L926" s="1" t="b">
        <f>VLOOKUP(Cohort[[#This Row],[Participant ID]],BIBS[],COLUMN(BIBS[[#Headers],[BIBS?]]),FALSE)</f>
        <v>0</v>
      </c>
      <c r="N926" s="1" t="str">
        <f>VLOOKUP(Cohort[[#This Row],[Code]],Codes[],COLUMN(Codes[[#Headers],[Meaning]]),FALSE)</f>
        <v>Fetal scan + term scan, not assessed</v>
      </c>
      <c r="O926" s="1" t="str">
        <f>VLOOKUP(Cohort[[#This Row],[Code]],Codes[],COLUMN(Codes[[#Headers],[Parents Demographic]]),FALSE)</f>
        <v>Yes</v>
      </c>
      <c r="P926" s="1" t="str">
        <f>VLOOKUP(Cohort[[#This Row],[Code]],Codes[],COLUMN(Codes[[#Headers],[Mother''s Past Medical History]]),FALSE)</f>
        <v>Yes</v>
      </c>
      <c r="Q926" s="1" t="str">
        <f>VLOOKUP(Cohort[[#This Row],[Code]],Codes[],COLUMN(Codes[[#Headers],[EDD + Mode of Conception]]),FALSE)</f>
        <v>Yes</v>
      </c>
      <c r="R926" s="1" t="str">
        <f>VLOOKUP(Cohort[[#This Row],[Code]],Codes[],COLUMN(Codes[[#Headers],[Late Pregnancy History]]),FALSE)</f>
        <v>Yes</v>
      </c>
      <c r="S926" s="1" t="str">
        <f>VLOOKUP(Cohort[[#This Row],[Code]],Codes[],COLUMN(Codes[[#Headers],[Labour History]]),FALSE)</f>
        <v>Yes</v>
      </c>
      <c r="T926" s="1" t="str">
        <f>VLOOKUP(Cohort[[#This Row],[Code]],Codes[],COLUMN(Codes[[#Headers],[Baby Background Information]]),FALSE)</f>
        <v>Yes</v>
      </c>
      <c r="U926" s="1" t="str">
        <f>VLOOKUP(Cohort[[#This Row],[Code]],Codes[],COLUMN(Codes[[#Headers],[EPDS]]),FALSE)</f>
        <v>Yes</v>
      </c>
      <c r="V926" s="1" t="str">
        <f>VLOOKUP(Cohort[[#This Row],[Code]],Codes[],COLUMN(Codes[[#Headers],[Mother''s Medications]]),FALSE)</f>
        <v>Yes</v>
      </c>
      <c r="W926" s="1" t="str">
        <f>VLOOKUP(Cohort[[#This Row],[Code]],Codes[],COLUMN(Codes[[#Headers],[Baby Medications]]),FALSE)</f>
        <v>Yes</v>
      </c>
      <c r="X926" s="1" t="str">
        <f>VLOOKUP(Cohort[[#This Row],[Code]],Codes[],COLUMN(Codes[[#Headers],[Obstetric Histpry]]),FALSE)</f>
        <v>Yes</v>
      </c>
      <c r="Y926" s="1" t="str">
        <f>VLOOKUP(Cohort[[#This Row],[Code]],Codes[],COLUMN(Codes[[#Headers],[18 Month Follow on Data]]),FALSE)</f>
        <v>No</v>
      </c>
    </row>
    <row r="927" spans="1:25" hidden="1" x14ac:dyDescent="0.2">
      <c r="A927" t="s">
        <v>940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 t="str" cm="1">
        <f t="array" ref="I927">TEXT(SUM(10^Code_Mask*(Cohort[[#This Row],[Fetal Pilot Scans, validated or not]:[Has child had an 18 month assessment.  NB this includes limited data, courtesy assessments etc]]&gt;0)),"0000000")</f>
        <v>1000000</v>
      </c>
      <c r="L927" s="1" t="b">
        <f>VLOOKUP(Cohort[[#This Row],[Participant ID]],BIBS[],COLUMN(BIBS[[#Headers],[BIBS?]]),FALSE)</f>
        <v>0</v>
      </c>
      <c r="N927" s="1" t="str">
        <f>VLOOKUP(Cohort[[#This Row],[Code]],Codes[],COLUMN(Codes[[#Headers],[Meaning]]),FALSE)</f>
        <v>Fetal scan, no other scans, not assessed</v>
      </c>
      <c r="O927" s="1" t="str">
        <f>VLOOKUP(Cohort[[#This Row],[Code]],Codes[],COLUMN(Codes[[#Headers],[Parents Demographic]]),FALSE)</f>
        <v>Yes</v>
      </c>
      <c r="P927" s="1" t="str">
        <f>VLOOKUP(Cohort[[#This Row],[Code]],Codes[],COLUMN(Codes[[#Headers],[Mother''s Past Medical History]]),FALSE)</f>
        <v>Yes</v>
      </c>
      <c r="Q927" s="1" t="str">
        <f>VLOOKUP(Cohort[[#This Row],[Code]],Codes[],COLUMN(Codes[[#Headers],[EDD + Mode of Conception]]),FALSE)</f>
        <v>Yes</v>
      </c>
      <c r="R927" s="1" t="str">
        <f>VLOOKUP(Cohort[[#This Row],[Code]],Codes[],COLUMN(Codes[[#Headers],[Late Pregnancy History]]),FALSE)</f>
        <v>Yes</v>
      </c>
      <c r="S927" s="1" t="str">
        <f>VLOOKUP(Cohort[[#This Row],[Code]],Codes[],COLUMN(Codes[[#Headers],[Labour History]]),FALSE)</f>
        <v>Yes</v>
      </c>
      <c r="T927" s="1" t="str">
        <f>VLOOKUP(Cohort[[#This Row],[Code]],Codes[],COLUMN(Codes[[#Headers],[Baby Background Information]]),FALSE)</f>
        <v>Yes</v>
      </c>
      <c r="U927" s="1" t="str">
        <f>VLOOKUP(Cohort[[#This Row],[Code]],Codes[],COLUMN(Codes[[#Headers],[EPDS]]),FALSE)</f>
        <v>Yes</v>
      </c>
      <c r="V927" s="1" t="str">
        <f>VLOOKUP(Cohort[[#This Row],[Code]],Codes[],COLUMN(Codes[[#Headers],[Mother''s Medications]]),FALSE)</f>
        <v>Yes</v>
      </c>
      <c r="W927" s="1" t="str">
        <f>VLOOKUP(Cohort[[#This Row],[Code]],Codes[],COLUMN(Codes[[#Headers],[Baby Medications]]),FALSE)</f>
        <v>Yes</v>
      </c>
      <c r="X927" s="1" t="str">
        <f>VLOOKUP(Cohort[[#This Row],[Code]],Codes[],COLUMN(Codes[[#Headers],[Obstetric Histpry]]),FALSE)</f>
        <v>Yes</v>
      </c>
      <c r="Y927" s="1" t="str">
        <f>VLOOKUP(Cohort[[#This Row],[Code]],Codes[],COLUMN(Codes[[#Headers],[18 Month Follow on Data]]),FALSE)</f>
        <v>No</v>
      </c>
    </row>
    <row r="928" spans="1:25" hidden="1" x14ac:dyDescent="0.2">
      <c r="A928" t="s">
        <v>941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 t="str" cm="1">
        <f t="array" ref="I928">TEXT(SUM(10^Code_Mask*(Cohort[[#This Row],[Fetal Pilot Scans, validated or not]:[Has child had an 18 month assessment.  NB this includes limited data, courtesy assessments etc]]&gt;0)),"0000000")</f>
        <v>1000000</v>
      </c>
      <c r="L928" s="1" t="b">
        <f>VLOOKUP(Cohort[[#This Row],[Participant ID]],BIBS[],COLUMN(BIBS[[#Headers],[BIBS?]]),FALSE)</f>
        <v>0</v>
      </c>
      <c r="N928" s="1" t="str">
        <f>VLOOKUP(Cohort[[#This Row],[Code]],Codes[],COLUMN(Codes[[#Headers],[Meaning]]),FALSE)</f>
        <v>Fetal scan, no other scans, not assessed</v>
      </c>
      <c r="O928" s="1" t="str">
        <f>VLOOKUP(Cohort[[#This Row],[Code]],Codes[],COLUMN(Codes[[#Headers],[Parents Demographic]]),FALSE)</f>
        <v>Yes</v>
      </c>
      <c r="P928" s="1" t="str">
        <f>VLOOKUP(Cohort[[#This Row],[Code]],Codes[],COLUMN(Codes[[#Headers],[Mother''s Past Medical History]]),FALSE)</f>
        <v>Yes</v>
      </c>
      <c r="Q928" s="1" t="str">
        <f>VLOOKUP(Cohort[[#This Row],[Code]],Codes[],COLUMN(Codes[[#Headers],[EDD + Mode of Conception]]),FALSE)</f>
        <v>Yes</v>
      </c>
      <c r="R928" s="1" t="str">
        <f>VLOOKUP(Cohort[[#This Row],[Code]],Codes[],COLUMN(Codes[[#Headers],[Late Pregnancy History]]),FALSE)</f>
        <v>Yes</v>
      </c>
      <c r="S928" s="1" t="str">
        <f>VLOOKUP(Cohort[[#This Row],[Code]],Codes[],COLUMN(Codes[[#Headers],[Labour History]]),FALSE)</f>
        <v>Yes</v>
      </c>
      <c r="T928" s="1" t="str">
        <f>VLOOKUP(Cohort[[#This Row],[Code]],Codes[],COLUMN(Codes[[#Headers],[Baby Background Information]]),FALSE)</f>
        <v>Yes</v>
      </c>
      <c r="U928" s="1" t="str">
        <f>VLOOKUP(Cohort[[#This Row],[Code]],Codes[],COLUMN(Codes[[#Headers],[EPDS]]),FALSE)</f>
        <v>Yes</v>
      </c>
      <c r="V928" s="1" t="str">
        <f>VLOOKUP(Cohort[[#This Row],[Code]],Codes[],COLUMN(Codes[[#Headers],[Mother''s Medications]]),FALSE)</f>
        <v>Yes</v>
      </c>
      <c r="W928" s="1" t="str">
        <f>VLOOKUP(Cohort[[#This Row],[Code]],Codes[],COLUMN(Codes[[#Headers],[Baby Medications]]),FALSE)</f>
        <v>Yes</v>
      </c>
      <c r="X928" s="1" t="str">
        <f>VLOOKUP(Cohort[[#This Row],[Code]],Codes[],COLUMN(Codes[[#Headers],[Obstetric Histpry]]),FALSE)</f>
        <v>Yes</v>
      </c>
      <c r="Y928" s="1" t="str">
        <f>VLOOKUP(Cohort[[#This Row],[Code]],Codes[],COLUMN(Codes[[#Headers],[18 Month Follow on Data]]),FALSE)</f>
        <v>No</v>
      </c>
    </row>
    <row r="929" spans="1:25" hidden="1" x14ac:dyDescent="0.2">
      <c r="A929" t="s">
        <v>942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 t="str" cm="1">
        <f t="array" ref="I929">TEXT(SUM(10^Code_Mask*(Cohort[[#This Row],[Fetal Pilot Scans, validated or not]:[Has child had an 18 month assessment.  NB this includes limited data, courtesy assessments etc]]&gt;0)),"0000000")</f>
        <v>0011100</v>
      </c>
      <c r="L929" s="1" t="b">
        <f>VLOOKUP(Cohort[[#This Row],[Participant ID]],BIBS[],COLUMN(BIBS[[#Headers],[BIBS?]]),FALSE)</f>
        <v>0</v>
      </c>
      <c r="N929" s="1" t="str">
        <f>VLOOKUP(Cohort[[#This Row],[Code]],Codes[],COLUMN(Codes[[#Headers],[Meaning]]),FALSE)</f>
        <v>Pre-term and pre-term at term scans, assessed at 18 months</v>
      </c>
      <c r="O929" s="1" t="str">
        <f>VLOOKUP(Cohort[[#This Row],[Code]],Codes[],COLUMN(Codes[[#Headers],[Parents Demographic]]),FALSE)</f>
        <v>Yes</v>
      </c>
      <c r="P929" s="1" t="str">
        <f>VLOOKUP(Cohort[[#This Row],[Code]],Codes[],COLUMN(Codes[[#Headers],[Mother''s Past Medical History]]),FALSE)</f>
        <v>Yes</v>
      </c>
      <c r="Q929" s="1" t="str">
        <f>VLOOKUP(Cohort[[#This Row],[Code]],Codes[],COLUMN(Codes[[#Headers],[EDD + Mode of Conception]]),FALSE)</f>
        <v>Yes</v>
      </c>
      <c r="R929" s="1" t="str">
        <f>VLOOKUP(Cohort[[#This Row],[Code]],Codes[],COLUMN(Codes[[#Headers],[Late Pregnancy History]]),FALSE)</f>
        <v>Yes</v>
      </c>
      <c r="S929" s="1" t="str">
        <f>VLOOKUP(Cohort[[#This Row],[Code]],Codes[],COLUMN(Codes[[#Headers],[Labour History]]),FALSE)</f>
        <v>Yes</v>
      </c>
      <c r="T929" s="1" t="str">
        <f>VLOOKUP(Cohort[[#This Row],[Code]],Codes[],COLUMN(Codes[[#Headers],[Baby Background Information]]),FALSE)</f>
        <v>Yes</v>
      </c>
      <c r="U929" s="1" t="str">
        <f>VLOOKUP(Cohort[[#This Row],[Code]],Codes[],COLUMN(Codes[[#Headers],[EPDS]]),FALSE)</f>
        <v>Yes</v>
      </c>
      <c r="V929" s="1" t="str">
        <f>VLOOKUP(Cohort[[#This Row],[Code]],Codes[],COLUMN(Codes[[#Headers],[Mother''s Medications]]),FALSE)</f>
        <v>Yes</v>
      </c>
      <c r="W929" s="1" t="str">
        <f>VLOOKUP(Cohort[[#This Row],[Code]],Codes[],COLUMN(Codes[[#Headers],[Baby Medications]]),FALSE)</f>
        <v>Yes</v>
      </c>
      <c r="X929" s="1" t="str">
        <f>VLOOKUP(Cohort[[#This Row],[Code]],Codes[],COLUMN(Codes[[#Headers],[Obstetric Histpry]]),FALSE)</f>
        <v>Yes</v>
      </c>
      <c r="Y929" s="1" t="str">
        <f>VLOOKUP(Cohort[[#This Row],[Code]],Codes[],COLUMN(Codes[[#Headers],[18 Month Follow on Data]]),FALSE)</f>
        <v>Yes</v>
      </c>
    </row>
    <row r="930" spans="1:25" hidden="1" x14ac:dyDescent="0.2">
      <c r="A930" t="s">
        <v>943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1</v>
      </c>
      <c r="I930" t="str" cm="1">
        <f t="array" ref="I930">TEXT(SUM(10^Code_Mask*(Cohort[[#This Row],[Fetal Pilot Scans, validated or not]:[Has child had an 18 month assessment.  NB this includes limited data, courtesy assessments etc]]&gt;0)),"0000000")</f>
        <v>0011100</v>
      </c>
      <c r="L930" s="1" t="b">
        <f>VLOOKUP(Cohort[[#This Row],[Participant ID]],BIBS[],COLUMN(BIBS[[#Headers],[BIBS?]]),FALSE)</f>
        <v>0</v>
      </c>
      <c r="N930" s="1" t="str">
        <f>VLOOKUP(Cohort[[#This Row],[Code]],Codes[],COLUMN(Codes[[#Headers],[Meaning]]),FALSE)</f>
        <v>Pre-term and pre-term at term scans, assessed at 18 months</v>
      </c>
      <c r="O930" s="1" t="str">
        <f>VLOOKUP(Cohort[[#This Row],[Code]],Codes[],COLUMN(Codes[[#Headers],[Parents Demographic]]),FALSE)</f>
        <v>Yes</v>
      </c>
      <c r="P930" s="1" t="str">
        <f>VLOOKUP(Cohort[[#This Row],[Code]],Codes[],COLUMN(Codes[[#Headers],[Mother''s Past Medical History]]),FALSE)</f>
        <v>Yes</v>
      </c>
      <c r="Q930" s="1" t="str">
        <f>VLOOKUP(Cohort[[#This Row],[Code]],Codes[],COLUMN(Codes[[#Headers],[EDD + Mode of Conception]]),FALSE)</f>
        <v>Yes</v>
      </c>
      <c r="R930" s="1" t="str">
        <f>VLOOKUP(Cohort[[#This Row],[Code]],Codes[],COLUMN(Codes[[#Headers],[Late Pregnancy History]]),FALSE)</f>
        <v>Yes</v>
      </c>
      <c r="S930" s="1" t="str">
        <f>VLOOKUP(Cohort[[#This Row],[Code]],Codes[],COLUMN(Codes[[#Headers],[Labour History]]),FALSE)</f>
        <v>Yes</v>
      </c>
      <c r="T930" s="1" t="str">
        <f>VLOOKUP(Cohort[[#This Row],[Code]],Codes[],COLUMN(Codes[[#Headers],[Baby Background Information]]),FALSE)</f>
        <v>Yes</v>
      </c>
      <c r="U930" s="1" t="str">
        <f>VLOOKUP(Cohort[[#This Row],[Code]],Codes[],COLUMN(Codes[[#Headers],[EPDS]]),FALSE)</f>
        <v>Yes</v>
      </c>
      <c r="V930" s="1" t="str">
        <f>VLOOKUP(Cohort[[#This Row],[Code]],Codes[],COLUMN(Codes[[#Headers],[Mother''s Medications]]),FALSE)</f>
        <v>Yes</v>
      </c>
      <c r="W930" s="1" t="str">
        <f>VLOOKUP(Cohort[[#This Row],[Code]],Codes[],COLUMN(Codes[[#Headers],[Baby Medications]]),FALSE)</f>
        <v>Yes</v>
      </c>
      <c r="X930" s="1" t="str">
        <f>VLOOKUP(Cohort[[#This Row],[Code]],Codes[],COLUMN(Codes[[#Headers],[Obstetric Histpry]]),FALSE)</f>
        <v>Yes</v>
      </c>
      <c r="Y930" s="1" t="str">
        <f>VLOOKUP(Cohort[[#This Row],[Code]],Codes[],COLUMN(Codes[[#Headers],[18 Month Follow on Data]]),FALSE)</f>
        <v>Yes</v>
      </c>
    </row>
    <row r="931" spans="1:25" hidden="1" x14ac:dyDescent="0.2">
      <c r="A931" t="s">
        <v>944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 t="str" cm="1">
        <f t="array" ref="I931">TEXT(SUM(10^Code_Mask*(Cohort[[#This Row],[Fetal Pilot Scans, validated or not]:[Has child had an 18 month assessment.  NB this includes limited data, courtesy assessments etc]]&gt;0)),"0000000")</f>
        <v>1100000</v>
      </c>
      <c r="L931" s="1" t="b">
        <f>VLOOKUP(Cohort[[#This Row],[Participant ID]],BIBS[],COLUMN(BIBS[[#Headers],[BIBS?]]),FALSE)</f>
        <v>0</v>
      </c>
      <c r="N931" s="1" t="str">
        <f>VLOOKUP(Cohort[[#This Row],[Code]],Codes[],COLUMN(Codes[[#Headers],[Meaning]]),FALSE)</f>
        <v>Fetal scan + term scan, not assessed</v>
      </c>
      <c r="O931" s="1" t="str">
        <f>VLOOKUP(Cohort[[#This Row],[Code]],Codes[],COLUMN(Codes[[#Headers],[Parents Demographic]]),FALSE)</f>
        <v>Yes</v>
      </c>
      <c r="P931" s="1" t="str">
        <f>VLOOKUP(Cohort[[#This Row],[Code]],Codes[],COLUMN(Codes[[#Headers],[Mother''s Past Medical History]]),FALSE)</f>
        <v>Yes</v>
      </c>
      <c r="Q931" s="1" t="str">
        <f>VLOOKUP(Cohort[[#This Row],[Code]],Codes[],COLUMN(Codes[[#Headers],[EDD + Mode of Conception]]),FALSE)</f>
        <v>Yes</v>
      </c>
      <c r="R931" s="1" t="str">
        <f>VLOOKUP(Cohort[[#This Row],[Code]],Codes[],COLUMN(Codes[[#Headers],[Late Pregnancy History]]),FALSE)</f>
        <v>Yes</v>
      </c>
      <c r="S931" s="1" t="str">
        <f>VLOOKUP(Cohort[[#This Row],[Code]],Codes[],COLUMN(Codes[[#Headers],[Labour History]]),FALSE)</f>
        <v>Yes</v>
      </c>
      <c r="T931" s="1" t="str">
        <f>VLOOKUP(Cohort[[#This Row],[Code]],Codes[],COLUMN(Codes[[#Headers],[Baby Background Information]]),FALSE)</f>
        <v>Yes</v>
      </c>
      <c r="U931" s="1" t="str">
        <f>VLOOKUP(Cohort[[#This Row],[Code]],Codes[],COLUMN(Codes[[#Headers],[EPDS]]),FALSE)</f>
        <v>Yes</v>
      </c>
      <c r="V931" s="1" t="str">
        <f>VLOOKUP(Cohort[[#This Row],[Code]],Codes[],COLUMN(Codes[[#Headers],[Mother''s Medications]]),FALSE)</f>
        <v>Yes</v>
      </c>
      <c r="W931" s="1" t="str">
        <f>VLOOKUP(Cohort[[#This Row],[Code]],Codes[],COLUMN(Codes[[#Headers],[Baby Medications]]),FALSE)</f>
        <v>Yes</v>
      </c>
      <c r="X931" s="1" t="str">
        <f>VLOOKUP(Cohort[[#This Row],[Code]],Codes[],COLUMN(Codes[[#Headers],[Obstetric Histpry]]),FALSE)</f>
        <v>Yes</v>
      </c>
      <c r="Y931" s="1" t="str">
        <f>VLOOKUP(Cohort[[#This Row],[Code]],Codes[],COLUMN(Codes[[#Headers],[18 Month Follow on Data]]),FALSE)</f>
        <v>No</v>
      </c>
    </row>
    <row r="932" spans="1:25" hidden="1" x14ac:dyDescent="0.2">
      <c r="A932" t="s">
        <v>945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 t="str" cm="1">
        <f t="array" ref="I932">TEXT(SUM(10^Code_Mask*(Cohort[[#This Row],[Fetal Pilot Scans, validated or not]:[Has child had an 18 month assessment.  NB this includes limited data, courtesy assessments etc]]&gt;0)),"0000000")</f>
        <v>1000000</v>
      </c>
      <c r="L932" s="1" t="b">
        <f>VLOOKUP(Cohort[[#This Row],[Participant ID]],BIBS[],COLUMN(BIBS[[#Headers],[BIBS?]]),FALSE)</f>
        <v>0</v>
      </c>
      <c r="N932" s="1" t="str">
        <f>VLOOKUP(Cohort[[#This Row],[Code]],Codes[],COLUMN(Codes[[#Headers],[Meaning]]),FALSE)</f>
        <v>Fetal scan, no other scans, not assessed</v>
      </c>
      <c r="O932" s="1" t="str">
        <f>VLOOKUP(Cohort[[#This Row],[Code]],Codes[],COLUMN(Codes[[#Headers],[Parents Demographic]]),FALSE)</f>
        <v>Yes</v>
      </c>
      <c r="P932" s="1" t="str">
        <f>VLOOKUP(Cohort[[#This Row],[Code]],Codes[],COLUMN(Codes[[#Headers],[Mother''s Past Medical History]]),FALSE)</f>
        <v>Yes</v>
      </c>
      <c r="Q932" s="1" t="str">
        <f>VLOOKUP(Cohort[[#This Row],[Code]],Codes[],COLUMN(Codes[[#Headers],[EDD + Mode of Conception]]),FALSE)</f>
        <v>Yes</v>
      </c>
      <c r="R932" s="1" t="str">
        <f>VLOOKUP(Cohort[[#This Row],[Code]],Codes[],COLUMN(Codes[[#Headers],[Late Pregnancy History]]),FALSE)</f>
        <v>Yes</v>
      </c>
      <c r="S932" s="1" t="str">
        <f>VLOOKUP(Cohort[[#This Row],[Code]],Codes[],COLUMN(Codes[[#Headers],[Labour History]]),FALSE)</f>
        <v>Yes</v>
      </c>
      <c r="T932" s="1" t="str">
        <f>VLOOKUP(Cohort[[#This Row],[Code]],Codes[],COLUMN(Codes[[#Headers],[Baby Background Information]]),FALSE)</f>
        <v>Yes</v>
      </c>
      <c r="U932" s="1" t="str">
        <f>VLOOKUP(Cohort[[#This Row],[Code]],Codes[],COLUMN(Codes[[#Headers],[EPDS]]),FALSE)</f>
        <v>Yes</v>
      </c>
      <c r="V932" s="1" t="str">
        <f>VLOOKUP(Cohort[[#This Row],[Code]],Codes[],COLUMN(Codes[[#Headers],[Mother''s Medications]]),FALSE)</f>
        <v>Yes</v>
      </c>
      <c r="W932" s="1" t="str">
        <f>VLOOKUP(Cohort[[#This Row],[Code]],Codes[],COLUMN(Codes[[#Headers],[Baby Medications]]),FALSE)</f>
        <v>Yes</v>
      </c>
      <c r="X932" s="1" t="str">
        <f>VLOOKUP(Cohort[[#This Row],[Code]],Codes[],COLUMN(Codes[[#Headers],[Obstetric Histpry]]),FALSE)</f>
        <v>Yes</v>
      </c>
      <c r="Y932" s="1" t="str">
        <f>VLOOKUP(Cohort[[#This Row],[Code]],Codes[],COLUMN(Codes[[#Headers],[18 Month Follow on Data]]),FALSE)</f>
        <v>No</v>
      </c>
    </row>
    <row r="933" spans="1:25" hidden="1" x14ac:dyDescent="0.2">
      <c r="A933" t="s">
        <v>946</v>
      </c>
      <c r="B933">
        <v>0</v>
      </c>
      <c r="C933">
        <v>0</v>
      </c>
      <c r="D933">
        <v>2</v>
      </c>
      <c r="E933">
        <v>1</v>
      </c>
      <c r="F933">
        <v>0</v>
      </c>
      <c r="G933">
        <v>0</v>
      </c>
      <c r="H933">
        <v>0</v>
      </c>
      <c r="I933" t="str" cm="1">
        <f t="array" ref="I933">TEXT(SUM(10^Code_Mask*(Cohort[[#This Row],[Fetal Pilot Scans, validated or not]:[Has child had an 18 month assessment.  NB this includes limited data, courtesy assessments etc]]&gt;0)),"0000000")</f>
        <v>1100000</v>
      </c>
      <c r="L933" s="1" t="b">
        <f>VLOOKUP(Cohort[[#This Row],[Participant ID]],BIBS[],COLUMN(BIBS[[#Headers],[BIBS?]]),FALSE)</f>
        <v>0</v>
      </c>
      <c r="N933" s="1" t="str">
        <f>VLOOKUP(Cohort[[#This Row],[Code]],Codes[],COLUMN(Codes[[#Headers],[Meaning]]),FALSE)</f>
        <v>Fetal scan + term scan, not assessed</v>
      </c>
      <c r="O933" s="1" t="str">
        <f>VLOOKUP(Cohort[[#This Row],[Code]],Codes[],COLUMN(Codes[[#Headers],[Parents Demographic]]),FALSE)</f>
        <v>Yes</v>
      </c>
      <c r="P933" s="1" t="str">
        <f>VLOOKUP(Cohort[[#This Row],[Code]],Codes[],COLUMN(Codes[[#Headers],[Mother''s Past Medical History]]),FALSE)</f>
        <v>Yes</v>
      </c>
      <c r="Q933" s="1" t="str">
        <f>VLOOKUP(Cohort[[#This Row],[Code]],Codes[],COLUMN(Codes[[#Headers],[EDD + Mode of Conception]]),FALSE)</f>
        <v>Yes</v>
      </c>
      <c r="R933" s="1" t="str">
        <f>VLOOKUP(Cohort[[#This Row],[Code]],Codes[],COLUMN(Codes[[#Headers],[Late Pregnancy History]]),FALSE)</f>
        <v>Yes</v>
      </c>
      <c r="S933" s="1" t="str">
        <f>VLOOKUP(Cohort[[#This Row],[Code]],Codes[],COLUMN(Codes[[#Headers],[Labour History]]),FALSE)</f>
        <v>Yes</v>
      </c>
      <c r="T933" s="1" t="str">
        <f>VLOOKUP(Cohort[[#This Row],[Code]],Codes[],COLUMN(Codes[[#Headers],[Baby Background Information]]),FALSE)</f>
        <v>Yes</v>
      </c>
      <c r="U933" s="1" t="str">
        <f>VLOOKUP(Cohort[[#This Row],[Code]],Codes[],COLUMN(Codes[[#Headers],[EPDS]]),FALSE)</f>
        <v>Yes</v>
      </c>
      <c r="V933" s="1" t="str">
        <f>VLOOKUP(Cohort[[#This Row],[Code]],Codes[],COLUMN(Codes[[#Headers],[Mother''s Medications]]),FALSE)</f>
        <v>Yes</v>
      </c>
      <c r="W933" s="1" t="str">
        <f>VLOOKUP(Cohort[[#This Row],[Code]],Codes[],COLUMN(Codes[[#Headers],[Baby Medications]]),FALSE)</f>
        <v>Yes</v>
      </c>
      <c r="X933" s="1" t="str">
        <f>VLOOKUP(Cohort[[#This Row],[Code]],Codes[],COLUMN(Codes[[#Headers],[Obstetric Histpry]]),FALSE)</f>
        <v>Yes</v>
      </c>
      <c r="Y933" s="1" t="str">
        <f>VLOOKUP(Cohort[[#This Row],[Code]],Codes[],COLUMN(Codes[[#Headers],[18 Month Follow on Data]]),FALSE)</f>
        <v>No</v>
      </c>
    </row>
    <row r="934" spans="1:25" hidden="1" x14ac:dyDescent="0.2">
      <c r="A934" t="s">
        <v>947</v>
      </c>
      <c r="B934">
        <v>0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0</v>
      </c>
      <c r="I934" t="str" cm="1">
        <f t="array" ref="I934">TEXT(SUM(10^Code_Mask*(Cohort[[#This Row],[Fetal Pilot Scans, validated or not]:[Has child had an 18 month assessment.  NB this includes limited data, courtesy assessments etc]]&gt;0)),"0000000")</f>
        <v>1000000</v>
      </c>
      <c r="L934" s="1" t="b">
        <f>VLOOKUP(Cohort[[#This Row],[Participant ID]],BIBS[],COLUMN(BIBS[[#Headers],[BIBS?]]),FALSE)</f>
        <v>0</v>
      </c>
      <c r="N934" s="1" t="str">
        <f>VLOOKUP(Cohort[[#This Row],[Code]],Codes[],COLUMN(Codes[[#Headers],[Meaning]]),FALSE)</f>
        <v>Fetal scan, no other scans, not assessed</v>
      </c>
      <c r="O934" s="1" t="str">
        <f>VLOOKUP(Cohort[[#This Row],[Code]],Codes[],COLUMN(Codes[[#Headers],[Parents Demographic]]),FALSE)</f>
        <v>Yes</v>
      </c>
      <c r="P934" s="1" t="str">
        <f>VLOOKUP(Cohort[[#This Row],[Code]],Codes[],COLUMN(Codes[[#Headers],[Mother''s Past Medical History]]),FALSE)</f>
        <v>Yes</v>
      </c>
      <c r="Q934" s="1" t="str">
        <f>VLOOKUP(Cohort[[#This Row],[Code]],Codes[],COLUMN(Codes[[#Headers],[EDD + Mode of Conception]]),FALSE)</f>
        <v>Yes</v>
      </c>
      <c r="R934" s="1" t="str">
        <f>VLOOKUP(Cohort[[#This Row],[Code]],Codes[],COLUMN(Codes[[#Headers],[Late Pregnancy History]]),FALSE)</f>
        <v>Yes</v>
      </c>
      <c r="S934" s="1" t="str">
        <f>VLOOKUP(Cohort[[#This Row],[Code]],Codes[],COLUMN(Codes[[#Headers],[Labour History]]),FALSE)</f>
        <v>Yes</v>
      </c>
      <c r="T934" s="1" t="str">
        <f>VLOOKUP(Cohort[[#This Row],[Code]],Codes[],COLUMN(Codes[[#Headers],[Baby Background Information]]),FALSE)</f>
        <v>Yes</v>
      </c>
      <c r="U934" s="1" t="str">
        <f>VLOOKUP(Cohort[[#This Row],[Code]],Codes[],COLUMN(Codes[[#Headers],[EPDS]]),FALSE)</f>
        <v>Yes</v>
      </c>
      <c r="V934" s="1" t="str">
        <f>VLOOKUP(Cohort[[#This Row],[Code]],Codes[],COLUMN(Codes[[#Headers],[Mother''s Medications]]),FALSE)</f>
        <v>Yes</v>
      </c>
      <c r="W934" s="1" t="str">
        <f>VLOOKUP(Cohort[[#This Row],[Code]],Codes[],COLUMN(Codes[[#Headers],[Baby Medications]]),FALSE)</f>
        <v>Yes</v>
      </c>
      <c r="X934" s="1" t="str">
        <f>VLOOKUP(Cohort[[#This Row],[Code]],Codes[],COLUMN(Codes[[#Headers],[Obstetric Histpry]]),FALSE)</f>
        <v>Yes</v>
      </c>
      <c r="Y934" s="1" t="str">
        <f>VLOOKUP(Cohort[[#This Row],[Code]],Codes[],COLUMN(Codes[[#Headers],[18 Month Follow on Data]]),FALSE)</f>
        <v>No</v>
      </c>
    </row>
    <row r="935" spans="1:25" hidden="1" x14ac:dyDescent="0.2">
      <c r="A935" t="s">
        <v>948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 t="str" cm="1">
        <f t="array" ref="I935">TEXT(SUM(10^Code_Mask*(Cohort[[#This Row],[Fetal Pilot Scans, validated or not]:[Has child had an 18 month assessment.  NB this includes limited data, courtesy assessments etc]]&gt;0)),"0000000")</f>
        <v>1100000</v>
      </c>
      <c r="L935" s="1" t="b">
        <f>VLOOKUP(Cohort[[#This Row],[Participant ID]],BIBS[],COLUMN(BIBS[[#Headers],[BIBS?]]),FALSE)</f>
        <v>0</v>
      </c>
      <c r="N935" s="1" t="str">
        <f>VLOOKUP(Cohort[[#This Row],[Code]],Codes[],COLUMN(Codes[[#Headers],[Meaning]]),FALSE)</f>
        <v>Fetal scan + term scan, not assessed</v>
      </c>
      <c r="O935" s="1" t="str">
        <f>VLOOKUP(Cohort[[#This Row],[Code]],Codes[],COLUMN(Codes[[#Headers],[Parents Demographic]]),FALSE)</f>
        <v>Yes</v>
      </c>
      <c r="P935" s="1" t="str">
        <f>VLOOKUP(Cohort[[#This Row],[Code]],Codes[],COLUMN(Codes[[#Headers],[Mother''s Past Medical History]]),FALSE)</f>
        <v>Yes</v>
      </c>
      <c r="Q935" s="1" t="str">
        <f>VLOOKUP(Cohort[[#This Row],[Code]],Codes[],COLUMN(Codes[[#Headers],[EDD + Mode of Conception]]),FALSE)</f>
        <v>Yes</v>
      </c>
      <c r="R935" s="1" t="str">
        <f>VLOOKUP(Cohort[[#This Row],[Code]],Codes[],COLUMN(Codes[[#Headers],[Late Pregnancy History]]),FALSE)</f>
        <v>Yes</v>
      </c>
      <c r="S935" s="1" t="str">
        <f>VLOOKUP(Cohort[[#This Row],[Code]],Codes[],COLUMN(Codes[[#Headers],[Labour History]]),FALSE)</f>
        <v>Yes</v>
      </c>
      <c r="T935" s="1" t="str">
        <f>VLOOKUP(Cohort[[#This Row],[Code]],Codes[],COLUMN(Codes[[#Headers],[Baby Background Information]]),FALSE)</f>
        <v>Yes</v>
      </c>
      <c r="U935" s="1" t="str">
        <f>VLOOKUP(Cohort[[#This Row],[Code]],Codes[],COLUMN(Codes[[#Headers],[EPDS]]),FALSE)</f>
        <v>Yes</v>
      </c>
      <c r="V935" s="1" t="str">
        <f>VLOOKUP(Cohort[[#This Row],[Code]],Codes[],COLUMN(Codes[[#Headers],[Mother''s Medications]]),FALSE)</f>
        <v>Yes</v>
      </c>
      <c r="W935" s="1" t="str">
        <f>VLOOKUP(Cohort[[#This Row],[Code]],Codes[],COLUMN(Codes[[#Headers],[Baby Medications]]),FALSE)</f>
        <v>Yes</v>
      </c>
      <c r="X935" s="1" t="str">
        <f>VLOOKUP(Cohort[[#This Row],[Code]],Codes[],COLUMN(Codes[[#Headers],[Obstetric Histpry]]),FALSE)</f>
        <v>Yes</v>
      </c>
      <c r="Y935" s="1" t="str">
        <f>VLOOKUP(Cohort[[#This Row],[Code]],Codes[],COLUMN(Codes[[#Headers],[18 Month Follow on Data]]),FALSE)</f>
        <v>No</v>
      </c>
    </row>
    <row r="936" spans="1:25" hidden="1" x14ac:dyDescent="0.2">
      <c r="A936" t="s">
        <v>949</v>
      </c>
      <c r="B936">
        <v>0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 t="str" cm="1">
        <f t="array" ref="I936">TEXT(SUM(10^Code_Mask*(Cohort[[#This Row],[Fetal Pilot Scans, validated or not]:[Has child had an 18 month assessment.  NB this includes limited data, courtesy assessments etc]]&gt;0)),"0000000")</f>
        <v>1000000</v>
      </c>
      <c r="L936" s="1" t="b">
        <f>VLOOKUP(Cohort[[#This Row],[Participant ID]],BIBS[],COLUMN(BIBS[[#Headers],[BIBS?]]),FALSE)</f>
        <v>0</v>
      </c>
      <c r="N936" s="1" t="str">
        <f>VLOOKUP(Cohort[[#This Row],[Code]],Codes[],COLUMN(Codes[[#Headers],[Meaning]]),FALSE)</f>
        <v>Fetal scan, no other scans, not assessed</v>
      </c>
      <c r="O936" s="1" t="str">
        <f>VLOOKUP(Cohort[[#This Row],[Code]],Codes[],COLUMN(Codes[[#Headers],[Parents Demographic]]),FALSE)</f>
        <v>Yes</v>
      </c>
      <c r="P936" s="1" t="str">
        <f>VLOOKUP(Cohort[[#This Row],[Code]],Codes[],COLUMN(Codes[[#Headers],[Mother''s Past Medical History]]),FALSE)</f>
        <v>Yes</v>
      </c>
      <c r="Q936" s="1" t="str">
        <f>VLOOKUP(Cohort[[#This Row],[Code]],Codes[],COLUMN(Codes[[#Headers],[EDD + Mode of Conception]]),FALSE)</f>
        <v>Yes</v>
      </c>
      <c r="R936" s="1" t="str">
        <f>VLOOKUP(Cohort[[#This Row],[Code]],Codes[],COLUMN(Codes[[#Headers],[Late Pregnancy History]]),FALSE)</f>
        <v>Yes</v>
      </c>
      <c r="S936" s="1" t="str">
        <f>VLOOKUP(Cohort[[#This Row],[Code]],Codes[],COLUMN(Codes[[#Headers],[Labour History]]),FALSE)</f>
        <v>Yes</v>
      </c>
      <c r="T936" s="1" t="str">
        <f>VLOOKUP(Cohort[[#This Row],[Code]],Codes[],COLUMN(Codes[[#Headers],[Baby Background Information]]),FALSE)</f>
        <v>Yes</v>
      </c>
      <c r="U936" s="1" t="str">
        <f>VLOOKUP(Cohort[[#This Row],[Code]],Codes[],COLUMN(Codes[[#Headers],[EPDS]]),FALSE)</f>
        <v>Yes</v>
      </c>
      <c r="V936" s="1" t="str">
        <f>VLOOKUP(Cohort[[#This Row],[Code]],Codes[],COLUMN(Codes[[#Headers],[Mother''s Medications]]),FALSE)</f>
        <v>Yes</v>
      </c>
      <c r="W936" s="1" t="str">
        <f>VLOOKUP(Cohort[[#This Row],[Code]],Codes[],COLUMN(Codes[[#Headers],[Baby Medications]]),FALSE)</f>
        <v>Yes</v>
      </c>
      <c r="X936" s="1" t="str">
        <f>VLOOKUP(Cohort[[#This Row],[Code]],Codes[],COLUMN(Codes[[#Headers],[Obstetric Histpry]]),FALSE)</f>
        <v>Yes</v>
      </c>
      <c r="Y936" s="1" t="str">
        <f>VLOOKUP(Cohort[[#This Row],[Code]],Codes[],COLUMN(Codes[[#Headers],[18 Month Follow on Data]]),FALSE)</f>
        <v>No</v>
      </c>
    </row>
    <row r="937" spans="1:25" hidden="1" x14ac:dyDescent="0.2">
      <c r="A937" t="s">
        <v>950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 t="str" cm="1">
        <f t="array" ref="I937">TEXT(SUM(10^Code_Mask*(Cohort[[#This Row],[Fetal Pilot Scans, validated or not]:[Has child had an 18 month assessment.  NB this includes limited data, courtesy assessments etc]]&gt;0)),"0000000")</f>
        <v>1000000</v>
      </c>
      <c r="L937" s="1" t="b">
        <f>VLOOKUP(Cohort[[#This Row],[Participant ID]],BIBS[],COLUMN(BIBS[[#Headers],[BIBS?]]),FALSE)</f>
        <v>0</v>
      </c>
      <c r="N937" s="1" t="str">
        <f>VLOOKUP(Cohort[[#This Row],[Code]],Codes[],COLUMN(Codes[[#Headers],[Meaning]]),FALSE)</f>
        <v>Fetal scan, no other scans, not assessed</v>
      </c>
      <c r="O937" s="1" t="str">
        <f>VLOOKUP(Cohort[[#This Row],[Code]],Codes[],COLUMN(Codes[[#Headers],[Parents Demographic]]),FALSE)</f>
        <v>Yes</v>
      </c>
      <c r="P937" s="1" t="str">
        <f>VLOOKUP(Cohort[[#This Row],[Code]],Codes[],COLUMN(Codes[[#Headers],[Mother''s Past Medical History]]),FALSE)</f>
        <v>Yes</v>
      </c>
      <c r="Q937" s="1" t="str">
        <f>VLOOKUP(Cohort[[#This Row],[Code]],Codes[],COLUMN(Codes[[#Headers],[EDD + Mode of Conception]]),FALSE)</f>
        <v>Yes</v>
      </c>
      <c r="R937" s="1" t="str">
        <f>VLOOKUP(Cohort[[#This Row],[Code]],Codes[],COLUMN(Codes[[#Headers],[Late Pregnancy History]]),FALSE)</f>
        <v>Yes</v>
      </c>
      <c r="S937" s="1" t="str">
        <f>VLOOKUP(Cohort[[#This Row],[Code]],Codes[],COLUMN(Codes[[#Headers],[Labour History]]),FALSE)</f>
        <v>Yes</v>
      </c>
      <c r="T937" s="1" t="str">
        <f>VLOOKUP(Cohort[[#This Row],[Code]],Codes[],COLUMN(Codes[[#Headers],[Baby Background Information]]),FALSE)</f>
        <v>Yes</v>
      </c>
      <c r="U937" s="1" t="str">
        <f>VLOOKUP(Cohort[[#This Row],[Code]],Codes[],COLUMN(Codes[[#Headers],[EPDS]]),FALSE)</f>
        <v>Yes</v>
      </c>
      <c r="V937" s="1" t="str">
        <f>VLOOKUP(Cohort[[#This Row],[Code]],Codes[],COLUMN(Codes[[#Headers],[Mother''s Medications]]),FALSE)</f>
        <v>Yes</v>
      </c>
      <c r="W937" s="1" t="str">
        <f>VLOOKUP(Cohort[[#This Row],[Code]],Codes[],COLUMN(Codes[[#Headers],[Baby Medications]]),FALSE)</f>
        <v>Yes</v>
      </c>
      <c r="X937" s="1" t="str">
        <f>VLOOKUP(Cohort[[#This Row],[Code]],Codes[],COLUMN(Codes[[#Headers],[Obstetric Histpry]]),FALSE)</f>
        <v>Yes</v>
      </c>
      <c r="Y937" s="1" t="str">
        <f>VLOOKUP(Cohort[[#This Row],[Code]],Codes[],COLUMN(Codes[[#Headers],[18 Month Follow on Data]]),FALSE)</f>
        <v>No</v>
      </c>
    </row>
    <row r="938" spans="1:25" hidden="1" x14ac:dyDescent="0.2">
      <c r="A938" t="s">
        <v>951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 t="str" cm="1">
        <f t="array" ref="I938">TEXT(SUM(10^Code_Mask*(Cohort[[#This Row],[Fetal Pilot Scans, validated or not]:[Has child had an 18 month assessment.  NB this includes limited data, courtesy assessments etc]]&gt;0)),"0000000")</f>
        <v>1000000</v>
      </c>
      <c r="L938" s="1" t="b">
        <f>VLOOKUP(Cohort[[#This Row],[Participant ID]],BIBS[],COLUMN(BIBS[[#Headers],[BIBS?]]),FALSE)</f>
        <v>0</v>
      </c>
      <c r="N938" s="1" t="str">
        <f>VLOOKUP(Cohort[[#This Row],[Code]],Codes[],COLUMN(Codes[[#Headers],[Meaning]]),FALSE)</f>
        <v>Fetal scan, no other scans, not assessed</v>
      </c>
      <c r="O938" s="1" t="str">
        <f>VLOOKUP(Cohort[[#This Row],[Code]],Codes[],COLUMN(Codes[[#Headers],[Parents Demographic]]),FALSE)</f>
        <v>Yes</v>
      </c>
      <c r="P938" s="1" t="str">
        <f>VLOOKUP(Cohort[[#This Row],[Code]],Codes[],COLUMN(Codes[[#Headers],[Mother''s Past Medical History]]),FALSE)</f>
        <v>Yes</v>
      </c>
      <c r="Q938" s="1" t="str">
        <f>VLOOKUP(Cohort[[#This Row],[Code]],Codes[],COLUMN(Codes[[#Headers],[EDD + Mode of Conception]]),FALSE)</f>
        <v>Yes</v>
      </c>
      <c r="R938" s="1" t="str">
        <f>VLOOKUP(Cohort[[#This Row],[Code]],Codes[],COLUMN(Codes[[#Headers],[Late Pregnancy History]]),FALSE)</f>
        <v>Yes</v>
      </c>
      <c r="S938" s="1" t="str">
        <f>VLOOKUP(Cohort[[#This Row],[Code]],Codes[],COLUMN(Codes[[#Headers],[Labour History]]),FALSE)</f>
        <v>Yes</v>
      </c>
      <c r="T938" s="1" t="str">
        <f>VLOOKUP(Cohort[[#This Row],[Code]],Codes[],COLUMN(Codes[[#Headers],[Baby Background Information]]),FALSE)</f>
        <v>Yes</v>
      </c>
      <c r="U938" s="1" t="str">
        <f>VLOOKUP(Cohort[[#This Row],[Code]],Codes[],COLUMN(Codes[[#Headers],[EPDS]]),FALSE)</f>
        <v>Yes</v>
      </c>
      <c r="V938" s="1" t="str">
        <f>VLOOKUP(Cohort[[#This Row],[Code]],Codes[],COLUMN(Codes[[#Headers],[Mother''s Medications]]),FALSE)</f>
        <v>Yes</v>
      </c>
      <c r="W938" s="1" t="str">
        <f>VLOOKUP(Cohort[[#This Row],[Code]],Codes[],COLUMN(Codes[[#Headers],[Baby Medications]]),FALSE)</f>
        <v>Yes</v>
      </c>
      <c r="X938" s="1" t="str">
        <f>VLOOKUP(Cohort[[#This Row],[Code]],Codes[],COLUMN(Codes[[#Headers],[Obstetric Histpry]]),FALSE)</f>
        <v>Yes</v>
      </c>
      <c r="Y938" s="1" t="str">
        <f>VLOOKUP(Cohort[[#This Row],[Code]],Codes[],COLUMN(Codes[[#Headers],[18 Month Follow on Data]]),FALSE)</f>
        <v>No</v>
      </c>
    </row>
    <row r="939" spans="1:25" hidden="1" x14ac:dyDescent="0.2">
      <c r="A939" t="s">
        <v>952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 t="str" cm="1">
        <f t="array" ref="I939">TEXT(SUM(10^Code_Mask*(Cohort[[#This Row],[Fetal Pilot Scans, validated or not]:[Has child had an 18 month assessment.  NB this includes limited data, courtesy assessments etc]]&gt;0)),"0000000")</f>
        <v>1000000</v>
      </c>
      <c r="L939" s="1" t="b">
        <f>VLOOKUP(Cohort[[#This Row],[Participant ID]],BIBS[],COLUMN(BIBS[[#Headers],[BIBS?]]),FALSE)</f>
        <v>0</v>
      </c>
      <c r="N939" s="1" t="str">
        <f>VLOOKUP(Cohort[[#This Row],[Code]],Codes[],COLUMN(Codes[[#Headers],[Meaning]]),FALSE)</f>
        <v>Fetal scan, no other scans, not assessed</v>
      </c>
      <c r="O939" s="1" t="str">
        <f>VLOOKUP(Cohort[[#This Row],[Code]],Codes[],COLUMN(Codes[[#Headers],[Parents Demographic]]),FALSE)</f>
        <v>Yes</v>
      </c>
      <c r="P939" s="1" t="str">
        <f>VLOOKUP(Cohort[[#This Row],[Code]],Codes[],COLUMN(Codes[[#Headers],[Mother''s Past Medical History]]),FALSE)</f>
        <v>Yes</v>
      </c>
      <c r="Q939" s="1" t="str">
        <f>VLOOKUP(Cohort[[#This Row],[Code]],Codes[],COLUMN(Codes[[#Headers],[EDD + Mode of Conception]]),FALSE)</f>
        <v>Yes</v>
      </c>
      <c r="R939" s="1" t="str">
        <f>VLOOKUP(Cohort[[#This Row],[Code]],Codes[],COLUMN(Codes[[#Headers],[Late Pregnancy History]]),FALSE)</f>
        <v>Yes</v>
      </c>
      <c r="S939" s="1" t="str">
        <f>VLOOKUP(Cohort[[#This Row],[Code]],Codes[],COLUMN(Codes[[#Headers],[Labour History]]),FALSE)</f>
        <v>Yes</v>
      </c>
      <c r="T939" s="1" t="str">
        <f>VLOOKUP(Cohort[[#This Row],[Code]],Codes[],COLUMN(Codes[[#Headers],[Baby Background Information]]),FALSE)</f>
        <v>Yes</v>
      </c>
      <c r="U939" s="1" t="str">
        <f>VLOOKUP(Cohort[[#This Row],[Code]],Codes[],COLUMN(Codes[[#Headers],[EPDS]]),FALSE)</f>
        <v>Yes</v>
      </c>
      <c r="V939" s="1" t="str">
        <f>VLOOKUP(Cohort[[#This Row],[Code]],Codes[],COLUMN(Codes[[#Headers],[Mother''s Medications]]),FALSE)</f>
        <v>Yes</v>
      </c>
      <c r="W939" s="1" t="str">
        <f>VLOOKUP(Cohort[[#This Row],[Code]],Codes[],COLUMN(Codes[[#Headers],[Baby Medications]]),FALSE)</f>
        <v>Yes</v>
      </c>
      <c r="X939" s="1" t="str">
        <f>VLOOKUP(Cohort[[#This Row],[Code]],Codes[],COLUMN(Codes[[#Headers],[Obstetric Histpry]]),FALSE)</f>
        <v>Yes</v>
      </c>
      <c r="Y939" s="1" t="str">
        <f>VLOOKUP(Cohort[[#This Row],[Code]],Codes[],COLUMN(Codes[[#Headers],[18 Month Follow on Data]]),FALSE)</f>
        <v>No</v>
      </c>
    </row>
    <row r="940" spans="1:25" hidden="1" x14ac:dyDescent="0.2">
      <c r="A940" t="s">
        <v>953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 t="str" cm="1">
        <f t="array" ref="I940">TEXT(SUM(10^Code_Mask*(Cohort[[#This Row],[Fetal Pilot Scans, validated or not]:[Has child had an 18 month assessment.  NB this includes limited data, courtesy assessments etc]]&gt;0)),"0000000")</f>
        <v>0011000</v>
      </c>
      <c r="L940" s="1" t="b">
        <f>VLOOKUP(Cohort[[#This Row],[Participant ID]],BIBS[],COLUMN(BIBS[[#Headers],[BIBS?]]),FALSE)</f>
        <v>0</v>
      </c>
      <c r="N940" s="1" t="str">
        <f>VLOOKUP(Cohort[[#This Row],[Code]],Codes[],COLUMN(Codes[[#Headers],[Meaning]]),FALSE)</f>
        <v>Pre-term and pre-term at term scans, not assessed</v>
      </c>
      <c r="O940" s="1" t="str">
        <f>VLOOKUP(Cohort[[#This Row],[Code]],Codes[],COLUMN(Codes[[#Headers],[Parents Demographic]]),FALSE)</f>
        <v>Yes</v>
      </c>
      <c r="P940" s="1" t="str">
        <f>VLOOKUP(Cohort[[#This Row],[Code]],Codes[],COLUMN(Codes[[#Headers],[Mother''s Past Medical History]]),FALSE)</f>
        <v>Yes</v>
      </c>
      <c r="Q940" s="1" t="str">
        <f>VLOOKUP(Cohort[[#This Row],[Code]],Codes[],COLUMN(Codes[[#Headers],[EDD + Mode of Conception]]),FALSE)</f>
        <v>Yes</v>
      </c>
      <c r="R940" s="1" t="str">
        <f>VLOOKUP(Cohort[[#This Row],[Code]],Codes[],COLUMN(Codes[[#Headers],[Late Pregnancy History]]),FALSE)</f>
        <v>Yes</v>
      </c>
      <c r="S940" s="1" t="str">
        <f>VLOOKUP(Cohort[[#This Row],[Code]],Codes[],COLUMN(Codes[[#Headers],[Labour History]]),FALSE)</f>
        <v>Yes</v>
      </c>
      <c r="T940" s="1" t="str">
        <f>VLOOKUP(Cohort[[#This Row],[Code]],Codes[],COLUMN(Codes[[#Headers],[Baby Background Information]]),FALSE)</f>
        <v>Yes</v>
      </c>
      <c r="U940" s="1" t="str">
        <f>VLOOKUP(Cohort[[#This Row],[Code]],Codes[],COLUMN(Codes[[#Headers],[EPDS]]),FALSE)</f>
        <v>Yes</v>
      </c>
      <c r="V940" s="1" t="str">
        <f>VLOOKUP(Cohort[[#This Row],[Code]],Codes[],COLUMN(Codes[[#Headers],[Mother''s Medications]]),FALSE)</f>
        <v>Yes</v>
      </c>
      <c r="W940" s="1" t="str">
        <f>VLOOKUP(Cohort[[#This Row],[Code]],Codes[],COLUMN(Codes[[#Headers],[Baby Medications]]),FALSE)</f>
        <v>Yes</v>
      </c>
      <c r="X940" s="1" t="str">
        <f>VLOOKUP(Cohort[[#This Row],[Code]],Codes[],COLUMN(Codes[[#Headers],[Obstetric Histpry]]),FALSE)</f>
        <v>Yes</v>
      </c>
      <c r="Y940" s="1" t="str">
        <f>VLOOKUP(Cohort[[#This Row],[Code]],Codes[],COLUMN(Codes[[#Headers],[18 Month Follow on Data]]),FALSE)</f>
        <v>No</v>
      </c>
    </row>
    <row r="941" spans="1:25" hidden="1" x14ac:dyDescent="0.2">
      <c r="A941" t="s">
        <v>954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 t="str" cm="1">
        <f t="array" ref="I941">TEXT(SUM(10^Code_Mask*(Cohort[[#This Row],[Fetal Pilot Scans, validated or not]:[Has child had an 18 month assessment.  NB this includes limited data, courtesy assessments etc]]&gt;0)),"0000000")</f>
        <v>0010000</v>
      </c>
      <c r="L941" s="1" t="b">
        <f>VLOOKUP(Cohort[[#This Row],[Participant ID]],BIBS[],COLUMN(BIBS[[#Headers],[BIBS?]]),FALSE)</f>
        <v>0</v>
      </c>
      <c r="N941" s="1" t="str">
        <f>VLOOKUP(Cohort[[#This Row],[Code]],Codes[],COLUMN(Codes[[#Headers],[Meaning]]),FALSE)</f>
        <v>Pre-term scan, no other scans, not assessed</v>
      </c>
      <c r="O941" s="1" t="str">
        <f>VLOOKUP(Cohort[[#This Row],[Code]],Codes[],COLUMN(Codes[[#Headers],[Parents Demographic]]),FALSE)</f>
        <v>Yes</v>
      </c>
      <c r="P941" s="1" t="str">
        <f>VLOOKUP(Cohort[[#This Row],[Code]],Codes[],COLUMN(Codes[[#Headers],[Mother''s Past Medical History]]),FALSE)</f>
        <v>Yes</v>
      </c>
      <c r="Q941" s="1" t="str">
        <f>VLOOKUP(Cohort[[#This Row],[Code]],Codes[],COLUMN(Codes[[#Headers],[EDD + Mode of Conception]]),FALSE)</f>
        <v>Yes</v>
      </c>
      <c r="R941" s="1" t="str">
        <f>VLOOKUP(Cohort[[#This Row],[Code]],Codes[],COLUMN(Codes[[#Headers],[Late Pregnancy History]]),FALSE)</f>
        <v>Yes</v>
      </c>
      <c r="S941" s="1" t="str">
        <f>VLOOKUP(Cohort[[#This Row],[Code]],Codes[],COLUMN(Codes[[#Headers],[Labour History]]),FALSE)</f>
        <v>Yes</v>
      </c>
      <c r="T941" s="1" t="str">
        <f>VLOOKUP(Cohort[[#This Row],[Code]],Codes[],COLUMN(Codes[[#Headers],[Baby Background Information]]),FALSE)</f>
        <v>Yes</v>
      </c>
      <c r="U941" s="1" t="str">
        <f>VLOOKUP(Cohort[[#This Row],[Code]],Codes[],COLUMN(Codes[[#Headers],[EPDS]]),FALSE)</f>
        <v>Yes</v>
      </c>
      <c r="V941" s="1" t="str">
        <f>VLOOKUP(Cohort[[#This Row],[Code]],Codes[],COLUMN(Codes[[#Headers],[Mother''s Medications]]),FALSE)</f>
        <v>Yes</v>
      </c>
      <c r="W941" s="1" t="str">
        <f>VLOOKUP(Cohort[[#This Row],[Code]],Codes[],COLUMN(Codes[[#Headers],[Baby Medications]]),FALSE)</f>
        <v>Yes</v>
      </c>
      <c r="X941" s="1" t="str">
        <f>VLOOKUP(Cohort[[#This Row],[Code]],Codes[],COLUMN(Codes[[#Headers],[Obstetric Histpry]]),FALSE)</f>
        <v>Yes</v>
      </c>
      <c r="Y941" s="1" t="str">
        <f>VLOOKUP(Cohort[[#This Row],[Code]],Codes[],COLUMN(Codes[[#Headers],[18 Month Follow on Data]]),FALSE)</f>
        <v>No</v>
      </c>
    </row>
    <row r="942" spans="1:25" hidden="1" x14ac:dyDescent="0.2">
      <c r="A942" t="s">
        <v>955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 t="str" cm="1">
        <f t="array" ref="I942">TEXT(SUM(10^Code_Mask*(Cohort[[#This Row],[Fetal Pilot Scans, validated or not]:[Has child had an 18 month assessment.  NB this includes limited data, courtesy assessments etc]]&gt;0)),"0000000")</f>
        <v>0010000</v>
      </c>
      <c r="L942" s="1" t="b">
        <f>VLOOKUP(Cohort[[#This Row],[Participant ID]],BIBS[],COLUMN(BIBS[[#Headers],[BIBS?]]),FALSE)</f>
        <v>0</v>
      </c>
      <c r="N942" s="1" t="str">
        <f>VLOOKUP(Cohort[[#This Row],[Code]],Codes[],COLUMN(Codes[[#Headers],[Meaning]]),FALSE)</f>
        <v>Pre-term scan, no other scans, not assessed</v>
      </c>
      <c r="O942" s="1" t="str">
        <f>VLOOKUP(Cohort[[#This Row],[Code]],Codes[],COLUMN(Codes[[#Headers],[Parents Demographic]]),FALSE)</f>
        <v>Yes</v>
      </c>
      <c r="P942" s="1" t="str">
        <f>VLOOKUP(Cohort[[#This Row],[Code]],Codes[],COLUMN(Codes[[#Headers],[Mother''s Past Medical History]]),FALSE)</f>
        <v>Yes</v>
      </c>
      <c r="Q942" s="1" t="str">
        <f>VLOOKUP(Cohort[[#This Row],[Code]],Codes[],COLUMN(Codes[[#Headers],[EDD + Mode of Conception]]),FALSE)</f>
        <v>Yes</v>
      </c>
      <c r="R942" s="1" t="str">
        <f>VLOOKUP(Cohort[[#This Row],[Code]],Codes[],COLUMN(Codes[[#Headers],[Late Pregnancy History]]),FALSE)</f>
        <v>Yes</v>
      </c>
      <c r="S942" s="1" t="str">
        <f>VLOOKUP(Cohort[[#This Row],[Code]],Codes[],COLUMN(Codes[[#Headers],[Labour History]]),FALSE)</f>
        <v>Yes</v>
      </c>
      <c r="T942" s="1" t="str">
        <f>VLOOKUP(Cohort[[#This Row],[Code]],Codes[],COLUMN(Codes[[#Headers],[Baby Background Information]]),FALSE)</f>
        <v>Yes</v>
      </c>
      <c r="U942" s="1" t="str">
        <f>VLOOKUP(Cohort[[#This Row],[Code]],Codes[],COLUMN(Codes[[#Headers],[EPDS]]),FALSE)</f>
        <v>Yes</v>
      </c>
      <c r="V942" s="1" t="str">
        <f>VLOOKUP(Cohort[[#This Row],[Code]],Codes[],COLUMN(Codes[[#Headers],[Mother''s Medications]]),FALSE)</f>
        <v>Yes</v>
      </c>
      <c r="W942" s="1" t="str">
        <f>VLOOKUP(Cohort[[#This Row],[Code]],Codes[],COLUMN(Codes[[#Headers],[Baby Medications]]),FALSE)</f>
        <v>Yes</v>
      </c>
      <c r="X942" s="1" t="str">
        <f>VLOOKUP(Cohort[[#This Row],[Code]],Codes[],COLUMN(Codes[[#Headers],[Obstetric Histpry]]),FALSE)</f>
        <v>Yes</v>
      </c>
      <c r="Y942" s="1" t="str">
        <f>VLOOKUP(Cohort[[#This Row],[Code]],Codes[],COLUMN(Codes[[#Headers],[18 Month Follow on Data]]),FALSE)</f>
        <v>No</v>
      </c>
    </row>
    <row r="943" spans="1:25" hidden="1" x14ac:dyDescent="0.2">
      <c r="A943" t="s">
        <v>956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 t="str" cm="1">
        <f t="array" ref="I943">TEXT(SUM(10^Code_Mask*(Cohort[[#This Row],[Fetal Pilot Scans, validated or not]:[Has child had an 18 month assessment.  NB this includes limited data, courtesy assessments etc]]&gt;0)),"0000000")</f>
        <v>1000000</v>
      </c>
      <c r="L943" s="1" t="b">
        <f>VLOOKUP(Cohort[[#This Row],[Participant ID]],BIBS[],COLUMN(BIBS[[#Headers],[BIBS?]]),FALSE)</f>
        <v>0</v>
      </c>
      <c r="N943" s="1" t="str">
        <f>VLOOKUP(Cohort[[#This Row],[Code]],Codes[],COLUMN(Codes[[#Headers],[Meaning]]),FALSE)</f>
        <v>Fetal scan, no other scans, not assessed</v>
      </c>
      <c r="O943" s="1" t="str">
        <f>VLOOKUP(Cohort[[#This Row],[Code]],Codes[],COLUMN(Codes[[#Headers],[Parents Demographic]]),FALSE)</f>
        <v>Yes</v>
      </c>
      <c r="P943" s="1" t="str">
        <f>VLOOKUP(Cohort[[#This Row],[Code]],Codes[],COLUMN(Codes[[#Headers],[Mother''s Past Medical History]]),FALSE)</f>
        <v>Yes</v>
      </c>
      <c r="Q943" s="1" t="str">
        <f>VLOOKUP(Cohort[[#This Row],[Code]],Codes[],COLUMN(Codes[[#Headers],[EDD + Mode of Conception]]),FALSE)</f>
        <v>Yes</v>
      </c>
      <c r="R943" s="1" t="str">
        <f>VLOOKUP(Cohort[[#This Row],[Code]],Codes[],COLUMN(Codes[[#Headers],[Late Pregnancy History]]),FALSE)</f>
        <v>Yes</v>
      </c>
      <c r="S943" s="1" t="str">
        <f>VLOOKUP(Cohort[[#This Row],[Code]],Codes[],COLUMN(Codes[[#Headers],[Labour History]]),FALSE)</f>
        <v>Yes</v>
      </c>
      <c r="T943" s="1" t="str">
        <f>VLOOKUP(Cohort[[#This Row],[Code]],Codes[],COLUMN(Codes[[#Headers],[Baby Background Information]]),FALSE)</f>
        <v>Yes</v>
      </c>
      <c r="U943" s="1" t="str">
        <f>VLOOKUP(Cohort[[#This Row],[Code]],Codes[],COLUMN(Codes[[#Headers],[EPDS]]),FALSE)</f>
        <v>Yes</v>
      </c>
      <c r="V943" s="1" t="str">
        <f>VLOOKUP(Cohort[[#This Row],[Code]],Codes[],COLUMN(Codes[[#Headers],[Mother''s Medications]]),FALSE)</f>
        <v>Yes</v>
      </c>
      <c r="W943" s="1" t="str">
        <f>VLOOKUP(Cohort[[#This Row],[Code]],Codes[],COLUMN(Codes[[#Headers],[Baby Medications]]),FALSE)</f>
        <v>Yes</v>
      </c>
      <c r="X943" s="1" t="str">
        <f>VLOOKUP(Cohort[[#This Row],[Code]],Codes[],COLUMN(Codes[[#Headers],[Obstetric Histpry]]),FALSE)</f>
        <v>Yes</v>
      </c>
      <c r="Y943" s="1" t="str">
        <f>VLOOKUP(Cohort[[#This Row],[Code]],Codes[],COLUMN(Codes[[#Headers],[18 Month Follow on Data]]),FALSE)</f>
        <v>No</v>
      </c>
    </row>
    <row r="944" spans="1:25" hidden="1" x14ac:dyDescent="0.2">
      <c r="A944" t="s">
        <v>957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 t="str" cm="1">
        <f t="array" ref="I944">TEXT(SUM(10^Code_Mask*(Cohort[[#This Row],[Fetal Pilot Scans, validated or not]:[Has child had an 18 month assessment.  NB this includes limited data, courtesy assessments etc]]&gt;0)),"0000000")</f>
        <v>1000000</v>
      </c>
      <c r="L944" s="1" t="b">
        <f>VLOOKUP(Cohort[[#This Row],[Participant ID]],BIBS[],COLUMN(BIBS[[#Headers],[BIBS?]]),FALSE)</f>
        <v>0</v>
      </c>
      <c r="N944" s="1" t="str">
        <f>VLOOKUP(Cohort[[#This Row],[Code]],Codes[],COLUMN(Codes[[#Headers],[Meaning]]),FALSE)</f>
        <v>Fetal scan, no other scans, not assessed</v>
      </c>
      <c r="O944" s="1" t="str">
        <f>VLOOKUP(Cohort[[#This Row],[Code]],Codes[],COLUMN(Codes[[#Headers],[Parents Demographic]]),FALSE)</f>
        <v>Yes</v>
      </c>
      <c r="P944" s="1" t="str">
        <f>VLOOKUP(Cohort[[#This Row],[Code]],Codes[],COLUMN(Codes[[#Headers],[Mother''s Past Medical History]]),FALSE)</f>
        <v>Yes</v>
      </c>
      <c r="Q944" s="1" t="str">
        <f>VLOOKUP(Cohort[[#This Row],[Code]],Codes[],COLUMN(Codes[[#Headers],[EDD + Mode of Conception]]),FALSE)</f>
        <v>Yes</v>
      </c>
      <c r="R944" s="1" t="str">
        <f>VLOOKUP(Cohort[[#This Row],[Code]],Codes[],COLUMN(Codes[[#Headers],[Late Pregnancy History]]),FALSE)</f>
        <v>Yes</v>
      </c>
      <c r="S944" s="1" t="str">
        <f>VLOOKUP(Cohort[[#This Row],[Code]],Codes[],COLUMN(Codes[[#Headers],[Labour History]]),FALSE)</f>
        <v>Yes</v>
      </c>
      <c r="T944" s="1" t="str">
        <f>VLOOKUP(Cohort[[#This Row],[Code]],Codes[],COLUMN(Codes[[#Headers],[Baby Background Information]]),FALSE)</f>
        <v>Yes</v>
      </c>
      <c r="U944" s="1" t="str">
        <f>VLOOKUP(Cohort[[#This Row],[Code]],Codes[],COLUMN(Codes[[#Headers],[EPDS]]),FALSE)</f>
        <v>Yes</v>
      </c>
      <c r="V944" s="1" t="str">
        <f>VLOOKUP(Cohort[[#This Row],[Code]],Codes[],COLUMN(Codes[[#Headers],[Mother''s Medications]]),FALSE)</f>
        <v>Yes</v>
      </c>
      <c r="W944" s="1" t="str">
        <f>VLOOKUP(Cohort[[#This Row],[Code]],Codes[],COLUMN(Codes[[#Headers],[Baby Medications]]),FALSE)</f>
        <v>Yes</v>
      </c>
      <c r="X944" s="1" t="str">
        <f>VLOOKUP(Cohort[[#This Row],[Code]],Codes[],COLUMN(Codes[[#Headers],[Obstetric Histpry]]),FALSE)</f>
        <v>Yes</v>
      </c>
      <c r="Y944" s="1" t="str">
        <f>VLOOKUP(Cohort[[#This Row],[Code]],Codes[],COLUMN(Codes[[#Headers],[18 Month Follow on Data]]),FALSE)</f>
        <v>No</v>
      </c>
    </row>
    <row r="945" spans="1:25" hidden="1" x14ac:dyDescent="0.2">
      <c r="A945" t="s">
        <v>958</v>
      </c>
      <c r="B945">
        <v>0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 t="str" cm="1">
        <f t="array" ref="I945">TEXT(SUM(10^Code_Mask*(Cohort[[#This Row],[Fetal Pilot Scans, validated or not]:[Has child had an 18 month assessment.  NB this includes limited data, courtesy assessments etc]]&gt;0)),"0000000")</f>
        <v>1000000</v>
      </c>
      <c r="L945" s="1" t="b">
        <f>VLOOKUP(Cohort[[#This Row],[Participant ID]],BIBS[],COLUMN(BIBS[[#Headers],[BIBS?]]),FALSE)</f>
        <v>0</v>
      </c>
      <c r="N945" s="1" t="str">
        <f>VLOOKUP(Cohort[[#This Row],[Code]],Codes[],COLUMN(Codes[[#Headers],[Meaning]]),FALSE)</f>
        <v>Fetal scan, no other scans, not assessed</v>
      </c>
      <c r="O945" s="1" t="str">
        <f>VLOOKUP(Cohort[[#This Row],[Code]],Codes[],COLUMN(Codes[[#Headers],[Parents Demographic]]),FALSE)</f>
        <v>Yes</v>
      </c>
      <c r="P945" s="1" t="str">
        <f>VLOOKUP(Cohort[[#This Row],[Code]],Codes[],COLUMN(Codes[[#Headers],[Mother''s Past Medical History]]),FALSE)</f>
        <v>Yes</v>
      </c>
      <c r="Q945" s="1" t="str">
        <f>VLOOKUP(Cohort[[#This Row],[Code]],Codes[],COLUMN(Codes[[#Headers],[EDD + Mode of Conception]]),FALSE)</f>
        <v>Yes</v>
      </c>
      <c r="R945" s="1" t="str">
        <f>VLOOKUP(Cohort[[#This Row],[Code]],Codes[],COLUMN(Codes[[#Headers],[Late Pregnancy History]]),FALSE)</f>
        <v>Yes</v>
      </c>
      <c r="S945" s="1" t="str">
        <f>VLOOKUP(Cohort[[#This Row],[Code]],Codes[],COLUMN(Codes[[#Headers],[Labour History]]),FALSE)</f>
        <v>Yes</v>
      </c>
      <c r="T945" s="1" t="str">
        <f>VLOOKUP(Cohort[[#This Row],[Code]],Codes[],COLUMN(Codes[[#Headers],[Baby Background Information]]),FALSE)</f>
        <v>Yes</v>
      </c>
      <c r="U945" s="1" t="str">
        <f>VLOOKUP(Cohort[[#This Row],[Code]],Codes[],COLUMN(Codes[[#Headers],[EPDS]]),FALSE)</f>
        <v>Yes</v>
      </c>
      <c r="V945" s="1" t="str">
        <f>VLOOKUP(Cohort[[#This Row],[Code]],Codes[],COLUMN(Codes[[#Headers],[Mother''s Medications]]),FALSE)</f>
        <v>Yes</v>
      </c>
      <c r="W945" s="1" t="str">
        <f>VLOOKUP(Cohort[[#This Row],[Code]],Codes[],COLUMN(Codes[[#Headers],[Baby Medications]]),FALSE)</f>
        <v>Yes</v>
      </c>
      <c r="X945" s="1" t="str">
        <f>VLOOKUP(Cohort[[#This Row],[Code]],Codes[],COLUMN(Codes[[#Headers],[Obstetric Histpry]]),FALSE)</f>
        <v>Yes</v>
      </c>
      <c r="Y945" s="1" t="str">
        <f>VLOOKUP(Cohort[[#This Row],[Code]],Codes[],COLUMN(Codes[[#Headers],[18 Month Follow on Data]]),FALSE)</f>
        <v>No</v>
      </c>
    </row>
    <row r="946" spans="1:25" hidden="1" x14ac:dyDescent="0.2">
      <c r="A946" t="s">
        <v>959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 t="str" cm="1">
        <f t="array" ref="I946">TEXT(SUM(10^Code_Mask*(Cohort[[#This Row],[Fetal Pilot Scans, validated or not]:[Has child had an 18 month assessment.  NB this includes limited data, courtesy assessments etc]]&gt;0)),"0000000")</f>
        <v>1000000</v>
      </c>
      <c r="L946" s="1" t="b">
        <f>VLOOKUP(Cohort[[#This Row],[Participant ID]],BIBS[],COLUMN(BIBS[[#Headers],[BIBS?]]),FALSE)</f>
        <v>0</v>
      </c>
      <c r="N946" s="1" t="str">
        <f>VLOOKUP(Cohort[[#This Row],[Code]],Codes[],COLUMN(Codes[[#Headers],[Meaning]]),FALSE)</f>
        <v>Fetal scan, no other scans, not assessed</v>
      </c>
      <c r="O946" s="1" t="str">
        <f>VLOOKUP(Cohort[[#This Row],[Code]],Codes[],COLUMN(Codes[[#Headers],[Parents Demographic]]),FALSE)</f>
        <v>Yes</v>
      </c>
      <c r="P946" s="1" t="str">
        <f>VLOOKUP(Cohort[[#This Row],[Code]],Codes[],COLUMN(Codes[[#Headers],[Mother''s Past Medical History]]),FALSE)</f>
        <v>Yes</v>
      </c>
      <c r="Q946" s="1" t="str">
        <f>VLOOKUP(Cohort[[#This Row],[Code]],Codes[],COLUMN(Codes[[#Headers],[EDD + Mode of Conception]]),FALSE)</f>
        <v>Yes</v>
      </c>
      <c r="R946" s="1" t="str">
        <f>VLOOKUP(Cohort[[#This Row],[Code]],Codes[],COLUMN(Codes[[#Headers],[Late Pregnancy History]]),FALSE)</f>
        <v>Yes</v>
      </c>
      <c r="S946" s="1" t="str">
        <f>VLOOKUP(Cohort[[#This Row],[Code]],Codes[],COLUMN(Codes[[#Headers],[Labour History]]),FALSE)</f>
        <v>Yes</v>
      </c>
      <c r="T946" s="1" t="str">
        <f>VLOOKUP(Cohort[[#This Row],[Code]],Codes[],COLUMN(Codes[[#Headers],[Baby Background Information]]),FALSE)</f>
        <v>Yes</v>
      </c>
      <c r="U946" s="1" t="str">
        <f>VLOOKUP(Cohort[[#This Row],[Code]],Codes[],COLUMN(Codes[[#Headers],[EPDS]]),FALSE)</f>
        <v>Yes</v>
      </c>
      <c r="V946" s="1" t="str">
        <f>VLOOKUP(Cohort[[#This Row],[Code]],Codes[],COLUMN(Codes[[#Headers],[Mother''s Medications]]),FALSE)</f>
        <v>Yes</v>
      </c>
      <c r="W946" s="1" t="str">
        <f>VLOOKUP(Cohort[[#This Row],[Code]],Codes[],COLUMN(Codes[[#Headers],[Baby Medications]]),FALSE)</f>
        <v>Yes</v>
      </c>
      <c r="X946" s="1" t="str">
        <f>VLOOKUP(Cohort[[#This Row],[Code]],Codes[],COLUMN(Codes[[#Headers],[Obstetric Histpry]]),FALSE)</f>
        <v>Yes</v>
      </c>
      <c r="Y946" s="1" t="str">
        <f>VLOOKUP(Cohort[[#This Row],[Code]],Codes[],COLUMN(Codes[[#Headers],[18 Month Follow on Data]]),FALSE)</f>
        <v>No</v>
      </c>
    </row>
    <row r="947" spans="1:25" hidden="1" x14ac:dyDescent="0.2">
      <c r="A947" t="s">
        <v>960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 t="str" cm="1">
        <f t="array" ref="I947">TEXT(SUM(10^Code_Mask*(Cohort[[#This Row],[Fetal Pilot Scans, validated or not]:[Has child had an 18 month assessment.  NB this includes limited data, courtesy assessments etc]]&gt;0)),"0000000")</f>
        <v>1000000</v>
      </c>
      <c r="L947" s="1" t="b">
        <f>VLOOKUP(Cohort[[#This Row],[Participant ID]],BIBS[],COLUMN(BIBS[[#Headers],[BIBS?]]),FALSE)</f>
        <v>0</v>
      </c>
      <c r="N947" s="1" t="str">
        <f>VLOOKUP(Cohort[[#This Row],[Code]],Codes[],COLUMN(Codes[[#Headers],[Meaning]]),FALSE)</f>
        <v>Fetal scan, no other scans, not assessed</v>
      </c>
      <c r="O947" s="1" t="str">
        <f>VLOOKUP(Cohort[[#This Row],[Code]],Codes[],COLUMN(Codes[[#Headers],[Parents Demographic]]),FALSE)</f>
        <v>Yes</v>
      </c>
      <c r="P947" s="1" t="str">
        <f>VLOOKUP(Cohort[[#This Row],[Code]],Codes[],COLUMN(Codes[[#Headers],[Mother''s Past Medical History]]),FALSE)</f>
        <v>Yes</v>
      </c>
      <c r="Q947" s="1" t="str">
        <f>VLOOKUP(Cohort[[#This Row],[Code]],Codes[],COLUMN(Codes[[#Headers],[EDD + Mode of Conception]]),FALSE)</f>
        <v>Yes</v>
      </c>
      <c r="R947" s="1" t="str">
        <f>VLOOKUP(Cohort[[#This Row],[Code]],Codes[],COLUMN(Codes[[#Headers],[Late Pregnancy History]]),FALSE)</f>
        <v>Yes</v>
      </c>
      <c r="S947" s="1" t="str">
        <f>VLOOKUP(Cohort[[#This Row],[Code]],Codes[],COLUMN(Codes[[#Headers],[Labour History]]),FALSE)</f>
        <v>Yes</v>
      </c>
      <c r="T947" s="1" t="str">
        <f>VLOOKUP(Cohort[[#This Row],[Code]],Codes[],COLUMN(Codes[[#Headers],[Baby Background Information]]),FALSE)</f>
        <v>Yes</v>
      </c>
      <c r="U947" s="1" t="str">
        <f>VLOOKUP(Cohort[[#This Row],[Code]],Codes[],COLUMN(Codes[[#Headers],[EPDS]]),FALSE)</f>
        <v>Yes</v>
      </c>
      <c r="V947" s="1" t="str">
        <f>VLOOKUP(Cohort[[#This Row],[Code]],Codes[],COLUMN(Codes[[#Headers],[Mother''s Medications]]),FALSE)</f>
        <v>Yes</v>
      </c>
      <c r="W947" s="1" t="str">
        <f>VLOOKUP(Cohort[[#This Row],[Code]],Codes[],COLUMN(Codes[[#Headers],[Baby Medications]]),FALSE)</f>
        <v>Yes</v>
      </c>
      <c r="X947" s="1" t="str">
        <f>VLOOKUP(Cohort[[#This Row],[Code]],Codes[],COLUMN(Codes[[#Headers],[Obstetric Histpry]]),FALSE)</f>
        <v>Yes</v>
      </c>
      <c r="Y947" s="1" t="str">
        <f>VLOOKUP(Cohort[[#This Row],[Code]],Codes[],COLUMN(Codes[[#Headers],[18 Month Follow on Data]]),FALSE)</f>
        <v>No</v>
      </c>
    </row>
    <row r="948" spans="1:25" x14ac:dyDescent="0.2">
      <c r="A948" t="s">
        <v>961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 t="str" cm="1">
        <f t="array" ref="I948">TEXT(SUM(10^Code_Mask*(Cohort[[#This Row],[Fetal Pilot Scans, validated or not]:[Has child had an 18 month assessment.  NB this includes limited data, courtesy assessments etc]]&gt;0)),"0000000")</f>
        <v>1100000</v>
      </c>
      <c r="L948" s="1" t="b">
        <f>VLOOKUP(Cohort[[#This Row],[Participant ID]],BIBS[],COLUMN(BIBS[[#Headers],[BIBS?]]),FALSE)</f>
        <v>1</v>
      </c>
      <c r="N948" s="1" t="str">
        <f>VLOOKUP(Cohort[[#This Row],[Code]],Codes[],COLUMN(Codes[[#Headers],[Meaning]]),FALSE)</f>
        <v>Fetal scan + term scan, not assessed</v>
      </c>
      <c r="O948" s="1" t="str">
        <f>VLOOKUP(Cohort[[#This Row],[Code]],Codes[],COLUMN(Codes[[#Headers],[Parents Demographic]]),FALSE)</f>
        <v>Yes</v>
      </c>
      <c r="P948" s="1" t="str">
        <f>VLOOKUP(Cohort[[#This Row],[Code]],Codes[],COLUMN(Codes[[#Headers],[Mother''s Past Medical History]]),FALSE)</f>
        <v>Yes</v>
      </c>
      <c r="Q948" s="1" t="str">
        <f>VLOOKUP(Cohort[[#This Row],[Code]],Codes[],COLUMN(Codes[[#Headers],[EDD + Mode of Conception]]),FALSE)</f>
        <v>Yes</v>
      </c>
      <c r="R948" s="1" t="str">
        <f>VLOOKUP(Cohort[[#This Row],[Code]],Codes[],COLUMN(Codes[[#Headers],[Late Pregnancy History]]),FALSE)</f>
        <v>Yes</v>
      </c>
      <c r="S948" s="1" t="str">
        <f>VLOOKUP(Cohort[[#This Row],[Code]],Codes[],COLUMN(Codes[[#Headers],[Labour History]]),FALSE)</f>
        <v>Yes</v>
      </c>
      <c r="T948" s="1" t="str">
        <f>VLOOKUP(Cohort[[#This Row],[Code]],Codes[],COLUMN(Codes[[#Headers],[Baby Background Information]]),FALSE)</f>
        <v>Yes</v>
      </c>
      <c r="U948" s="1" t="str">
        <f>VLOOKUP(Cohort[[#This Row],[Code]],Codes[],COLUMN(Codes[[#Headers],[EPDS]]),FALSE)</f>
        <v>Yes</v>
      </c>
      <c r="V948" s="1" t="str">
        <f>VLOOKUP(Cohort[[#This Row],[Code]],Codes[],COLUMN(Codes[[#Headers],[Mother''s Medications]]),FALSE)</f>
        <v>Yes</v>
      </c>
      <c r="W948" s="1" t="str">
        <f>VLOOKUP(Cohort[[#This Row],[Code]],Codes[],COLUMN(Codes[[#Headers],[Baby Medications]]),FALSE)</f>
        <v>Yes</v>
      </c>
      <c r="X948" s="1" t="str">
        <f>VLOOKUP(Cohort[[#This Row],[Code]],Codes[],COLUMN(Codes[[#Headers],[Obstetric Histpry]]),FALSE)</f>
        <v>Yes</v>
      </c>
      <c r="Y948" s="1" t="str">
        <f>VLOOKUP(Cohort[[#This Row],[Code]],Codes[],COLUMN(Codes[[#Headers],[18 Month Follow on Data]]),FALSE)</f>
        <v>No</v>
      </c>
    </row>
    <row r="949" spans="1:25" hidden="1" x14ac:dyDescent="0.2">
      <c r="A949" t="s">
        <v>962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 t="str" cm="1">
        <f t="array" ref="I949">TEXT(SUM(10^Code_Mask*(Cohort[[#This Row],[Fetal Pilot Scans, validated or not]:[Has child had an 18 month assessment.  NB this includes limited data, courtesy assessments etc]]&gt;0)),"0000000")</f>
        <v>0011000</v>
      </c>
      <c r="L949" s="1" t="b">
        <f>VLOOKUP(Cohort[[#This Row],[Participant ID]],BIBS[],COLUMN(BIBS[[#Headers],[BIBS?]]),FALSE)</f>
        <v>0</v>
      </c>
      <c r="N949" s="1" t="str">
        <f>VLOOKUP(Cohort[[#This Row],[Code]],Codes[],COLUMN(Codes[[#Headers],[Meaning]]),FALSE)</f>
        <v>Pre-term and pre-term at term scans, not assessed</v>
      </c>
      <c r="O949" s="1" t="str">
        <f>VLOOKUP(Cohort[[#This Row],[Code]],Codes[],COLUMN(Codes[[#Headers],[Parents Demographic]]),FALSE)</f>
        <v>Yes</v>
      </c>
      <c r="P949" s="1" t="str">
        <f>VLOOKUP(Cohort[[#This Row],[Code]],Codes[],COLUMN(Codes[[#Headers],[Mother''s Past Medical History]]),FALSE)</f>
        <v>Yes</v>
      </c>
      <c r="Q949" s="1" t="str">
        <f>VLOOKUP(Cohort[[#This Row],[Code]],Codes[],COLUMN(Codes[[#Headers],[EDD + Mode of Conception]]),FALSE)</f>
        <v>Yes</v>
      </c>
      <c r="R949" s="1" t="str">
        <f>VLOOKUP(Cohort[[#This Row],[Code]],Codes[],COLUMN(Codes[[#Headers],[Late Pregnancy History]]),FALSE)</f>
        <v>Yes</v>
      </c>
      <c r="S949" s="1" t="str">
        <f>VLOOKUP(Cohort[[#This Row],[Code]],Codes[],COLUMN(Codes[[#Headers],[Labour History]]),FALSE)</f>
        <v>Yes</v>
      </c>
      <c r="T949" s="1" t="str">
        <f>VLOOKUP(Cohort[[#This Row],[Code]],Codes[],COLUMN(Codes[[#Headers],[Baby Background Information]]),FALSE)</f>
        <v>Yes</v>
      </c>
      <c r="U949" s="1" t="str">
        <f>VLOOKUP(Cohort[[#This Row],[Code]],Codes[],COLUMN(Codes[[#Headers],[EPDS]]),FALSE)</f>
        <v>Yes</v>
      </c>
      <c r="V949" s="1" t="str">
        <f>VLOOKUP(Cohort[[#This Row],[Code]],Codes[],COLUMN(Codes[[#Headers],[Mother''s Medications]]),FALSE)</f>
        <v>Yes</v>
      </c>
      <c r="W949" s="1" t="str">
        <f>VLOOKUP(Cohort[[#This Row],[Code]],Codes[],COLUMN(Codes[[#Headers],[Baby Medications]]),FALSE)</f>
        <v>Yes</v>
      </c>
      <c r="X949" s="1" t="str">
        <f>VLOOKUP(Cohort[[#This Row],[Code]],Codes[],COLUMN(Codes[[#Headers],[Obstetric Histpry]]),FALSE)</f>
        <v>Yes</v>
      </c>
      <c r="Y949" s="1" t="str">
        <f>VLOOKUP(Cohort[[#This Row],[Code]],Codes[],COLUMN(Codes[[#Headers],[18 Month Follow on Data]]),FALSE)</f>
        <v>No</v>
      </c>
    </row>
    <row r="950" spans="1:25" hidden="1" x14ac:dyDescent="0.2">
      <c r="A950" t="s">
        <v>963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 t="str" cm="1">
        <f t="array" ref="I950">TEXT(SUM(10^Code_Mask*(Cohort[[#This Row],[Fetal Pilot Scans, validated or not]:[Has child had an 18 month assessment.  NB this includes limited data, courtesy assessments etc]]&gt;0)),"0000000")</f>
        <v>0011000</v>
      </c>
      <c r="L950" s="1" t="b">
        <f>VLOOKUP(Cohort[[#This Row],[Participant ID]],BIBS[],COLUMN(BIBS[[#Headers],[BIBS?]]),FALSE)</f>
        <v>0</v>
      </c>
      <c r="N950" s="1" t="str">
        <f>VLOOKUP(Cohort[[#This Row],[Code]],Codes[],COLUMN(Codes[[#Headers],[Meaning]]),FALSE)</f>
        <v>Pre-term and pre-term at term scans, not assessed</v>
      </c>
      <c r="O950" s="1" t="str">
        <f>VLOOKUP(Cohort[[#This Row],[Code]],Codes[],COLUMN(Codes[[#Headers],[Parents Demographic]]),FALSE)</f>
        <v>Yes</v>
      </c>
      <c r="P950" s="1" t="str">
        <f>VLOOKUP(Cohort[[#This Row],[Code]],Codes[],COLUMN(Codes[[#Headers],[Mother''s Past Medical History]]),FALSE)</f>
        <v>Yes</v>
      </c>
      <c r="Q950" s="1" t="str">
        <f>VLOOKUP(Cohort[[#This Row],[Code]],Codes[],COLUMN(Codes[[#Headers],[EDD + Mode of Conception]]),FALSE)</f>
        <v>Yes</v>
      </c>
      <c r="R950" s="1" t="str">
        <f>VLOOKUP(Cohort[[#This Row],[Code]],Codes[],COLUMN(Codes[[#Headers],[Late Pregnancy History]]),FALSE)</f>
        <v>Yes</v>
      </c>
      <c r="S950" s="1" t="str">
        <f>VLOOKUP(Cohort[[#This Row],[Code]],Codes[],COLUMN(Codes[[#Headers],[Labour History]]),FALSE)</f>
        <v>Yes</v>
      </c>
      <c r="T950" s="1" t="str">
        <f>VLOOKUP(Cohort[[#This Row],[Code]],Codes[],COLUMN(Codes[[#Headers],[Baby Background Information]]),FALSE)</f>
        <v>Yes</v>
      </c>
      <c r="U950" s="1" t="str">
        <f>VLOOKUP(Cohort[[#This Row],[Code]],Codes[],COLUMN(Codes[[#Headers],[EPDS]]),FALSE)</f>
        <v>Yes</v>
      </c>
      <c r="V950" s="1" t="str">
        <f>VLOOKUP(Cohort[[#This Row],[Code]],Codes[],COLUMN(Codes[[#Headers],[Mother''s Medications]]),FALSE)</f>
        <v>Yes</v>
      </c>
      <c r="W950" s="1" t="str">
        <f>VLOOKUP(Cohort[[#This Row],[Code]],Codes[],COLUMN(Codes[[#Headers],[Baby Medications]]),FALSE)</f>
        <v>Yes</v>
      </c>
      <c r="X950" s="1" t="str">
        <f>VLOOKUP(Cohort[[#This Row],[Code]],Codes[],COLUMN(Codes[[#Headers],[Obstetric Histpry]]),FALSE)</f>
        <v>Yes</v>
      </c>
      <c r="Y950" s="1" t="str">
        <f>VLOOKUP(Cohort[[#This Row],[Code]],Codes[],COLUMN(Codes[[#Headers],[18 Month Follow on Data]]),FALSE)</f>
        <v>No</v>
      </c>
    </row>
    <row r="951" spans="1:25" hidden="1" x14ac:dyDescent="0.2">
      <c r="A951" t="s">
        <v>964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 t="str" cm="1">
        <f t="array" ref="I951">TEXT(SUM(10^Code_Mask*(Cohort[[#This Row],[Fetal Pilot Scans, validated or not]:[Has child had an 18 month assessment.  NB this includes limited data, courtesy assessments etc]]&gt;0)),"0000000")</f>
        <v>1100000</v>
      </c>
      <c r="L951" s="1" t="b">
        <f>VLOOKUP(Cohort[[#This Row],[Participant ID]],BIBS[],COLUMN(BIBS[[#Headers],[BIBS?]]),FALSE)</f>
        <v>0</v>
      </c>
      <c r="N951" s="1" t="str">
        <f>VLOOKUP(Cohort[[#This Row],[Code]],Codes[],COLUMN(Codes[[#Headers],[Meaning]]),FALSE)</f>
        <v>Fetal scan + term scan, not assessed</v>
      </c>
      <c r="O951" s="1" t="str">
        <f>VLOOKUP(Cohort[[#This Row],[Code]],Codes[],COLUMN(Codes[[#Headers],[Parents Demographic]]),FALSE)</f>
        <v>Yes</v>
      </c>
      <c r="P951" s="1" t="str">
        <f>VLOOKUP(Cohort[[#This Row],[Code]],Codes[],COLUMN(Codes[[#Headers],[Mother''s Past Medical History]]),FALSE)</f>
        <v>Yes</v>
      </c>
      <c r="Q951" s="1" t="str">
        <f>VLOOKUP(Cohort[[#This Row],[Code]],Codes[],COLUMN(Codes[[#Headers],[EDD + Mode of Conception]]),FALSE)</f>
        <v>Yes</v>
      </c>
      <c r="R951" s="1" t="str">
        <f>VLOOKUP(Cohort[[#This Row],[Code]],Codes[],COLUMN(Codes[[#Headers],[Late Pregnancy History]]),FALSE)</f>
        <v>Yes</v>
      </c>
      <c r="S951" s="1" t="str">
        <f>VLOOKUP(Cohort[[#This Row],[Code]],Codes[],COLUMN(Codes[[#Headers],[Labour History]]),FALSE)</f>
        <v>Yes</v>
      </c>
      <c r="T951" s="1" t="str">
        <f>VLOOKUP(Cohort[[#This Row],[Code]],Codes[],COLUMN(Codes[[#Headers],[Baby Background Information]]),FALSE)</f>
        <v>Yes</v>
      </c>
      <c r="U951" s="1" t="str">
        <f>VLOOKUP(Cohort[[#This Row],[Code]],Codes[],COLUMN(Codes[[#Headers],[EPDS]]),FALSE)</f>
        <v>Yes</v>
      </c>
      <c r="V951" s="1" t="str">
        <f>VLOOKUP(Cohort[[#This Row],[Code]],Codes[],COLUMN(Codes[[#Headers],[Mother''s Medications]]),FALSE)</f>
        <v>Yes</v>
      </c>
      <c r="W951" s="1" t="str">
        <f>VLOOKUP(Cohort[[#This Row],[Code]],Codes[],COLUMN(Codes[[#Headers],[Baby Medications]]),FALSE)</f>
        <v>Yes</v>
      </c>
      <c r="X951" s="1" t="str">
        <f>VLOOKUP(Cohort[[#This Row],[Code]],Codes[],COLUMN(Codes[[#Headers],[Obstetric Histpry]]),FALSE)</f>
        <v>Yes</v>
      </c>
      <c r="Y951" s="1" t="str">
        <f>VLOOKUP(Cohort[[#This Row],[Code]],Codes[],COLUMN(Codes[[#Headers],[18 Month Follow on Data]]),FALSE)</f>
        <v>No</v>
      </c>
    </row>
    <row r="952" spans="1:25" hidden="1" x14ac:dyDescent="0.2">
      <c r="A952" t="s">
        <v>965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 t="str" cm="1">
        <f t="array" ref="I952">TEXT(SUM(10^Code_Mask*(Cohort[[#This Row],[Fetal Pilot Scans, validated or not]:[Has child had an 18 month assessment.  NB this includes limited data, courtesy assessments etc]]&gt;0)),"0000000")</f>
        <v>1000000</v>
      </c>
      <c r="L952" s="1" t="b">
        <f>VLOOKUP(Cohort[[#This Row],[Participant ID]],BIBS[],COLUMN(BIBS[[#Headers],[BIBS?]]),FALSE)</f>
        <v>0</v>
      </c>
      <c r="N952" s="1" t="str">
        <f>VLOOKUP(Cohort[[#This Row],[Code]],Codes[],COLUMN(Codes[[#Headers],[Meaning]]),FALSE)</f>
        <v>Fetal scan, no other scans, not assessed</v>
      </c>
      <c r="O952" s="1" t="str">
        <f>VLOOKUP(Cohort[[#This Row],[Code]],Codes[],COLUMN(Codes[[#Headers],[Parents Demographic]]),FALSE)</f>
        <v>Yes</v>
      </c>
      <c r="P952" s="1" t="str">
        <f>VLOOKUP(Cohort[[#This Row],[Code]],Codes[],COLUMN(Codes[[#Headers],[Mother''s Past Medical History]]),FALSE)</f>
        <v>Yes</v>
      </c>
      <c r="Q952" s="1" t="str">
        <f>VLOOKUP(Cohort[[#This Row],[Code]],Codes[],COLUMN(Codes[[#Headers],[EDD + Mode of Conception]]),FALSE)</f>
        <v>Yes</v>
      </c>
      <c r="R952" s="1" t="str">
        <f>VLOOKUP(Cohort[[#This Row],[Code]],Codes[],COLUMN(Codes[[#Headers],[Late Pregnancy History]]),FALSE)</f>
        <v>Yes</v>
      </c>
      <c r="S952" s="1" t="str">
        <f>VLOOKUP(Cohort[[#This Row],[Code]],Codes[],COLUMN(Codes[[#Headers],[Labour History]]),FALSE)</f>
        <v>Yes</v>
      </c>
      <c r="T952" s="1" t="str">
        <f>VLOOKUP(Cohort[[#This Row],[Code]],Codes[],COLUMN(Codes[[#Headers],[Baby Background Information]]),FALSE)</f>
        <v>Yes</v>
      </c>
      <c r="U952" s="1" t="str">
        <f>VLOOKUP(Cohort[[#This Row],[Code]],Codes[],COLUMN(Codes[[#Headers],[EPDS]]),FALSE)</f>
        <v>Yes</v>
      </c>
      <c r="V952" s="1" t="str">
        <f>VLOOKUP(Cohort[[#This Row],[Code]],Codes[],COLUMN(Codes[[#Headers],[Mother''s Medications]]),FALSE)</f>
        <v>Yes</v>
      </c>
      <c r="W952" s="1" t="str">
        <f>VLOOKUP(Cohort[[#This Row],[Code]],Codes[],COLUMN(Codes[[#Headers],[Baby Medications]]),FALSE)</f>
        <v>Yes</v>
      </c>
      <c r="X952" s="1" t="str">
        <f>VLOOKUP(Cohort[[#This Row],[Code]],Codes[],COLUMN(Codes[[#Headers],[Obstetric Histpry]]),FALSE)</f>
        <v>Yes</v>
      </c>
      <c r="Y952" s="1" t="str">
        <f>VLOOKUP(Cohort[[#This Row],[Code]],Codes[],COLUMN(Codes[[#Headers],[18 Month Follow on Data]]),FALSE)</f>
        <v>No</v>
      </c>
    </row>
    <row r="953" spans="1:25" hidden="1" x14ac:dyDescent="0.2">
      <c r="A953" t="s">
        <v>966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 t="str" cm="1">
        <f t="array" ref="I953">TEXT(SUM(10^Code_Mask*(Cohort[[#This Row],[Fetal Pilot Scans, validated or not]:[Has child had an 18 month assessment.  NB this includes limited data, courtesy assessments etc]]&gt;0)),"0000000")</f>
        <v>0010000</v>
      </c>
      <c r="L953" s="1" t="b">
        <f>VLOOKUP(Cohort[[#This Row],[Participant ID]],BIBS[],COLUMN(BIBS[[#Headers],[BIBS?]]),FALSE)</f>
        <v>0</v>
      </c>
      <c r="N953" s="1" t="str">
        <f>VLOOKUP(Cohort[[#This Row],[Code]],Codes[],COLUMN(Codes[[#Headers],[Meaning]]),FALSE)</f>
        <v>Pre-term scan, no other scans, not assessed</v>
      </c>
      <c r="O953" s="1" t="str">
        <f>VLOOKUP(Cohort[[#This Row],[Code]],Codes[],COLUMN(Codes[[#Headers],[Parents Demographic]]),FALSE)</f>
        <v>Yes</v>
      </c>
      <c r="P953" s="1" t="str">
        <f>VLOOKUP(Cohort[[#This Row],[Code]],Codes[],COLUMN(Codes[[#Headers],[Mother''s Past Medical History]]),FALSE)</f>
        <v>Yes</v>
      </c>
      <c r="Q953" s="1" t="str">
        <f>VLOOKUP(Cohort[[#This Row],[Code]],Codes[],COLUMN(Codes[[#Headers],[EDD + Mode of Conception]]),FALSE)</f>
        <v>Yes</v>
      </c>
      <c r="R953" s="1" t="str">
        <f>VLOOKUP(Cohort[[#This Row],[Code]],Codes[],COLUMN(Codes[[#Headers],[Late Pregnancy History]]),FALSE)</f>
        <v>Yes</v>
      </c>
      <c r="S953" s="1" t="str">
        <f>VLOOKUP(Cohort[[#This Row],[Code]],Codes[],COLUMN(Codes[[#Headers],[Labour History]]),FALSE)</f>
        <v>Yes</v>
      </c>
      <c r="T953" s="1" t="str">
        <f>VLOOKUP(Cohort[[#This Row],[Code]],Codes[],COLUMN(Codes[[#Headers],[Baby Background Information]]),FALSE)</f>
        <v>Yes</v>
      </c>
      <c r="U953" s="1" t="str">
        <f>VLOOKUP(Cohort[[#This Row],[Code]],Codes[],COLUMN(Codes[[#Headers],[EPDS]]),FALSE)</f>
        <v>Yes</v>
      </c>
      <c r="V953" s="1" t="str">
        <f>VLOOKUP(Cohort[[#This Row],[Code]],Codes[],COLUMN(Codes[[#Headers],[Mother''s Medications]]),FALSE)</f>
        <v>Yes</v>
      </c>
      <c r="W953" s="1" t="str">
        <f>VLOOKUP(Cohort[[#This Row],[Code]],Codes[],COLUMN(Codes[[#Headers],[Baby Medications]]),FALSE)</f>
        <v>Yes</v>
      </c>
      <c r="X953" s="1" t="str">
        <f>VLOOKUP(Cohort[[#This Row],[Code]],Codes[],COLUMN(Codes[[#Headers],[Obstetric Histpry]]),FALSE)</f>
        <v>Yes</v>
      </c>
      <c r="Y953" s="1" t="str">
        <f>VLOOKUP(Cohort[[#This Row],[Code]],Codes[],COLUMN(Codes[[#Headers],[18 Month Follow on Data]]),FALSE)</f>
        <v>No</v>
      </c>
    </row>
    <row r="954" spans="1:25" hidden="1" x14ac:dyDescent="0.2">
      <c r="A954" t="s">
        <v>967</v>
      </c>
      <c r="B954">
        <v>0</v>
      </c>
      <c r="C954">
        <v>0</v>
      </c>
      <c r="D954">
        <v>2</v>
      </c>
      <c r="E954">
        <v>0</v>
      </c>
      <c r="F954">
        <v>0</v>
      </c>
      <c r="G954">
        <v>0</v>
      </c>
      <c r="H954">
        <v>0</v>
      </c>
      <c r="I954" t="str" cm="1">
        <f t="array" ref="I954">TEXT(SUM(10^Code_Mask*(Cohort[[#This Row],[Fetal Pilot Scans, validated or not]:[Has child had an 18 month assessment.  NB this includes limited data, courtesy assessments etc]]&gt;0)),"0000000")</f>
        <v>1000000</v>
      </c>
      <c r="L954" s="1" t="b">
        <f>VLOOKUP(Cohort[[#This Row],[Participant ID]],BIBS[],COLUMN(BIBS[[#Headers],[BIBS?]]),FALSE)</f>
        <v>0</v>
      </c>
      <c r="N954" s="1" t="str">
        <f>VLOOKUP(Cohort[[#This Row],[Code]],Codes[],COLUMN(Codes[[#Headers],[Meaning]]),FALSE)</f>
        <v>Fetal scan, no other scans, not assessed</v>
      </c>
      <c r="O954" s="1" t="str">
        <f>VLOOKUP(Cohort[[#This Row],[Code]],Codes[],COLUMN(Codes[[#Headers],[Parents Demographic]]),FALSE)</f>
        <v>Yes</v>
      </c>
      <c r="P954" s="1" t="str">
        <f>VLOOKUP(Cohort[[#This Row],[Code]],Codes[],COLUMN(Codes[[#Headers],[Mother''s Past Medical History]]),FALSE)</f>
        <v>Yes</v>
      </c>
      <c r="Q954" s="1" t="str">
        <f>VLOOKUP(Cohort[[#This Row],[Code]],Codes[],COLUMN(Codes[[#Headers],[EDD + Mode of Conception]]),FALSE)</f>
        <v>Yes</v>
      </c>
      <c r="R954" s="1" t="str">
        <f>VLOOKUP(Cohort[[#This Row],[Code]],Codes[],COLUMN(Codes[[#Headers],[Late Pregnancy History]]),FALSE)</f>
        <v>Yes</v>
      </c>
      <c r="S954" s="1" t="str">
        <f>VLOOKUP(Cohort[[#This Row],[Code]],Codes[],COLUMN(Codes[[#Headers],[Labour History]]),FALSE)</f>
        <v>Yes</v>
      </c>
      <c r="T954" s="1" t="str">
        <f>VLOOKUP(Cohort[[#This Row],[Code]],Codes[],COLUMN(Codes[[#Headers],[Baby Background Information]]),FALSE)</f>
        <v>Yes</v>
      </c>
      <c r="U954" s="1" t="str">
        <f>VLOOKUP(Cohort[[#This Row],[Code]],Codes[],COLUMN(Codes[[#Headers],[EPDS]]),FALSE)</f>
        <v>Yes</v>
      </c>
      <c r="V954" s="1" t="str">
        <f>VLOOKUP(Cohort[[#This Row],[Code]],Codes[],COLUMN(Codes[[#Headers],[Mother''s Medications]]),FALSE)</f>
        <v>Yes</v>
      </c>
      <c r="W954" s="1" t="str">
        <f>VLOOKUP(Cohort[[#This Row],[Code]],Codes[],COLUMN(Codes[[#Headers],[Baby Medications]]),FALSE)</f>
        <v>Yes</v>
      </c>
      <c r="X954" s="1" t="str">
        <f>VLOOKUP(Cohort[[#This Row],[Code]],Codes[],COLUMN(Codes[[#Headers],[Obstetric Histpry]]),FALSE)</f>
        <v>Yes</v>
      </c>
      <c r="Y954" s="1" t="str">
        <f>VLOOKUP(Cohort[[#This Row],[Code]],Codes[],COLUMN(Codes[[#Headers],[18 Month Follow on Data]]),FALSE)</f>
        <v>No</v>
      </c>
    </row>
    <row r="955" spans="1:25" hidden="1" x14ac:dyDescent="0.2">
      <c r="A955" t="s">
        <v>968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2</v>
      </c>
      <c r="H955">
        <v>0</v>
      </c>
      <c r="I955" t="str" cm="1">
        <f t="array" ref="I955">TEXT(SUM(10^Code_Mask*(Cohort[[#This Row],[Fetal Pilot Scans, validated or not]:[Has child had an 18 month assessment.  NB this includes limited data, courtesy assessments etc]]&gt;0)),"0000000")</f>
        <v>0011000</v>
      </c>
      <c r="L955" s="1" t="b">
        <f>VLOOKUP(Cohort[[#This Row],[Participant ID]],BIBS[],COLUMN(BIBS[[#Headers],[BIBS?]]),FALSE)</f>
        <v>0</v>
      </c>
      <c r="N955" s="1" t="str">
        <f>VLOOKUP(Cohort[[#This Row],[Code]],Codes[],COLUMN(Codes[[#Headers],[Meaning]]),FALSE)</f>
        <v>Pre-term and pre-term at term scans, not assessed</v>
      </c>
      <c r="O955" s="1" t="str">
        <f>VLOOKUP(Cohort[[#This Row],[Code]],Codes[],COLUMN(Codes[[#Headers],[Parents Demographic]]),FALSE)</f>
        <v>Yes</v>
      </c>
      <c r="P955" s="1" t="str">
        <f>VLOOKUP(Cohort[[#This Row],[Code]],Codes[],COLUMN(Codes[[#Headers],[Mother''s Past Medical History]]),FALSE)</f>
        <v>Yes</v>
      </c>
      <c r="Q955" s="1" t="str">
        <f>VLOOKUP(Cohort[[#This Row],[Code]],Codes[],COLUMN(Codes[[#Headers],[EDD + Mode of Conception]]),FALSE)</f>
        <v>Yes</v>
      </c>
      <c r="R955" s="1" t="str">
        <f>VLOOKUP(Cohort[[#This Row],[Code]],Codes[],COLUMN(Codes[[#Headers],[Late Pregnancy History]]),FALSE)</f>
        <v>Yes</v>
      </c>
      <c r="S955" s="1" t="str">
        <f>VLOOKUP(Cohort[[#This Row],[Code]],Codes[],COLUMN(Codes[[#Headers],[Labour History]]),FALSE)</f>
        <v>Yes</v>
      </c>
      <c r="T955" s="1" t="str">
        <f>VLOOKUP(Cohort[[#This Row],[Code]],Codes[],COLUMN(Codes[[#Headers],[Baby Background Information]]),FALSE)</f>
        <v>Yes</v>
      </c>
      <c r="U955" s="1" t="str">
        <f>VLOOKUP(Cohort[[#This Row],[Code]],Codes[],COLUMN(Codes[[#Headers],[EPDS]]),FALSE)</f>
        <v>Yes</v>
      </c>
      <c r="V955" s="1" t="str">
        <f>VLOOKUP(Cohort[[#This Row],[Code]],Codes[],COLUMN(Codes[[#Headers],[Mother''s Medications]]),FALSE)</f>
        <v>Yes</v>
      </c>
      <c r="W955" s="1" t="str">
        <f>VLOOKUP(Cohort[[#This Row],[Code]],Codes[],COLUMN(Codes[[#Headers],[Baby Medications]]),FALSE)</f>
        <v>Yes</v>
      </c>
      <c r="X955" s="1" t="str">
        <f>VLOOKUP(Cohort[[#This Row],[Code]],Codes[],COLUMN(Codes[[#Headers],[Obstetric Histpry]]),FALSE)</f>
        <v>Yes</v>
      </c>
      <c r="Y955" s="1" t="str">
        <f>VLOOKUP(Cohort[[#This Row],[Code]],Codes[],COLUMN(Codes[[#Headers],[18 Month Follow on Data]]),FALSE)</f>
        <v>No</v>
      </c>
    </row>
    <row r="956" spans="1:25" hidden="1" x14ac:dyDescent="0.2">
      <c r="A956" t="s">
        <v>969</v>
      </c>
      <c r="B956">
        <v>0</v>
      </c>
      <c r="C956">
        <v>0</v>
      </c>
      <c r="D956">
        <v>2</v>
      </c>
      <c r="E956">
        <v>1</v>
      </c>
      <c r="F956">
        <v>0</v>
      </c>
      <c r="G956">
        <v>0</v>
      </c>
      <c r="H956">
        <v>0</v>
      </c>
      <c r="I956" t="str" cm="1">
        <f t="array" ref="I956">TEXT(SUM(10^Code_Mask*(Cohort[[#This Row],[Fetal Pilot Scans, validated or not]:[Has child had an 18 month assessment.  NB this includes limited data, courtesy assessments etc]]&gt;0)),"0000000")</f>
        <v>1100000</v>
      </c>
      <c r="L956" s="1" t="b">
        <f>VLOOKUP(Cohort[[#This Row],[Participant ID]],BIBS[],COLUMN(BIBS[[#Headers],[BIBS?]]),FALSE)</f>
        <v>0</v>
      </c>
      <c r="N956" s="1" t="str">
        <f>VLOOKUP(Cohort[[#This Row],[Code]],Codes[],COLUMN(Codes[[#Headers],[Meaning]]),FALSE)</f>
        <v>Fetal scan + term scan, not assessed</v>
      </c>
      <c r="O956" s="1" t="str">
        <f>VLOOKUP(Cohort[[#This Row],[Code]],Codes[],COLUMN(Codes[[#Headers],[Parents Demographic]]),FALSE)</f>
        <v>Yes</v>
      </c>
      <c r="P956" s="1" t="str">
        <f>VLOOKUP(Cohort[[#This Row],[Code]],Codes[],COLUMN(Codes[[#Headers],[Mother''s Past Medical History]]),FALSE)</f>
        <v>Yes</v>
      </c>
      <c r="Q956" s="1" t="str">
        <f>VLOOKUP(Cohort[[#This Row],[Code]],Codes[],COLUMN(Codes[[#Headers],[EDD + Mode of Conception]]),FALSE)</f>
        <v>Yes</v>
      </c>
      <c r="R956" s="1" t="str">
        <f>VLOOKUP(Cohort[[#This Row],[Code]],Codes[],COLUMN(Codes[[#Headers],[Late Pregnancy History]]),FALSE)</f>
        <v>Yes</v>
      </c>
      <c r="S956" s="1" t="str">
        <f>VLOOKUP(Cohort[[#This Row],[Code]],Codes[],COLUMN(Codes[[#Headers],[Labour History]]),FALSE)</f>
        <v>Yes</v>
      </c>
      <c r="T956" s="1" t="str">
        <f>VLOOKUP(Cohort[[#This Row],[Code]],Codes[],COLUMN(Codes[[#Headers],[Baby Background Information]]),FALSE)</f>
        <v>Yes</v>
      </c>
      <c r="U956" s="1" t="str">
        <f>VLOOKUP(Cohort[[#This Row],[Code]],Codes[],COLUMN(Codes[[#Headers],[EPDS]]),FALSE)</f>
        <v>Yes</v>
      </c>
      <c r="V956" s="1" t="str">
        <f>VLOOKUP(Cohort[[#This Row],[Code]],Codes[],COLUMN(Codes[[#Headers],[Mother''s Medications]]),FALSE)</f>
        <v>Yes</v>
      </c>
      <c r="W956" s="1" t="str">
        <f>VLOOKUP(Cohort[[#This Row],[Code]],Codes[],COLUMN(Codes[[#Headers],[Baby Medications]]),FALSE)</f>
        <v>Yes</v>
      </c>
      <c r="X956" s="1" t="str">
        <f>VLOOKUP(Cohort[[#This Row],[Code]],Codes[],COLUMN(Codes[[#Headers],[Obstetric Histpry]]),FALSE)</f>
        <v>Yes</v>
      </c>
      <c r="Y956" s="1" t="str">
        <f>VLOOKUP(Cohort[[#This Row],[Code]],Codes[],COLUMN(Codes[[#Headers],[18 Month Follow on Data]]),FALSE)</f>
        <v>No</v>
      </c>
    </row>
    <row r="957" spans="1:25" x14ac:dyDescent="0.2">
      <c r="A957" t="s">
        <v>970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 t="str" cm="1">
        <f t="array" ref="I957">TEXT(SUM(10^Code_Mask*(Cohort[[#This Row],[Fetal Pilot Scans, validated or not]:[Has child had an 18 month assessment.  NB this includes limited data, courtesy assessments etc]]&gt;0)),"0000000")</f>
        <v>1100000</v>
      </c>
      <c r="L957" s="1" t="b">
        <f>VLOOKUP(Cohort[[#This Row],[Participant ID]],BIBS[],COLUMN(BIBS[[#Headers],[BIBS?]]),FALSE)</f>
        <v>1</v>
      </c>
      <c r="N957" s="1" t="str">
        <f>VLOOKUP(Cohort[[#This Row],[Code]],Codes[],COLUMN(Codes[[#Headers],[Meaning]]),FALSE)</f>
        <v>Fetal scan + term scan, not assessed</v>
      </c>
      <c r="O957" s="1" t="str">
        <f>VLOOKUP(Cohort[[#This Row],[Code]],Codes[],COLUMN(Codes[[#Headers],[Parents Demographic]]),FALSE)</f>
        <v>Yes</v>
      </c>
      <c r="P957" s="1" t="str">
        <f>VLOOKUP(Cohort[[#This Row],[Code]],Codes[],COLUMN(Codes[[#Headers],[Mother''s Past Medical History]]),FALSE)</f>
        <v>Yes</v>
      </c>
      <c r="Q957" s="1" t="str">
        <f>VLOOKUP(Cohort[[#This Row],[Code]],Codes[],COLUMN(Codes[[#Headers],[EDD + Mode of Conception]]),FALSE)</f>
        <v>Yes</v>
      </c>
      <c r="R957" s="1" t="str">
        <f>VLOOKUP(Cohort[[#This Row],[Code]],Codes[],COLUMN(Codes[[#Headers],[Late Pregnancy History]]),FALSE)</f>
        <v>Yes</v>
      </c>
      <c r="S957" s="1" t="str">
        <f>VLOOKUP(Cohort[[#This Row],[Code]],Codes[],COLUMN(Codes[[#Headers],[Labour History]]),FALSE)</f>
        <v>Yes</v>
      </c>
      <c r="T957" s="1" t="str">
        <f>VLOOKUP(Cohort[[#This Row],[Code]],Codes[],COLUMN(Codes[[#Headers],[Baby Background Information]]),FALSE)</f>
        <v>Yes</v>
      </c>
      <c r="U957" s="1" t="str">
        <f>VLOOKUP(Cohort[[#This Row],[Code]],Codes[],COLUMN(Codes[[#Headers],[EPDS]]),FALSE)</f>
        <v>Yes</v>
      </c>
      <c r="V957" s="1" t="str">
        <f>VLOOKUP(Cohort[[#This Row],[Code]],Codes[],COLUMN(Codes[[#Headers],[Mother''s Medications]]),FALSE)</f>
        <v>Yes</v>
      </c>
      <c r="W957" s="1" t="str">
        <f>VLOOKUP(Cohort[[#This Row],[Code]],Codes[],COLUMN(Codes[[#Headers],[Baby Medications]]),FALSE)</f>
        <v>Yes</v>
      </c>
      <c r="X957" s="1" t="str">
        <f>VLOOKUP(Cohort[[#This Row],[Code]],Codes[],COLUMN(Codes[[#Headers],[Obstetric Histpry]]),FALSE)</f>
        <v>Yes</v>
      </c>
      <c r="Y957" s="1" t="str">
        <f>VLOOKUP(Cohort[[#This Row],[Code]],Codes[],COLUMN(Codes[[#Headers],[18 Month Follow on Data]]),FALSE)</f>
        <v>No</v>
      </c>
    </row>
    <row r="958" spans="1:25" hidden="1" x14ac:dyDescent="0.2">
      <c r="A958" t="s">
        <v>971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 t="str" cm="1">
        <f t="array" ref="I958">TEXT(SUM(10^Code_Mask*(Cohort[[#This Row],[Fetal Pilot Scans, validated or not]:[Has child had an 18 month assessment.  NB this includes limited data, courtesy assessments etc]]&gt;0)),"0000000")</f>
        <v>1100000</v>
      </c>
      <c r="L958" s="1" t="b">
        <f>VLOOKUP(Cohort[[#This Row],[Participant ID]],BIBS[],COLUMN(BIBS[[#Headers],[BIBS?]]),FALSE)</f>
        <v>0</v>
      </c>
      <c r="N958" s="1" t="str">
        <f>VLOOKUP(Cohort[[#This Row],[Code]],Codes[],COLUMN(Codes[[#Headers],[Meaning]]),FALSE)</f>
        <v>Fetal scan + term scan, not assessed</v>
      </c>
      <c r="O958" s="1" t="str">
        <f>VLOOKUP(Cohort[[#This Row],[Code]],Codes[],COLUMN(Codes[[#Headers],[Parents Demographic]]),FALSE)</f>
        <v>Yes</v>
      </c>
      <c r="P958" s="1" t="str">
        <f>VLOOKUP(Cohort[[#This Row],[Code]],Codes[],COLUMN(Codes[[#Headers],[Mother''s Past Medical History]]),FALSE)</f>
        <v>Yes</v>
      </c>
      <c r="Q958" s="1" t="str">
        <f>VLOOKUP(Cohort[[#This Row],[Code]],Codes[],COLUMN(Codes[[#Headers],[EDD + Mode of Conception]]),FALSE)</f>
        <v>Yes</v>
      </c>
      <c r="R958" s="1" t="str">
        <f>VLOOKUP(Cohort[[#This Row],[Code]],Codes[],COLUMN(Codes[[#Headers],[Late Pregnancy History]]),FALSE)</f>
        <v>Yes</v>
      </c>
      <c r="S958" s="1" t="str">
        <f>VLOOKUP(Cohort[[#This Row],[Code]],Codes[],COLUMN(Codes[[#Headers],[Labour History]]),FALSE)</f>
        <v>Yes</v>
      </c>
      <c r="T958" s="1" t="str">
        <f>VLOOKUP(Cohort[[#This Row],[Code]],Codes[],COLUMN(Codes[[#Headers],[Baby Background Information]]),FALSE)</f>
        <v>Yes</v>
      </c>
      <c r="U958" s="1" t="str">
        <f>VLOOKUP(Cohort[[#This Row],[Code]],Codes[],COLUMN(Codes[[#Headers],[EPDS]]),FALSE)</f>
        <v>Yes</v>
      </c>
      <c r="V958" s="1" t="str">
        <f>VLOOKUP(Cohort[[#This Row],[Code]],Codes[],COLUMN(Codes[[#Headers],[Mother''s Medications]]),FALSE)</f>
        <v>Yes</v>
      </c>
      <c r="W958" s="1" t="str">
        <f>VLOOKUP(Cohort[[#This Row],[Code]],Codes[],COLUMN(Codes[[#Headers],[Baby Medications]]),FALSE)</f>
        <v>Yes</v>
      </c>
      <c r="X958" s="1" t="str">
        <f>VLOOKUP(Cohort[[#This Row],[Code]],Codes[],COLUMN(Codes[[#Headers],[Obstetric Histpry]]),FALSE)</f>
        <v>Yes</v>
      </c>
      <c r="Y958" s="1" t="str">
        <f>VLOOKUP(Cohort[[#This Row],[Code]],Codes[],COLUMN(Codes[[#Headers],[18 Month Follow on Data]]),FALSE)</f>
        <v>No</v>
      </c>
    </row>
    <row r="959" spans="1:25" hidden="1" x14ac:dyDescent="0.2">
      <c r="A959" t="s">
        <v>972</v>
      </c>
      <c r="B959">
        <v>0</v>
      </c>
      <c r="C959">
        <v>0</v>
      </c>
      <c r="D959">
        <v>2</v>
      </c>
      <c r="E959">
        <v>0</v>
      </c>
      <c r="F959">
        <v>0</v>
      </c>
      <c r="G959">
        <v>0</v>
      </c>
      <c r="H959">
        <v>0</v>
      </c>
      <c r="I959" t="str" cm="1">
        <f t="array" ref="I959">TEXT(SUM(10^Code_Mask*(Cohort[[#This Row],[Fetal Pilot Scans, validated or not]:[Has child had an 18 month assessment.  NB this includes limited data, courtesy assessments etc]]&gt;0)),"0000000")</f>
        <v>1000000</v>
      </c>
      <c r="L959" s="1" t="b">
        <f>VLOOKUP(Cohort[[#This Row],[Participant ID]],BIBS[],COLUMN(BIBS[[#Headers],[BIBS?]]),FALSE)</f>
        <v>0</v>
      </c>
      <c r="N959" s="1" t="str">
        <f>VLOOKUP(Cohort[[#This Row],[Code]],Codes[],COLUMN(Codes[[#Headers],[Meaning]]),FALSE)</f>
        <v>Fetal scan, no other scans, not assessed</v>
      </c>
      <c r="O959" s="1" t="str">
        <f>VLOOKUP(Cohort[[#This Row],[Code]],Codes[],COLUMN(Codes[[#Headers],[Parents Demographic]]),FALSE)</f>
        <v>Yes</v>
      </c>
      <c r="P959" s="1" t="str">
        <f>VLOOKUP(Cohort[[#This Row],[Code]],Codes[],COLUMN(Codes[[#Headers],[Mother''s Past Medical History]]),FALSE)</f>
        <v>Yes</v>
      </c>
      <c r="Q959" s="1" t="str">
        <f>VLOOKUP(Cohort[[#This Row],[Code]],Codes[],COLUMN(Codes[[#Headers],[EDD + Mode of Conception]]),FALSE)</f>
        <v>Yes</v>
      </c>
      <c r="R959" s="1" t="str">
        <f>VLOOKUP(Cohort[[#This Row],[Code]],Codes[],COLUMN(Codes[[#Headers],[Late Pregnancy History]]),FALSE)</f>
        <v>Yes</v>
      </c>
      <c r="S959" s="1" t="str">
        <f>VLOOKUP(Cohort[[#This Row],[Code]],Codes[],COLUMN(Codes[[#Headers],[Labour History]]),FALSE)</f>
        <v>Yes</v>
      </c>
      <c r="T959" s="1" t="str">
        <f>VLOOKUP(Cohort[[#This Row],[Code]],Codes[],COLUMN(Codes[[#Headers],[Baby Background Information]]),FALSE)</f>
        <v>Yes</v>
      </c>
      <c r="U959" s="1" t="str">
        <f>VLOOKUP(Cohort[[#This Row],[Code]],Codes[],COLUMN(Codes[[#Headers],[EPDS]]),FALSE)</f>
        <v>Yes</v>
      </c>
      <c r="V959" s="1" t="str">
        <f>VLOOKUP(Cohort[[#This Row],[Code]],Codes[],COLUMN(Codes[[#Headers],[Mother''s Medications]]),FALSE)</f>
        <v>Yes</v>
      </c>
      <c r="W959" s="1" t="str">
        <f>VLOOKUP(Cohort[[#This Row],[Code]],Codes[],COLUMN(Codes[[#Headers],[Baby Medications]]),FALSE)</f>
        <v>Yes</v>
      </c>
      <c r="X959" s="1" t="str">
        <f>VLOOKUP(Cohort[[#This Row],[Code]],Codes[],COLUMN(Codes[[#Headers],[Obstetric Histpry]]),FALSE)</f>
        <v>Yes</v>
      </c>
      <c r="Y959" s="1" t="str">
        <f>VLOOKUP(Cohort[[#This Row],[Code]],Codes[],COLUMN(Codes[[#Headers],[18 Month Follow on Data]]),FALSE)</f>
        <v>No</v>
      </c>
    </row>
    <row r="960" spans="1:25" hidden="1" x14ac:dyDescent="0.2">
      <c r="A960" t="s">
        <v>973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 t="str" cm="1">
        <f t="array" ref="I960">TEXT(SUM(10^Code_Mask*(Cohort[[#This Row],[Fetal Pilot Scans, validated or not]:[Has child had an 18 month assessment.  NB this includes limited data, courtesy assessments etc]]&gt;0)),"0000000")</f>
        <v>1000000</v>
      </c>
      <c r="L960" s="1" t="b">
        <f>VLOOKUP(Cohort[[#This Row],[Participant ID]],BIBS[],COLUMN(BIBS[[#Headers],[BIBS?]]),FALSE)</f>
        <v>0</v>
      </c>
      <c r="N960" s="1" t="str">
        <f>VLOOKUP(Cohort[[#This Row],[Code]],Codes[],COLUMN(Codes[[#Headers],[Meaning]]),FALSE)</f>
        <v>Fetal scan, no other scans, not assessed</v>
      </c>
      <c r="O960" s="1" t="str">
        <f>VLOOKUP(Cohort[[#This Row],[Code]],Codes[],COLUMN(Codes[[#Headers],[Parents Demographic]]),FALSE)</f>
        <v>Yes</v>
      </c>
      <c r="P960" s="1" t="str">
        <f>VLOOKUP(Cohort[[#This Row],[Code]],Codes[],COLUMN(Codes[[#Headers],[Mother''s Past Medical History]]),FALSE)</f>
        <v>Yes</v>
      </c>
      <c r="Q960" s="1" t="str">
        <f>VLOOKUP(Cohort[[#This Row],[Code]],Codes[],COLUMN(Codes[[#Headers],[EDD + Mode of Conception]]),FALSE)</f>
        <v>Yes</v>
      </c>
      <c r="R960" s="1" t="str">
        <f>VLOOKUP(Cohort[[#This Row],[Code]],Codes[],COLUMN(Codes[[#Headers],[Late Pregnancy History]]),FALSE)</f>
        <v>Yes</v>
      </c>
      <c r="S960" s="1" t="str">
        <f>VLOOKUP(Cohort[[#This Row],[Code]],Codes[],COLUMN(Codes[[#Headers],[Labour History]]),FALSE)</f>
        <v>Yes</v>
      </c>
      <c r="T960" s="1" t="str">
        <f>VLOOKUP(Cohort[[#This Row],[Code]],Codes[],COLUMN(Codes[[#Headers],[Baby Background Information]]),FALSE)</f>
        <v>Yes</v>
      </c>
      <c r="U960" s="1" t="str">
        <f>VLOOKUP(Cohort[[#This Row],[Code]],Codes[],COLUMN(Codes[[#Headers],[EPDS]]),FALSE)</f>
        <v>Yes</v>
      </c>
      <c r="V960" s="1" t="str">
        <f>VLOOKUP(Cohort[[#This Row],[Code]],Codes[],COLUMN(Codes[[#Headers],[Mother''s Medications]]),FALSE)</f>
        <v>Yes</v>
      </c>
      <c r="W960" s="1" t="str">
        <f>VLOOKUP(Cohort[[#This Row],[Code]],Codes[],COLUMN(Codes[[#Headers],[Baby Medications]]),FALSE)</f>
        <v>Yes</v>
      </c>
      <c r="X960" s="1" t="str">
        <f>VLOOKUP(Cohort[[#This Row],[Code]],Codes[],COLUMN(Codes[[#Headers],[Obstetric Histpry]]),FALSE)</f>
        <v>Yes</v>
      </c>
      <c r="Y960" s="1" t="str">
        <f>VLOOKUP(Cohort[[#This Row],[Code]],Codes[],COLUMN(Codes[[#Headers],[18 Month Follow on Data]]),FALSE)</f>
        <v>No</v>
      </c>
    </row>
    <row r="961" spans="1:25" hidden="1" x14ac:dyDescent="0.2">
      <c r="A961" t="s">
        <v>974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 t="str" cm="1">
        <f t="array" ref="I961">TEXT(SUM(10^Code_Mask*(Cohort[[#This Row],[Fetal Pilot Scans, validated or not]:[Has child had an 18 month assessment.  NB this includes limited data, courtesy assessments etc]]&gt;0)),"0000000")</f>
        <v>0010000</v>
      </c>
      <c r="L961" s="1" t="b">
        <f>VLOOKUP(Cohort[[#This Row],[Participant ID]],BIBS[],COLUMN(BIBS[[#Headers],[BIBS?]]),FALSE)</f>
        <v>0</v>
      </c>
      <c r="N961" s="1" t="str">
        <f>VLOOKUP(Cohort[[#This Row],[Code]],Codes[],COLUMN(Codes[[#Headers],[Meaning]]),FALSE)</f>
        <v>Pre-term scan, no other scans, not assessed</v>
      </c>
      <c r="O961" s="1" t="str">
        <f>VLOOKUP(Cohort[[#This Row],[Code]],Codes[],COLUMN(Codes[[#Headers],[Parents Demographic]]),FALSE)</f>
        <v>Yes</v>
      </c>
      <c r="P961" s="1" t="str">
        <f>VLOOKUP(Cohort[[#This Row],[Code]],Codes[],COLUMN(Codes[[#Headers],[Mother''s Past Medical History]]),FALSE)</f>
        <v>Yes</v>
      </c>
      <c r="Q961" s="1" t="str">
        <f>VLOOKUP(Cohort[[#This Row],[Code]],Codes[],COLUMN(Codes[[#Headers],[EDD + Mode of Conception]]),FALSE)</f>
        <v>Yes</v>
      </c>
      <c r="R961" s="1" t="str">
        <f>VLOOKUP(Cohort[[#This Row],[Code]],Codes[],COLUMN(Codes[[#Headers],[Late Pregnancy History]]),FALSE)</f>
        <v>Yes</v>
      </c>
      <c r="S961" s="1" t="str">
        <f>VLOOKUP(Cohort[[#This Row],[Code]],Codes[],COLUMN(Codes[[#Headers],[Labour History]]),FALSE)</f>
        <v>Yes</v>
      </c>
      <c r="T961" s="1" t="str">
        <f>VLOOKUP(Cohort[[#This Row],[Code]],Codes[],COLUMN(Codes[[#Headers],[Baby Background Information]]),FALSE)</f>
        <v>Yes</v>
      </c>
      <c r="U961" s="1" t="str">
        <f>VLOOKUP(Cohort[[#This Row],[Code]],Codes[],COLUMN(Codes[[#Headers],[EPDS]]),FALSE)</f>
        <v>Yes</v>
      </c>
      <c r="V961" s="1" t="str">
        <f>VLOOKUP(Cohort[[#This Row],[Code]],Codes[],COLUMN(Codes[[#Headers],[Mother''s Medications]]),FALSE)</f>
        <v>Yes</v>
      </c>
      <c r="W961" s="1" t="str">
        <f>VLOOKUP(Cohort[[#This Row],[Code]],Codes[],COLUMN(Codes[[#Headers],[Baby Medications]]),FALSE)</f>
        <v>Yes</v>
      </c>
      <c r="X961" s="1" t="str">
        <f>VLOOKUP(Cohort[[#This Row],[Code]],Codes[],COLUMN(Codes[[#Headers],[Obstetric Histpry]]),FALSE)</f>
        <v>Yes</v>
      </c>
      <c r="Y961" s="1" t="str">
        <f>VLOOKUP(Cohort[[#This Row],[Code]],Codes[],COLUMN(Codes[[#Headers],[18 Month Follow on Data]]),FALSE)</f>
        <v>No</v>
      </c>
    </row>
    <row r="962" spans="1:25" hidden="1" x14ac:dyDescent="0.2">
      <c r="A962" t="s">
        <v>975</v>
      </c>
      <c r="B962">
        <v>0</v>
      </c>
      <c r="C962">
        <v>0</v>
      </c>
      <c r="D962">
        <v>3</v>
      </c>
      <c r="E962">
        <v>1</v>
      </c>
      <c r="F962">
        <v>0</v>
      </c>
      <c r="G962">
        <v>0</v>
      </c>
      <c r="H962">
        <v>0</v>
      </c>
      <c r="I962" t="str" cm="1">
        <f t="array" ref="I962">TEXT(SUM(10^Code_Mask*(Cohort[[#This Row],[Fetal Pilot Scans, validated or not]:[Has child had an 18 month assessment.  NB this includes limited data, courtesy assessments etc]]&gt;0)),"0000000")</f>
        <v>1100000</v>
      </c>
      <c r="L962" s="1" t="b">
        <f>VLOOKUP(Cohort[[#This Row],[Participant ID]],BIBS[],COLUMN(BIBS[[#Headers],[BIBS?]]),FALSE)</f>
        <v>0</v>
      </c>
      <c r="N962" s="1" t="str">
        <f>VLOOKUP(Cohort[[#This Row],[Code]],Codes[],COLUMN(Codes[[#Headers],[Meaning]]),FALSE)</f>
        <v>Fetal scan + term scan, not assessed</v>
      </c>
      <c r="O962" s="1" t="str">
        <f>VLOOKUP(Cohort[[#This Row],[Code]],Codes[],COLUMN(Codes[[#Headers],[Parents Demographic]]),FALSE)</f>
        <v>Yes</v>
      </c>
      <c r="P962" s="1" t="str">
        <f>VLOOKUP(Cohort[[#This Row],[Code]],Codes[],COLUMN(Codes[[#Headers],[Mother''s Past Medical History]]),FALSE)</f>
        <v>Yes</v>
      </c>
      <c r="Q962" s="1" t="str">
        <f>VLOOKUP(Cohort[[#This Row],[Code]],Codes[],COLUMN(Codes[[#Headers],[EDD + Mode of Conception]]),FALSE)</f>
        <v>Yes</v>
      </c>
      <c r="R962" s="1" t="str">
        <f>VLOOKUP(Cohort[[#This Row],[Code]],Codes[],COLUMN(Codes[[#Headers],[Late Pregnancy History]]),FALSE)</f>
        <v>Yes</v>
      </c>
      <c r="S962" s="1" t="str">
        <f>VLOOKUP(Cohort[[#This Row],[Code]],Codes[],COLUMN(Codes[[#Headers],[Labour History]]),FALSE)</f>
        <v>Yes</v>
      </c>
      <c r="T962" s="1" t="str">
        <f>VLOOKUP(Cohort[[#This Row],[Code]],Codes[],COLUMN(Codes[[#Headers],[Baby Background Information]]),FALSE)</f>
        <v>Yes</v>
      </c>
      <c r="U962" s="1" t="str">
        <f>VLOOKUP(Cohort[[#This Row],[Code]],Codes[],COLUMN(Codes[[#Headers],[EPDS]]),FALSE)</f>
        <v>Yes</v>
      </c>
      <c r="V962" s="1" t="str">
        <f>VLOOKUP(Cohort[[#This Row],[Code]],Codes[],COLUMN(Codes[[#Headers],[Mother''s Medications]]),FALSE)</f>
        <v>Yes</v>
      </c>
      <c r="W962" s="1" t="str">
        <f>VLOOKUP(Cohort[[#This Row],[Code]],Codes[],COLUMN(Codes[[#Headers],[Baby Medications]]),FALSE)</f>
        <v>Yes</v>
      </c>
      <c r="X962" s="1" t="str">
        <f>VLOOKUP(Cohort[[#This Row],[Code]],Codes[],COLUMN(Codes[[#Headers],[Obstetric Histpry]]),FALSE)</f>
        <v>Yes</v>
      </c>
      <c r="Y962" s="1" t="str">
        <f>VLOOKUP(Cohort[[#This Row],[Code]],Codes[],COLUMN(Codes[[#Headers],[18 Month Follow on Data]]),FALSE)</f>
        <v>No</v>
      </c>
    </row>
    <row r="963" spans="1:25" hidden="1" x14ac:dyDescent="0.2">
      <c r="A963" t="s">
        <v>976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 t="str" cm="1">
        <f t="array" ref="I963">TEXT(SUM(10^Code_Mask*(Cohort[[#This Row],[Fetal Pilot Scans, validated or not]:[Has child had an 18 month assessment.  NB this includes limited data, courtesy assessments etc]]&gt;0)),"0000000")</f>
        <v>1100000</v>
      </c>
      <c r="L963" s="1" t="b">
        <f>VLOOKUP(Cohort[[#This Row],[Participant ID]],BIBS[],COLUMN(BIBS[[#Headers],[BIBS?]]),FALSE)</f>
        <v>0</v>
      </c>
      <c r="N963" s="1" t="str">
        <f>VLOOKUP(Cohort[[#This Row],[Code]],Codes[],COLUMN(Codes[[#Headers],[Meaning]]),FALSE)</f>
        <v>Fetal scan + term scan, not assessed</v>
      </c>
      <c r="O963" s="1" t="str">
        <f>VLOOKUP(Cohort[[#This Row],[Code]],Codes[],COLUMN(Codes[[#Headers],[Parents Demographic]]),FALSE)</f>
        <v>Yes</v>
      </c>
      <c r="P963" s="1" t="str">
        <f>VLOOKUP(Cohort[[#This Row],[Code]],Codes[],COLUMN(Codes[[#Headers],[Mother''s Past Medical History]]),FALSE)</f>
        <v>Yes</v>
      </c>
      <c r="Q963" s="1" t="str">
        <f>VLOOKUP(Cohort[[#This Row],[Code]],Codes[],COLUMN(Codes[[#Headers],[EDD + Mode of Conception]]),FALSE)</f>
        <v>Yes</v>
      </c>
      <c r="R963" s="1" t="str">
        <f>VLOOKUP(Cohort[[#This Row],[Code]],Codes[],COLUMN(Codes[[#Headers],[Late Pregnancy History]]),FALSE)</f>
        <v>Yes</v>
      </c>
      <c r="S963" s="1" t="str">
        <f>VLOOKUP(Cohort[[#This Row],[Code]],Codes[],COLUMN(Codes[[#Headers],[Labour History]]),FALSE)</f>
        <v>Yes</v>
      </c>
      <c r="T963" s="1" t="str">
        <f>VLOOKUP(Cohort[[#This Row],[Code]],Codes[],COLUMN(Codes[[#Headers],[Baby Background Information]]),FALSE)</f>
        <v>Yes</v>
      </c>
      <c r="U963" s="1" t="str">
        <f>VLOOKUP(Cohort[[#This Row],[Code]],Codes[],COLUMN(Codes[[#Headers],[EPDS]]),FALSE)</f>
        <v>Yes</v>
      </c>
      <c r="V963" s="1" t="str">
        <f>VLOOKUP(Cohort[[#This Row],[Code]],Codes[],COLUMN(Codes[[#Headers],[Mother''s Medications]]),FALSE)</f>
        <v>Yes</v>
      </c>
      <c r="W963" s="1" t="str">
        <f>VLOOKUP(Cohort[[#This Row],[Code]],Codes[],COLUMN(Codes[[#Headers],[Baby Medications]]),FALSE)</f>
        <v>Yes</v>
      </c>
      <c r="X963" s="1" t="str">
        <f>VLOOKUP(Cohort[[#This Row],[Code]],Codes[],COLUMN(Codes[[#Headers],[Obstetric Histpry]]),FALSE)</f>
        <v>Yes</v>
      </c>
      <c r="Y963" s="1" t="str">
        <f>VLOOKUP(Cohort[[#This Row],[Code]],Codes[],COLUMN(Codes[[#Headers],[18 Month Follow on Data]]),FALSE)</f>
        <v>No</v>
      </c>
    </row>
    <row r="964" spans="1:25" hidden="1" x14ac:dyDescent="0.2">
      <c r="A964" t="s">
        <v>977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 t="str" cm="1">
        <f t="array" ref="I964">TEXT(SUM(10^Code_Mask*(Cohort[[#This Row],[Fetal Pilot Scans, validated or not]:[Has child had an 18 month assessment.  NB this includes limited data, courtesy assessments etc]]&gt;0)),"0000000")</f>
        <v>1100000</v>
      </c>
      <c r="L964" s="1" t="b">
        <f>VLOOKUP(Cohort[[#This Row],[Participant ID]],BIBS[],COLUMN(BIBS[[#Headers],[BIBS?]]),FALSE)</f>
        <v>0</v>
      </c>
      <c r="N964" s="1" t="str">
        <f>VLOOKUP(Cohort[[#This Row],[Code]],Codes[],COLUMN(Codes[[#Headers],[Meaning]]),FALSE)</f>
        <v>Fetal scan + term scan, not assessed</v>
      </c>
      <c r="O964" s="1" t="str">
        <f>VLOOKUP(Cohort[[#This Row],[Code]],Codes[],COLUMN(Codes[[#Headers],[Parents Demographic]]),FALSE)</f>
        <v>Yes</v>
      </c>
      <c r="P964" s="1" t="str">
        <f>VLOOKUP(Cohort[[#This Row],[Code]],Codes[],COLUMN(Codes[[#Headers],[Mother''s Past Medical History]]),FALSE)</f>
        <v>Yes</v>
      </c>
      <c r="Q964" s="1" t="str">
        <f>VLOOKUP(Cohort[[#This Row],[Code]],Codes[],COLUMN(Codes[[#Headers],[EDD + Mode of Conception]]),FALSE)</f>
        <v>Yes</v>
      </c>
      <c r="R964" s="1" t="str">
        <f>VLOOKUP(Cohort[[#This Row],[Code]],Codes[],COLUMN(Codes[[#Headers],[Late Pregnancy History]]),FALSE)</f>
        <v>Yes</v>
      </c>
      <c r="S964" s="1" t="str">
        <f>VLOOKUP(Cohort[[#This Row],[Code]],Codes[],COLUMN(Codes[[#Headers],[Labour History]]),FALSE)</f>
        <v>Yes</v>
      </c>
      <c r="T964" s="1" t="str">
        <f>VLOOKUP(Cohort[[#This Row],[Code]],Codes[],COLUMN(Codes[[#Headers],[Baby Background Information]]),FALSE)</f>
        <v>Yes</v>
      </c>
      <c r="U964" s="1" t="str">
        <f>VLOOKUP(Cohort[[#This Row],[Code]],Codes[],COLUMN(Codes[[#Headers],[EPDS]]),FALSE)</f>
        <v>Yes</v>
      </c>
      <c r="V964" s="1" t="str">
        <f>VLOOKUP(Cohort[[#This Row],[Code]],Codes[],COLUMN(Codes[[#Headers],[Mother''s Medications]]),FALSE)</f>
        <v>Yes</v>
      </c>
      <c r="W964" s="1" t="str">
        <f>VLOOKUP(Cohort[[#This Row],[Code]],Codes[],COLUMN(Codes[[#Headers],[Baby Medications]]),FALSE)</f>
        <v>Yes</v>
      </c>
      <c r="X964" s="1" t="str">
        <f>VLOOKUP(Cohort[[#This Row],[Code]],Codes[],COLUMN(Codes[[#Headers],[Obstetric Histpry]]),FALSE)</f>
        <v>Yes</v>
      </c>
      <c r="Y964" s="1" t="str">
        <f>VLOOKUP(Cohort[[#This Row],[Code]],Codes[],COLUMN(Codes[[#Headers],[18 Month Follow on Data]]),FALSE)</f>
        <v>No</v>
      </c>
    </row>
    <row r="965" spans="1:25" hidden="1" x14ac:dyDescent="0.2">
      <c r="A965" t="s">
        <v>978</v>
      </c>
      <c r="B965">
        <v>0</v>
      </c>
      <c r="C965">
        <v>0</v>
      </c>
      <c r="D965">
        <v>2</v>
      </c>
      <c r="E965">
        <v>1</v>
      </c>
      <c r="F965">
        <v>0</v>
      </c>
      <c r="G965">
        <v>0</v>
      </c>
      <c r="H965">
        <v>0</v>
      </c>
      <c r="I965" t="str" cm="1">
        <f t="array" ref="I965">TEXT(SUM(10^Code_Mask*(Cohort[[#This Row],[Fetal Pilot Scans, validated or not]:[Has child had an 18 month assessment.  NB this includes limited data, courtesy assessments etc]]&gt;0)),"0000000")</f>
        <v>1100000</v>
      </c>
      <c r="L965" s="1" t="b">
        <f>VLOOKUP(Cohort[[#This Row],[Participant ID]],BIBS[],COLUMN(BIBS[[#Headers],[BIBS?]]),FALSE)</f>
        <v>0</v>
      </c>
      <c r="N965" s="1" t="str">
        <f>VLOOKUP(Cohort[[#This Row],[Code]],Codes[],COLUMN(Codes[[#Headers],[Meaning]]),FALSE)</f>
        <v>Fetal scan + term scan, not assessed</v>
      </c>
      <c r="O965" s="1" t="str">
        <f>VLOOKUP(Cohort[[#This Row],[Code]],Codes[],COLUMN(Codes[[#Headers],[Parents Demographic]]),FALSE)</f>
        <v>Yes</v>
      </c>
      <c r="P965" s="1" t="str">
        <f>VLOOKUP(Cohort[[#This Row],[Code]],Codes[],COLUMN(Codes[[#Headers],[Mother''s Past Medical History]]),FALSE)</f>
        <v>Yes</v>
      </c>
      <c r="Q965" s="1" t="str">
        <f>VLOOKUP(Cohort[[#This Row],[Code]],Codes[],COLUMN(Codes[[#Headers],[EDD + Mode of Conception]]),FALSE)</f>
        <v>Yes</v>
      </c>
      <c r="R965" s="1" t="str">
        <f>VLOOKUP(Cohort[[#This Row],[Code]],Codes[],COLUMN(Codes[[#Headers],[Late Pregnancy History]]),FALSE)</f>
        <v>Yes</v>
      </c>
      <c r="S965" s="1" t="str">
        <f>VLOOKUP(Cohort[[#This Row],[Code]],Codes[],COLUMN(Codes[[#Headers],[Labour History]]),FALSE)</f>
        <v>Yes</v>
      </c>
      <c r="T965" s="1" t="str">
        <f>VLOOKUP(Cohort[[#This Row],[Code]],Codes[],COLUMN(Codes[[#Headers],[Baby Background Information]]),FALSE)</f>
        <v>Yes</v>
      </c>
      <c r="U965" s="1" t="str">
        <f>VLOOKUP(Cohort[[#This Row],[Code]],Codes[],COLUMN(Codes[[#Headers],[EPDS]]),FALSE)</f>
        <v>Yes</v>
      </c>
      <c r="V965" s="1" t="str">
        <f>VLOOKUP(Cohort[[#This Row],[Code]],Codes[],COLUMN(Codes[[#Headers],[Mother''s Medications]]),FALSE)</f>
        <v>Yes</v>
      </c>
      <c r="W965" s="1" t="str">
        <f>VLOOKUP(Cohort[[#This Row],[Code]],Codes[],COLUMN(Codes[[#Headers],[Baby Medications]]),FALSE)</f>
        <v>Yes</v>
      </c>
      <c r="X965" s="1" t="str">
        <f>VLOOKUP(Cohort[[#This Row],[Code]],Codes[],COLUMN(Codes[[#Headers],[Obstetric Histpry]]),FALSE)</f>
        <v>Yes</v>
      </c>
      <c r="Y965" s="1" t="str">
        <f>VLOOKUP(Cohort[[#This Row],[Code]],Codes[],COLUMN(Codes[[#Headers],[18 Month Follow on Data]]),FALSE)</f>
        <v>No</v>
      </c>
    </row>
    <row r="966" spans="1:25" hidden="1" x14ac:dyDescent="0.2">
      <c r="A966" t="s">
        <v>979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 t="str" cm="1">
        <f t="array" ref="I966">TEXT(SUM(10^Code_Mask*(Cohort[[#This Row],[Fetal Pilot Scans, validated or not]:[Has child had an 18 month assessment.  NB this includes limited data, courtesy assessments etc]]&gt;0)),"0000000")</f>
        <v>1100000</v>
      </c>
      <c r="L966" s="1" t="b">
        <f>VLOOKUP(Cohort[[#This Row],[Participant ID]],BIBS[],COLUMN(BIBS[[#Headers],[BIBS?]]),FALSE)</f>
        <v>0</v>
      </c>
      <c r="N966" s="1" t="str">
        <f>VLOOKUP(Cohort[[#This Row],[Code]],Codes[],COLUMN(Codes[[#Headers],[Meaning]]),FALSE)</f>
        <v>Fetal scan + term scan, not assessed</v>
      </c>
      <c r="O966" s="1" t="str">
        <f>VLOOKUP(Cohort[[#This Row],[Code]],Codes[],COLUMN(Codes[[#Headers],[Parents Demographic]]),FALSE)</f>
        <v>Yes</v>
      </c>
      <c r="P966" s="1" t="str">
        <f>VLOOKUP(Cohort[[#This Row],[Code]],Codes[],COLUMN(Codes[[#Headers],[Mother''s Past Medical History]]),FALSE)</f>
        <v>Yes</v>
      </c>
      <c r="Q966" s="1" t="str">
        <f>VLOOKUP(Cohort[[#This Row],[Code]],Codes[],COLUMN(Codes[[#Headers],[EDD + Mode of Conception]]),FALSE)</f>
        <v>Yes</v>
      </c>
      <c r="R966" s="1" t="str">
        <f>VLOOKUP(Cohort[[#This Row],[Code]],Codes[],COLUMN(Codes[[#Headers],[Late Pregnancy History]]),FALSE)</f>
        <v>Yes</v>
      </c>
      <c r="S966" s="1" t="str">
        <f>VLOOKUP(Cohort[[#This Row],[Code]],Codes[],COLUMN(Codes[[#Headers],[Labour History]]),FALSE)</f>
        <v>Yes</v>
      </c>
      <c r="T966" s="1" t="str">
        <f>VLOOKUP(Cohort[[#This Row],[Code]],Codes[],COLUMN(Codes[[#Headers],[Baby Background Information]]),FALSE)</f>
        <v>Yes</v>
      </c>
      <c r="U966" s="1" t="str">
        <f>VLOOKUP(Cohort[[#This Row],[Code]],Codes[],COLUMN(Codes[[#Headers],[EPDS]]),FALSE)</f>
        <v>Yes</v>
      </c>
      <c r="V966" s="1" t="str">
        <f>VLOOKUP(Cohort[[#This Row],[Code]],Codes[],COLUMN(Codes[[#Headers],[Mother''s Medications]]),FALSE)</f>
        <v>Yes</v>
      </c>
      <c r="W966" s="1" t="str">
        <f>VLOOKUP(Cohort[[#This Row],[Code]],Codes[],COLUMN(Codes[[#Headers],[Baby Medications]]),FALSE)</f>
        <v>Yes</v>
      </c>
      <c r="X966" s="1" t="str">
        <f>VLOOKUP(Cohort[[#This Row],[Code]],Codes[],COLUMN(Codes[[#Headers],[Obstetric Histpry]]),FALSE)</f>
        <v>Yes</v>
      </c>
      <c r="Y966" s="1" t="str">
        <f>VLOOKUP(Cohort[[#This Row],[Code]],Codes[],COLUMN(Codes[[#Headers],[18 Month Follow on Data]]),FALSE)</f>
        <v>No</v>
      </c>
    </row>
    <row r="967" spans="1:25" hidden="1" x14ac:dyDescent="0.2">
      <c r="A967" t="s">
        <v>980</v>
      </c>
      <c r="B967">
        <v>0</v>
      </c>
      <c r="C967">
        <v>0</v>
      </c>
      <c r="D967">
        <v>2</v>
      </c>
      <c r="E967">
        <v>1</v>
      </c>
      <c r="F967">
        <v>0</v>
      </c>
      <c r="G967">
        <v>0</v>
      </c>
      <c r="H967">
        <v>0</v>
      </c>
      <c r="I967" t="str" cm="1">
        <f t="array" ref="I967">TEXT(SUM(10^Code_Mask*(Cohort[[#This Row],[Fetal Pilot Scans, validated or not]:[Has child had an 18 month assessment.  NB this includes limited data, courtesy assessments etc]]&gt;0)),"0000000")</f>
        <v>1100000</v>
      </c>
      <c r="L967" s="1" t="b">
        <f>VLOOKUP(Cohort[[#This Row],[Participant ID]],BIBS[],COLUMN(BIBS[[#Headers],[BIBS?]]),FALSE)</f>
        <v>0</v>
      </c>
      <c r="N967" s="1" t="str">
        <f>VLOOKUP(Cohort[[#This Row],[Code]],Codes[],COLUMN(Codes[[#Headers],[Meaning]]),FALSE)</f>
        <v>Fetal scan + term scan, not assessed</v>
      </c>
      <c r="O967" s="1" t="str">
        <f>VLOOKUP(Cohort[[#This Row],[Code]],Codes[],COLUMN(Codes[[#Headers],[Parents Demographic]]),FALSE)</f>
        <v>Yes</v>
      </c>
      <c r="P967" s="1" t="str">
        <f>VLOOKUP(Cohort[[#This Row],[Code]],Codes[],COLUMN(Codes[[#Headers],[Mother''s Past Medical History]]),FALSE)</f>
        <v>Yes</v>
      </c>
      <c r="Q967" s="1" t="str">
        <f>VLOOKUP(Cohort[[#This Row],[Code]],Codes[],COLUMN(Codes[[#Headers],[EDD + Mode of Conception]]),FALSE)</f>
        <v>Yes</v>
      </c>
      <c r="R967" s="1" t="str">
        <f>VLOOKUP(Cohort[[#This Row],[Code]],Codes[],COLUMN(Codes[[#Headers],[Late Pregnancy History]]),FALSE)</f>
        <v>Yes</v>
      </c>
      <c r="S967" s="1" t="str">
        <f>VLOOKUP(Cohort[[#This Row],[Code]],Codes[],COLUMN(Codes[[#Headers],[Labour History]]),FALSE)</f>
        <v>Yes</v>
      </c>
      <c r="T967" s="1" t="str">
        <f>VLOOKUP(Cohort[[#This Row],[Code]],Codes[],COLUMN(Codes[[#Headers],[Baby Background Information]]),FALSE)</f>
        <v>Yes</v>
      </c>
      <c r="U967" s="1" t="str">
        <f>VLOOKUP(Cohort[[#This Row],[Code]],Codes[],COLUMN(Codes[[#Headers],[EPDS]]),FALSE)</f>
        <v>Yes</v>
      </c>
      <c r="V967" s="1" t="str">
        <f>VLOOKUP(Cohort[[#This Row],[Code]],Codes[],COLUMN(Codes[[#Headers],[Mother''s Medications]]),FALSE)</f>
        <v>Yes</v>
      </c>
      <c r="W967" s="1" t="str">
        <f>VLOOKUP(Cohort[[#This Row],[Code]],Codes[],COLUMN(Codes[[#Headers],[Baby Medications]]),FALSE)</f>
        <v>Yes</v>
      </c>
      <c r="X967" s="1" t="str">
        <f>VLOOKUP(Cohort[[#This Row],[Code]],Codes[],COLUMN(Codes[[#Headers],[Obstetric Histpry]]),FALSE)</f>
        <v>Yes</v>
      </c>
      <c r="Y967" s="1" t="str">
        <f>VLOOKUP(Cohort[[#This Row],[Code]],Codes[],COLUMN(Codes[[#Headers],[18 Month Follow on Data]]),FALSE)</f>
        <v>No</v>
      </c>
    </row>
    <row r="968" spans="1:25" hidden="1" x14ac:dyDescent="0.2">
      <c r="A968" t="s">
        <v>981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 t="str" cm="1">
        <f t="array" ref="I968">TEXT(SUM(10^Code_Mask*(Cohort[[#This Row],[Fetal Pilot Scans, validated or not]:[Has child had an 18 month assessment.  NB this includes limited data, courtesy assessments etc]]&gt;0)),"0000000")</f>
        <v>0011000</v>
      </c>
      <c r="L968" s="1" t="b">
        <f>VLOOKUP(Cohort[[#This Row],[Participant ID]],BIBS[],COLUMN(BIBS[[#Headers],[BIBS?]]),FALSE)</f>
        <v>0</v>
      </c>
      <c r="N968" s="1" t="str">
        <f>VLOOKUP(Cohort[[#This Row],[Code]],Codes[],COLUMN(Codes[[#Headers],[Meaning]]),FALSE)</f>
        <v>Pre-term and pre-term at term scans, not assessed</v>
      </c>
      <c r="O968" s="1" t="str">
        <f>VLOOKUP(Cohort[[#This Row],[Code]],Codes[],COLUMN(Codes[[#Headers],[Parents Demographic]]),FALSE)</f>
        <v>Yes</v>
      </c>
      <c r="P968" s="1" t="str">
        <f>VLOOKUP(Cohort[[#This Row],[Code]],Codes[],COLUMN(Codes[[#Headers],[Mother''s Past Medical History]]),FALSE)</f>
        <v>Yes</v>
      </c>
      <c r="Q968" s="1" t="str">
        <f>VLOOKUP(Cohort[[#This Row],[Code]],Codes[],COLUMN(Codes[[#Headers],[EDD + Mode of Conception]]),FALSE)</f>
        <v>Yes</v>
      </c>
      <c r="R968" s="1" t="str">
        <f>VLOOKUP(Cohort[[#This Row],[Code]],Codes[],COLUMN(Codes[[#Headers],[Late Pregnancy History]]),FALSE)</f>
        <v>Yes</v>
      </c>
      <c r="S968" s="1" t="str">
        <f>VLOOKUP(Cohort[[#This Row],[Code]],Codes[],COLUMN(Codes[[#Headers],[Labour History]]),FALSE)</f>
        <v>Yes</v>
      </c>
      <c r="T968" s="1" t="str">
        <f>VLOOKUP(Cohort[[#This Row],[Code]],Codes[],COLUMN(Codes[[#Headers],[Baby Background Information]]),FALSE)</f>
        <v>Yes</v>
      </c>
      <c r="U968" s="1" t="str">
        <f>VLOOKUP(Cohort[[#This Row],[Code]],Codes[],COLUMN(Codes[[#Headers],[EPDS]]),FALSE)</f>
        <v>Yes</v>
      </c>
      <c r="V968" s="1" t="str">
        <f>VLOOKUP(Cohort[[#This Row],[Code]],Codes[],COLUMN(Codes[[#Headers],[Mother''s Medications]]),FALSE)</f>
        <v>Yes</v>
      </c>
      <c r="W968" s="1" t="str">
        <f>VLOOKUP(Cohort[[#This Row],[Code]],Codes[],COLUMN(Codes[[#Headers],[Baby Medications]]),FALSE)</f>
        <v>Yes</v>
      </c>
      <c r="X968" s="1" t="str">
        <f>VLOOKUP(Cohort[[#This Row],[Code]],Codes[],COLUMN(Codes[[#Headers],[Obstetric Histpry]]),FALSE)</f>
        <v>Yes</v>
      </c>
      <c r="Y968" s="1" t="str">
        <f>VLOOKUP(Cohort[[#This Row],[Code]],Codes[],COLUMN(Codes[[#Headers],[18 Month Follow on Data]]),FALSE)</f>
        <v>No</v>
      </c>
    </row>
    <row r="969" spans="1:25" hidden="1" x14ac:dyDescent="0.2">
      <c r="A969" t="s">
        <v>982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 t="str" cm="1">
        <f t="array" ref="I969">TEXT(SUM(10^Code_Mask*(Cohort[[#This Row],[Fetal Pilot Scans, validated or not]:[Has child had an 18 month assessment.  NB this includes limited data, courtesy assessments etc]]&gt;0)),"0000000")</f>
        <v>1000000</v>
      </c>
      <c r="L969" s="1" t="b">
        <f>VLOOKUP(Cohort[[#This Row],[Participant ID]],BIBS[],COLUMN(BIBS[[#Headers],[BIBS?]]),FALSE)</f>
        <v>0</v>
      </c>
      <c r="N969" s="1" t="str">
        <f>VLOOKUP(Cohort[[#This Row],[Code]],Codes[],COLUMN(Codes[[#Headers],[Meaning]]),FALSE)</f>
        <v>Fetal scan, no other scans, not assessed</v>
      </c>
      <c r="O969" s="1" t="str">
        <f>VLOOKUP(Cohort[[#This Row],[Code]],Codes[],COLUMN(Codes[[#Headers],[Parents Demographic]]),FALSE)</f>
        <v>Yes</v>
      </c>
      <c r="P969" s="1" t="str">
        <f>VLOOKUP(Cohort[[#This Row],[Code]],Codes[],COLUMN(Codes[[#Headers],[Mother''s Past Medical History]]),FALSE)</f>
        <v>Yes</v>
      </c>
      <c r="Q969" s="1" t="str">
        <f>VLOOKUP(Cohort[[#This Row],[Code]],Codes[],COLUMN(Codes[[#Headers],[EDD + Mode of Conception]]),FALSE)</f>
        <v>Yes</v>
      </c>
      <c r="R969" s="1" t="str">
        <f>VLOOKUP(Cohort[[#This Row],[Code]],Codes[],COLUMN(Codes[[#Headers],[Late Pregnancy History]]),FALSE)</f>
        <v>Yes</v>
      </c>
      <c r="S969" s="1" t="str">
        <f>VLOOKUP(Cohort[[#This Row],[Code]],Codes[],COLUMN(Codes[[#Headers],[Labour History]]),FALSE)</f>
        <v>Yes</v>
      </c>
      <c r="T969" s="1" t="str">
        <f>VLOOKUP(Cohort[[#This Row],[Code]],Codes[],COLUMN(Codes[[#Headers],[Baby Background Information]]),FALSE)</f>
        <v>Yes</v>
      </c>
      <c r="U969" s="1" t="str">
        <f>VLOOKUP(Cohort[[#This Row],[Code]],Codes[],COLUMN(Codes[[#Headers],[EPDS]]),FALSE)</f>
        <v>Yes</v>
      </c>
      <c r="V969" s="1" t="str">
        <f>VLOOKUP(Cohort[[#This Row],[Code]],Codes[],COLUMN(Codes[[#Headers],[Mother''s Medications]]),FALSE)</f>
        <v>Yes</v>
      </c>
      <c r="W969" s="1" t="str">
        <f>VLOOKUP(Cohort[[#This Row],[Code]],Codes[],COLUMN(Codes[[#Headers],[Baby Medications]]),FALSE)</f>
        <v>Yes</v>
      </c>
      <c r="X969" s="1" t="str">
        <f>VLOOKUP(Cohort[[#This Row],[Code]],Codes[],COLUMN(Codes[[#Headers],[Obstetric Histpry]]),FALSE)</f>
        <v>Yes</v>
      </c>
      <c r="Y969" s="1" t="str">
        <f>VLOOKUP(Cohort[[#This Row],[Code]],Codes[],COLUMN(Codes[[#Headers],[18 Month Follow on Data]]),FALSE)</f>
        <v>No</v>
      </c>
    </row>
    <row r="970" spans="1:25" hidden="1" x14ac:dyDescent="0.2">
      <c r="A970" t="s">
        <v>983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0</v>
      </c>
      <c r="I970" t="str" cm="1">
        <f t="array" ref="I970">TEXT(SUM(10^Code_Mask*(Cohort[[#This Row],[Fetal Pilot Scans, validated or not]:[Has child had an 18 month assessment.  NB this includes limited data, courtesy assessments etc]]&gt;0)),"0000000")</f>
        <v>1100000</v>
      </c>
      <c r="L970" s="1" t="b">
        <f>VLOOKUP(Cohort[[#This Row],[Participant ID]],BIBS[],COLUMN(BIBS[[#Headers],[BIBS?]]),FALSE)</f>
        <v>0</v>
      </c>
      <c r="N970" s="1" t="str">
        <f>VLOOKUP(Cohort[[#This Row],[Code]],Codes[],COLUMN(Codes[[#Headers],[Meaning]]),FALSE)</f>
        <v>Fetal scan + term scan, not assessed</v>
      </c>
      <c r="O970" s="1" t="str">
        <f>VLOOKUP(Cohort[[#This Row],[Code]],Codes[],COLUMN(Codes[[#Headers],[Parents Demographic]]),FALSE)</f>
        <v>Yes</v>
      </c>
      <c r="P970" s="1" t="str">
        <f>VLOOKUP(Cohort[[#This Row],[Code]],Codes[],COLUMN(Codes[[#Headers],[Mother''s Past Medical History]]),FALSE)</f>
        <v>Yes</v>
      </c>
      <c r="Q970" s="1" t="str">
        <f>VLOOKUP(Cohort[[#This Row],[Code]],Codes[],COLUMN(Codes[[#Headers],[EDD + Mode of Conception]]),FALSE)</f>
        <v>Yes</v>
      </c>
      <c r="R970" s="1" t="str">
        <f>VLOOKUP(Cohort[[#This Row],[Code]],Codes[],COLUMN(Codes[[#Headers],[Late Pregnancy History]]),FALSE)</f>
        <v>Yes</v>
      </c>
      <c r="S970" s="1" t="str">
        <f>VLOOKUP(Cohort[[#This Row],[Code]],Codes[],COLUMN(Codes[[#Headers],[Labour History]]),FALSE)</f>
        <v>Yes</v>
      </c>
      <c r="T970" s="1" t="str">
        <f>VLOOKUP(Cohort[[#This Row],[Code]],Codes[],COLUMN(Codes[[#Headers],[Baby Background Information]]),FALSE)</f>
        <v>Yes</v>
      </c>
      <c r="U970" s="1" t="str">
        <f>VLOOKUP(Cohort[[#This Row],[Code]],Codes[],COLUMN(Codes[[#Headers],[EPDS]]),FALSE)</f>
        <v>Yes</v>
      </c>
      <c r="V970" s="1" t="str">
        <f>VLOOKUP(Cohort[[#This Row],[Code]],Codes[],COLUMN(Codes[[#Headers],[Mother''s Medications]]),FALSE)</f>
        <v>Yes</v>
      </c>
      <c r="W970" s="1" t="str">
        <f>VLOOKUP(Cohort[[#This Row],[Code]],Codes[],COLUMN(Codes[[#Headers],[Baby Medications]]),FALSE)</f>
        <v>Yes</v>
      </c>
      <c r="X970" s="1" t="str">
        <f>VLOOKUP(Cohort[[#This Row],[Code]],Codes[],COLUMN(Codes[[#Headers],[Obstetric Histpry]]),FALSE)</f>
        <v>Yes</v>
      </c>
      <c r="Y970" s="1" t="str">
        <f>VLOOKUP(Cohort[[#This Row],[Code]],Codes[],COLUMN(Codes[[#Headers],[18 Month Follow on Data]]),FALSE)</f>
        <v>No</v>
      </c>
    </row>
    <row r="971" spans="1:25" hidden="1" x14ac:dyDescent="0.2">
      <c r="A971" t="s">
        <v>984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 t="str" cm="1">
        <f t="array" ref="I971">TEXT(SUM(10^Code_Mask*(Cohort[[#This Row],[Fetal Pilot Scans, validated or not]:[Has child had an 18 month assessment.  NB this includes limited data, courtesy assessments etc]]&gt;0)),"0000000")</f>
        <v>1000000</v>
      </c>
      <c r="L971" s="1" t="b">
        <f>VLOOKUP(Cohort[[#This Row],[Participant ID]],BIBS[],COLUMN(BIBS[[#Headers],[BIBS?]]),FALSE)</f>
        <v>0</v>
      </c>
      <c r="N971" s="1" t="str">
        <f>VLOOKUP(Cohort[[#This Row],[Code]],Codes[],COLUMN(Codes[[#Headers],[Meaning]]),FALSE)</f>
        <v>Fetal scan, no other scans, not assessed</v>
      </c>
      <c r="O971" s="1" t="str">
        <f>VLOOKUP(Cohort[[#This Row],[Code]],Codes[],COLUMN(Codes[[#Headers],[Parents Demographic]]),FALSE)</f>
        <v>Yes</v>
      </c>
      <c r="P971" s="1" t="str">
        <f>VLOOKUP(Cohort[[#This Row],[Code]],Codes[],COLUMN(Codes[[#Headers],[Mother''s Past Medical History]]),FALSE)</f>
        <v>Yes</v>
      </c>
      <c r="Q971" s="1" t="str">
        <f>VLOOKUP(Cohort[[#This Row],[Code]],Codes[],COLUMN(Codes[[#Headers],[EDD + Mode of Conception]]),FALSE)</f>
        <v>Yes</v>
      </c>
      <c r="R971" s="1" t="str">
        <f>VLOOKUP(Cohort[[#This Row],[Code]],Codes[],COLUMN(Codes[[#Headers],[Late Pregnancy History]]),FALSE)</f>
        <v>Yes</v>
      </c>
      <c r="S971" s="1" t="str">
        <f>VLOOKUP(Cohort[[#This Row],[Code]],Codes[],COLUMN(Codes[[#Headers],[Labour History]]),FALSE)</f>
        <v>Yes</v>
      </c>
      <c r="T971" s="1" t="str">
        <f>VLOOKUP(Cohort[[#This Row],[Code]],Codes[],COLUMN(Codes[[#Headers],[Baby Background Information]]),FALSE)</f>
        <v>Yes</v>
      </c>
      <c r="U971" s="1" t="str">
        <f>VLOOKUP(Cohort[[#This Row],[Code]],Codes[],COLUMN(Codes[[#Headers],[EPDS]]),FALSE)</f>
        <v>Yes</v>
      </c>
      <c r="V971" s="1" t="str">
        <f>VLOOKUP(Cohort[[#This Row],[Code]],Codes[],COLUMN(Codes[[#Headers],[Mother''s Medications]]),FALSE)</f>
        <v>Yes</v>
      </c>
      <c r="W971" s="1" t="str">
        <f>VLOOKUP(Cohort[[#This Row],[Code]],Codes[],COLUMN(Codes[[#Headers],[Baby Medications]]),FALSE)</f>
        <v>Yes</v>
      </c>
      <c r="X971" s="1" t="str">
        <f>VLOOKUP(Cohort[[#This Row],[Code]],Codes[],COLUMN(Codes[[#Headers],[Obstetric Histpry]]),FALSE)</f>
        <v>Yes</v>
      </c>
      <c r="Y971" s="1" t="str">
        <f>VLOOKUP(Cohort[[#This Row],[Code]],Codes[],COLUMN(Codes[[#Headers],[18 Month Follow on Data]]),FALSE)</f>
        <v>No</v>
      </c>
    </row>
    <row r="972" spans="1:25" hidden="1" x14ac:dyDescent="0.2">
      <c r="A972" t="s">
        <v>985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 t="str" cm="1">
        <f t="array" ref="I972">TEXT(SUM(10^Code_Mask*(Cohort[[#This Row],[Fetal Pilot Scans, validated or not]:[Has child had an 18 month assessment.  NB this includes limited data, courtesy assessments etc]]&gt;0)),"0000000")</f>
        <v>1100000</v>
      </c>
      <c r="L972" s="1" t="b">
        <f>VLOOKUP(Cohort[[#This Row],[Participant ID]],BIBS[],COLUMN(BIBS[[#Headers],[BIBS?]]),FALSE)</f>
        <v>0</v>
      </c>
      <c r="N972" s="1" t="str">
        <f>VLOOKUP(Cohort[[#This Row],[Code]],Codes[],COLUMN(Codes[[#Headers],[Meaning]]),FALSE)</f>
        <v>Fetal scan + term scan, not assessed</v>
      </c>
      <c r="O972" s="1" t="str">
        <f>VLOOKUP(Cohort[[#This Row],[Code]],Codes[],COLUMN(Codes[[#Headers],[Parents Demographic]]),FALSE)</f>
        <v>Yes</v>
      </c>
      <c r="P972" s="1" t="str">
        <f>VLOOKUP(Cohort[[#This Row],[Code]],Codes[],COLUMN(Codes[[#Headers],[Mother''s Past Medical History]]),FALSE)</f>
        <v>Yes</v>
      </c>
      <c r="Q972" s="1" t="str">
        <f>VLOOKUP(Cohort[[#This Row],[Code]],Codes[],COLUMN(Codes[[#Headers],[EDD + Mode of Conception]]),FALSE)</f>
        <v>Yes</v>
      </c>
      <c r="R972" s="1" t="str">
        <f>VLOOKUP(Cohort[[#This Row],[Code]],Codes[],COLUMN(Codes[[#Headers],[Late Pregnancy History]]),FALSE)</f>
        <v>Yes</v>
      </c>
      <c r="S972" s="1" t="str">
        <f>VLOOKUP(Cohort[[#This Row],[Code]],Codes[],COLUMN(Codes[[#Headers],[Labour History]]),FALSE)</f>
        <v>Yes</v>
      </c>
      <c r="T972" s="1" t="str">
        <f>VLOOKUP(Cohort[[#This Row],[Code]],Codes[],COLUMN(Codes[[#Headers],[Baby Background Information]]),FALSE)</f>
        <v>Yes</v>
      </c>
      <c r="U972" s="1" t="str">
        <f>VLOOKUP(Cohort[[#This Row],[Code]],Codes[],COLUMN(Codes[[#Headers],[EPDS]]),FALSE)</f>
        <v>Yes</v>
      </c>
      <c r="V972" s="1" t="str">
        <f>VLOOKUP(Cohort[[#This Row],[Code]],Codes[],COLUMN(Codes[[#Headers],[Mother''s Medications]]),FALSE)</f>
        <v>Yes</v>
      </c>
      <c r="W972" s="1" t="str">
        <f>VLOOKUP(Cohort[[#This Row],[Code]],Codes[],COLUMN(Codes[[#Headers],[Baby Medications]]),FALSE)</f>
        <v>Yes</v>
      </c>
      <c r="X972" s="1" t="str">
        <f>VLOOKUP(Cohort[[#This Row],[Code]],Codes[],COLUMN(Codes[[#Headers],[Obstetric Histpry]]),FALSE)</f>
        <v>Yes</v>
      </c>
      <c r="Y972" s="1" t="str">
        <f>VLOOKUP(Cohort[[#This Row],[Code]],Codes[],COLUMN(Codes[[#Headers],[18 Month Follow on Data]]),FALSE)</f>
        <v>No</v>
      </c>
    </row>
    <row r="973" spans="1:25" hidden="1" x14ac:dyDescent="0.2">
      <c r="A973" t="s">
        <v>986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 t="str" cm="1">
        <f t="array" ref="I973">TEXT(SUM(10^Code_Mask*(Cohort[[#This Row],[Fetal Pilot Scans, validated or not]:[Has child had an 18 month assessment.  NB this includes limited data, courtesy assessments etc]]&gt;0)),"0000000")</f>
        <v>1000000</v>
      </c>
      <c r="L973" s="1" t="b">
        <f>VLOOKUP(Cohort[[#This Row],[Participant ID]],BIBS[],COLUMN(BIBS[[#Headers],[BIBS?]]),FALSE)</f>
        <v>0</v>
      </c>
      <c r="N973" s="1" t="str">
        <f>VLOOKUP(Cohort[[#This Row],[Code]],Codes[],COLUMN(Codes[[#Headers],[Meaning]]),FALSE)</f>
        <v>Fetal scan, no other scans, not assessed</v>
      </c>
      <c r="O973" s="1" t="str">
        <f>VLOOKUP(Cohort[[#This Row],[Code]],Codes[],COLUMN(Codes[[#Headers],[Parents Demographic]]),FALSE)</f>
        <v>Yes</v>
      </c>
      <c r="P973" s="1" t="str">
        <f>VLOOKUP(Cohort[[#This Row],[Code]],Codes[],COLUMN(Codes[[#Headers],[Mother''s Past Medical History]]),FALSE)</f>
        <v>Yes</v>
      </c>
      <c r="Q973" s="1" t="str">
        <f>VLOOKUP(Cohort[[#This Row],[Code]],Codes[],COLUMN(Codes[[#Headers],[EDD + Mode of Conception]]),FALSE)</f>
        <v>Yes</v>
      </c>
      <c r="R973" s="1" t="str">
        <f>VLOOKUP(Cohort[[#This Row],[Code]],Codes[],COLUMN(Codes[[#Headers],[Late Pregnancy History]]),FALSE)</f>
        <v>Yes</v>
      </c>
      <c r="S973" s="1" t="str">
        <f>VLOOKUP(Cohort[[#This Row],[Code]],Codes[],COLUMN(Codes[[#Headers],[Labour History]]),FALSE)</f>
        <v>Yes</v>
      </c>
      <c r="T973" s="1" t="str">
        <f>VLOOKUP(Cohort[[#This Row],[Code]],Codes[],COLUMN(Codes[[#Headers],[Baby Background Information]]),FALSE)</f>
        <v>Yes</v>
      </c>
      <c r="U973" s="1" t="str">
        <f>VLOOKUP(Cohort[[#This Row],[Code]],Codes[],COLUMN(Codes[[#Headers],[EPDS]]),FALSE)</f>
        <v>Yes</v>
      </c>
      <c r="V973" s="1" t="str">
        <f>VLOOKUP(Cohort[[#This Row],[Code]],Codes[],COLUMN(Codes[[#Headers],[Mother''s Medications]]),FALSE)</f>
        <v>Yes</v>
      </c>
      <c r="W973" s="1" t="str">
        <f>VLOOKUP(Cohort[[#This Row],[Code]],Codes[],COLUMN(Codes[[#Headers],[Baby Medications]]),FALSE)</f>
        <v>Yes</v>
      </c>
      <c r="X973" s="1" t="str">
        <f>VLOOKUP(Cohort[[#This Row],[Code]],Codes[],COLUMN(Codes[[#Headers],[Obstetric Histpry]]),FALSE)</f>
        <v>Yes</v>
      </c>
      <c r="Y973" s="1" t="str">
        <f>VLOOKUP(Cohort[[#This Row],[Code]],Codes[],COLUMN(Codes[[#Headers],[18 Month Follow on Data]]),FALSE)</f>
        <v>No</v>
      </c>
    </row>
    <row r="974" spans="1:25" hidden="1" x14ac:dyDescent="0.2">
      <c r="A974" t="s">
        <v>987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 t="str" cm="1">
        <f t="array" ref="I974">TEXT(SUM(10^Code_Mask*(Cohort[[#This Row],[Fetal Pilot Scans, validated or not]:[Has child had an 18 month assessment.  NB this includes limited data, courtesy assessments etc]]&gt;0)),"0000000")</f>
        <v>1000000</v>
      </c>
      <c r="L974" s="1" t="b">
        <f>VLOOKUP(Cohort[[#This Row],[Participant ID]],BIBS[],COLUMN(BIBS[[#Headers],[BIBS?]]),FALSE)</f>
        <v>0</v>
      </c>
      <c r="N974" s="1" t="str">
        <f>VLOOKUP(Cohort[[#This Row],[Code]],Codes[],COLUMN(Codes[[#Headers],[Meaning]]),FALSE)</f>
        <v>Fetal scan, no other scans, not assessed</v>
      </c>
      <c r="O974" s="1" t="str">
        <f>VLOOKUP(Cohort[[#This Row],[Code]],Codes[],COLUMN(Codes[[#Headers],[Parents Demographic]]),FALSE)</f>
        <v>Yes</v>
      </c>
      <c r="P974" s="1" t="str">
        <f>VLOOKUP(Cohort[[#This Row],[Code]],Codes[],COLUMN(Codes[[#Headers],[Mother''s Past Medical History]]),FALSE)</f>
        <v>Yes</v>
      </c>
      <c r="Q974" s="1" t="str">
        <f>VLOOKUP(Cohort[[#This Row],[Code]],Codes[],COLUMN(Codes[[#Headers],[EDD + Mode of Conception]]),FALSE)</f>
        <v>Yes</v>
      </c>
      <c r="R974" s="1" t="str">
        <f>VLOOKUP(Cohort[[#This Row],[Code]],Codes[],COLUMN(Codes[[#Headers],[Late Pregnancy History]]),FALSE)</f>
        <v>Yes</v>
      </c>
      <c r="S974" s="1" t="str">
        <f>VLOOKUP(Cohort[[#This Row],[Code]],Codes[],COLUMN(Codes[[#Headers],[Labour History]]),FALSE)</f>
        <v>Yes</v>
      </c>
      <c r="T974" s="1" t="str">
        <f>VLOOKUP(Cohort[[#This Row],[Code]],Codes[],COLUMN(Codes[[#Headers],[Baby Background Information]]),FALSE)</f>
        <v>Yes</v>
      </c>
      <c r="U974" s="1" t="str">
        <f>VLOOKUP(Cohort[[#This Row],[Code]],Codes[],COLUMN(Codes[[#Headers],[EPDS]]),FALSE)</f>
        <v>Yes</v>
      </c>
      <c r="V974" s="1" t="str">
        <f>VLOOKUP(Cohort[[#This Row],[Code]],Codes[],COLUMN(Codes[[#Headers],[Mother''s Medications]]),FALSE)</f>
        <v>Yes</v>
      </c>
      <c r="W974" s="1" t="str">
        <f>VLOOKUP(Cohort[[#This Row],[Code]],Codes[],COLUMN(Codes[[#Headers],[Baby Medications]]),FALSE)</f>
        <v>Yes</v>
      </c>
      <c r="X974" s="1" t="str">
        <f>VLOOKUP(Cohort[[#This Row],[Code]],Codes[],COLUMN(Codes[[#Headers],[Obstetric Histpry]]),FALSE)</f>
        <v>Yes</v>
      </c>
      <c r="Y974" s="1" t="str">
        <f>VLOOKUP(Cohort[[#This Row],[Code]],Codes[],COLUMN(Codes[[#Headers],[18 Month Follow on Data]]),FALSE)</f>
        <v>No</v>
      </c>
    </row>
    <row r="975" spans="1:25" hidden="1" x14ac:dyDescent="0.2">
      <c r="A975" t="s">
        <v>988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 t="str" cm="1">
        <f t="array" ref="I975">TEXT(SUM(10^Code_Mask*(Cohort[[#This Row],[Fetal Pilot Scans, validated or not]:[Has child had an 18 month assessment.  NB this includes limited data, courtesy assessments etc]]&gt;0)),"0000000")</f>
        <v>1100000</v>
      </c>
      <c r="L975" s="1" t="b">
        <f>VLOOKUP(Cohort[[#This Row],[Participant ID]],BIBS[],COLUMN(BIBS[[#Headers],[BIBS?]]),FALSE)</f>
        <v>0</v>
      </c>
      <c r="N975" s="1" t="str">
        <f>VLOOKUP(Cohort[[#This Row],[Code]],Codes[],COLUMN(Codes[[#Headers],[Meaning]]),FALSE)</f>
        <v>Fetal scan + term scan, not assessed</v>
      </c>
      <c r="O975" s="1" t="str">
        <f>VLOOKUP(Cohort[[#This Row],[Code]],Codes[],COLUMN(Codes[[#Headers],[Parents Demographic]]),FALSE)</f>
        <v>Yes</v>
      </c>
      <c r="P975" s="1" t="str">
        <f>VLOOKUP(Cohort[[#This Row],[Code]],Codes[],COLUMN(Codes[[#Headers],[Mother''s Past Medical History]]),FALSE)</f>
        <v>Yes</v>
      </c>
      <c r="Q975" s="1" t="str">
        <f>VLOOKUP(Cohort[[#This Row],[Code]],Codes[],COLUMN(Codes[[#Headers],[EDD + Mode of Conception]]),FALSE)</f>
        <v>Yes</v>
      </c>
      <c r="R975" s="1" t="str">
        <f>VLOOKUP(Cohort[[#This Row],[Code]],Codes[],COLUMN(Codes[[#Headers],[Late Pregnancy History]]),FALSE)</f>
        <v>Yes</v>
      </c>
      <c r="S975" s="1" t="str">
        <f>VLOOKUP(Cohort[[#This Row],[Code]],Codes[],COLUMN(Codes[[#Headers],[Labour History]]),FALSE)</f>
        <v>Yes</v>
      </c>
      <c r="T975" s="1" t="str">
        <f>VLOOKUP(Cohort[[#This Row],[Code]],Codes[],COLUMN(Codes[[#Headers],[Baby Background Information]]),FALSE)</f>
        <v>Yes</v>
      </c>
      <c r="U975" s="1" t="str">
        <f>VLOOKUP(Cohort[[#This Row],[Code]],Codes[],COLUMN(Codes[[#Headers],[EPDS]]),FALSE)</f>
        <v>Yes</v>
      </c>
      <c r="V975" s="1" t="str">
        <f>VLOOKUP(Cohort[[#This Row],[Code]],Codes[],COLUMN(Codes[[#Headers],[Mother''s Medications]]),FALSE)</f>
        <v>Yes</v>
      </c>
      <c r="W975" s="1" t="str">
        <f>VLOOKUP(Cohort[[#This Row],[Code]],Codes[],COLUMN(Codes[[#Headers],[Baby Medications]]),FALSE)</f>
        <v>Yes</v>
      </c>
      <c r="X975" s="1" t="str">
        <f>VLOOKUP(Cohort[[#This Row],[Code]],Codes[],COLUMN(Codes[[#Headers],[Obstetric Histpry]]),FALSE)</f>
        <v>Yes</v>
      </c>
      <c r="Y975" s="1" t="str">
        <f>VLOOKUP(Cohort[[#This Row],[Code]],Codes[],COLUMN(Codes[[#Headers],[18 Month Follow on Data]]),FALSE)</f>
        <v>No</v>
      </c>
    </row>
    <row r="976" spans="1:25" x14ac:dyDescent="0.2">
      <c r="A976" t="s">
        <v>989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 t="str" cm="1">
        <f t="array" ref="I976">TEXT(SUM(10^Code_Mask*(Cohort[[#This Row],[Fetal Pilot Scans, validated or not]:[Has child had an 18 month assessment.  NB this includes limited data, courtesy assessments etc]]&gt;0)),"0000000")</f>
        <v>1000000</v>
      </c>
      <c r="L976" s="1" t="b">
        <f>VLOOKUP(Cohort[[#This Row],[Participant ID]],BIBS[],COLUMN(BIBS[[#Headers],[BIBS?]]),FALSE)</f>
        <v>1</v>
      </c>
      <c r="N976" s="1" t="str">
        <f>VLOOKUP(Cohort[[#This Row],[Code]],Codes[],COLUMN(Codes[[#Headers],[Meaning]]),FALSE)</f>
        <v>Fetal scan, no other scans, not assessed</v>
      </c>
      <c r="O976" s="1" t="str">
        <f>VLOOKUP(Cohort[[#This Row],[Code]],Codes[],COLUMN(Codes[[#Headers],[Parents Demographic]]),FALSE)</f>
        <v>Yes</v>
      </c>
      <c r="P976" s="1" t="str">
        <f>VLOOKUP(Cohort[[#This Row],[Code]],Codes[],COLUMN(Codes[[#Headers],[Mother''s Past Medical History]]),FALSE)</f>
        <v>Yes</v>
      </c>
      <c r="Q976" s="1" t="str">
        <f>VLOOKUP(Cohort[[#This Row],[Code]],Codes[],COLUMN(Codes[[#Headers],[EDD + Mode of Conception]]),FALSE)</f>
        <v>Yes</v>
      </c>
      <c r="R976" s="1" t="str">
        <f>VLOOKUP(Cohort[[#This Row],[Code]],Codes[],COLUMN(Codes[[#Headers],[Late Pregnancy History]]),FALSE)</f>
        <v>Yes</v>
      </c>
      <c r="S976" s="1" t="str">
        <f>VLOOKUP(Cohort[[#This Row],[Code]],Codes[],COLUMN(Codes[[#Headers],[Labour History]]),FALSE)</f>
        <v>Yes</v>
      </c>
      <c r="T976" s="1" t="str">
        <f>VLOOKUP(Cohort[[#This Row],[Code]],Codes[],COLUMN(Codes[[#Headers],[Baby Background Information]]),FALSE)</f>
        <v>Yes</v>
      </c>
      <c r="U976" s="1" t="str">
        <f>VLOOKUP(Cohort[[#This Row],[Code]],Codes[],COLUMN(Codes[[#Headers],[EPDS]]),FALSE)</f>
        <v>Yes</v>
      </c>
      <c r="V976" s="1" t="str">
        <f>VLOOKUP(Cohort[[#This Row],[Code]],Codes[],COLUMN(Codes[[#Headers],[Mother''s Medications]]),FALSE)</f>
        <v>Yes</v>
      </c>
      <c r="W976" s="1" t="str">
        <f>VLOOKUP(Cohort[[#This Row],[Code]],Codes[],COLUMN(Codes[[#Headers],[Baby Medications]]),FALSE)</f>
        <v>Yes</v>
      </c>
      <c r="X976" s="1" t="str">
        <f>VLOOKUP(Cohort[[#This Row],[Code]],Codes[],COLUMN(Codes[[#Headers],[Obstetric Histpry]]),FALSE)</f>
        <v>Yes</v>
      </c>
      <c r="Y976" s="1" t="str">
        <f>VLOOKUP(Cohort[[#This Row],[Code]],Codes[],COLUMN(Codes[[#Headers],[18 Month Follow on Data]]),FALSE)</f>
        <v>No</v>
      </c>
    </row>
    <row r="977" spans="1:25" x14ac:dyDescent="0.2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 t="str" cm="1">
        <f t="array" ref="I977">TEXT(SUM(10^Code_Mask*(Cohort[[#This Row],[Fetal Pilot Scans, validated or not]:[Has child had an 18 month assessment.  NB this includes limited data, courtesy assessments etc]]&gt;0)),"0000000")</f>
        <v>0001000</v>
      </c>
      <c r="L977" s="1" t="b">
        <f>VLOOKUP(Cohort[[#This Row],[Participant ID]],BIBS[],COLUMN(BIBS[[#Headers],[BIBS?]]),FALSE)</f>
        <v>1</v>
      </c>
      <c r="N977" s="1" t="str">
        <f>VLOOKUP(Cohort[[#This Row],[Code]],Codes[],COLUMN(Codes[[#Headers],[Meaning]]),FALSE)</f>
        <v>Pre-term_at term only, no other scans not assessed</v>
      </c>
      <c r="O977" s="1" t="str">
        <f>VLOOKUP(Cohort[[#This Row],[Code]],Codes[],COLUMN(Codes[[#Headers],[Parents Demographic]]),FALSE)</f>
        <v>Yes</v>
      </c>
      <c r="P977" s="1" t="str">
        <f>VLOOKUP(Cohort[[#This Row],[Code]],Codes[],COLUMN(Codes[[#Headers],[Mother''s Past Medical History]]),FALSE)</f>
        <v>Yes</v>
      </c>
      <c r="Q977" s="1" t="str">
        <f>VLOOKUP(Cohort[[#This Row],[Code]],Codes[],COLUMN(Codes[[#Headers],[EDD + Mode of Conception]]),FALSE)</f>
        <v>Yes</v>
      </c>
      <c r="R977" s="1" t="str">
        <f>VLOOKUP(Cohort[[#This Row],[Code]],Codes[],COLUMN(Codes[[#Headers],[Late Pregnancy History]]),FALSE)</f>
        <v>Yes</v>
      </c>
      <c r="S977" s="1" t="str">
        <f>VLOOKUP(Cohort[[#This Row],[Code]],Codes[],COLUMN(Codes[[#Headers],[Labour History]]),FALSE)</f>
        <v>Yes</v>
      </c>
      <c r="T977" s="1" t="str">
        <f>VLOOKUP(Cohort[[#This Row],[Code]],Codes[],COLUMN(Codes[[#Headers],[Baby Background Information]]),FALSE)</f>
        <v>Yes</v>
      </c>
      <c r="U977" s="1" t="str">
        <f>VLOOKUP(Cohort[[#This Row],[Code]],Codes[],COLUMN(Codes[[#Headers],[EPDS]]),FALSE)</f>
        <v>Yes</v>
      </c>
      <c r="V977" s="1" t="str">
        <f>VLOOKUP(Cohort[[#This Row],[Code]],Codes[],COLUMN(Codes[[#Headers],[Mother''s Medications]]),FALSE)</f>
        <v>Yes</v>
      </c>
      <c r="W977" s="1" t="str">
        <f>VLOOKUP(Cohort[[#This Row],[Code]],Codes[],COLUMN(Codes[[#Headers],[Baby Medications]]),FALSE)</f>
        <v>Yes</v>
      </c>
      <c r="X977" s="1" t="str">
        <f>VLOOKUP(Cohort[[#This Row],[Code]],Codes[],COLUMN(Codes[[#Headers],[Obstetric Histpry]]),FALSE)</f>
        <v>Yes</v>
      </c>
      <c r="Y977" s="1" t="str">
        <f>VLOOKUP(Cohort[[#This Row],[Code]],Codes[],COLUMN(Codes[[#Headers],[18 Month Follow on Data]]),FALSE)</f>
        <v>No</v>
      </c>
    </row>
    <row r="978" spans="1:25" hidden="1" x14ac:dyDescent="0.2">
      <c r="A978" t="s">
        <v>991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 t="str" cm="1">
        <f t="array" ref="I978">TEXT(SUM(10^Code_Mask*(Cohort[[#This Row],[Fetal Pilot Scans, validated or not]:[Has child had an 18 month assessment.  NB this includes limited data, courtesy assessments etc]]&gt;0)),"0000000")</f>
        <v>1000000</v>
      </c>
      <c r="L978" s="1" t="b">
        <f>VLOOKUP(Cohort[[#This Row],[Participant ID]],BIBS[],COLUMN(BIBS[[#Headers],[BIBS?]]),FALSE)</f>
        <v>0</v>
      </c>
      <c r="N978" s="1" t="str">
        <f>VLOOKUP(Cohort[[#This Row],[Code]],Codes[],COLUMN(Codes[[#Headers],[Meaning]]),FALSE)</f>
        <v>Fetal scan, no other scans, not assessed</v>
      </c>
      <c r="O978" s="1" t="str">
        <f>VLOOKUP(Cohort[[#This Row],[Code]],Codes[],COLUMN(Codes[[#Headers],[Parents Demographic]]),FALSE)</f>
        <v>Yes</v>
      </c>
      <c r="P978" s="1" t="str">
        <f>VLOOKUP(Cohort[[#This Row],[Code]],Codes[],COLUMN(Codes[[#Headers],[Mother''s Past Medical History]]),FALSE)</f>
        <v>Yes</v>
      </c>
      <c r="Q978" s="1" t="str">
        <f>VLOOKUP(Cohort[[#This Row],[Code]],Codes[],COLUMN(Codes[[#Headers],[EDD + Mode of Conception]]),FALSE)</f>
        <v>Yes</v>
      </c>
      <c r="R978" s="1" t="str">
        <f>VLOOKUP(Cohort[[#This Row],[Code]],Codes[],COLUMN(Codes[[#Headers],[Late Pregnancy History]]),FALSE)</f>
        <v>Yes</v>
      </c>
      <c r="S978" s="1" t="str">
        <f>VLOOKUP(Cohort[[#This Row],[Code]],Codes[],COLUMN(Codes[[#Headers],[Labour History]]),FALSE)</f>
        <v>Yes</v>
      </c>
      <c r="T978" s="1" t="str">
        <f>VLOOKUP(Cohort[[#This Row],[Code]],Codes[],COLUMN(Codes[[#Headers],[Baby Background Information]]),FALSE)</f>
        <v>Yes</v>
      </c>
      <c r="U978" s="1" t="str">
        <f>VLOOKUP(Cohort[[#This Row],[Code]],Codes[],COLUMN(Codes[[#Headers],[EPDS]]),FALSE)</f>
        <v>Yes</v>
      </c>
      <c r="V978" s="1" t="str">
        <f>VLOOKUP(Cohort[[#This Row],[Code]],Codes[],COLUMN(Codes[[#Headers],[Mother''s Medications]]),FALSE)</f>
        <v>Yes</v>
      </c>
      <c r="W978" s="1" t="str">
        <f>VLOOKUP(Cohort[[#This Row],[Code]],Codes[],COLUMN(Codes[[#Headers],[Baby Medications]]),FALSE)</f>
        <v>Yes</v>
      </c>
      <c r="X978" s="1" t="str">
        <f>VLOOKUP(Cohort[[#This Row],[Code]],Codes[],COLUMN(Codes[[#Headers],[Obstetric Histpry]]),FALSE)</f>
        <v>Yes</v>
      </c>
      <c r="Y978" s="1" t="str">
        <f>VLOOKUP(Cohort[[#This Row],[Code]],Codes[],COLUMN(Codes[[#Headers],[18 Month Follow on Data]]),FALSE)</f>
        <v>No</v>
      </c>
    </row>
    <row r="979" spans="1:25" hidden="1" x14ac:dyDescent="0.2">
      <c r="A979" t="s">
        <v>992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 t="str" cm="1">
        <f t="array" ref="I979">TEXT(SUM(10^Code_Mask*(Cohort[[#This Row],[Fetal Pilot Scans, validated or not]:[Has child had an 18 month assessment.  NB this includes limited data, courtesy assessments etc]]&gt;0)),"0000000")</f>
        <v>1100000</v>
      </c>
      <c r="L979" s="1" t="b">
        <f>VLOOKUP(Cohort[[#This Row],[Participant ID]],BIBS[],COLUMN(BIBS[[#Headers],[BIBS?]]),FALSE)</f>
        <v>0</v>
      </c>
      <c r="N979" s="1" t="str">
        <f>VLOOKUP(Cohort[[#This Row],[Code]],Codes[],COLUMN(Codes[[#Headers],[Meaning]]),FALSE)</f>
        <v>Fetal scan + term scan, not assessed</v>
      </c>
      <c r="O979" s="1" t="str">
        <f>VLOOKUP(Cohort[[#This Row],[Code]],Codes[],COLUMN(Codes[[#Headers],[Parents Demographic]]),FALSE)</f>
        <v>Yes</v>
      </c>
      <c r="P979" s="1" t="str">
        <f>VLOOKUP(Cohort[[#This Row],[Code]],Codes[],COLUMN(Codes[[#Headers],[Mother''s Past Medical History]]),FALSE)</f>
        <v>Yes</v>
      </c>
      <c r="Q979" s="1" t="str">
        <f>VLOOKUP(Cohort[[#This Row],[Code]],Codes[],COLUMN(Codes[[#Headers],[EDD + Mode of Conception]]),FALSE)</f>
        <v>Yes</v>
      </c>
      <c r="R979" s="1" t="str">
        <f>VLOOKUP(Cohort[[#This Row],[Code]],Codes[],COLUMN(Codes[[#Headers],[Late Pregnancy History]]),FALSE)</f>
        <v>Yes</v>
      </c>
      <c r="S979" s="1" t="str">
        <f>VLOOKUP(Cohort[[#This Row],[Code]],Codes[],COLUMN(Codes[[#Headers],[Labour History]]),FALSE)</f>
        <v>Yes</v>
      </c>
      <c r="T979" s="1" t="str">
        <f>VLOOKUP(Cohort[[#This Row],[Code]],Codes[],COLUMN(Codes[[#Headers],[Baby Background Information]]),FALSE)</f>
        <v>Yes</v>
      </c>
      <c r="U979" s="1" t="str">
        <f>VLOOKUP(Cohort[[#This Row],[Code]],Codes[],COLUMN(Codes[[#Headers],[EPDS]]),FALSE)</f>
        <v>Yes</v>
      </c>
      <c r="V979" s="1" t="str">
        <f>VLOOKUP(Cohort[[#This Row],[Code]],Codes[],COLUMN(Codes[[#Headers],[Mother''s Medications]]),FALSE)</f>
        <v>Yes</v>
      </c>
      <c r="W979" s="1" t="str">
        <f>VLOOKUP(Cohort[[#This Row],[Code]],Codes[],COLUMN(Codes[[#Headers],[Baby Medications]]),FALSE)</f>
        <v>Yes</v>
      </c>
      <c r="X979" s="1" t="str">
        <f>VLOOKUP(Cohort[[#This Row],[Code]],Codes[],COLUMN(Codes[[#Headers],[Obstetric Histpry]]),FALSE)</f>
        <v>Yes</v>
      </c>
      <c r="Y979" s="1" t="str">
        <f>VLOOKUP(Cohort[[#This Row],[Code]],Codes[],COLUMN(Codes[[#Headers],[18 Month Follow on Data]]),FALSE)</f>
        <v>No</v>
      </c>
    </row>
    <row r="980" spans="1:25" hidden="1" x14ac:dyDescent="0.2">
      <c r="A980" t="s">
        <v>993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 t="str" cm="1">
        <f t="array" ref="I980">TEXT(SUM(10^Code_Mask*(Cohort[[#This Row],[Fetal Pilot Scans, validated or not]:[Has child had an 18 month assessment.  NB this includes limited data, courtesy assessments etc]]&gt;0)),"0000000")</f>
        <v>0011000</v>
      </c>
      <c r="L980" s="1" t="b">
        <f>VLOOKUP(Cohort[[#This Row],[Participant ID]],BIBS[],COLUMN(BIBS[[#Headers],[BIBS?]]),FALSE)</f>
        <v>0</v>
      </c>
      <c r="N980" s="1" t="str">
        <f>VLOOKUP(Cohort[[#This Row],[Code]],Codes[],COLUMN(Codes[[#Headers],[Meaning]]),FALSE)</f>
        <v>Pre-term and pre-term at term scans, not assessed</v>
      </c>
      <c r="O980" s="1" t="str">
        <f>VLOOKUP(Cohort[[#This Row],[Code]],Codes[],COLUMN(Codes[[#Headers],[Parents Demographic]]),FALSE)</f>
        <v>Yes</v>
      </c>
      <c r="P980" s="1" t="str">
        <f>VLOOKUP(Cohort[[#This Row],[Code]],Codes[],COLUMN(Codes[[#Headers],[Mother''s Past Medical History]]),FALSE)</f>
        <v>Yes</v>
      </c>
      <c r="Q980" s="1" t="str">
        <f>VLOOKUP(Cohort[[#This Row],[Code]],Codes[],COLUMN(Codes[[#Headers],[EDD + Mode of Conception]]),FALSE)</f>
        <v>Yes</v>
      </c>
      <c r="R980" s="1" t="str">
        <f>VLOOKUP(Cohort[[#This Row],[Code]],Codes[],COLUMN(Codes[[#Headers],[Late Pregnancy History]]),FALSE)</f>
        <v>Yes</v>
      </c>
      <c r="S980" s="1" t="str">
        <f>VLOOKUP(Cohort[[#This Row],[Code]],Codes[],COLUMN(Codes[[#Headers],[Labour History]]),FALSE)</f>
        <v>Yes</v>
      </c>
      <c r="T980" s="1" t="str">
        <f>VLOOKUP(Cohort[[#This Row],[Code]],Codes[],COLUMN(Codes[[#Headers],[Baby Background Information]]),FALSE)</f>
        <v>Yes</v>
      </c>
      <c r="U980" s="1" t="str">
        <f>VLOOKUP(Cohort[[#This Row],[Code]],Codes[],COLUMN(Codes[[#Headers],[EPDS]]),FALSE)</f>
        <v>Yes</v>
      </c>
      <c r="V980" s="1" t="str">
        <f>VLOOKUP(Cohort[[#This Row],[Code]],Codes[],COLUMN(Codes[[#Headers],[Mother''s Medications]]),FALSE)</f>
        <v>Yes</v>
      </c>
      <c r="W980" s="1" t="str">
        <f>VLOOKUP(Cohort[[#This Row],[Code]],Codes[],COLUMN(Codes[[#Headers],[Baby Medications]]),FALSE)</f>
        <v>Yes</v>
      </c>
      <c r="X980" s="1" t="str">
        <f>VLOOKUP(Cohort[[#This Row],[Code]],Codes[],COLUMN(Codes[[#Headers],[Obstetric Histpry]]),FALSE)</f>
        <v>Yes</v>
      </c>
      <c r="Y980" s="1" t="str">
        <f>VLOOKUP(Cohort[[#This Row],[Code]],Codes[],COLUMN(Codes[[#Headers],[18 Month Follow on Data]]),FALSE)</f>
        <v>No</v>
      </c>
    </row>
    <row r="981" spans="1:25" hidden="1" x14ac:dyDescent="0.2">
      <c r="A981" t="s">
        <v>994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 t="str" cm="1">
        <f t="array" ref="I981">TEXT(SUM(10^Code_Mask*(Cohort[[#This Row],[Fetal Pilot Scans, validated or not]:[Has child had an 18 month assessment.  NB this includes limited data, courtesy assessments etc]]&gt;0)),"0000000")</f>
        <v>1100000</v>
      </c>
      <c r="L981" s="1" t="b">
        <f>VLOOKUP(Cohort[[#This Row],[Participant ID]],BIBS[],COLUMN(BIBS[[#Headers],[BIBS?]]),FALSE)</f>
        <v>0</v>
      </c>
      <c r="N981" s="1" t="str">
        <f>VLOOKUP(Cohort[[#This Row],[Code]],Codes[],COLUMN(Codes[[#Headers],[Meaning]]),FALSE)</f>
        <v>Fetal scan + term scan, not assessed</v>
      </c>
      <c r="O981" s="1" t="str">
        <f>VLOOKUP(Cohort[[#This Row],[Code]],Codes[],COLUMN(Codes[[#Headers],[Parents Demographic]]),FALSE)</f>
        <v>Yes</v>
      </c>
      <c r="P981" s="1" t="str">
        <f>VLOOKUP(Cohort[[#This Row],[Code]],Codes[],COLUMN(Codes[[#Headers],[Mother''s Past Medical History]]),FALSE)</f>
        <v>Yes</v>
      </c>
      <c r="Q981" s="1" t="str">
        <f>VLOOKUP(Cohort[[#This Row],[Code]],Codes[],COLUMN(Codes[[#Headers],[EDD + Mode of Conception]]),FALSE)</f>
        <v>Yes</v>
      </c>
      <c r="R981" s="1" t="str">
        <f>VLOOKUP(Cohort[[#This Row],[Code]],Codes[],COLUMN(Codes[[#Headers],[Late Pregnancy History]]),FALSE)</f>
        <v>Yes</v>
      </c>
      <c r="S981" s="1" t="str">
        <f>VLOOKUP(Cohort[[#This Row],[Code]],Codes[],COLUMN(Codes[[#Headers],[Labour History]]),FALSE)</f>
        <v>Yes</v>
      </c>
      <c r="T981" s="1" t="str">
        <f>VLOOKUP(Cohort[[#This Row],[Code]],Codes[],COLUMN(Codes[[#Headers],[Baby Background Information]]),FALSE)</f>
        <v>Yes</v>
      </c>
      <c r="U981" s="1" t="str">
        <f>VLOOKUP(Cohort[[#This Row],[Code]],Codes[],COLUMN(Codes[[#Headers],[EPDS]]),FALSE)</f>
        <v>Yes</v>
      </c>
      <c r="V981" s="1" t="str">
        <f>VLOOKUP(Cohort[[#This Row],[Code]],Codes[],COLUMN(Codes[[#Headers],[Mother''s Medications]]),FALSE)</f>
        <v>Yes</v>
      </c>
      <c r="W981" s="1" t="str">
        <f>VLOOKUP(Cohort[[#This Row],[Code]],Codes[],COLUMN(Codes[[#Headers],[Baby Medications]]),FALSE)</f>
        <v>Yes</v>
      </c>
      <c r="X981" s="1" t="str">
        <f>VLOOKUP(Cohort[[#This Row],[Code]],Codes[],COLUMN(Codes[[#Headers],[Obstetric Histpry]]),FALSE)</f>
        <v>Yes</v>
      </c>
      <c r="Y981" s="1" t="str">
        <f>VLOOKUP(Cohort[[#This Row],[Code]],Codes[],COLUMN(Codes[[#Headers],[18 Month Follow on Data]]),FALSE)</f>
        <v>No</v>
      </c>
    </row>
    <row r="982" spans="1:25" hidden="1" x14ac:dyDescent="0.2">
      <c r="A982" t="s">
        <v>995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 t="str" cm="1">
        <f t="array" ref="I982">TEXT(SUM(10^Code_Mask*(Cohort[[#This Row],[Fetal Pilot Scans, validated or not]:[Has child had an 18 month assessment.  NB this includes limited data, courtesy assessments etc]]&gt;0)),"0000000")</f>
        <v>1100000</v>
      </c>
      <c r="L982" s="1" t="b">
        <f>VLOOKUP(Cohort[[#This Row],[Participant ID]],BIBS[],COLUMN(BIBS[[#Headers],[BIBS?]]),FALSE)</f>
        <v>0</v>
      </c>
      <c r="N982" s="1" t="str">
        <f>VLOOKUP(Cohort[[#This Row],[Code]],Codes[],COLUMN(Codes[[#Headers],[Meaning]]),FALSE)</f>
        <v>Fetal scan + term scan, not assessed</v>
      </c>
      <c r="O982" s="1" t="str">
        <f>VLOOKUP(Cohort[[#This Row],[Code]],Codes[],COLUMN(Codes[[#Headers],[Parents Demographic]]),FALSE)</f>
        <v>Yes</v>
      </c>
      <c r="P982" s="1" t="str">
        <f>VLOOKUP(Cohort[[#This Row],[Code]],Codes[],COLUMN(Codes[[#Headers],[Mother''s Past Medical History]]),FALSE)</f>
        <v>Yes</v>
      </c>
      <c r="Q982" s="1" t="str">
        <f>VLOOKUP(Cohort[[#This Row],[Code]],Codes[],COLUMN(Codes[[#Headers],[EDD + Mode of Conception]]),FALSE)</f>
        <v>Yes</v>
      </c>
      <c r="R982" s="1" t="str">
        <f>VLOOKUP(Cohort[[#This Row],[Code]],Codes[],COLUMN(Codes[[#Headers],[Late Pregnancy History]]),FALSE)</f>
        <v>Yes</v>
      </c>
      <c r="S982" s="1" t="str">
        <f>VLOOKUP(Cohort[[#This Row],[Code]],Codes[],COLUMN(Codes[[#Headers],[Labour History]]),FALSE)</f>
        <v>Yes</v>
      </c>
      <c r="T982" s="1" t="str">
        <f>VLOOKUP(Cohort[[#This Row],[Code]],Codes[],COLUMN(Codes[[#Headers],[Baby Background Information]]),FALSE)</f>
        <v>Yes</v>
      </c>
      <c r="U982" s="1" t="str">
        <f>VLOOKUP(Cohort[[#This Row],[Code]],Codes[],COLUMN(Codes[[#Headers],[EPDS]]),FALSE)</f>
        <v>Yes</v>
      </c>
      <c r="V982" s="1" t="str">
        <f>VLOOKUP(Cohort[[#This Row],[Code]],Codes[],COLUMN(Codes[[#Headers],[Mother''s Medications]]),FALSE)</f>
        <v>Yes</v>
      </c>
      <c r="W982" s="1" t="str">
        <f>VLOOKUP(Cohort[[#This Row],[Code]],Codes[],COLUMN(Codes[[#Headers],[Baby Medications]]),FALSE)</f>
        <v>Yes</v>
      </c>
      <c r="X982" s="1" t="str">
        <f>VLOOKUP(Cohort[[#This Row],[Code]],Codes[],COLUMN(Codes[[#Headers],[Obstetric Histpry]]),FALSE)</f>
        <v>Yes</v>
      </c>
      <c r="Y982" s="1" t="str">
        <f>VLOOKUP(Cohort[[#This Row],[Code]],Codes[],COLUMN(Codes[[#Headers],[18 Month Follow on Data]]),FALSE)</f>
        <v>No</v>
      </c>
    </row>
    <row r="983" spans="1:25" hidden="1" x14ac:dyDescent="0.2">
      <c r="A983" t="s">
        <v>996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 t="str" cm="1">
        <f t="array" ref="I983">TEXT(SUM(10^Code_Mask*(Cohort[[#This Row],[Fetal Pilot Scans, validated or not]:[Has child had an 18 month assessment.  NB this includes limited data, courtesy assessments etc]]&gt;0)),"0000000")</f>
        <v>1000000</v>
      </c>
      <c r="L983" s="1" t="b">
        <f>VLOOKUP(Cohort[[#This Row],[Participant ID]],BIBS[],COLUMN(BIBS[[#Headers],[BIBS?]]),FALSE)</f>
        <v>0</v>
      </c>
      <c r="N983" s="1" t="str">
        <f>VLOOKUP(Cohort[[#This Row],[Code]],Codes[],COLUMN(Codes[[#Headers],[Meaning]]),FALSE)</f>
        <v>Fetal scan, no other scans, not assessed</v>
      </c>
      <c r="O983" s="1" t="str">
        <f>VLOOKUP(Cohort[[#This Row],[Code]],Codes[],COLUMN(Codes[[#Headers],[Parents Demographic]]),FALSE)</f>
        <v>Yes</v>
      </c>
      <c r="P983" s="1" t="str">
        <f>VLOOKUP(Cohort[[#This Row],[Code]],Codes[],COLUMN(Codes[[#Headers],[Mother''s Past Medical History]]),FALSE)</f>
        <v>Yes</v>
      </c>
      <c r="Q983" s="1" t="str">
        <f>VLOOKUP(Cohort[[#This Row],[Code]],Codes[],COLUMN(Codes[[#Headers],[EDD + Mode of Conception]]),FALSE)</f>
        <v>Yes</v>
      </c>
      <c r="R983" s="1" t="str">
        <f>VLOOKUP(Cohort[[#This Row],[Code]],Codes[],COLUMN(Codes[[#Headers],[Late Pregnancy History]]),FALSE)</f>
        <v>Yes</v>
      </c>
      <c r="S983" s="1" t="str">
        <f>VLOOKUP(Cohort[[#This Row],[Code]],Codes[],COLUMN(Codes[[#Headers],[Labour History]]),FALSE)</f>
        <v>Yes</v>
      </c>
      <c r="T983" s="1" t="str">
        <f>VLOOKUP(Cohort[[#This Row],[Code]],Codes[],COLUMN(Codes[[#Headers],[Baby Background Information]]),FALSE)</f>
        <v>Yes</v>
      </c>
      <c r="U983" s="1" t="str">
        <f>VLOOKUP(Cohort[[#This Row],[Code]],Codes[],COLUMN(Codes[[#Headers],[EPDS]]),FALSE)</f>
        <v>Yes</v>
      </c>
      <c r="V983" s="1" t="str">
        <f>VLOOKUP(Cohort[[#This Row],[Code]],Codes[],COLUMN(Codes[[#Headers],[Mother''s Medications]]),FALSE)</f>
        <v>Yes</v>
      </c>
      <c r="W983" s="1" t="str">
        <f>VLOOKUP(Cohort[[#This Row],[Code]],Codes[],COLUMN(Codes[[#Headers],[Baby Medications]]),FALSE)</f>
        <v>Yes</v>
      </c>
      <c r="X983" s="1" t="str">
        <f>VLOOKUP(Cohort[[#This Row],[Code]],Codes[],COLUMN(Codes[[#Headers],[Obstetric Histpry]]),FALSE)</f>
        <v>Yes</v>
      </c>
      <c r="Y983" s="1" t="str">
        <f>VLOOKUP(Cohort[[#This Row],[Code]],Codes[],COLUMN(Codes[[#Headers],[18 Month Follow on Data]]),FALSE)</f>
        <v>No</v>
      </c>
    </row>
    <row r="984" spans="1:25" hidden="1" x14ac:dyDescent="0.2">
      <c r="A984" t="s">
        <v>997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 t="str" cm="1">
        <f t="array" ref="I984">TEXT(SUM(10^Code_Mask*(Cohort[[#This Row],[Fetal Pilot Scans, validated or not]:[Has child had an 18 month assessment.  NB this includes limited data, courtesy assessments etc]]&gt;0)),"0000000")</f>
        <v>0100000</v>
      </c>
      <c r="L984" s="1" t="b">
        <f>VLOOKUP(Cohort[[#This Row],[Participant ID]],BIBS[],COLUMN(BIBS[[#Headers],[BIBS?]]),FALSE)</f>
        <v>0</v>
      </c>
      <c r="N984" s="1" t="str">
        <f>VLOOKUP(Cohort[[#This Row],[Code]],Codes[],COLUMN(Codes[[#Headers],[Meaning]]),FALSE)</f>
        <v>Term scan, not assessed</v>
      </c>
      <c r="O984" s="1" t="str">
        <f>VLOOKUP(Cohort[[#This Row],[Code]],Codes[],COLUMN(Codes[[#Headers],[Parents Demographic]]),FALSE)</f>
        <v>Yes</v>
      </c>
      <c r="P984" s="1" t="str">
        <f>VLOOKUP(Cohort[[#This Row],[Code]],Codes[],COLUMN(Codes[[#Headers],[Mother''s Past Medical History]]),FALSE)</f>
        <v>Yes</v>
      </c>
      <c r="Q984" s="1" t="str">
        <f>VLOOKUP(Cohort[[#This Row],[Code]],Codes[],COLUMN(Codes[[#Headers],[EDD + Mode of Conception]]),FALSE)</f>
        <v>Yes</v>
      </c>
      <c r="R984" s="1" t="str">
        <f>VLOOKUP(Cohort[[#This Row],[Code]],Codes[],COLUMN(Codes[[#Headers],[Late Pregnancy History]]),FALSE)</f>
        <v>Yes</v>
      </c>
      <c r="S984" s="1" t="str">
        <f>VLOOKUP(Cohort[[#This Row],[Code]],Codes[],COLUMN(Codes[[#Headers],[Labour History]]),FALSE)</f>
        <v>Yes</v>
      </c>
      <c r="T984" s="1" t="str">
        <f>VLOOKUP(Cohort[[#This Row],[Code]],Codes[],COLUMN(Codes[[#Headers],[Baby Background Information]]),FALSE)</f>
        <v>Yes</v>
      </c>
      <c r="U984" s="1" t="str">
        <f>VLOOKUP(Cohort[[#This Row],[Code]],Codes[],COLUMN(Codes[[#Headers],[EPDS]]),FALSE)</f>
        <v>Yes</v>
      </c>
      <c r="V984" s="1" t="str">
        <f>VLOOKUP(Cohort[[#This Row],[Code]],Codes[],COLUMN(Codes[[#Headers],[Mother''s Medications]]),FALSE)</f>
        <v>Yes</v>
      </c>
      <c r="W984" s="1" t="str">
        <f>VLOOKUP(Cohort[[#This Row],[Code]],Codes[],COLUMN(Codes[[#Headers],[Baby Medications]]),FALSE)</f>
        <v>Yes</v>
      </c>
      <c r="X984" s="1" t="str">
        <f>VLOOKUP(Cohort[[#This Row],[Code]],Codes[],COLUMN(Codes[[#Headers],[Obstetric Histpry]]),FALSE)</f>
        <v>Yes</v>
      </c>
      <c r="Y984" s="1" t="str">
        <f>VLOOKUP(Cohort[[#This Row],[Code]],Codes[],COLUMN(Codes[[#Headers],[18 Month Follow on Data]]),FALSE)</f>
        <v>No</v>
      </c>
    </row>
    <row r="985" spans="1:25" hidden="1" x14ac:dyDescent="0.2">
      <c r="A985" t="s">
        <v>998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 t="str" cm="1">
        <f t="array" ref="I985">TEXT(SUM(10^Code_Mask*(Cohort[[#This Row],[Fetal Pilot Scans, validated or not]:[Has child had an 18 month assessment.  NB this includes limited data, courtesy assessments etc]]&gt;0)),"0000000")</f>
        <v>0010000</v>
      </c>
      <c r="L985" s="1" t="b">
        <f>VLOOKUP(Cohort[[#This Row],[Participant ID]],BIBS[],COLUMN(BIBS[[#Headers],[BIBS?]]),FALSE)</f>
        <v>0</v>
      </c>
      <c r="N985" s="1" t="str">
        <f>VLOOKUP(Cohort[[#This Row],[Code]],Codes[],COLUMN(Codes[[#Headers],[Meaning]]),FALSE)</f>
        <v>Pre-term scan, no other scans, not assessed</v>
      </c>
      <c r="O985" s="1" t="str">
        <f>VLOOKUP(Cohort[[#This Row],[Code]],Codes[],COLUMN(Codes[[#Headers],[Parents Demographic]]),FALSE)</f>
        <v>Yes</v>
      </c>
      <c r="P985" s="1" t="str">
        <f>VLOOKUP(Cohort[[#This Row],[Code]],Codes[],COLUMN(Codes[[#Headers],[Mother''s Past Medical History]]),FALSE)</f>
        <v>Yes</v>
      </c>
      <c r="Q985" s="1" t="str">
        <f>VLOOKUP(Cohort[[#This Row],[Code]],Codes[],COLUMN(Codes[[#Headers],[EDD + Mode of Conception]]),FALSE)</f>
        <v>Yes</v>
      </c>
      <c r="R985" s="1" t="str">
        <f>VLOOKUP(Cohort[[#This Row],[Code]],Codes[],COLUMN(Codes[[#Headers],[Late Pregnancy History]]),FALSE)</f>
        <v>Yes</v>
      </c>
      <c r="S985" s="1" t="str">
        <f>VLOOKUP(Cohort[[#This Row],[Code]],Codes[],COLUMN(Codes[[#Headers],[Labour History]]),FALSE)</f>
        <v>Yes</v>
      </c>
      <c r="T985" s="1" t="str">
        <f>VLOOKUP(Cohort[[#This Row],[Code]],Codes[],COLUMN(Codes[[#Headers],[Baby Background Information]]),FALSE)</f>
        <v>Yes</v>
      </c>
      <c r="U985" s="1" t="str">
        <f>VLOOKUP(Cohort[[#This Row],[Code]],Codes[],COLUMN(Codes[[#Headers],[EPDS]]),FALSE)</f>
        <v>Yes</v>
      </c>
      <c r="V985" s="1" t="str">
        <f>VLOOKUP(Cohort[[#This Row],[Code]],Codes[],COLUMN(Codes[[#Headers],[Mother''s Medications]]),FALSE)</f>
        <v>Yes</v>
      </c>
      <c r="W985" s="1" t="str">
        <f>VLOOKUP(Cohort[[#This Row],[Code]],Codes[],COLUMN(Codes[[#Headers],[Baby Medications]]),FALSE)</f>
        <v>Yes</v>
      </c>
      <c r="X985" s="1" t="str">
        <f>VLOOKUP(Cohort[[#This Row],[Code]],Codes[],COLUMN(Codes[[#Headers],[Obstetric Histpry]]),FALSE)</f>
        <v>Yes</v>
      </c>
      <c r="Y985" s="1" t="str">
        <f>VLOOKUP(Cohort[[#This Row],[Code]],Codes[],COLUMN(Codes[[#Headers],[18 Month Follow on Data]]),FALSE)</f>
        <v>No</v>
      </c>
    </row>
    <row r="986" spans="1:25" hidden="1" x14ac:dyDescent="0.2">
      <c r="A986" t="s">
        <v>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 t="str" cm="1">
        <f t="array" ref="I986">TEXT(SUM(10^Code_Mask*(Cohort[[#This Row],[Fetal Pilot Scans, validated or not]:[Has child had an 18 month assessment.  NB this includes limited data, courtesy assessments etc]]&gt;0)),"0000000")</f>
        <v>0001000</v>
      </c>
      <c r="L986" s="1" t="b">
        <f>VLOOKUP(Cohort[[#This Row],[Participant ID]],BIBS[],COLUMN(BIBS[[#Headers],[BIBS?]]),FALSE)</f>
        <v>0</v>
      </c>
      <c r="N986" s="1" t="str">
        <f>VLOOKUP(Cohort[[#This Row],[Code]],Codes[],COLUMN(Codes[[#Headers],[Meaning]]),FALSE)</f>
        <v>Pre-term_at term only, no other scans not assessed</v>
      </c>
      <c r="O986" s="1" t="str">
        <f>VLOOKUP(Cohort[[#This Row],[Code]],Codes[],COLUMN(Codes[[#Headers],[Parents Demographic]]),FALSE)</f>
        <v>Yes</v>
      </c>
      <c r="P986" s="1" t="str">
        <f>VLOOKUP(Cohort[[#This Row],[Code]],Codes[],COLUMN(Codes[[#Headers],[Mother''s Past Medical History]]),FALSE)</f>
        <v>Yes</v>
      </c>
      <c r="Q986" s="1" t="str">
        <f>VLOOKUP(Cohort[[#This Row],[Code]],Codes[],COLUMN(Codes[[#Headers],[EDD + Mode of Conception]]),FALSE)</f>
        <v>Yes</v>
      </c>
      <c r="R986" s="1" t="str">
        <f>VLOOKUP(Cohort[[#This Row],[Code]],Codes[],COLUMN(Codes[[#Headers],[Late Pregnancy History]]),FALSE)</f>
        <v>Yes</v>
      </c>
      <c r="S986" s="1" t="str">
        <f>VLOOKUP(Cohort[[#This Row],[Code]],Codes[],COLUMN(Codes[[#Headers],[Labour History]]),FALSE)</f>
        <v>Yes</v>
      </c>
      <c r="T986" s="1" t="str">
        <f>VLOOKUP(Cohort[[#This Row],[Code]],Codes[],COLUMN(Codes[[#Headers],[Baby Background Information]]),FALSE)</f>
        <v>Yes</v>
      </c>
      <c r="U986" s="1" t="str">
        <f>VLOOKUP(Cohort[[#This Row],[Code]],Codes[],COLUMN(Codes[[#Headers],[EPDS]]),FALSE)</f>
        <v>Yes</v>
      </c>
      <c r="V986" s="1" t="str">
        <f>VLOOKUP(Cohort[[#This Row],[Code]],Codes[],COLUMN(Codes[[#Headers],[Mother''s Medications]]),FALSE)</f>
        <v>Yes</v>
      </c>
      <c r="W986" s="1" t="str">
        <f>VLOOKUP(Cohort[[#This Row],[Code]],Codes[],COLUMN(Codes[[#Headers],[Baby Medications]]),FALSE)</f>
        <v>Yes</v>
      </c>
      <c r="X986" s="1" t="str">
        <f>VLOOKUP(Cohort[[#This Row],[Code]],Codes[],COLUMN(Codes[[#Headers],[Obstetric Histpry]]),FALSE)</f>
        <v>Yes</v>
      </c>
      <c r="Y986" s="1" t="str">
        <f>VLOOKUP(Cohort[[#This Row],[Code]],Codes[],COLUMN(Codes[[#Headers],[18 Month Follow on Data]]),FALSE)</f>
        <v>No</v>
      </c>
    </row>
    <row r="987" spans="1:25" hidden="1" x14ac:dyDescent="0.2">
      <c r="A987" t="s">
        <v>1000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 t="str" cm="1">
        <f t="array" ref="I987">TEXT(SUM(10^Code_Mask*(Cohort[[#This Row],[Fetal Pilot Scans, validated or not]:[Has child had an 18 month assessment.  NB this includes limited data, courtesy assessments etc]]&gt;0)),"0000000")</f>
        <v>1100000</v>
      </c>
      <c r="L987" s="1" t="b">
        <f>VLOOKUP(Cohort[[#This Row],[Participant ID]],BIBS[],COLUMN(BIBS[[#Headers],[BIBS?]]),FALSE)</f>
        <v>0</v>
      </c>
      <c r="N987" s="1" t="str">
        <f>VLOOKUP(Cohort[[#This Row],[Code]],Codes[],COLUMN(Codes[[#Headers],[Meaning]]),FALSE)</f>
        <v>Fetal scan + term scan, not assessed</v>
      </c>
      <c r="O987" s="1" t="str">
        <f>VLOOKUP(Cohort[[#This Row],[Code]],Codes[],COLUMN(Codes[[#Headers],[Parents Demographic]]),FALSE)</f>
        <v>Yes</v>
      </c>
      <c r="P987" s="1" t="str">
        <f>VLOOKUP(Cohort[[#This Row],[Code]],Codes[],COLUMN(Codes[[#Headers],[Mother''s Past Medical History]]),FALSE)</f>
        <v>Yes</v>
      </c>
      <c r="Q987" s="1" t="str">
        <f>VLOOKUP(Cohort[[#This Row],[Code]],Codes[],COLUMN(Codes[[#Headers],[EDD + Mode of Conception]]),FALSE)</f>
        <v>Yes</v>
      </c>
      <c r="R987" s="1" t="str">
        <f>VLOOKUP(Cohort[[#This Row],[Code]],Codes[],COLUMN(Codes[[#Headers],[Late Pregnancy History]]),FALSE)</f>
        <v>Yes</v>
      </c>
      <c r="S987" s="1" t="str">
        <f>VLOOKUP(Cohort[[#This Row],[Code]],Codes[],COLUMN(Codes[[#Headers],[Labour History]]),FALSE)</f>
        <v>Yes</v>
      </c>
      <c r="T987" s="1" t="str">
        <f>VLOOKUP(Cohort[[#This Row],[Code]],Codes[],COLUMN(Codes[[#Headers],[Baby Background Information]]),FALSE)</f>
        <v>Yes</v>
      </c>
      <c r="U987" s="1" t="str">
        <f>VLOOKUP(Cohort[[#This Row],[Code]],Codes[],COLUMN(Codes[[#Headers],[EPDS]]),FALSE)</f>
        <v>Yes</v>
      </c>
      <c r="V987" s="1" t="str">
        <f>VLOOKUP(Cohort[[#This Row],[Code]],Codes[],COLUMN(Codes[[#Headers],[Mother''s Medications]]),FALSE)</f>
        <v>Yes</v>
      </c>
      <c r="W987" s="1" t="str">
        <f>VLOOKUP(Cohort[[#This Row],[Code]],Codes[],COLUMN(Codes[[#Headers],[Baby Medications]]),FALSE)</f>
        <v>Yes</v>
      </c>
      <c r="X987" s="1" t="str">
        <f>VLOOKUP(Cohort[[#This Row],[Code]],Codes[],COLUMN(Codes[[#Headers],[Obstetric Histpry]]),FALSE)</f>
        <v>Yes</v>
      </c>
      <c r="Y987" s="1" t="str">
        <f>VLOOKUP(Cohort[[#This Row],[Code]],Codes[],COLUMN(Codes[[#Headers],[18 Month Follow on Data]]),FALSE)</f>
        <v>No</v>
      </c>
    </row>
    <row r="988" spans="1:25" hidden="1" x14ac:dyDescent="0.2">
      <c r="A988" t="s">
        <v>1001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 t="str" cm="1">
        <f t="array" ref="I988">TEXT(SUM(10^Code_Mask*(Cohort[[#This Row],[Fetal Pilot Scans, validated or not]:[Has child had an 18 month assessment.  NB this includes limited data, courtesy assessments etc]]&gt;0)),"0000000")</f>
        <v>1000000</v>
      </c>
      <c r="L988" s="1" t="b">
        <f>VLOOKUP(Cohort[[#This Row],[Participant ID]],BIBS[],COLUMN(BIBS[[#Headers],[BIBS?]]),FALSE)</f>
        <v>0</v>
      </c>
      <c r="N988" s="1" t="str">
        <f>VLOOKUP(Cohort[[#This Row],[Code]],Codes[],COLUMN(Codes[[#Headers],[Meaning]]),FALSE)</f>
        <v>Fetal scan, no other scans, not assessed</v>
      </c>
      <c r="O988" s="1" t="str">
        <f>VLOOKUP(Cohort[[#This Row],[Code]],Codes[],COLUMN(Codes[[#Headers],[Parents Demographic]]),FALSE)</f>
        <v>Yes</v>
      </c>
      <c r="P988" s="1" t="str">
        <f>VLOOKUP(Cohort[[#This Row],[Code]],Codes[],COLUMN(Codes[[#Headers],[Mother''s Past Medical History]]),FALSE)</f>
        <v>Yes</v>
      </c>
      <c r="Q988" s="1" t="str">
        <f>VLOOKUP(Cohort[[#This Row],[Code]],Codes[],COLUMN(Codes[[#Headers],[EDD + Mode of Conception]]),FALSE)</f>
        <v>Yes</v>
      </c>
      <c r="R988" s="1" t="str">
        <f>VLOOKUP(Cohort[[#This Row],[Code]],Codes[],COLUMN(Codes[[#Headers],[Late Pregnancy History]]),FALSE)</f>
        <v>Yes</v>
      </c>
      <c r="S988" s="1" t="str">
        <f>VLOOKUP(Cohort[[#This Row],[Code]],Codes[],COLUMN(Codes[[#Headers],[Labour History]]),FALSE)</f>
        <v>Yes</v>
      </c>
      <c r="T988" s="1" t="str">
        <f>VLOOKUP(Cohort[[#This Row],[Code]],Codes[],COLUMN(Codes[[#Headers],[Baby Background Information]]),FALSE)</f>
        <v>Yes</v>
      </c>
      <c r="U988" s="1" t="str">
        <f>VLOOKUP(Cohort[[#This Row],[Code]],Codes[],COLUMN(Codes[[#Headers],[EPDS]]),FALSE)</f>
        <v>Yes</v>
      </c>
      <c r="V988" s="1" t="str">
        <f>VLOOKUP(Cohort[[#This Row],[Code]],Codes[],COLUMN(Codes[[#Headers],[Mother''s Medications]]),FALSE)</f>
        <v>Yes</v>
      </c>
      <c r="W988" s="1" t="str">
        <f>VLOOKUP(Cohort[[#This Row],[Code]],Codes[],COLUMN(Codes[[#Headers],[Baby Medications]]),FALSE)</f>
        <v>Yes</v>
      </c>
      <c r="X988" s="1" t="str">
        <f>VLOOKUP(Cohort[[#This Row],[Code]],Codes[],COLUMN(Codes[[#Headers],[Obstetric Histpry]]),FALSE)</f>
        <v>Yes</v>
      </c>
      <c r="Y988" s="1" t="str">
        <f>VLOOKUP(Cohort[[#This Row],[Code]],Codes[],COLUMN(Codes[[#Headers],[18 Month Follow on Data]]),FALSE)</f>
        <v>No</v>
      </c>
    </row>
    <row r="989" spans="1:25" hidden="1" x14ac:dyDescent="0.2">
      <c r="A989" t="s">
        <v>1002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 t="str" cm="1">
        <f t="array" ref="I989">TEXT(SUM(10^Code_Mask*(Cohort[[#This Row],[Fetal Pilot Scans, validated or not]:[Has child had an 18 month assessment.  NB this includes limited data, courtesy assessments etc]]&gt;0)),"0000000")</f>
        <v>1100000</v>
      </c>
      <c r="L989" s="1" t="b">
        <f>VLOOKUP(Cohort[[#This Row],[Participant ID]],BIBS[],COLUMN(BIBS[[#Headers],[BIBS?]]),FALSE)</f>
        <v>0</v>
      </c>
      <c r="N989" s="1" t="str">
        <f>VLOOKUP(Cohort[[#This Row],[Code]],Codes[],COLUMN(Codes[[#Headers],[Meaning]]),FALSE)</f>
        <v>Fetal scan + term scan, not assessed</v>
      </c>
      <c r="O989" s="1" t="str">
        <f>VLOOKUP(Cohort[[#This Row],[Code]],Codes[],COLUMN(Codes[[#Headers],[Parents Demographic]]),FALSE)</f>
        <v>Yes</v>
      </c>
      <c r="P989" s="1" t="str">
        <f>VLOOKUP(Cohort[[#This Row],[Code]],Codes[],COLUMN(Codes[[#Headers],[Mother''s Past Medical History]]),FALSE)</f>
        <v>Yes</v>
      </c>
      <c r="Q989" s="1" t="str">
        <f>VLOOKUP(Cohort[[#This Row],[Code]],Codes[],COLUMN(Codes[[#Headers],[EDD + Mode of Conception]]),FALSE)</f>
        <v>Yes</v>
      </c>
      <c r="R989" s="1" t="str">
        <f>VLOOKUP(Cohort[[#This Row],[Code]],Codes[],COLUMN(Codes[[#Headers],[Late Pregnancy History]]),FALSE)</f>
        <v>Yes</v>
      </c>
      <c r="S989" s="1" t="str">
        <f>VLOOKUP(Cohort[[#This Row],[Code]],Codes[],COLUMN(Codes[[#Headers],[Labour History]]),FALSE)</f>
        <v>Yes</v>
      </c>
      <c r="T989" s="1" t="str">
        <f>VLOOKUP(Cohort[[#This Row],[Code]],Codes[],COLUMN(Codes[[#Headers],[Baby Background Information]]),FALSE)</f>
        <v>Yes</v>
      </c>
      <c r="U989" s="1" t="str">
        <f>VLOOKUP(Cohort[[#This Row],[Code]],Codes[],COLUMN(Codes[[#Headers],[EPDS]]),FALSE)</f>
        <v>Yes</v>
      </c>
      <c r="V989" s="1" t="str">
        <f>VLOOKUP(Cohort[[#This Row],[Code]],Codes[],COLUMN(Codes[[#Headers],[Mother''s Medications]]),FALSE)</f>
        <v>Yes</v>
      </c>
      <c r="W989" s="1" t="str">
        <f>VLOOKUP(Cohort[[#This Row],[Code]],Codes[],COLUMN(Codes[[#Headers],[Baby Medications]]),FALSE)</f>
        <v>Yes</v>
      </c>
      <c r="X989" s="1" t="str">
        <f>VLOOKUP(Cohort[[#This Row],[Code]],Codes[],COLUMN(Codes[[#Headers],[Obstetric Histpry]]),FALSE)</f>
        <v>Yes</v>
      </c>
      <c r="Y989" s="1" t="str">
        <f>VLOOKUP(Cohort[[#This Row],[Code]],Codes[],COLUMN(Codes[[#Headers],[18 Month Follow on Data]]),FALSE)</f>
        <v>No</v>
      </c>
    </row>
    <row r="990" spans="1:25" hidden="1" x14ac:dyDescent="0.2">
      <c r="A990" t="s">
        <v>1003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 t="str" cm="1">
        <f t="array" ref="I990">TEXT(SUM(10^Code_Mask*(Cohort[[#This Row],[Fetal Pilot Scans, validated or not]:[Has child had an 18 month assessment.  NB this includes limited data, courtesy assessments etc]]&gt;0)),"0000000")</f>
        <v>1100000</v>
      </c>
      <c r="L990" s="1" t="b">
        <f>VLOOKUP(Cohort[[#This Row],[Participant ID]],BIBS[],COLUMN(BIBS[[#Headers],[BIBS?]]),FALSE)</f>
        <v>0</v>
      </c>
      <c r="N990" s="1" t="str">
        <f>VLOOKUP(Cohort[[#This Row],[Code]],Codes[],COLUMN(Codes[[#Headers],[Meaning]]),FALSE)</f>
        <v>Fetal scan + term scan, not assessed</v>
      </c>
      <c r="O990" s="1" t="str">
        <f>VLOOKUP(Cohort[[#This Row],[Code]],Codes[],COLUMN(Codes[[#Headers],[Parents Demographic]]),FALSE)</f>
        <v>Yes</v>
      </c>
      <c r="P990" s="1" t="str">
        <f>VLOOKUP(Cohort[[#This Row],[Code]],Codes[],COLUMN(Codes[[#Headers],[Mother''s Past Medical History]]),FALSE)</f>
        <v>Yes</v>
      </c>
      <c r="Q990" s="1" t="str">
        <f>VLOOKUP(Cohort[[#This Row],[Code]],Codes[],COLUMN(Codes[[#Headers],[EDD + Mode of Conception]]),FALSE)</f>
        <v>Yes</v>
      </c>
      <c r="R990" s="1" t="str">
        <f>VLOOKUP(Cohort[[#This Row],[Code]],Codes[],COLUMN(Codes[[#Headers],[Late Pregnancy History]]),FALSE)</f>
        <v>Yes</v>
      </c>
      <c r="S990" s="1" t="str">
        <f>VLOOKUP(Cohort[[#This Row],[Code]],Codes[],COLUMN(Codes[[#Headers],[Labour History]]),FALSE)</f>
        <v>Yes</v>
      </c>
      <c r="T990" s="1" t="str">
        <f>VLOOKUP(Cohort[[#This Row],[Code]],Codes[],COLUMN(Codes[[#Headers],[Baby Background Information]]),FALSE)</f>
        <v>Yes</v>
      </c>
      <c r="U990" s="1" t="str">
        <f>VLOOKUP(Cohort[[#This Row],[Code]],Codes[],COLUMN(Codes[[#Headers],[EPDS]]),FALSE)</f>
        <v>Yes</v>
      </c>
      <c r="V990" s="1" t="str">
        <f>VLOOKUP(Cohort[[#This Row],[Code]],Codes[],COLUMN(Codes[[#Headers],[Mother''s Medications]]),FALSE)</f>
        <v>Yes</v>
      </c>
      <c r="W990" s="1" t="str">
        <f>VLOOKUP(Cohort[[#This Row],[Code]],Codes[],COLUMN(Codes[[#Headers],[Baby Medications]]),FALSE)</f>
        <v>Yes</v>
      </c>
      <c r="X990" s="1" t="str">
        <f>VLOOKUP(Cohort[[#This Row],[Code]],Codes[],COLUMN(Codes[[#Headers],[Obstetric Histpry]]),FALSE)</f>
        <v>Yes</v>
      </c>
      <c r="Y990" s="1" t="str">
        <f>VLOOKUP(Cohort[[#This Row],[Code]],Codes[],COLUMN(Codes[[#Headers],[18 Month Follow on Data]]),FALSE)</f>
        <v>No</v>
      </c>
    </row>
    <row r="991" spans="1:25" hidden="1" x14ac:dyDescent="0.2">
      <c r="A991" t="s">
        <v>1004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 t="str" cm="1">
        <f t="array" ref="I991">TEXT(SUM(10^Code_Mask*(Cohort[[#This Row],[Fetal Pilot Scans, validated or not]:[Has child had an 18 month assessment.  NB this includes limited data, courtesy assessments etc]]&gt;0)),"0000000")</f>
        <v>1000000</v>
      </c>
      <c r="L991" s="1" t="b">
        <f>VLOOKUP(Cohort[[#This Row],[Participant ID]],BIBS[],COLUMN(BIBS[[#Headers],[BIBS?]]),FALSE)</f>
        <v>0</v>
      </c>
      <c r="N991" s="1" t="str">
        <f>VLOOKUP(Cohort[[#This Row],[Code]],Codes[],COLUMN(Codes[[#Headers],[Meaning]]),FALSE)</f>
        <v>Fetal scan, no other scans, not assessed</v>
      </c>
      <c r="O991" s="1" t="str">
        <f>VLOOKUP(Cohort[[#This Row],[Code]],Codes[],COLUMN(Codes[[#Headers],[Parents Demographic]]),FALSE)</f>
        <v>Yes</v>
      </c>
      <c r="P991" s="1" t="str">
        <f>VLOOKUP(Cohort[[#This Row],[Code]],Codes[],COLUMN(Codes[[#Headers],[Mother''s Past Medical History]]),FALSE)</f>
        <v>Yes</v>
      </c>
      <c r="Q991" s="1" t="str">
        <f>VLOOKUP(Cohort[[#This Row],[Code]],Codes[],COLUMN(Codes[[#Headers],[EDD + Mode of Conception]]),FALSE)</f>
        <v>Yes</v>
      </c>
      <c r="R991" s="1" t="str">
        <f>VLOOKUP(Cohort[[#This Row],[Code]],Codes[],COLUMN(Codes[[#Headers],[Late Pregnancy History]]),FALSE)</f>
        <v>Yes</v>
      </c>
      <c r="S991" s="1" t="str">
        <f>VLOOKUP(Cohort[[#This Row],[Code]],Codes[],COLUMN(Codes[[#Headers],[Labour History]]),FALSE)</f>
        <v>Yes</v>
      </c>
      <c r="T991" s="1" t="str">
        <f>VLOOKUP(Cohort[[#This Row],[Code]],Codes[],COLUMN(Codes[[#Headers],[Baby Background Information]]),FALSE)</f>
        <v>Yes</v>
      </c>
      <c r="U991" s="1" t="str">
        <f>VLOOKUP(Cohort[[#This Row],[Code]],Codes[],COLUMN(Codes[[#Headers],[EPDS]]),FALSE)</f>
        <v>Yes</v>
      </c>
      <c r="V991" s="1" t="str">
        <f>VLOOKUP(Cohort[[#This Row],[Code]],Codes[],COLUMN(Codes[[#Headers],[Mother''s Medications]]),FALSE)</f>
        <v>Yes</v>
      </c>
      <c r="W991" s="1" t="str">
        <f>VLOOKUP(Cohort[[#This Row],[Code]],Codes[],COLUMN(Codes[[#Headers],[Baby Medications]]),FALSE)</f>
        <v>Yes</v>
      </c>
      <c r="X991" s="1" t="str">
        <f>VLOOKUP(Cohort[[#This Row],[Code]],Codes[],COLUMN(Codes[[#Headers],[Obstetric Histpry]]),FALSE)</f>
        <v>Yes</v>
      </c>
      <c r="Y991" s="1" t="str">
        <f>VLOOKUP(Cohort[[#This Row],[Code]],Codes[],COLUMN(Codes[[#Headers],[18 Month Follow on Data]]),FALSE)</f>
        <v>No</v>
      </c>
    </row>
    <row r="992" spans="1:25" hidden="1" x14ac:dyDescent="0.2">
      <c r="A992" t="s">
        <v>1005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 t="str" cm="1">
        <f t="array" ref="I992">TEXT(SUM(10^Code_Mask*(Cohort[[#This Row],[Fetal Pilot Scans, validated or not]:[Has child had an 18 month assessment.  NB this includes limited data, courtesy assessments etc]]&gt;0)),"0000000")</f>
        <v>1100000</v>
      </c>
      <c r="L992" s="1" t="b">
        <f>VLOOKUP(Cohort[[#This Row],[Participant ID]],BIBS[],COLUMN(BIBS[[#Headers],[BIBS?]]),FALSE)</f>
        <v>0</v>
      </c>
      <c r="N992" s="1" t="str">
        <f>VLOOKUP(Cohort[[#This Row],[Code]],Codes[],COLUMN(Codes[[#Headers],[Meaning]]),FALSE)</f>
        <v>Fetal scan + term scan, not assessed</v>
      </c>
      <c r="O992" s="1" t="str">
        <f>VLOOKUP(Cohort[[#This Row],[Code]],Codes[],COLUMN(Codes[[#Headers],[Parents Demographic]]),FALSE)</f>
        <v>Yes</v>
      </c>
      <c r="P992" s="1" t="str">
        <f>VLOOKUP(Cohort[[#This Row],[Code]],Codes[],COLUMN(Codes[[#Headers],[Mother''s Past Medical History]]),FALSE)</f>
        <v>Yes</v>
      </c>
      <c r="Q992" s="1" t="str">
        <f>VLOOKUP(Cohort[[#This Row],[Code]],Codes[],COLUMN(Codes[[#Headers],[EDD + Mode of Conception]]),FALSE)</f>
        <v>Yes</v>
      </c>
      <c r="R992" s="1" t="str">
        <f>VLOOKUP(Cohort[[#This Row],[Code]],Codes[],COLUMN(Codes[[#Headers],[Late Pregnancy History]]),FALSE)</f>
        <v>Yes</v>
      </c>
      <c r="S992" s="1" t="str">
        <f>VLOOKUP(Cohort[[#This Row],[Code]],Codes[],COLUMN(Codes[[#Headers],[Labour History]]),FALSE)</f>
        <v>Yes</v>
      </c>
      <c r="T992" s="1" t="str">
        <f>VLOOKUP(Cohort[[#This Row],[Code]],Codes[],COLUMN(Codes[[#Headers],[Baby Background Information]]),FALSE)</f>
        <v>Yes</v>
      </c>
      <c r="U992" s="1" t="str">
        <f>VLOOKUP(Cohort[[#This Row],[Code]],Codes[],COLUMN(Codes[[#Headers],[EPDS]]),FALSE)</f>
        <v>Yes</v>
      </c>
      <c r="V992" s="1" t="str">
        <f>VLOOKUP(Cohort[[#This Row],[Code]],Codes[],COLUMN(Codes[[#Headers],[Mother''s Medications]]),FALSE)</f>
        <v>Yes</v>
      </c>
      <c r="W992" s="1" t="str">
        <f>VLOOKUP(Cohort[[#This Row],[Code]],Codes[],COLUMN(Codes[[#Headers],[Baby Medications]]),FALSE)</f>
        <v>Yes</v>
      </c>
      <c r="X992" s="1" t="str">
        <f>VLOOKUP(Cohort[[#This Row],[Code]],Codes[],COLUMN(Codes[[#Headers],[Obstetric Histpry]]),FALSE)</f>
        <v>Yes</v>
      </c>
      <c r="Y992" s="1" t="str">
        <f>VLOOKUP(Cohort[[#This Row],[Code]],Codes[],COLUMN(Codes[[#Headers],[18 Month Follow on Data]]),FALSE)</f>
        <v>No</v>
      </c>
    </row>
    <row r="993" spans="1:25" hidden="1" x14ac:dyDescent="0.2">
      <c r="A993" t="s">
        <v>1006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 t="str" cm="1">
        <f t="array" ref="I993">TEXT(SUM(10^Code_Mask*(Cohort[[#This Row],[Fetal Pilot Scans, validated or not]:[Has child had an 18 month assessment.  NB this includes limited data, courtesy assessments etc]]&gt;0)),"0000000")</f>
        <v>1000000</v>
      </c>
      <c r="L993" s="1" t="b">
        <f>VLOOKUP(Cohort[[#This Row],[Participant ID]],BIBS[],COLUMN(BIBS[[#Headers],[BIBS?]]),FALSE)</f>
        <v>0</v>
      </c>
      <c r="N993" s="1" t="str">
        <f>VLOOKUP(Cohort[[#This Row],[Code]],Codes[],COLUMN(Codes[[#Headers],[Meaning]]),FALSE)</f>
        <v>Fetal scan, no other scans, not assessed</v>
      </c>
      <c r="O993" s="1" t="str">
        <f>VLOOKUP(Cohort[[#This Row],[Code]],Codes[],COLUMN(Codes[[#Headers],[Parents Demographic]]),FALSE)</f>
        <v>Yes</v>
      </c>
      <c r="P993" s="1" t="str">
        <f>VLOOKUP(Cohort[[#This Row],[Code]],Codes[],COLUMN(Codes[[#Headers],[Mother''s Past Medical History]]),FALSE)</f>
        <v>Yes</v>
      </c>
      <c r="Q993" s="1" t="str">
        <f>VLOOKUP(Cohort[[#This Row],[Code]],Codes[],COLUMN(Codes[[#Headers],[EDD + Mode of Conception]]),FALSE)</f>
        <v>Yes</v>
      </c>
      <c r="R993" s="1" t="str">
        <f>VLOOKUP(Cohort[[#This Row],[Code]],Codes[],COLUMN(Codes[[#Headers],[Late Pregnancy History]]),FALSE)</f>
        <v>Yes</v>
      </c>
      <c r="S993" s="1" t="str">
        <f>VLOOKUP(Cohort[[#This Row],[Code]],Codes[],COLUMN(Codes[[#Headers],[Labour History]]),FALSE)</f>
        <v>Yes</v>
      </c>
      <c r="T993" s="1" t="str">
        <f>VLOOKUP(Cohort[[#This Row],[Code]],Codes[],COLUMN(Codes[[#Headers],[Baby Background Information]]),FALSE)</f>
        <v>Yes</v>
      </c>
      <c r="U993" s="1" t="str">
        <f>VLOOKUP(Cohort[[#This Row],[Code]],Codes[],COLUMN(Codes[[#Headers],[EPDS]]),FALSE)</f>
        <v>Yes</v>
      </c>
      <c r="V993" s="1" t="str">
        <f>VLOOKUP(Cohort[[#This Row],[Code]],Codes[],COLUMN(Codes[[#Headers],[Mother''s Medications]]),FALSE)</f>
        <v>Yes</v>
      </c>
      <c r="W993" s="1" t="str">
        <f>VLOOKUP(Cohort[[#This Row],[Code]],Codes[],COLUMN(Codes[[#Headers],[Baby Medications]]),FALSE)</f>
        <v>Yes</v>
      </c>
      <c r="X993" s="1" t="str">
        <f>VLOOKUP(Cohort[[#This Row],[Code]],Codes[],COLUMN(Codes[[#Headers],[Obstetric Histpry]]),FALSE)</f>
        <v>Yes</v>
      </c>
      <c r="Y993" s="1" t="str">
        <f>VLOOKUP(Cohort[[#This Row],[Code]],Codes[],COLUMN(Codes[[#Headers],[18 Month Follow on Data]]),FALSE)</f>
        <v>No</v>
      </c>
    </row>
    <row r="994" spans="1:25" hidden="1" x14ac:dyDescent="0.2">
      <c r="A994" t="s">
        <v>1007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 t="str" cm="1">
        <f t="array" ref="I994">TEXT(SUM(10^Code_Mask*(Cohort[[#This Row],[Fetal Pilot Scans, validated or not]:[Has child had an 18 month assessment.  NB this includes limited data, courtesy assessments etc]]&gt;0)),"0000000")</f>
        <v>1100000</v>
      </c>
      <c r="L994" s="1" t="b">
        <f>VLOOKUP(Cohort[[#This Row],[Participant ID]],BIBS[],COLUMN(BIBS[[#Headers],[BIBS?]]),FALSE)</f>
        <v>0</v>
      </c>
      <c r="N994" s="1" t="str">
        <f>VLOOKUP(Cohort[[#This Row],[Code]],Codes[],COLUMN(Codes[[#Headers],[Meaning]]),FALSE)</f>
        <v>Fetal scan + term scan, not assessed</v>
      </c>
      <c r="O994" s="1" t="str">
        <f>VLOOKUP(Cohort[[#This Row],[Code]],Codes[],COLUMN(Codes[[#Headers],[Parents Demographic]]),FALSE)</f>
        <v>Yes</v>
      </c>
      <c r="P994" s="1" t="str">
        <f>VLOOKUP(Cohort[[#This Row],[Code]],Codes[],COLUMN(Codes[[#Headers],[Mother''s Past Medical History]]),FALSE)</f>
        <v>Yes</v>
      </c>
      <c r="Q994" s="1" t="str">
        <f>VLOOKUP(Cohort[[#This Row],[Code]],Codes[],COLUMN(Codes[[#Headers],[EDD + Mode of Conception]]),FALSE)</f>
        <v>Yes</v>
      </c>
      <c r="R994" s="1" t="str">
        <f>VLOOKUP(Cohort[[#This Row],[Code]],Codes[],COLUMN(Codes[[#Headers],[Late Pregnancy History]]),FALSE)</f>
        <v>Yes</v>
      </c>
      <c r="S994" s="1" t="str">
        <f>VLOOKUP(Cohort[[#This Row],[Code]],Codes[],COLUMN(Codes[[#Headers],[Labour History]]),FALSE)</f>
        <v>Yes</v>
      </c>
      <c r="T994" s="1" t="str">
        <f>VLOOKUP(Cohort[[#This Row],[Code]],Codes[],COLUMN(Codes[[#Headers],[Baby Background Information]]),FALSE)</f>
        <v>Yes</v>
      </c>
      <c r="U994" s="1" t="str">
        <f>VLOOKUP(Cohort[[#This Row],[Code]],Codes[],COLUMN(Codes[[#Headers],[EPDS]]),FALSE)</f>
        <v>Yes</v>
      </c>
      <c r="V994" s="1" t="str">
        <f>VLOOKUP(Cohort[[#This Row],[Code]],Codes[],COLUMN(Codes[[#Headers],[Mother''s Medications]]),FALSE)</f>
        <v>Yes</v>
      </c>
      <c r="W994" s="1" t="str">
        <f>VLOOKUP(Cohort[[#This Row],[Code]],Codes[],COLUMN(Codes[[#Headers],[Baby Medications]]),FALSE)</f>
        <v>Yes</v>
      </c>
      <c r="X994" s="1" t="str">
        <f>VLOOKUP(Cohort[[#This Row],[Code]],Codes[],COLUMN(Codes[[#Headers],[Obstetric Histpry]]),FALSE)</f>
        <v>Yes</v>
      </c>
      <c r="Y994" s="1" t="str">
        <f>VLOOKUP(Cohort[[#This Row],[Code]],Codes[],COLUMN(Codes[[#Headers],[18 Month Follow on Data]]),FALSE)</f>
        <v>No</v>
      </c>
    </row>
    <row r="995" spans="1:25" ht="119" hidden="1" x14ac:dyDescent="0.2">
      <c r="A995" t="s">
        <v>1008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tr" cm="1">
        <f t="array" ref="I995">TEXT(SUM(10^Code_Mask*(Cohort[[#This Row],[Fetal Pilot Scans, validated or not]:[Has child had an 18 month assessment.  NB this includes limited data, courtesy assessments etc]]&gt;0)),"0000000")</f>
        <v>0000000</v>
      </c>
      <c r="L995" s="1" t="b">
        <f>VLOOKUP(Cohort[[#This Row],[Participant ID]],BIBS[],COLUMN(BIBS[[#Headers],[BIBS?]]),FALSE)</f>
        <v>0</v>
      </c>
      <c r="M995" s="1" t="s">
        <v>1212</v>
      </c>
      <c r="N995" s="1" t="str">
        <f>VLOOKUP(Cohort[[#This Row],[Code]],Codes[],COLUMN(Codes[[#Headers],[Meaning]]),FALSE)</f>
        <v>No dHCP data at ll.  ?Enrolment, ?Baby Born, ?EPDS but not cleaned</v>
      </c>
      <c r="O995" s="1" t="str">
        <f>VLOOKUP(Cohort[[#This Row],[Code]],Codes[],COLUMN(Codes[[#Headers],[Parents Demographic]]),FALSE)</f>
        <v>No</v>
      </c>
      <c r="P995" s="1" t="str">
        <f>VLOOKUP(Cohort[[#This Row],[Code]],Codes[],COLUMN(Codes[[#Headers],[Mother''s Past Medical History]]),FALSE)</f>
        <v>No</v>
      </c>
      <c r="Q995" s="1" t="str">
        <f>VLOOKUP(Cohort[[#This Row],[Code]],Codes[],COLUMN(Codes[[#Headers],[EDD + Mode of Conception]]),FALSE)</f>
        <v>No</v>
      </c>
      <c r="R995" s="1" t="str">
        <f>VLOOKUP(Cohort[[#This Row],[Code]],Codes[],COLUMN(Codes[[#Headers],[Late Pregnancy History]]),FALSE)</f>
        <v>No</v>
      </c>
      <c r="S995" s="1" t="str">
        <f>VLOOKUP(Cohort[[#This Row],[Code]],Codes[],COLUMN(Codes[[#Headers],[Labour History]]),FALSE)</f>
        <v>No</v>
      </c>
      <c r="T995" s="1" t="str">
        <f>VLOOKUP(Cohort[[#This Row],[Code]],Codes[],COLUMN(Codes[[#Headers],[Baby Background Information]]),FALSE)</f>
        <v>No</v>
      </c>
      <c r="U995" s="1" t="str">
        <f>VLOOKUP(Cohort[[#This Row],[Code]],Codes[],COLUMN(Codes[[#Headers],[EPDS]]),FALSE)</f>
        <v>No</v>
      </c>
      <c r="V995" s="1" t="str">
        <f>VLOOKUP(Cohort[[#This Row],[Code]],Codes[],COLUMN(Codes[[#Headers],[Mother''s Medications]]),FALSE)</f>
        <v>No</v>
      </c>
      <c r="W995" s="1" t="str">
        <f>VLOOKUP(Cohort[[#This Row],[Code]],Codes[],COLUMN(Codes[[#Headers],[Baby Medications]]),FALSE)</f>
        <v>No</v>
      </c>
      <c r="X995" s="1" t="str">
        <f>VLOOKUP(Cohort[[#This Row],[Code]],Codes[],COLUMN(Codes[[#Headers],[Obstetric Histpry]]),FALSE)</f>
        <v>No</v>
      </c>
      <c r="Y995" s="1" t="str">
        <f>VLOOKUP(Cohort[[#This Row],[Code]],Codes[],COLUMN(Codes[[#Headers],[18 Month Follow on Data]]),FALSE)</f>
        <v>No</v>
      </c>
    </row>
    <row r="996" spans="1:25" hidden="1" x14ac:dyDescent="0.2">
      <c r="A996" t="s">
        <v>1009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 t="str" cm="1">
        <f t="array" ref="I996">TEXT(SUM(10^Code_Mask*(Cohort[[#This Row],[Fetal Pilot Scans, validated or not]:[Has child had an 18 month assessment.  NB this includes limited data, courtesy assessments etc]]&gt;0)),"0000000")</f>
        <v>1100000</v>
      </c>
      <c r="L996" s="1" t="b">
        <f>VLOOKUP(Cohort[[#This Row],[Participant ID]],BIBS[],COLUMN(BIBS[[#Headers],[BIBS?]]),FALSE)</f>
        <v>0</v>
      </c>
      <c r="N996" s="1" t="str">
        <f>VLOOKUP(Cohort[[#This Row],[Code]],Codes[],COLUMN(Codes[[#Headers],[Meaning]]),FALSE)</f>
        <v>Fetal scan + term scan, not assessed</v>
      </c>
      <c r="O996" s="1" t="str">
        <f>VLOOKUP(Cohort[[#This Row],[Code]],Codes[],COLUMN(Codes[[#Headers],[Parents Demographic]]),FALSE)</f>
        <v>Yes</v>
      </c>
      <c r="P996" s="1" t="str">
        <f>VLOOKUP(Cohort[[#This Row],[Code]],Codes[],COLUMN(Codes[[#Headers],[Mother''s Past Medical History]]),FALSE)</f>
        <v>Yes</v>
      </c>
      <c r="Q996" s="1" t="str">
        <f>VLOOKUP(Cohort[[#This Row],[Code]],Codes[],COLUMN(Codes[[#Headers],[EDD + Mode of Conception]]),FALSE)</f>
        <v>Yes</v>
      </c>
      <c r="R996" s="1" t="str">
        <f>VLOOKUP(Cohort[[#This Row],[Code]],Codes[],COLUMN(Codes[[#Headers],[Late Pregnancy History]]),FALSE)</f>
        <v>Yes</v>
      </c>
      <c r="S996" s="1" t="str">
        <f>VLOOKUP(Cohort[[#This Row],[Code]],Codes[],COLUMN(Codes[[#Headers],[Labour History]]),FALSE)</f>
        <v>Yes</v>
      </c>
      <c r="T996" s="1" t="str">
        <f>VLOOKUP(Cohort[[#This Row],[Code]],Codes[],COLUMN(Codes[[#Headers],[Baby Background Information]]),FALSE)</f>
        <v>Yes</v>
      </c>
      <c r="U996" s="1" t="str">
        <f>VLOOKUP(Cohort[[#This Row],[Code]],Codes[],COLUMN(Codes[[#Headers],[EPDS]]),FALSE)</f>
        <v>Yes</v>
      </c>
      <c r="V996" s="1" t="str">
        <f>VLOOKUP(Cohort[[#This Row],[Code]],Codes[],COLUMN(Codes[[#Headers],[Mother''s Medications]]),FALSE)</f>
        <v>Yes</v>
      </c>
      <c r="W996" s="1" t="str">
        <f>VLOOKUP(Cohort[[#This Row],[Code]],Codes[],COLUMN(Codes[[#Headers],[Baby Medications]]),FALSE)</f>
        <v>Yes</v>
      </c>
      <c r="X996" s="1" t="str">
        <f>VLOOKUP(Cohort[[#This Row],[Code]],Codes[],COLUMN(Codes[[#Headers],[Obstetric Histpry]]),FALSE)</f>
        <v>Yes</v>
      </c>
      <c r="Y996" s="1" t="str">
        <f>VLOOKUP(Cohort[[#This Row],[Code]],Codes[],COLUMN(Codes[[#Headers],[18 Month Follow on Data]]),FALSE)</f>
        <v>No</v>
      </c>
    </row>
    <row r="997" spans="1:25" hidden="1" x14ac:dyDescent="0.2">
      <c r="A997" t="s">
        <v>1010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 t="str" cm="1">
        <f t="array" ref="I997">TEXT(SUM(10^Code_Mask*(Cohort[[#This Row],[Fetal Pilot Scans, validated or not]:[Has child had an 18 month assessment.  NB this includes limited data, courtesy assessments etc]]&gt;0)),"0000000")</f>
        <v>1000000</v>
      </c>
      <c r="L997" s="1" t="b">
        <f>VLOOKUP(Cohort[[#This Row],[Participant ID]],BIBS[],COLUMN(BIBS[[#Headers],[BIBS?]]),FALSE)</f>
        <v>0</v>
      </c>
      <c r="N997" s="1" t="str">
        <f>VLOOKUP(Cohort[[#This Row],[Code]],Codes[],COLUMN(Codes[[#Headers],[Meaning]]),FALSE)</f>
        <v>Fetal scan, no other scans, not assessed</v>
      </c>
      <c r="O997" s="1" t="str">
        <f>VLOOKUP(Cohort[[#This Row],[Code]],Codes[],COLUMN(Codes[[#Headers],[Parents Demographic]]),FALSE)</f>
        <v>Yes</v>
      </c>
      <c r="P997" s="1" t="str">
        <f>VLOOKUP(Cohort[[#This Row],[Code]],Codes[],COLUMN(Codes[[#Headers],[Mother''s Past Medical History]]),FALSE)</f>
        <v>Yes</v>
      </c>
      <c r="Q997" s="1" t="str">
        <f>VLOOKUP(Cohort[[#This Row],[Code]],Codes[],COLUMN(Codes[[#Headers],[EDD + Mode of Conception]]),FALSE)</f>
        <v>Yes</v>
      </c>
      <c r="R997" s="1" t="str">
        <f>VLOOKUP(Cohort[[#This Row],[Code]],Codes[],COLUMN(Codes[[#Headers],[Late Pregnancy History]]),FALSE)</f>
        <v>Yes</v>
      </c>
      <c r="S997" s="1" t="str">
        <f>VLOOKUP(Cohort[[#This Row],[Code]],Codes[],COLUMN(Codes[[#Headers],[Labour History]]),FALSE)</f>
        <v>Yes</v>
      </c>
      <c r="T997" s="1" t="str">
        <f>VLOOKUP(Cohort[[#This Row],[Code]],Codes[],COLUMN(Codes[[#Headers],[Baby Background Information]]),FALSE)</f>
        <v>Yes</v>
      </c>
      <c r="U997" s="1" t="str">
        <f>VLOOKUP(Cohort[[#This Row],[Code]],Codes[],COLUMN(Codes[[#Headers],[EPDS]]),FALSE)</f>
        <v>Yes</v>
      </c>
      <c r="V997" s="1" t="str">
        <f>VLOOKUP(Cohort[[#This Row],[Code]],Codes[],COLUMN(Codes[[#Headers],[Mother''s Medications]]),FALSE)</f>
        <v>Yes</v>
      </c>
      <c r="W997" s="1" t="str">
        <f>VLOOKUP(Cohort[[#This Row],[Code]],Codes[],COLUMN(Codes[[#Headers],[Baby Medications]]),FALSE)</f>
        <v>Yes</v>
      </c>
      <c r="X997" s="1" t="str">
        <f>VLOOKUP(Cohort[[#This Row],[Code]],Codes[],COLUMN(Codes[[#Headers],[Obstetric Histpry]]),FALSE)</f>
        <v>Yes</v>
      </c>
      <c r="Y997" s="1" t="str">
        <f>VLOOKUP(Cohort[[#This Row],[Code]],Codes[],COLUMN(Codes[[#Headers],[18 Month Follow on Data]]),FALSE)</f>
        <v>No</v>
      </c>
    </row>
    <row r="998" spans="1:25" hidden="1" x14ac:dyDescent="0.2">
      <c r="A998" t="s">
        <v>1011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 t="str" cm="1">
        <f t="array" ref="I998">TEXT(SUM(10^Code_Mask*(Cohort[[#This Row],[Fetal Pilot Scans, validated or not]:[Has child had an 18 month assessment.  NB this includes limited data, courtesy assessments etc]]&gt;0)),"0000000")</f>
        <v>0001000</v>
      </c>
      <c r="L998" s="1" t="b">
        <f>VLOOKUP(Cohort[[#This Row],[Participant ID]],BIBS[],COLUMN(BIBS[[#Headers],[BIBS?]]),FALSE)</f>
        <v>0</v>
      </c>
      <c r="N998" s="1" t="str">
        <f>VLOOKUP(Cohort[[#This Row],[Code]],Codes[],COLUMN(Codes[[#Headers],[Meaning]]),FALSE)</f>
        <v>Pre-term_at term only, no other scans not assessed</v>
      </c>
      <c r="O998" s="1" t="str">
        <f>VLOOKUP(Cohort[[#This Row],[Code]],Codes[],COLUMN(Codes[[#Headers],[Parents Demographic]]),FALSE)</f>
        <v>Yes</v>
      </c>
      <c r="P998" s="1" t="str">
        <f>VLOOKUP(Cohort[[#This Row],[Code]],Codes[],COLUMN(Codes[[#Headers],[Mother''s Past Medical History]]),FALSE)</f>
        <v>Yes</v>
      </c>
      <c r="Q998" s="1" t="str">
        <f>VLOOKUP(Cohort[[#This Row],[Code]],Codes[],COLUMN(Codes[[#Headers],[EDD + Mode of Conception]]),FALSE)</f>
        <v>Yes</v>
      </c>
      <c r="R998" s="1" t="str">
        <f>VLOOKUP(Cohort[[#This Row],[Code]],Codes[],COLUMN(Codes[[#Headers],[Late Pregnancy History]]),FALSE)</f>
        <v>Yes</v>
      </c>
      <c r="S998" s="1" t="str">
        <f>VLOOKUP(Cohort[[#This Row],[Code]],Codes[],COLUMN(Codes[[#Headers],[Labour History]]),FALSE)</f>
        <v>Yes</v>
      </c>
      <c r="T998" s="1" t="str">
        <f>VLOOKUP(Cohort[[#This Row],[Code]],Codes[],COLUMN(Codes[[#Headers],[Baby Background Information]]),FALSE)</f>
        <v>Yes</v>
      </c>
      <c r="U998" s="1" t="str">
        <f>VLOOKUP(Cohort[[#This Row],[Code]],Codes[],COLUMN(Codes[[#Headers],[EPDS]]),FALSE)</f>
        <v>Yes</v>
      </c>
      <c r="V998" s="1" t="str">
        <f>VLOOKUP(Cohort[[#This Row],[Code]],Codes[],COLUMN(Codes[[#Headers],[Mother''s Medications]]),FALSE)</f>
        <v>Yes</v>
      </c>
      <c r="W998" s="1" t="str">
        <f>VLOOKUP(Cohort[[#This Row],[Code]],Codes[],COLUMN(Codes[[#Headers],[Baby Medications]]),FALSE)</f>
        <v>Yes</v>
      </c>
      <c r="X998" s="1" t="str">
        <f>VLOOKUP(Cohort[[#This Row],[Code]],Codes[],COLUMN(Codes[[#Headers],[Obstetric Histpry]]),FALSE)</f>
        <v>Yes</v>
      </c>
      <c r="Y998" s="1" t="str">
        <f>VLOOKUP(Cohort[[#This Row],[Code]],Codes[],COLUMN(Codes[[#Headers],[18 Month Follow on Data]]),FALSE)</f>
        <v>No</v>
      </c>
    </row>
    <row r="999" spans="1:25" hidden="1" x14ac:dyDescent="0.2">
      <c r="A999" t="s">
        <v>1012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 t="str" cm="1">
        <f t="array" ref="I999">TEXT(SUM(10^Code_Mask*(Cohort[[#This Row],[Fetal Pilot Scans, validated or not]:[Has child had an 18 month assessment.  NB this includes limited data, courtesy assessments etc]]&gt;0)),"0000000")</f>
        <v>0001000</v>
      </c>
      <c r="L999" s="1" t="b">
        <f>VLOOKUP(Cohort[[#This Row],[Participant ID]],BIBS[],COLUMN(BIBS[[#Headers],[BIBS?]]),FALSE)</f>
        <v>0</v>
      </c>
      <c r="N999" s="1" t="str">
        <f>VLOOKUP(Cohort[[#This Row],[Code]],Codes[],COLUMN(Codes[[#Headers],[Meaning]]),FALSE)</f>
        <v>Pre-term_at term only, no other scans not assessed</v>
      </c>
      <c r="O999" s="1" t="str">
        <f>VLOOKUP(Cohort[[#This Row],[Code]],Codes[],COLUMN(Codes[[#Headers],[Parents Demographic]]),FALSE)</f>
        <v>Yes</v>
      </c>
      <c r="P999" s="1" t="str">
        <f>VLOOKUP(Cohort[[#This Row],[Code]],Codes[],COLUMN(Codes[[#Headers],[Mother''s Past Medical History]]),FALSE)</f>
        <v>Yes</v>
      </c>
      <c r="Q999" s="1" t="str">
        <f>VLOOKUP(Cohort[[#This Row],[Code]],Codes[],COLUMN(Codes[[#Headers],[EDD + Mode of Conception]]),FALSE)</f>
        <v>Yes</v>
      </c>
      <c r="R999" s="1" t="str">
        <f>VLOOKUP(Cohort[[#This Row],[Code]],Codes[],COLUMN(Codes[[#Headers],[Late Pregnancy History]]),FALSE)</f>
        <v>Yes</v>
      </c>
      <c r="S999" s="1" t="str">
        <f>VLOOKUP(Cohort[[#This Row],[Code]],Codes[],COLUMN(Codes[[#Headers],[Labour History]]),FALSE)</f>
        <v>Yes</v>
      </c>
      <c r="T999" s="1" t="str">
        <f>VLOOKUP(Cohort[[#This Row],[Code]],Codes[],COLUMN(Codes[[#Headers],[Baby Background Information]]),FALSE)</f>
        <v>Yes</v>
      </c>
      <c r="U999" s="1" t="str">
        <f>VLOOKUP(Cohort[[#This Row],[Code]],Codes[],COLUMN(Codes[[#Headers],[EPDS]]),FALSE)</f>
        <v>Yes</v>
      </c>
      <c r="V999" s="1" t="str">
        <f>VLOOKUP(Cohort[[#This Row],[Code]],Codes[],COLUMN(Codes[[#Headers],[Mother''s Medications]]),FALSE)</f>
        <v>Yes</v>
      </c>
      <c r="W999" s="1" t="str">
        <f>VLOOKUP(Cohort[[#This Row],[Code]],Codes[],COLUMN(Codes[[#Headers],[Baby Medications]]),FALSE)</f>
        <v>Yes</v>
      </c>
      <c r="X999" s="1" t="str">
        <f>VLOOKUP(Cohort[[#This Row],[Code]],Codes[],COLUMN(Codes[[#Headers],[Obstetric Histpry]]),FALSE)</f>
        <v>Yes</v>
      </c>
      <c r="Y999" s="1" t="str">
        <f>VLOOKUP(Cohort[[#This Row],[Code]],Codes[],COLUMN(Codes[[#Headers],[18 Month Follow on Data]]),FALSE)</f>
        <v>No</v>
      </c>
    </row>
    <row r="1000" spans="1:25" hidden="1" x14ac:dyDescent="0.2">
      <c r="A1000" t="s">
        <v>1013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 t="str" cm="1">
        <f t="array" ref="I1000">TEXT(SUM(10^Code_Mask*(Cohort[[#This Row],[Fetal Pilot Scans, validated or not]:[Has child had an 18 month assessment.  NB this includes limited data, courtesy assessments etc]]&gt;0)),"0000000")</f>
        <v>0001000</v>
      </c>
      <c r="L1000" s="1" t="b">
        <f>VLOOKUP(Cohort[[#This Row],[Participant ID]],BIBS[],COLUMN(BIBS[[#Headers],[BIBS?]]),FALSE)</f>
        <v>0</v>
      </c>
      <c r="N1000" s="1" t="str">
        <f>VLOOKUP(Cohort[[#This Row],[Code]],Codes[],COLUMN(Codes[[#Headers],[Meaning]]),FALSE)</f>
        <v>Pre-term_at term only, no other scans not assessed</v>
      </c>
      <c r="O1000" s="1" t="str">
        <f>VLOOKUP(Cohort[[#This Row],[Code]],Codes[],COLUMN(Codes[[#Headers],[Parents Demographic]]),FALSE)</f>
        <v>Yes</v>
      </c>
      <c r="P1000" s="1" t="str">
        <f>VLOOKUP(Cohort[[#This Row],[Code]],Codes[],COLUMN(Codes[[#Headers],[Mother''s Past Medical History]]),FALSE)</f>
        <v>Yes</v>
      </c>
      <c r="Q1000" s="1" t="str">
        <f>VLOOKUP(Cohort[[#This Row],[Code]],Codes[],COLUMN(Codes[[#Headers],[EDD + Mode of Conception]]),FALSE)</f>
        <v>Yes</v>
      </c>
      <c r="R1000" s="1" t="str">
        <f>VLOOKUP(Cohort[[#This Row],[Code]],Codes[],COLUMN(Codes[[#Headers],[Late Pregnancy History]]),FALSE)</f>
        <v>Yes</v>
      </c>
      <c r="S1000" s="1" t="str">
        <f>VLOOKUP(Cohort[[#This Row],[Code]],Codes[],COLUMN(Codes[[#Headers],[Labour History]]),FALSE)</f>
        <v>Yes</v>
      </c>
      <c r="T1000" s="1" t="str">
        <f>VLOOKUP(Cohort[[#This Row],[Code]],Codes[],COLUMN(Codes[[#Headers],[Baby Background Information]]),FALSE)</f>
        <v>Yes</v>
      </c>
      <c r="U1000" s="1" t="str">
        <f>VLOOKUP(Cohort[[#This Row],[Code]],Codes[],COLUMN(Codes[[#Headers],[EPDS]]),FALSE)</f>
        <v>Yes</v>
      </c>
      <c r="V1000" s="1" t="str">
        <f>VLOOKUP(Cohort[[#This Row],[Code]],Codes[],COLUMN(Codes[[#Headers],[Mother''s Medications]]),FALSE)</f>
        <v>Yes</v>
      </c>
      <c r="W1000" s="1" t="str">
        <f>VLOOKUP(Cohort[[#This Row],[Code]],Codes[],COLUMN(Codes[[#Headers],[Baby Medications]]),FALSE)</f>
        <v>Yes</v>
      </c>
      <c r="X1000" s="1" t="str">
        <f>VLOOKUP(Cohort[[#This Row],[Code]],Codes[],COLUMN(Codes[[#Headers],[Obstetric Histpry]]),FALSE)</f>
        <v>Yes</v>
      </c>
      <c r="Y1000" s="1" t="str">
        <f>VLOOKUP(Cohort[[#This Row],[Code]],Codes[],COLUMN(Codes[[#Headers],[18 Month Follow on Data]]),FALSE)</f>
        <v>No</v>
      </c>
    </row>
    <row r="1001" spans="1:25" hidden="1" x14ac:dyDescent="0.2">
      <c r="A1001" t="s">
        <v>1014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 t="str" cm="1">
        <f t="array" ref="I1001">TEXT(SUM(10^Code_Mask*(Cohort[[#This Row],[Fetal Pilot Scans, validated or not]:[Has child had an 18 month assessment.  NB this includes limited data, courtesy assessments etc]]&gt;0)),"0000000")</f>
        <v>1000000</v>
      </c>
      <c r="L1001" s="1" t="b">
        <f>VLOOKUP(Cohort[[#This Row],[Participant ID]],BIBS[],COLUMN(BIBS[[#Headers],[BIBS?]]),FALSE)</f>
        <v>0</v>
      </c>
      <c r="N1001" s="1" t="str">
        <f>VLOOKUP(Cohort[[#This Row],[Code]],Codes[],COLUMN(Codes[[#Headers],[Meaning]]),FALSE)</f>
        <v>Fetal scan, no other scans, not assessed</v>
      </c>
      <c r="O1001" s="1" t="str">
        <f>VLOOKUP(Cohort[[#This Row],[Code]],Codes[],COLUMN(Codes[[#Headers],[Parents Demographic]]),FALSE)</f>
        <v>Yes</v>
      </c>
      <c r="P1001" s="1" t="str">
        <f>VLOOKUP(Cohort[[#This Row],[Code]],Codes[],COLUMN(Codes[[#Headers],[Mother''s Past Medical History]]),FALSE)</f>
        <v>Yes</v>
      </c>
      <c r="Q1001" s="1" t="str">
        <f>VLOOKUP(Cohort[[#This Row],[Code]],Codes[],COLUMN(Codes[[#Headers],[EDD + Mode of Conception]]),FALSE)</f>
        <v>Yes</v>
      </c>
      <c r="R1001" s="1" t="str">
        <f>VLOOKUP(Cohort[[#This Row],[Code]],Codes[],COLUMN(Codes[[#Headers],[Late Pregnancy History]]),FALSE)</f>
        <v>Yes</v>
      </c>
      <c r="S1001" s="1" t="str">
        <f>VLOOKUP(Cohort[[#This Row],[Code]],Codes[],COLUMN(Codes[[#Headers],[Labour History]]),FALSE)</f>
        <v>Yes</v>
      </c>
      <c r="T1001" s="1" t="str">
        <f>VLOOKUP(Cohort[[#This Row],[Code]],Codes[],COLUMN(Codes[[#Headers],[Baby Background Information]]),FALSE)</f>
        <v>Yes</v>
      </c>
      <c r="U1001" s="1" t="str">
        <f>VLOOKUP(Cohort[[#This Row],[Code]],Codes[],COLUMN(Codes[[#Headers],[EPDS]]),FALSE)</f>
        <v>Yes</v>
      </c>
      <c r="V1001" s="1" t="str">
        <f>VLOOKUP(Cohort[[#This Row],[Code]],Codes[],COLUMN(Codes[[#Headers],[Mother''s Medications]]),FALSE)</f>
        <v>Yes</v>
      </c>
      <c r="W1001" s="1" t="str">
        <f>VLOOKUP(Cohort[[#This Row],[Code]],Codes[],COLUMN(Codes[[#Headers],[Baby Medications]]),FALSE)</f>
        <v>Yes</v>
      </c>
      <c r="X1001" s="1" t="str">
        <f>VLOOKUP(Cohort[[#This Row],[Code]],Codes[],COLUMN(Codes[[#Headers],[Obstetric Histpry]]),FALSE)</f>
        <v>Yes</v>
      </c>
      <c r="Y1001" s="1" t="str">
        <f>VLOOKUP(Cohort[[#This Row],[Code]],Codes[],COLUMN(Codes[[#Headers],[18 Month Follow on Data]]),FALSE)</f>
        <v>No</v>
      </c>
    </row>
    <row r="1002" spans="1:25" hidden="1" x14ac:dyDescent="0.2">
      <c r="A1002" t="s">
        <v>1015</v>
      </c>
      <c r="B1002">
        <v>0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0</v>
      </c>
      <c r="I1002" t="str" cm="1">
        <f t="array" ref="I1002">TEXT(SUM(10^Code_Mask*(Cohort[[#This Row],[Fetal Pilot Scans, validated or not]:[Has child had an 18 month assessment.  NB this includes limited data, courtesy assessments etc]]&gt;0)),"0000000")</f>
        <v>1000000</v>
      </c>
      <c r="L1002" s="1" t="b">
        <f>VLOOKUP(Cohort[[#This Row],[Participant ID]],BIBS[],COLUMN(BIBS[[#Headers],[BIBS?]]),FALSE)</f>
        <v>0</v>
      </c>
      <c r="N1002" s="1" t="str">
        <f>VLOOKUP(Cohort[[#This Row],[Code]],Codes[],COLUMN(Codes[[#Headers],[Meaning]]),FALSE)</f>
        <v>Fetal scan, no other scans, not assessed</v>
      </c>
      <c r="O1002" s="1" t="str">
        <f>VLOOKUP(Cohort[[#This Row],[Code]],Codes[],COLUMN(Codes[[#Headers],[Parents Demographic]]),FALSE)</f>
        <v>Yes</v>
      </c>
      <c r="P1002" s="1" t="str">
        <f>VLOOKUP(Cohort[[#This Row],[Code]],Codes[],COLUMN(Codes[[#Headers],[Mother''s Past Medical History]]),FALSE)</f>
        <v>Yes</v>
      </c>
      <c r="Q1002" s="1" t="str">
        <f>VLOOKUP(Cohort[[#This Row],[Code]],Codes[],COLUMN(Codes[[#Headers],[EDD + Mode of Conception]]),FALSE)</f>
        <v>Yes</v>
      </c>
      <c r="R1002" s="1" t="str">
        <f>VLOOKUP(Cohort[[#This Row],[Code]],Codes[],COLUMN(Codes[[#Headers],[Late Pregnancy History]]),FALSE)</f>
        <v>Yes</v>
      </c>
      <c r="S1002" s="1" t="str">
        <f>VLOOKUP(Cohort[[#This Row],[Code]],Codes[],COLUMN(Codes[[#Headers],[Labour History]]),FALSE)</f>
        <v>Yes</v>
      </c>
      <c r="T1002" s="1" t="str">
        <f>VLOOKUP(Cohort[[#This Row],[Code]],Codes[],COLUMN(Codes[[#Headers],[Baby Background Information]]),FALSE)</f>
        <v>Yes</v>
      </c>
      <c r="U1002" s="1" t="str">
        <f>VLOOKUP(Cohort[[#This Row],[Code]],Codes[],COLUMN(Codes[[#Headers],[EPDS]]),FALSE)</f>
        <v>Yes</v>
      </c>
      <c r="V1002" s="1" t="str">
        <f>VLOOKUP(Cohort[[#This Row],[Code]],Codes[],COLUMN(Codes[[#Headers],[Mother''s Medications]]),FALSE)</f>
        <v>Yes</v>
      </c>
      <c r="W1002" s="1" t="str">
        <f>VLOOKUP(Cohort[[#This Row],[Code]],Codes[],COLUMN(Codes[[#Headers],[Baby Medications]]),FALSE)</f>
        <v>Yes</v>
      </c>
      <c r="X1002" s="1" t="str">
        <f>VLOOKUP(Cohort[[#This Row],[Code]],Codes[],COLUMN(Codes[[#Headers],[Obstetric Histpry]]),FALSE)</f>
        <v>Yes</v>
      </c>
      <c r="Y1002" s="1" t="str">
        <f>VLOOKUP(Cohort[[#This Row],[Code]],Codes[],COLUMN(Codes[[#Headers],[18 Month Follow on Data]]),FALSE)</f>
        <v>No</v>
      </c>
    </row>
    <row r="1003" spans="1:25" hidden="1" x14ac:dyDescent="0.2">
      <c r="A1003" t="s">
        <v>1016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 t="str" cm="1">
        <f t="array" ref="I1003">TEXT(SUM(10^Code_Mask*(Cohort[[#This Row],[Fetal Pilot Scans, validated or not]:[Has child had an 18 month assessment.  NB this includes limited data, courtesy assessments etc]]&gt;0)),"0000000")</f>
        <v>1000000</v>
      </c>
      <c r="L1003" s="1" t="b">
        <f>VLOOKUP(Cohort[[#This Row],[Participant ID]],BIBS[],COLUMN(BIBS[[#Headers],[BIBS?]]),FALSE)</f>
        <v>0</v>
      </c>
      <c r="N1003" s="1" t="str">
        <f>VLOOKUP(Cohort[[#This Row],[Code]],Codes[],COLUMN(Codes[[#Headers],[Meaning]]),FALSE)</f>
        <v>Fetal scan, no other scans, not assessed</v>
      </c>
      <c r="O1003" s="1" t="str">
        <f>VLOOKUP(Cohort[[#This Row],[Code]],Codes[],COLUMN(Codes[[#Headers],[Parents Demographic]]),FALSE)</f>
        <v>Yes</v>
      </c>
      <c r="P1003" s="1" t="str">
        <f>VLOOKUP(Cohort[[#This Row],[Code]],Codes[],COLUMN(Codes[[#Headers],[Mother''s Past Medical History]]),FALSE)</f>
        <v>Yes</v>
      </c>
      <c r="Q1003" s="1" t="str">
        <f>VLOOKUP(Cohort[[#This Row],[Code]],Codes[],COLUMN(Codes[[#Headers],[EDD + Mode of Conception]]),FALSE)</f>
        <v>Yes</v>
      </c>
      <c r="R1003" s="1" t="str">
        <f>VLOOKUP(Cohort[[#This Row],[Code]],Codes[],COLUMN(Codes[[#Headers],[Late Pregnancy History]]),FALSE)</f>
        <v>Yes</v>
      </c>
      <c r="S1003" s="1" t="str">
        <f>VLOOKUP(Cohort[[#This Row],[Code]],Codes[],COLUMN(Codes[[#Headers],[Labour History]]),FALSE)</f>
        <v>Yes</v>
      </c>
      <c r="T1003" s="1" t="str">
        <f>VLOOKUP(Cohort[[#This Row],[Code]],Codes[],COLUMN(Codes[[#Headers],[Baby Background Information]]),FALSE)</f>
        <v>Yes</v>
      </c>
      <c r="U1003" s="1" t="str">
        <f>VLOOKUP(Cohort[[#This Row],[Code]],Codes[],COLUMN(Codes[[#Headers],[EPDS]]),FALSE)</f>
        <v>Yes</v>
      </c>
      <c r="V1003" s="1" t="str">
        <f>VLOOKUP(Cohort[[#This Row],[Code]],Codes[],COLUMN(Codes[[#Headers],[Mother''s Medications]]),FALSE)</f>
        <v>Yes</v>
      </c>
      <c r="W1003" s="1" t="str">
        <f>VLOOKUP(Cohort[[#This Row],[Code]],Codes[],COLUMN(Codes[[#Headers],[Baby Medications]]),FALSE)</f>
        <v>Yes</v>
      </c>
      <c r="X1003" s="1" t="str">
        <f>VLOOKUP(Cohort[[#This Row],[Code]],Codes[],COLUMN(Codes[[#Headers],[Obstetric Histpry]]),FALSE)</f>
        <v>Yes</v>
      </c>
      <c r="Y1003" s="1" t="str">
        <f>VLOOKUP(Cohort[[#This Row],[Code]],Codes[],COLUMN(Codes[[#Headers],[18 Month Follow on Data]]),FALSE)</f>
        <v>No</v>
      </c>
    </row>
    <row r="1004" spans="1:25" hidden="1" x14ac:dyDescent="0.2">
      <c r="A1004" t="s">
        <v>1017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 t="str" cm="1">
        <f t="array" ref="I1004">TEXT(SUM(10^Code_Mask*(Cohort[[#This Row],[Fetal Pilot Scans, validated or not]:[Has child had an 18 month assessment.  NB this includes limited data, courtesy assessments etc]]&gt;0)),"0000000")</f>
        <v>1000000</v>
      </c>
      <c r="L1004" s="1" t="b">
        <f>VLOOKUP(Cohort[[#This Row],[Participant ID]],BIBS[],COLUMN(BIBS[[#Headers],[BIBS?]]),FALSE)</f>
        <v>0</v>
      </c>
      <c r="N1004" s="1" t="str">
        <f>VLOOKUP(Cohort[[#This Row],[Code]],Codes[],COLUMN(Codes[[#Headers],[Meaning]]),FALSE)</f>
        <v>Fetal scan, no other scans, not assessed</v>
      </c>
      <c r="O1004" s="1" t="str">
        <f>VLOOKUP(Cohort[[#This Row],[Code]],Codes[],COLUMN(Codes[[#Headers],[Parents Demographic]]),FALSE)</f>
        <v>Yes</v>
      </c>
      <c r="P1004" s="1" t="str">
        <f>VLOOKUP(Cohort[[#This Row],[Code]],Codes[],COLUMN(Codes[[#Headers],[Mother''s Past Medical History]]),FALSE)</f>
        <v>Yes</v>
      </c>
      <c r="Q1004" s="1" t="str">
        <f>VLOOKUP(Cohort[[#This Row],[Code]],Codes[],COLUMN(Codes[[#Headers],[EDD + Mode of Conception]]),FALSE)</f>
        <v>Yes</v>
      </c>
      <c r="R1004" s="1" t="str">
        <f>VLOOKUP(Cohort[[#This Row],[Code]],Codes[],COLUMN(Codes[[#Headers],[Late Pregnancy History]]),FALSE)</f>
        <v>Yes</v>
      </c>
      <c r="S1004" s="1" t="str">
        <f>VLOOKUP(Cohort[[#This Row],[Code]],Codes[],COLUMN(Codes[[#Headers],[Labour History]]),FALSE)</f>
        <v>Yes</v>
      </c>
      <c r="T1004" s="1" t="str">
        <f>VLOOKUP(Cohort[[#This Row],[Code]],Codes[],COLUMN(Codes[[#Headers],[Baby Background Information]]),FALSE)</f>
        <v>Yes</v>
      </c>
      <c r="U1004" s="1" t="str">
        <f>VLOOKUP(Cohort[[#This Row],[Code]],Codes[],COLUMN(Codes[[#Headers],[EPDS]]),FALSE)</f>
        <v>Yes</v>
      </c>
      <c r="V1004" s="1" t="str">
        <f>VLOOKUP(Cohort[[#This Row],[Code]],Codes[],COLUMN(Codes[[#Headers],[Mother''s Medications]]),FALSE)</f>
        <v>Yes</v>
      </c>
      <c r="W1004" s="1" t="str">
        <f>VLOOKUP(Cohort[[#This Row],[Code]],Codes[],COLUMN(Codes[[#Headers],[Baby Medications]]),FALSE)</f>
        <v>Yes</v>
      </c>
      <c r="X1004" s="1" t="str">
        <f>VLOOKUP(Cohort[[#This Row],[Code]],Codes[],COLUMN(Codes[[#Headers],[Obstetric Histpry]]),FALSE)</f>
        <v>Yes</v>
      </c>
      <c r="Y1004" s="1" t="str">
        <f>VLOOKUP(Cohort[[#This Row],[Code]],Codes[],COLUMN(Codes[[#Headers],[18 Month Follow on Data]]),FALSE)</f>
        <v>No</v>
      </c>
    </row>
    <row r="1005" spans="1:25" hidden="1" x14ac:dyDescent="0.2">
      <c r="A1005" t="s">
        <v>1018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 t="str" cm="1">
        <f t="array" ref="I1005">TEXT(SUM(10^Code_Mask*(Cohort[[#This Row],[Fetal Pilot Scans, validated or not]:[Has child had an 18 month assessment.  NB this includes limited data, courtesy assessments etc]]&gt;0)),"0000000")</f>
        <v>1000000</v>
      </c>
      <c r="L1005" s="1" t="b">
        <f>VLOOKUP(Cohort[[#This Row],[Participant ID]],BIBS[],COLUMN(BIBS[[#Headers],[BIBS?]]),FALSE)</f>
        <v>0</v>
      </c>
      <c r="N1005" s="1" t="str">
        <f>VLOOKUP(Cohort[[#This Row],[Code]],Codes[],COLUMN(Codes[[#Headers],[Meaning]]),FALSE)</f>
        <v>Fetal scan, no other scans, not assessed</v>
      </c>
      <c r="O1005" s="1" t="str">
        <f>VLOOKUP(Cohort[[#This Row],[Code]],Codes[],COLUMN(Codes[[#Headers],[Parents Demographic]]),FALSE)</f>
        <v>Yes</v>
      </c>
      <c r="P1005" s="1" t="str">
        <f>VLOOKUP(Cohort[[#This Row],[Code]],Codes[],COLUMN(Codes[[#Headers],[Mother''s Past Medical History]]),FALSE)</f>
        <v>Yes</v>
      </c>
      <c r="Q1005" s="1" t="str">
        <f>VLOOKUP(Cohort[[#This Row],[Code]],Codes[],COLUMN(Codes[[#Headers],[EDD + Mode of Conception]]),FALSE)</f>
        <v>Yes</v>
      </c>
      <c r="R1005" s="1" t="str">
        <f>VLOOKUP(Cohort[[#This Row],[Code]],Codes[],COLUMN(Codes[[#Headers],[Late Pregnancy History]]),FALSE)</f>
        <v>Yes</v>
      </c>
      <c r="S1005" s="1" t="str">
        <f>VLOOKUP(Cohort[[#This Row],[Code]],Codes[],COLUMN(Codes[[#Headers],[Labour History]]),FALSE)</f>
        <v>Yes</v>
      </c>
      <c r="T1005" s="1" t="str">
        <f>VLOOKUP(Cohort[[#This Row],[Code]],Codes[],COLUMN(Codes[[#Headers],[Baby Background Information]]),FALSE)</f>
        <v>Yes</v>
      </c>
      <c r="U1005" s="1" t="str">
        <f>VLOOKUP(Cohort[[#This Row],[Code]],Codes[],COLUMN(Codes[[#Headers],[EPDS]]),FALSE)</f>
        <v>Yes</v>
      </c>
      <c r="V1005" s="1" t="str">
        <f>VLOOKUP(Cohort[[#This Row],[Code]],Codes[],COLUMN(Codes[[#Headers],[Mother''s Medications]]),FALSE)</f>
        <v>Yes</v>
      </c>
      <c r="W1005" s="1" t="str">
        <f>VLOOKUP(Cohort[[#This Row],[Code]],Codes[],COLUMN(Codes[[#Headers],[Baby Medications]]),FALSE)</f>
        <v>Yes</v>
      </c>
      <c r="X1005" s="1" t="str">
        <f>VLOOKUP(Cohort[[#This Row],[Code]],Codes[],COLUMN(Codes[[#Headers],[Obstetric Histpry]]),FALSE)</f>
        <v>Yes</v>
      </c>
      <c r="Y1005" s="1" t="str">
        <f>VLOOKUP(Cohort[[#This Row],[Code]],Codes[],COLUMN(Codes[[#Headers],[18 Month Follow on Data]]),FALSE)</f>
        <v>No</v>
      </c>
    </row>
    <row r="1006" spans="1:25" hidden="1" x14ac:dyDescent="0.2">
      <c r="A1006" t="s">
        <v>1019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 t="str" cm="1">
        <f t="array" ref="I1006">TEXT(SUM(10^Code_Mask*(Cohort[[#This Row],[Fetal Pilot Scans, validated or not]:[Has child had an 18 month assessment.  NB this includes limited data, courtesy assessments etc]]&gt;0)),"0000000")</f>
        <v>1000000</v>
      </c>
      <c r="L1006" s="1" t="b">
        <f>VLOOKUP(Cohort[[#This Row],[Participant ID]],BIBS[],COLUMN(BIBS[[#Headers],[BIBS?]]),FALSE)</f>
        <v>0</v>
      </c>
      <c r="N1006" s="1" t="str">
        <f>VLOOKUP(Cohort[[#This Row],[Code]],Codes[],COLUMN(Codes[[#Headers],[Meaning]]),FALSE)</f>
        <v>Fetal scan, no other scans, not assessed</v>
      </c>
      <c r="O1006" s="1" t="str">
        <f>VLOOKUP(Cohort[[#This Row],[Code]],Codes[],COLUMN(Codes[[#Headers],[Parents Demographic]]),FALSE)</f>
        <v>Yes</v>
      </c>
      <c r="P1006" s="1" t="str">
        <f>VLOOKUP(Cohort[[#This Row],[Code]],Codes[],COLUMN(Codes[[#Headers],[Mother''s Past Medical History]]),FALSE)</f>
        <v>Yes</v>
      </c>
      <c r="Q1006" s="1" t="str">
        <f>VLOOKUP(Cohort[[#This Row],[Code]],Codes[],COLUMN(Codes[[#Headers],[EDD + Mode of Conception]]),FALSE)</f>
        <v>Yes</v>
      </c>
      <c r="R1006" s="1" t="str">
        <f>VLOOKUP(Cohort[[#This Row],[Code]],Codes[],COLUMN(Codes[[#Headers],[Late Pregnancy History]]),FALSE)</f>
        <v>Yes</v>
      </c>
      <c r="S1006" s="1" t="str">
        <f>VLOOKUP(Cohort[[#This Row],[Code]],Codes[],COLUMN(Codes[[#Headers],[Labour History]]),FALSE)</f>
        <v>Yes</v>
      </c>
      <c r="T1006" s="1" t="str">
        <f>VLOOKUP(Cohort[[#This Row],[Code]],Codes[],COLUMN(Codes[[#Headers],[Baby Background Information]]),FALSE)</f>
        <v>Yes</v>
      </c>
      <c r="U1006" s="1" t="str">
        <f>VLOOKUP(Cohort[[#This Row],[Code]],Codes[],COLUMN(Codes[[#Headers],[EPDS]]),FALSE)</f>
        <v>Yes</v>
      </c>
      <c r="V1006" s="1" t="str">
        <f>VLOOKUP(Cohort[[#This Row],[Code]],Codes[],COLUMN(Codes[[#Headers],[Mother''s Medications]]),FALSE)</f>
        <v>Yes</v>
      </c>
      <c r="W1006" s="1" t="str">
        <f>VLOOKUP(Cohort[[#This Row],[Code]],Codes[],COLUMN(Codes[[#Headers],[Baby Medications]]),FALSE)</f>
        <v>Yes</v>
      </c>
      <c r="X1006" s="1" t="str">
        <f>VLOOKUP(Cohort[[#This Row],[Code]],Codes[],COLUMN(Codes[[#Headers],[Obstetric Histpry]]),FALSE)</f>
        <v>Yes</v>
      </c>
      <c r="Y1006" s="1" t="str">
        <f>VLOOKUP(Cohort[[#This Row],[Code]],Codes[],COLUMN(Codes[[#Headers],[18 Month Follow on Data]]),FALSE)</f>
        <v>No</v>
      </c>
    </row>
    <row r="1007" spans="1:25" hidden="1" x14ac:dyDescent="0.2">
      <c r="A1007" t="s">
        <v>1020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 t="str" cm="1">
        <f t="array" ref="I1007">TEXT(SUM(10^Code_Mask*(Cohort[[#This Row],[Fetal Pilot Scans, validated or not]:[Has child had an 18 month assessment.  NB this includes limited data, courtesy assessments etc]]&gt;0)),"0000000")</f>
        <v>1000000</v>
      </c>
      <c r="L1007" s="1" t="b">
        <f>VLOOKUP(Cohort[[#This Row],[Participant ID]],BIBS[],COLUMN(BIBS[[#Headers],[BIBS?]]),FALSE)</f>
        <v>0</v>
      </c>
      <c r="N1007" s="1" t="str">
        <f>VLOOKUP(Cohort[[#This Row],[Code]],Codes[],COLUMN(Codes[[#Headers],[Meaning]]),FALSE)</f>
        <v>Fetal scan, no other scans, not assessed</v>
      </c>
      <c r="O1007" s="1" t="str">
        <f>VLOOKUP(Cohort[[#This Row],[Code]],Codes[],COLUMN(Codes[[#Headers],[Parents Demographic]]),FALSE)</f>
        <v>Yes</v>
      </c>
      <c r="P1007" s="1" t="str">
        <f>VLOOKUP(Cohort[[#This Row],[Code]],Codes[],COLUMN(Codes[[#Headers],[Mother''s Past Medical History]]),FALSE)</f>
        <v>Yes</v>
      </c>
      <c r="Q1007" s="1" t="str">
        <f>VLOOKUP(Cohort[[#This Row],[Code]],Codes[],COLUMN(Codes[[#Headers],[EDD + Mode of Conception]]),FALSE)</f>
        <v>Yes</v>
      </c>
      <c r="R1007" s="1" t="str">
        <f>VLOOKUP(Cohort[[#This Row],[Code]],Codes[],COLUMN(Codes[[#Headers],[Late Pregnancy History]]),FALSE)</f>
        <v>Yes</v>
      </c>
      <c r="S1007" s="1" t="str">
        <f>VLOOKUP(Cohort[[#This Row],[Code]],Codes[],COLUMN(Codes[[#Headers],[Labour History]]),FALSE)</f>
        <v>Yes</v>
      </c>
      <c r="T1007" s="1" t="str">
        <f>VLOOKUP(Cohort[[#This Row],[Code]],Codes[],COLUMN(Codes[[#Headers],[Baby Background Information]]),FALSE)</f>
        <v>Yes</v>
      </c>
      <c r="U1007" s="1" t="str">
        <f>VLOOKUP(Cohort[[#This Row],[Code]],Codes[],COLUMN(Codes[[#Headers],[EPDS]]),FALSE)</f>
        <v>Yes</v>
      </c>
      <c r="V1007" s="1" t="str">
        <f>VLOOKUP(Cohort[[#This Row],[Code]],Codes[],COLUMN(Codes[[#Headers],[Mother''s Medications]]),FALSE)</f>
        <v>Yes</v>
      </c>
      <c r="W1007" s="1" t="str">
        <f>VLOOKUP(Cohort[[#This Row],[Code]],Codes[],COLUMN(Codes[[#Headers],[Baby Medications]]),FALSE)</f>
        <v>Yes</v>
      </c>
      <c r="X1007" s="1" t="str">
        <f>VLOOKUP(Cohort[[#This Row],[Code]],Codes[],COLUMN(Codes[[#Headers],[Obstetric Histpry]]),FALSE)</f>
        <v>Yes</v>
      </c>
      <c r="Y1007" s="1" t="str">
        <f>VLOOKUP(Cohort[[#This Row],[Code]],Codes[],COLUMN(Codes[[#Headers],[18 Month Follow on Data]]),FALSE)</f>
        <v>No</v>
      </c>
    </row>
    <row r="1008" spans="1:25" hidden="1" x14ac:dyDescent="0.2">
      <c r="A1008" t="s">
        <v>1021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 t="str" cm="1">
        <f t="array" ref="I1008">TEXT(SUM(10^Code_Mask*(Cohort[[#This Row],[Fetal Pilot Scans, validated or not]:[Has child had an 18 month assessment.  NB this includes limited data, courtesy assessments etc]]&gt;0)),"0000000")</f>
        <v>1001000</v>
      </c>
      <c r="L1008" s="1" t="b">
        <f>VLOOKUP(Cohort[[#This Row],[Participant ID]],BIBS[],COLUMN(BIBS[[#Headers],[BIBS?]]),FALSE)</f>
        <v>0</v>
      </c>
      <c r="N1008" s="1" t="str">
        <f>VLOOKUP(Cohort[[#This Row],[Code]],Codes[],COLUMN(Codes[[#Headers],[Meaning]]),FALSE)</f>
        <v>Fetal scan + Pre_term_at_term scan, not assessed</v>
      </c>
      <c r="O1008" s="1" t="str">
        <f>VLOOKUP(Cohort[[#This Row],[Code]],Codes[],COLUMN(Codes[[#Headers],[Parents Demographic]]),FALSE)</f>
        <v>Yes</v>
      </c>
      <c r="P1008" s="1" t="str">
        <f>VLOOKUP(Cohort[[#This Row],[Code]],Codes[],COLUMN(Codes[[#Headers],[Mother''s Past Medical History]]),FALSE)</f>
        <v>Yes</v>
      </c>
      <c r="Q1008" s="1" t="str">
        <f>VLOOKUP(Cohort[[#This Row],[Code]],Codes[],COLUMN(Codes[[#Headers],[EDD + Mode of Conception]]),FALSE)</f>
        <v>Yes</v>
      </c>
      <c r="R1008" s="1" t="str">
        <f>VLOOKUP(Cohort[[#This Row],[Code]],Codes[],COLUMN(Codes[[#Headers],[Late Pregnancy History]]),FALSE)</f>
        <v>Yes</v>
      </c>
      <c r="S1008" s="1" t="str">
        <f>VLOOKUP(Cohort[[#This Row],[Code]],Codes[],COLUMN(Codes[[#Headers],[Labour History]]),FALSE)</f>
        <v>Yes</v>
      </c>
      <c r="T1008" s="1" t="str">
        <f>VLOOKUP(Cohort[[#This Row],[Code]],Codes[],COLUMN(Codes[[#Headers],[Baby Background Information]]),FALSE)</f>
        <v>Yes</v>
      </c>
      <c r="U1008" s="1" t="str">
        <f>VLOOKUP(Cohort[[#This Row],[Code]],Codes[],COLUMN(Codes[[#Headers],[EPDS]]),FALSE)</f>
        <v>Yes</v>
      </c>
      <c r="V1008" s="1" t="str">
        <f>VLOOKUP(Cohort[[#This Row],[Code]],Codes[],COLUMN(Codes[[#Headers],[Mother''s Medications]]),FALSE)</f>
        <v>Yes</v>
      </c>
      <c r="W1008" s="1" t="str">
        <f>VLOOKUP(Cohort[[#This Row],[Code]],Codes[],COLUMN(Codes[[#Headers],[Baby Medications]]),FALSE)</f>
        <v>Yes</v>
      </c>
      <c r="X1008" s="1" t="str">
        <f>VLOOKUP(Cohort[[#This Row],[Code]],Codes[],COLUMN(Codes[[#Headers],[Obstetric Histpry]]),FALSE)</f>
        <v>Yes</v>
      </c>
      <c r="Y1008" s="1" t="str">
        <f>VLOOKUP(Cohort[[#This Row],[Code]],Codes[],COLUMN(Codes[[#Headers],[18 Month Follow on Data]]),FALSE)</f>
        <v>No</v>
      </c>
    </row>
    <row r="1009" spans="1:25" hidden="1" x14ac:dyDescent="0.2">
      <c r="A1009" t="s">
        <v>1022</v>
      </c>
      <c r="B1009">
        <v>0</v>
      </c>
      <c r="C1009">
        <v>0</v>
      </c>
      <c r="D1009">
        <v>2</v>
      </c>
      <c r="E1009">
        <v>1</v>
      </c>
      <c r="F1009">
        <v>0</v>
      </c>
      <c r="G1009">
        <v>0</v>
      </c>
      <c r="H1009">
        <v>0</v>
      </c>
      <c r="I1009" t="str" cm="1">
        <f t="array" ref="I1009">TEXT(SUM(10^Code_Mask*(Cohort[[#This Row],[Fetal Pilot Scans, validated or not]:[Has child had an 18 month assessment.  NB this includes limited data, courtesy assessments etc]]&gt;0)),"0000000")</f>
        <v>1100000</v>
      </c>
      <c r="L1009" s="1" t="b">
        <f>VLOOKUP(Cohort[[#This Row],[Participant ID]],BIBS[],COLUMN(BIBS[[#Headers],[BIBS?]]),FALSE)</f>
        <v>0</v>
      </c>
      <c r="N1009" s="1" t="str">
        <f>VLOOKUP(Cohort[[#This Row],[Code]],Codes[],COLUMN(Codes[[#Headers],[Meaning]]),FALSE)</f>
        <v>Fetal scan + term scan, not assessed</v>
      </c>
      <c r="O1009" s="1" t="str">
        <f>VLOOKUP(Cohort[[#This Row],[Code]],Codes[],COLUMN(Codes[[#Headers],[Parents Demographic]]),FALSE)</f>
        <v>Yes</v>
      </c>
      <c r="P1009" s="1" t="str">
        <f>VLOOKUP(Cohort[[#This Row],[Code]],Codes[],COLUMN(Codes[[#Headers],[Mother''s Past Medical History]]),FALSE)</f>
        <v>Yes</v>
      </c>
      <c r="Q1009" s="1" t="str">
        <f>VLOOKUP(Cohort[[#This Row],[Code]],Codes[],COLUMN(Codes[[#Headers],[EDD + Mode of Conception]]),FALSE)</f>
        <v>Yes</v>
      </c>
      <c r="R1009" s="1" t="str">
        <f>VLOOKUP(Cohort[[#This Row],[Code]],Codes[],COLUMN(Codes[[#Headers],[Late Pregnancy History]]),FALSE)</f>
        <v>Yes</v>
      </c>
      <c r="S1009" s="1" t="str">
        <f>VLOOKUP(Cohort[[#This Row],[Code]],Codes[],COLUMN(Codes[[#Headers],[Labour History]]),FALSE)</f>
        <v>Yes</v>
      </c>
      <c r="T1009" s="1" t="str">
        <f>VLOOKUP(Cohort[[#This Row],[Code]],Codes[],COLUMN(Codes[[#Headers],[Baby Background Information]]),FALSE)</f>
        <v>Yes</v>
      </c>
      <c r="U1009" s="1" t="str">
        <f>VLOOKUP(Cohort[[#This Row],[Code]],Codes[],COLUMN(Codes[[#Headers],[EPDS]]),FALSE)</f>
        <v>Yes</v>
      </c>
      <c r="V1009" s="1" t="str">
        <f>VLOOKUP(Cohort[[#This Row],[Code]],Codes[],COLUMN(Codes[[#Headers],[Mother''s Medications]]),FALSE)</f>
        <v>Yes</v>
      </c>
      <c r="W1009" s="1" t="str">
        <f>VLOOKUP(Cohort[[#This Row],[Code]],Codes[],COLUMN(Codes[[#Headers],[Baby Medications]]),FALSE)</f>
        <v>Yes</v>
      </c>
      <c r="X1009" s="1" t="str">
        <f>VLOOKUP(Cohort[[#This Row],[Code]],Codes[],COLUMN(Codes[[#Headers],[Obstetric Histpry]]),FALSE)</f>
        <v>Yes</v>
      </c>
      <c r="Y1009" s="1" t="str">
        <f>VLOOKUP(Cohort[[#This Row],[Code]],Codes[],COLUMN(Codes[[#Headers],[18 Month Follow on Data]]),FALSE)</f>
        <v>No</v>
      </c>
    </row>
    <row r="1010" spans="1:25" hidden="1" x14ac:dyDescent="0.2">
      <c r="A1010" t="s">
        <v>1023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 t="str" cm="1">
        <f t="array" ref="I1010">TEXT(SUM(10^Code_Mask*(Cohort[[#This Row],[Fetal Pilot Scans, validated or not]:[Has child had an 18 month assessment.  NB this includes limited data, courtesy assessments etc]]&gt;0)),"0000000")</f>
        <v>1000000</v>
      </c>
      <c r="L1010" s="1" t="b">
        <f>VLOOKUP(Cohort[[#This Row],[Participant ID]],BIBS[],COLUMN(BIBS[[#Headers],[BIBS?]]),FALSE)</f>
        <v>0</v>
      </c>
      <c r="N1010" s="1" t="str">
        <f>VLOOKUP(Cohort[[#This Row],[Code]],Codes[],COLUMN(Codes[[#Headers],[Meaning]]),FALSE)</f>
        <v>Fetal scan, no other scans, not assessed</v>
      </c>
      <c r="O1010" s="1" t="str">
        <f>VLOOKUP(Cohort[[#This Row],[Code]],Codes[],COLUMN(Codes[[#Headers],[Parents Demographic]]),FALSE)</f>
        <v>Yes</v>
      </c>
      <c r="P1010" s="1" t="str">
        <f>VLOOKUP(Cohort[[#This Row],[Code]],Codes[],COLUMN(Codes[[#Headers],[Mother''s Past Medical History]]),FALSE)</f>
        <v>Yes</v>
      </c>
      <c r="Q1010" s="1" t="str">
        <f>VLOOKUP(Cohort[[#This Row],[Code]],Codes[],COLUMN(Codes[[#Headers],[EDD + Mode of Conception]]),FALSE)</f>
        <v>Yes</v>
      </c>
      <c r="R1010" s="1" t="str">
        <f>VLOOKUP(Cohort[[#This Row],[Code]],Codes[],COLUMN(Codes[[#Headers],[Late Pregnancy History]]),FALSE)</f>
        <v>Yes</v>
      </c>
      <c r="S1010" s="1" t="str">
        <f>VLOOKUP(Cohort[[#This Row],[Code]],Codes[],COLUMN(Codes[[#Headers],[Labour History]]),FALSE)</f>
        <v>Yes</v>
      </c>
      <c r="T1010" s="1" t="str">
        <f>VLOOKUP(Cohort[[#This Row],[Code]],Codes[],COLUMN(Codes[[#Headers],[Baby Background Information]]),FALSE)</f>
        <v>Yes</v>
      </c>
      <c r="U1010" s="1" t="str">
        <f>VLOOKUP(Cohort[[#This Row],[Code]],Codes[],COLUMN(Codes[[#Headers],[EPDS]]),FALSE)</f>
        <v>Yes</v>
      </c>
      <c r="V1010" s="1" t="str">
        <f>VLOOKUP(Cohort[[#This Row],[Code]],Codes[],COLUMN(Codes[[#Headers],[Mother''s Medications]]),FALSE)</f>
        <v>Yes</v>
      </c>
      <c r="W1010" s="1" t="str">
        <f>VLOOKUP(Cohort[[#This Row],[Code]],Codes[],COLUMN(Codes[[#Headers],[Baby Medications]]),FALSE)</f>
        <v>Yes</v>
      </c>
      <c r="X1010" s="1" t="str">
        <f>VLOOKUP(Cohort[[#This Row],[Code]],Codes[],COLUMN(Codes[[#Headers],[Obstetric Histpry]]),FALSE)</f>
        <v>Yes</v>
      </c>
      <c r="Y1010" s="1" t="str">
        <f>VLOOKUP(Cohort[[#This Row],[Code]],Codes[],COLUMN(Codes[[#Headers],[18 Month Follow on Data]]),FALSE)</f>
        <v>No</v>
      </c>
    </row>
    <row r="1011" spans="1:25" hidden="1" x14ac:dyDescent="0.2">
      <c r="A1011" t="s">
        <v>1024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 t="str" cm="1">
        <f t="array" ref="I1011">TEXT(SUM(10^Code_Mask*(Cohort[[#This Row],[Fetal Pilot Scans, validated or not]:[Has child had an 18 month assessment.  NB this includes limited data, courtesy assessments etc]]&gt;0)),"0000000")</f>
        <v>1000000</v>
      </c>
      <c r="L1011" s="1" t="b">
        <f>VLOOKUP(Cohort[[#This Row],[Participant ID]],BIBS[],COLUMN(BIBS[[#Headers],[BIBS?]]),FALSE)</f>
        <v>0</v>
      </c>
      <c r="N1011" s="1" t="str">
        <f>VLOOKUP(Cohort[[#This Row],[Code]],Codes[],COLUMN(Codes[[#Headers],[Meaning]]),FALSE)</f>
        <v>Fetal scan, no other scans, not assessed</v>
      </c>
      <c r="O1011" s="1" t="str">
        <f>VLOOKUP(Cohort[[#This Row],[Code]],Codes[],COLUMN(Codes[[#Headers],[Parents Demographic]]),FALSE)</f>
        <v>Yes</v>
      </c>
      <c r="P1011" s="1" t="str">
        <f>VLOOKUP(Cohort[[#This Row],[Code]],Codes[],COLUMN(Codes[[#Headers],[Mother''s Past Medical History]]),FALSE)</f>
        <v>Yes</v>
      </c>
      <c r="Q1011" s="1" t="str">
        <f>VLOOKUP(Cohort[[#This Row],[Code]],Codes[],COLUMN(Codes[[#Headers],[EDD + Mode of Conception]]),FALSE)</f>
        <v>Yes</v>
      </c>
      <c r="R1011" s="1" t="str">
        <f>VLOOKUP(Cohort[[#This Row],[Code]],Codes[],COLUMN(Codes[[#Headers],[Late Pregnancy History]]),FALSE)</f>
        <v>Yes</v>
      </c>
      <c r="S1011" s="1" t="str">
        <f>VLOOKUP(Cohort[[#This Row],[Code]],Codes[],COLUMN(Codes[[#Headers],[Labour History]]),FALSE)</f>
        <v>Yes</v>
      </c>
      <c r="T1011" s="1" t="str">
        <f>VLOOKUP(Cohort[[#This Row],[Code]],Codes[],COLUMN(Codes[[#Headers],[Baby Background Information]]),FALSE)</f>
        <v>Yes</v>
      </c>
      <c r="U1011" s="1" t="str">
        <f>VLOOKUP(Cohort[[#This Row],[Code]],Codes[],COLUMN(Codes[[#Headers],[EPDS]]),FALSE)</f>
        <v>Yes</v>
      </c>
      <c r="V1011" s="1" t="str">
        <f>VLOOKUP(Cohort[[#This Row],[Code]],Codes[],COLUMN(Codes[[#Headers],[Mother''s Medications]]),FALSE)</f>
        <v>Yes</v>
      </c>
      <c r="W1011" s="1" t="str">
        <f>VLOOKUP(Cohort[[#This Row],[Code]],Codes[],COLUMN(Codes[[#Headers],[Baby Medications]]),FALSE)</f>
        <v>Yes</v>
      </c>
      <c r="X1011" s="1" t="str">
        <f>VLOOKUP(Cohort[[#This Row],[Code]],Codes[],COLUMN(Codes[[#Headers],[Obstetric Histpry]]),FALSE)</f>
        <v>Yes</v>
      </c>
      <c r="Y1011" s="1" t="str">
        <f>VLOOKUP(Cohort[[#This Row],[Code]],Codes[],COLUMN(Codes[[#Headers],[18 Month Follow on Data]]),FALSE)</f>
        <v>No</v>
      </c>
    </row>
    <row r="1012" spans="1:25" x14ac:dyDescent="0.2">
      <c r="A1012" t="s">
        <v>1025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 t="str" cm="1">
        <f t="array" ref="I1012">TEXT(SUM(10^Code_Mask*(Cohort[[#This Row],[Fetal Pilot Scans, validated or not]:[Has child had an 18 month assessment.  NB this includes limited data, courtesy assessments etc]]&gt;0)),"0000000")</f>
        <v>0100000</v>
      </c>
      <c r="L1012" s="1" t="b">
        <f>VLOOKUP(Cohort[[#This Row],[Participant ID]],BIBS[],COLUMN(BIBS[[#Headers],[BIBS?]]),FALSE)</f>
        <v>1</v>
      </c>
      <c r="N1012" s="1" t="str">
        <f>VLOOKUP(Cohort[[#This Row],[Code]],Codes[],COLUMN(Codes[[#Headers],[Meaning]]),FALSE)</f>
        <v>Term scan, not assessed</v>
      </c>
      <c r="O1012" s="1" t="str">
        <f>VLOOKUP(Cohort[[#This Row],[Code]],Codes[],COLUMN(Codes[[#Headers],[Parents Demographic]]),FALSE)</f>
        <v>Yes</v>
      </c>
      <c r="P1012" s="1" t="str">
        <f>VLOOKUP(Cohort[[#This Row],[Code]],Codes[],COLUMN(Codes[[#Headers],[Mother''s Past Medical History]]),FALSE)</f>
        <v>Yes</v>
      </c>
      <c r="Q1012" s="1" t="str">
        <f>VLOOKUP(Cohort[[#This Row],[Code]],Codes[],COLUMN(Codes[[#Headers],[EDD + Mode of Conception]]),FALSE)</f>
        <v>Yes</v>
      </c>
      <c r="R1012" s="1" t="str">
        <f>VLOOKUP(Cohort[[#This Row],[Code]],Codes[],COLUMN(Codes[[#Headers],[Late Pregnancy History]]),FALSE)</f>
        <v>Yes</v>
      </c>
      <c r="S1012" s="1" t="str">
        <f>VLOOKUP(Cohort[[#This Row],[Code]],Codes[],COLUMN(Codes[[#Headers],[Labour History]]),FALSE)</f>
        <v>Yes</v>
      </c>
      <c r="T1012" s="1" t="str">
        <f>VLOOKUP(Cohort[[#This Row],[Code]],Codes[],COLUMN(Codes[[#Headers],[Baby Background Information]]),FALSE)</f>
        <v>Yes</v>
      </c>
      <c r="U1012" s="1" t="str">
        <f>VLOOKUP(Cohort[[#This Row],[Code]],Codes[],COLUMN(Codes[[#Headers],[EPDS]]),FALSE)</f>
        <v>Yes</v>
      </c>
      <c r="V1012" s="1" t="str">
        <f>VLOOKUP(Cohort[[#This Row],[Code]],Codes[],COLUMN(Codes[[#Headers],[Mother''s Medications]]),FALSE)</f>
        <v>Yes</v>
      </c>
      <c r="W1012" s="1" t="str">
        <f>VLOOKUP(Cohort[[#This Row],[Code]],Codes[],COLUMN(Codes[[#Headers],[Baby Medications]]),FALSE)</f>
        <v>Yes</v>
      </c>
      <c r="X1012" s="1" t="str">
        <f>VLOOKUP(Cohort[[#This Row],[Code]],Codes[],COLUMN(Codes[[#Headers],[Obstetric Histpry]]),FALSE)</f>
        <v>Yes</v>
      </c>
      <c r="Y1012" s="1" t="str">
        <f>VLOOKUP(Cohort[[#This Row],[Code]],Codes[],COLUMN(Codes[[#Headers],[18 Month Follow on Data]]),FALSE)</f>
        <v>No</v>
      </c>
    </row>
    <row r="1013" spans="1:25" hidden="1" x14ac:dyDescent="0.2">
      <c r="A1013" t="s">
        <v>1026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 t="str" cm="1">
        <f t="array" ref="I1013">TEXT(SUM(10^Code_Mask*(Cohort[[#This Row],[Fetal Pilot Scans, validated or not]:[Has child had an 18 month assessment.  NB this includes limited data, courtesy assessments etc]]&gt;0)),"0000000")</f>
        <v>1000000</v>
      </c>
      <c r="L1013" s="1" t="b">
        <f>VLOOKUP(Cohort[[#This Row],[Participant ID]],BIBS[],COLUMN(BIBS[[#Headers],[BIBS?]]),FALSE)</f>
        <v>0</v>
      </c>
      <c r="N1013" s="1" t="str">
        <f>VLOOKUP(Cohort[[#This Row],[Code]],Codes[],COLUMN(Codes[[#Headers],[Meaning]]),FALSE)</f>
        <v>Fetal scan, no other scans, not assessed</v>
      </c>
      <c r="O1013" s="1" t="str">
        <f>VLOOKUP(Cohort[[#This Row],[Code]],Codes[],COLUMN(Codes[[#Headers],[Parents Demographic]]),FALSE)</f>
        <v>Yes</v>
      </c>
      <c r="P1013" s="1" t="str">
        <f>VLOOKUP(Cohort[[#This Row],[Code]],Codes[],COLUMN(Codes[[#Headers],[Mother''s Past Medical History]]),FALSE)</f>
        <v>Yes</v>
      </c>
      <c r="Q1013" s="1" t="str">
        <f>VLOOKUP(Cohort[[#This Row],[Code]],Codes[],COLUMN(Codes[[#Headers],[EDD + Mode of Conception]]),FALSE)</f>
        <v>Yes</v>
      </c>
      <c r="R1013" s="1" t="str">
        <f>VLOOKUP(Cohort[[#This Row],[Code]],Codes[],COLUMN(Codes[[#Headers],[Late Pregnancy History]]),FALSE)</f>
        <v>Yes</v>
      </c>
      <c r="S1013" s="1" t="str">
        <f>VLOOKUP(Cohort[[#This Row],[Code]],Codes[],COLUMN(Codes[[#Headers],[Labour History]]),FALSE)</f>
        <v>Yes</v>
      </c>
      <c r="T1013" s="1" t="str">
        <f>VLOOKUP(Cohort[[#This Row],[Code]],Codes[],COLUMN(Codes[[#Headers],[Baby Background Information]]),FALSE)</f>
        <v>Yes</v>
      </c>
      <c r="U1013" s="1" t="str">
        <f>VLOOKUP(Cohort[[#This Row],[Code]],Codes[],COLUMN(Codes[[#Headers],[EPDS]]),FALSE)</f>
        <v>Yes</v>
      </c>
      <c r="V1013" s="1" t="str">
        <f>VLOOKUP(Cohort[[#This Row],[Code]],Codes[],COLUMN(Codes[[#Headers],[Mother''s Medications]]),FALSE)</f>
        <v>Yes</v>
      </c>
      <c r="W1013" s="1" t="str">
        <f>VLOOKUP(Cohort[[#This Row],[Code]],Codes[],COLUMN(Codes[[#Headers],[Baby Medications]]),FALSE)</f>
        <v>Yes</v>
      </c>
      <c r="X1013" s="1" t="str">
        <f>VLOOKUP(Cohort[[#This Row],[Code]],Codes[],COLUMN(Codes[[#Headers],[Obstetric Histpry]]),FALSE)</f>
        <v>Yes</v>
      </c>
      <c r="Y1013" s="1" t="str">
        <f>VLOOKUP(Cohort[[#This Row],[Code]],Codes[],COLUMN(Codes[[#Headers],[18 Month Follow on Data]]),FALSE)</f>
        <v>No</v>
      </c>
    </row>
    <row r="1014" spans="1:25" hidden="1" x14ac:dyDescent="0.2">
      <c r="A1014" t="s">
        <v>1027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 t="str" cm="1">
        <f t="array" ref="I1014">TEXT(SUM(10^Code_Mask*(Cohort[[#This Row],[Fetal Pilot Scans, validated or not]:[Has child had an 18 month assessment.  NB this includes limited data, courtesy assessments etc]]&gt;0)),"0000000")</f>
        <v>1000000</v>
      </c>
      <c r="L1014" s="1" t="b">
        <f>VLOOKUP(Cohort[[#This Row],[Participant ID]],BIBS[],COLUMN(BIBS[[#Headers],[BIBS?]]),FALSE)</f>
        <v>0</v>
      </c>
      <c r="N1014" s="1" t="str">
        <f>VLOOKUP(Cohort[[#This Row],[Code]],Codes[],COLUMN(Codes[[#Headers],[Meaning]]),FALSE)</f>
        <v>Fetal scan, no other scans, not assessed</v>
      </c>
      <c r="O1014" s="1" t="str">
        <f>VLOOKUP(Cohort[[#This Row],[Code]],Codes[],COLUMN(Codes[[#Headers],[Parents Demographic]]),FALSE)</f>
        <v>Yes</v>
      </c>
      <c r="P1014" s="1" t="str">
        <f>VLOOKUP(Cohort[[#This Row],[Code]],Codes[],COLUMN(Codes[[#Headers],[Mother''s Past Medical History]]),FALSE)</f>
        <v>Yes</v>
      </c>
      <c r="Q1014" s="1" t="str">
        <f>VLOOKUP(Cohort[[#This Row],[Code]],Codes[],COLUMN(Codes[[#Headers],[EDD + Mode of Conception]]),FALSE)</f>
        <v>Yes</v>
      </c>
      <c r="R1014" s="1" t="str">
        <f>VLOOKUP(Cohort[[#This Row],[Code]],Codes[],COLUMN(Codes[[#Headers],[Late Pregnancy History]]),FALSE)</f>
        <v>Yes</v>
      </c>
      <c r="S1014" s="1" t="str">
        <f>VLOOKUP(Cohort[[#This Row],[Code]],Codes[],COLUMN(Codes[[#Headers],[Labour History]]),FALSE)</f>
        <v>Yes</v>
      </c>
      <c r="T1014" s="1" t="str">
        <f>VLOOKUP(Cohort[[#This Row],[Code]],Codes[],COLUMN(Codes[[#Headers],[Baby Background Information]]),FALSE)</f>
        <v>Yes</v>
      </c>
      <c r="U1014" s="1" t="str">
        <f>VLOOKUP(Cohort[[#This Row],[Code]],Codes[],COLUMN(Codes[[#Headers],[EPDS]]),FALSE)</f>
        <v>Yes</v>
      </c>
      <c r="V1014" s="1" t="str">
        <f>VLOOKUP(Cohort[[#This Row],[Code]],Codes[],COLUMN(Codes[[#Headers],[Mother''s Medications]]),FALSE)</f>
        <v>Yes</v>
      </c>
      <c r="W1014" s="1" t="str">
        <f>VLOOKUP(Cohort[[#This Row],[Code]],Codes[],COLUMN(Codes[[#Headers],[Baby Medications]]),FALSE)</f>
        <v>Yes</v>
      </c>
      <c r="X1014" s="1" t="str">
        <f>VLOOKUP(Cohort[[#This Row],[Code]],Codes[],COLUMN(Codes[[#Headers],[Obstetric Histpry]]),FALSE)</f>
        <v>Yes</v>
      </c>
      <c r="Y1014" s="1" t="str">
        <f>VLOOKUP(Cohort[[#This Row],[Code]],Codes[],COLUMN(Codes[[#Headers],[18 Month Follow on Data]]),FALSE)</f>
        <v>No</v>
      </c>
    </row>
    <row r="1015" spans="1:25" hidden="1" x14ac:dyDescent="0.2">
      <c r="A1015" t="s">
        <v>1028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 t="str" cm="1">
        <f t="array" ref="I1015">TEXT(SUM(10^Code_Mask*(Cohort[[#This Row],[Fetal Pilot Scans, validated or not]:[Has child had an 18 month assessment.  NB this includes limited data, courtesy assessments etc]]&gt;0)),"0000000")</f>
        <v>0011000</v>
      </c>
      <c r="L1015" s="1" t="b">
        <f>VLOOKUP(Cohort[[#This Row],[Participant ID]],BIBS[],COLUMN(BIBS[[#Headers],[BIBS?]]),FALSE)</f>
        <v>0</v>
      </c>
      <c r="N1015" s="1" t="str">
        <f>VLOOKUP(Cohort[[#This Row],[Code]],Codes[],COLUMN(Codes[[#Headers],[Meaning]]),FALSE)</f>
        <v>Pre-term and pre-term at term scans, not assessed</v>
      </c>
      <c r="O1015" s="1" t="str">
        <f>VLOOKUP(Cohort[[#This Row],[Code]],Codes[],COLUMN(Codes[[#Headers],[Parents Demographic]]),FALSE)</f>
        <v>Yes</v>
      </c>
      <c r="P1015" s="1" t="str">
        <f>VLOOKUP(Cohort[[#This Row],[Code]],Codes[],COLUMN(Codes[[#Headers],[Mother''s Past Medical History]]),FALSE)</f>
        <v>Yes</v>
      </c>
      <c r="Q1015" s="1" t="str">
        <f>VLOOKUP(Cohort[[#This Row],[Code]],Codes[],COLUMN(Codes[[#Headers],[EDD + Mode of Conception]]),FALSE)</f>
        <v>Yes</v>
      </c>
      <c r="R1015" s="1" t="str">
        <f>VLOOKUP(Cohort[[#This Row],[Code]],Codes[],COLUMN(Codes[[#Headers],[Late Pregnancy History]]),FALSE)</f>
        <v>Yes</v>
      </c>
      <c r="S1015" s="1" t="str">
        <f>VLOOKUP(Cohort[[#This Row],[Code]],Codes[],COLUMN(Codes[[#Headers],[Labour History]]),FALSE)</f>
        <v>Yes</v>
      </c>
      <c r="T1015" s="1" t="str">
        <f>VLOOKUP(Cohort[[#This Row],[Code]],Codes[],COLUMN(Codes[[#Headers],[Baby Background Information]]),FALSE)</f>
        <v>Yes</v>
      </c>
      <c r="U1015" s="1" t="str">
        <f>VLOOKUP(Cohort[[#This Row],[Code]],Codes[],COLUMN(Codes[[#Headers],[EPDS]]),FALSE)</f>
        <v>Yes</v>
      </c>
      <c r="V1015" s="1" t="str">
        <f>VLOOKUP(Cohort[[#This Row],[Code]],Codes[],COLUMN(Codes[[#Headers],[Mother''s Medications]]),FALSE)</f>
        <v>Yes</v>
      </c>
      <c r="W1015" s="1" t="str">
        <f>VLOOKUP(Cohort[[#This Row],[Code]],Codes[],COLUMN(Codes[[#Headers],[Baby Medications]]),FALSE)</f>
        <v>Yes</v>
      </c>
      <c r="X1015" s="1" t="str">
        <f>VLOOKUP(Cohort[[#This Row],[Code]],Codes[],COLUMN(Codes[[#Headers],[Obstetric Histpry]]),FALSE)</f>
        <v>Yes</v>
      </c>
      <c r="Y1015" s="1" t="str">
        <f>VLOOKUP(Cohort[[#This Row],[Code]],Codes[],COLUMN(Codes[[#Headers],[18 Month Follow on Data]]),FALSE)</f>
        <v>No</v>
      </c>
    </row>
    <row r="1016" spans="1:25" hidden="1" x14ac:dyDescent="0.2">
      <c r="A1016" t="s">
        <v>1029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 t="str" cm="1">
        <f t="array" ref="I1016">TEXT(SUM(10^Code_Mask*(Cohort[[#This Row],[Fetal Pilot Scans, validated or not]:[Has child had an 18 month assessment.  NB this includes limited data, courtesy assessments etc]]&gt;0)),"0000000")</f>
        <v>1000000</v>
      </c>
      <c r="L1016" s="1" t="b">
        <f>VLOOKUP(Cohort[[#This Row],[Participant ID]],BIBS[],COLUMN(BIBS[[#Headers],[BIBS?]]),FALSE)</f>
        <v>0</v>
      </c>
      <c r="N1016" s="1" t="str">
        <f>VLOOKUP(Cohort[[#This Row],[Code]],Codes[],COLUMN(Codes[[#Headers],[Meaning]]),FALSE)</f>
        <v>Fetal scan, no other scans, not assessed</v>
      </c>
      <c r="O1016" s="1" t="str">
        <f>VLOOKUP(Cohort[[#This Row],[Code]],Codes[],COLUMN(Codes[[#Headers],[Parents Demographic]]),FALSE)</f>
        <v>Yes</v>
      </c>
      <c r="P1016" s="1" t="str">
        <f>VLOOKUP(Cohort[[#This Row],[Code]],Codes[],COLUMN(Codes[[#Headers],[Mother''s Past Medical History]]),FALSE)</f>
        <v>Yes</v>
      </c>
      <c r="Q1016" s="1" t="str">
        <f>VLOOKUP(Cohort[[#This Row],[Code]],Codes[],COLUMN(Codes[[#Headers],[EDD + Mode of Conception]]),FALSE)</f>
        <v>Yes</v>
      </c>
      <c r="R1016" s="1" t="str">
        <f>VLOOKUP(Cohort[[#This Row],[Code]],Codes[],COLUMN(Codes[[#Headers],[Late Pregnancy History]]),FALSE)</f>
        <v>Yes</v>
      </c>
      <c r="S1016" s="1" t="str">
        <f>VLOOKUP(Cohort[[#This Row],[Code]],Codes[],COLUMN(Codes[[#Headers],[Labour History]]),FALSE)</f>
        <v>Yes</v>
      </c>
      <c r="T1016" s="1" t="str">
        <f>VLOOKUP(Cohort[[#This Row],[Code]],Codes[],COLUMN(Codes[[#Headers],[Baby Background Information]]),FALSE)</f>
        <v>Yes</v>
      </c>
      <c r="U1016" s="1" t="str">
        <f>VLOOKUP(Cohort[[#This Row],[Code]],Codes[],COLUMN(Codes[[#Headers],[EPDS]]),FALSE)</f>
        <v>Yes</v>
      </c>
      <c r="V1016" s="1" t="str">
        <f>VLOOKUP(Cohort[[#This Row],[Code]],Codes[],COLUMN(Codes[[#Headers],[Mother''s Medications]]),FALSE)</f>
        <v>Yes</v>
      </c>
      <c r="W1016" s="1" t="str">
        <f>VLOOKUP(Cohort[[#This Row],[Code]],Codes[],COLUMN(Codes[[#Headers],[Baby Medications]]),FALSE)</f>
        <v>Yes</v>
      </c>
      <c r="X1016" s="1" t="str">
        <f>VLOOKUP(Cohort[[#This Row],[Code]],Codes[],COLUMN(Codes[[#Headers],[Obstetric Histpry]]),FALSE)</f>
        <v>Yes</v>
      </c>
      <c r="Y1016" s="1" t="str">
        <f>VLOOKUP(Cohort[[#This Row],[Code]],Codes[],COLUMN(Codes[[#Headers],[18 Month Follow on Data]]),FALSE)</f>
        <v>No</v>
      </c>
    </row>
    <row r="1017" spans="1:25" hidden="1" x14ac:dyDescent="0.2">
      <c r="A1017" t="s">
        <v>1030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 t="str" cm="1">
        <f t="array" ref="I1017">TEXT(SUM(10^Code_Mask*(Cohort[[#This Row],[Fetal Pilot Scans, validated or not]:[Has child had an 18 month assessment.  NB this includes limited data, courtesy assessments etc]]&gt;0)),"0000000")</f>
        <v>1000000</v>
      </c>
      <c r="L1017" s="1" t="b">
        <f>VLOOKUP(Cohort[[#This Row],[Participant ID]],BIBS[],COLUMN(BIBS[[#Headers],[BIBS?]]),FALSE)</f>
        <v>0</v>
      </c>
      <c r="N1017" s="1" t="str">
        <f>VLOOKUP(Cohort[[#This Row],[Code]],Codes[],COLUMN(Codes[[#Headers],[Meaning]]),FALSE)</f>
        <v>Fetal scan, no other scans, not assessed</v>
      </c>
      <c r="O1017" s="1" t="str">
        <f>VLOOKUP(Cohort[[#This Row],[Code]],Codes[],COLUMN(Codes[[#Headers],[Parents Demographic]]),FALSE)</f>
        <v>Yes</v>
      </c>
      <c r="P1017" s="1" t="str">
        <f>VLOOKUP(Cohort[[#This Row],[Code]],Codes[],COLUMN(Codes[[#Headers],[Mother''s Past Medical History]]),FALSE)</f>
        <v>Yes</v>
      </c>
      <c r="Q1017" s="1" t="str">
        <f>VLOOKUP(Cohort[[#This Row],[Code]],Codes[],COLUMN(Codes[[#Headers],[EDD + Mode of Conception]]),FALSE)</f>
        <v>Yes</v>
      </c>
      <c r="R1017" s="1" t="str">
        <f>VLOOKUP(Cohort[[#This Row],[Code]],Codes[],COLUMN(Codes[[#Headers],[Late Pregnancy History]]),FALSE)</f>
        <v>Yes</v>
      </c>
      <c r="S1017" s="1" t="str">
        <f>VLOOKUP(Cohort[[#This Row],[Code]],Codes[],COLUMN(Codes[[#Headers],[Labour History]]),FALSE)</f>
        <v>Yes</v>
      </c>
      <c r="T1017" s="1" t="str">
        <f>VLOOKUP(Cohort[[#This Row],[Code]],Codes[],COLUMN(Codes[[#Headers],[Baby Background Information]]),FALSE)</f>
        <v>Yes</v>
      </c>
      <c r="U1017" s="1" t="str">
        <f>VLOOKUP(Cohort[[#This Row],[Code]],Codes[],COLUMN(Codes[[#Headers],[EPDS]]),FALSE)</f>
        <v>Yes</v>
      </c>
      <c r="V1017" s="1" t="str">
        <f>VLOOKUP(Cohort[[#This Row],[Code]],Codes[],COLUMN(Codes[[#Headers],[Mother''s Medications]]),FALSE)</f>
        <v>Yes</v>
      </c>
      <c r="W1017" s="1" t="str">
        <f>VLOOKUP(Cohort[[#This Row],[Code]],Codes[],COLUMN(Codes[[#Headers],[Baby Medications]]),FALSE)</f>
        <v>Yes</v>
      </c>
      <c r="X1017" s="1" t="str">
        <f>VLOOKUP(Cohort[[#This Row],[Code]],Codes[],COLUMN(Codes[[#Headers],[Obstetric Histpry]]),FALSE)</f>
        <v>Yes</v>
      </c>
      <c r="Y1017" s="1" t="str">
        <f>VLOOKUP(Cohort[[#This Row],[Code]],Codes[],COLUMN(Codes[[#Headers],[18 Month Follow on Data]]),FALSE)</f>
        <v>No</v>
      </c>
    </row>
    <row r="1018" spans="1:25" hidden="1" x14ac:dyDescent="0.2">
      <c r="A1018" t="s">
        <v>1031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 t="str" cm="1">
        <f t="array" ref="I1018">TEXT(SUM(10^Code_Mask*(Cohort[[#This Row],[Fetal Pilot Scans, validated or not]:[Has child had an 18 month assessment.  NB this includes limited data, courtesy assessments etc]]&gt;0)),"0000000")</f>
        <v>0011000</v>
      </c>
      <c r="L1018" s="1" t="b">
        <f>VLOOKUP(Cohort[[#This Row],[Participant ID]],BIBS[],COLUMN(BIBS[[#Headers],[BIBS?]]),FALSE)</f>
        <v>0</v>
      </c>
      <c r="N1018" s="1" t="str">
        <f>VLOOKUP(Cohort[[#This Row],[Code]],Codes[],COLUMN(Codes[[#Headers],[Meaning]]),FALSE)</f>
        <v>Pre-term and pre-term at term scans, not assessed</v>
      </c>
      <c r="O1018" s="1" t="str">
        <f>VLOOKUP(Cohort[[#This Row],[Code]],Codes[],COLUMN(Codes[[#Headers],[Parents Demographic]]),FALSE)</f>
        <v>Yes</v>
      </c>
      <c r="P1018" s="1" t="str">
        <f>VLOOKUP(Cohort[[#This Row],[Code]],Codes[],COLUMN(Codes[[#Headers],[Mother''s Past Medical History]]),FALSE)</f>
        <v>Yes</v>
      </c>
      <c r="Q1018" s="1" t="str">
        <f>VLOOKUP(Cohort[[#This Row],[Code]],Codes[],COLUMN(Codes[[#Headers],[EDD + Mode of Conception]]),FALSE)</f>
        <v>Yes</v>
      </c>
      <c r="R1018" s="1" t="str">
        <f>VLOOKUP(Cohort[[#This Row],[Code]],Codes[],COLUMN(Codes[[#Headers],[Late Pregnancy History]]),FALSE)</f>
        <v>Yes</v>
      </c>
      <c r="S1018" s="1" t="str">
        <f>VLOOKUP(Cohort[[#This Row],[Code]],Codes[],COLUMN(Codes[[#Headers],[Labour History]]),FALSE)</f>
        <v>Yes</v>
      </c>
      <c r="T1018" s="1" t="str">
        <f>VLOOKUP(Cohort[[#This Row],[Code]],Codes[],COLUMN(Codes[[#Headers],[Baby Background Information]]),FALSE)</f>
        <v>Yes</v>
      </c>
      <c r="U1018" s="1" t="str">
        <f>VLOOKUP(Cohort[[#This Row],[Code]],Codes[],COLUMN(Codes[[#Headers],[EPDS]]),FALSE)</f>
        <v>Yes</v>
      </c>
      <c r="V1018" s="1" t="str">
        <f>VLOOKUP(Cohort[[#This Row],[Code]],Codes[],COLUMN(Codes[[#Headers],[Mother''s Medications]]),FALSE)</f>
        <v>Yes</v>
      </c>
      <c r="W1018" s="1" t="str">
        <f>VLOOKUP(Cohort[[#This Row],[Code]],Codes[],COLUMN(Codes[[#Headers],[Baby Medications]]),FALSE)</f>
        <v>Yes</v>
      </c>
      <c r="X1018" s="1" t="str">
        <f>VLOOKUP(Cohort[[#This Row],[Code]],Codes[],COLUMN(Codes[[#Headers],[Obstetric Histpry]]),FALSE)</f>
        <v>Yes</v>
      </c>
      <c r="Y1018" s="1" t="str">
        <f>VLOOKUP(Cohort[[#This Row],[Code]],Codes[],COLUMN(Codes[[#Headers],[18 Month Follow on Data]]),FALSE)</f>
        <v>No</v>
      </c>
    </row>
    <row r="1019" spans="1:25" hidden="1" x14ac:dyDescent="0.2">
      <c r="A1019" t="s">
        <v>1032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 t="str" cm="1">
        <f t="array" ref="I1019">TEXT(SUM(10^Code_Mask*(Cohort[[#This Row],[Fetal Pilot Scans, validated or not]:[Has child had an 18 month assessment.  NB this includes limited data, courtesy assessments etc]]&gt;0)),"0000000")</f>
        <v>1000000</v>
      </c>
      <c r="L1019" s="1" t="b">
        <f>VLOOKUP(Cohort[[#This Row],[Participant ID]],BIBS[],COLUMN(BIBS[[#Headers],[BIBS?]]),FALSE)</f>
        <v>0</v>
      </c>
      <c r="N1019" s="1" t="str">
        <f>VLOOKUP(Cohort[[#This Row],[Code]],Codes[],COLUMN(Codes[[#Headers],[Meaning]]),FALSE)</f>
        <v>Fetal scan, no other scans, not assessed</v>
      </c>
      <c r="O1019" s="1" t="str">
        <f>VLOOKUP(Cohort[[#This Row],[Code]],Codes[],COLUMN(Codes[[#Headers],[Parents Demographic]]),FALSE)</f>
        <v>Yes</v>
      </c>
      <c r="P1019" s="1" t="str">
        <f>VLOOKUP(Cohort[[#This Row],[Code]],Codes[],COLUMN(Codes[[#Headers],[Mother''s Past Medical History]]),FALSE)</f>
        <v>Yes</v>
      </c>
      <c r="Q1019" s="1" t="str">
        <f>VLOOKUP(Cohort[[#This Row],[Code]],Codes[],COLUMN(Codes[[#Headers],[EDD + Mode of Conception]]),FALSE)</f>
        <v>Yes</v>
      </c>
      <c r="R1019" s="1" t="str">
        <f>VLOOKUP(Cohort[[#This Row],[Code]],Codes[],COLUMN(Codes[[#Headers],[Late Pregnancy History]]),FALSE)</f>
        <v>Yes</v>
      </c>
      <c r="S1019" s="1" t="str">
        <f>VLOOKUP(Cohort[[#This Row],[Code]],Codes[],COLUMN(Codes[[#Headers],[Labour History]]),FALSE)</f>
        <v>Yes</v>
      </c>
      <c r="T1019" s="1" t="str">
        <f>VLOOKUP(Cohort[[#This Row],[Code]],Codes[],COLUMN(Codes[[#Headers],[Baby Background Information]]),FALSE)</f>
        <v>Yes</v>
      </c>
      <c r="U1019" s="1" t="str">
        <f>VLOOKUP(Cohort[[#This Row],[Code]],Codes[],COLUMN(Codes[[#Headers],[EPDS]]),FALSE)</f>
        <v>Yes</v>
      </c>
      <c r="V1019" s="1" t="str">
        <f>VLOOKUP(Cohort[[#This Row],[Code]],Codes[],COLUMN(Codes[[#Headers],[Mother''s Medications]]),FALSE)</f>
        <v>Yes</v>
      </c>
      <c r="W1019" s="1" t="str">
        <f>VLOOKUP(Cohort[[#This Row],[Code]],Codes[],COLUMN(Codes[[#Headers],[Baby Medications]]),FALSE)</f>
        <v>Yes</v>
      </c>
      <c r="X1019" s="1" t="str">
        <f>VLOOKUP(Cohort[[#This Row],[Code]],Codes[],COLUMN(Codes[[#Headers],[Obstetric Histpry]]),FALSE)</f>
        <v>Yes</v>
      </c>
      <c r="Y1019" s="1" t="str">
        <f>VLOOKUP(Cohort[[#This Row],[Code]],Codes[],COLUMN(Codes[[#Headers],[18 Month Follow on Data]]),FALSE)</f>
        <v>No</v>
      </c>
    </row>
    <row r="1020" spans="1:25" x14ac:dyDescent="0.2">
      <c r="A1020" t="s">
        <v>1033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 t="str" cm="1">
        <f t="array" ref="I1020">TEXT(SUM(10^Code_Mask*(Cohort[[#This Row],[Fetal Pilot Scans, validated or not]:[Has child had an 18 month assessment.  NB this includes limited data, courtesy assessments etc]]&gt;0)),"0000000")</f>
        <v>0100000</v>
      </c>
      <c r="L1020" s="1" t="b">
        <f>VLOOKUP(Cohort[[#This Row],[Participant ID]],BIBS[],COLUMN(BIBS[[#Headers],[BIBS?]]),FALSE)</f>
        <v>1</v>
      </c>
      <c r="N1020" s="1" t="str">
        <f>VLOOKUP(Cohort[[#This Row],[Code]],Codes[],COLUMN(Codes[[#Headers],[Meaning]]),FALSE)</f>
        <v>Term scan, not assessed</v>
      </c>
      <c r="O1020" s="1" t="str">
        <f>VLOOKUP(Cohort[[#This Row],[Code]],Codes[],COLUMN(Codes[[#Headers],[Parents Demographic]]),FALSE)</f>
        <v>Yes</v>
      </c>
      <c r="P1020" s="1" t="str">
        <f>VLOOKUP(Cohort[[#This Row],[Code]],Codes[],COLUMN(Codes[[#Headers],[Mother''s Past Medical History]]),FALSE)</f>
        <v>Yes</v>
      </c>
      <c r="Q1020" s="1" t="str">
        <f>VLOOKUP(Cohort[[#This Row],[Code]],Codes[],COLUMN(Codes[[#Headers],[EDD + Mode of Conception]]),FALSE)</f>
        <v>Yes</v>
      </c>
      <c r="R1020" s="1" t="str">
        <f>VLOOKUP(Cohort[[#This Row],[Code]],Codes[],COLUMN(Codes[[#Headers],[Late Pregnancy History]]),FALSE)</f>
        <v>Yes</v>
      </c>
      <c r="S1020" s="1" t="str">
        <f>VLOOKUP(Cohort[[#This Row],[Code]],Codes[],COLUMN(Codes[[#Headers],[Labour History]]),FALSE)</f>
        <v>Yes</v>
      </c>
      <c r="T1020" s="1" t="str">
        <f>VLOOKUP(Cohort[[#This Row],[Code]],Codes[],COLUMN(Codes[[#Headers],[Baby Background Information]]),FALSE)</f>
        <v>Yes</v>
      </c>
      <c r="U1020" s="1" t="str">
        <f>VLOOKUP(Cohort[[#This Row],[Code]],Codes[],COLUMN(Codes[[#Headers],[EPDS]]),FALSE)</f>
        <v>Yes</v>
      </c>
      <c r="V1020" s="1" t="str">
        <f>VLOOKUP(Cohort[[#This Row],[Code]],Codes[],COLUMN(Codes[[#Headers],[Mother''s Medications]]),FALSE)</f>
        <v>Yes</v>
      </c>
      <c r="W1020" s="1" t="str">
        <f>VLOOKUP(Cohort[[#This Row],[Code]],Codes[],COLUMN(Codes[[#Headers],[Baby Medications]]),FALSE)</f>
        <v>Yes</v>
      </c>
      <c r="X1020" s="1" t="str">
        <f>VLOOKUP(Cohort[[#This Row],[Code]],Codes[],COLUMN(Codes[[#Headers],[Obstetric Histpry]]),FALSE)</f>
        <v>Yes</v>
      </c>
      <c r="Y1020" s="1" t="str">
        <f>VLOOKUP(Cohort[[#This Row],[Code]],Codes[],COLUMN(Codes[[#Headers],[18 Month Follow on Data]]),FALSE)</f>
        <v>No</v>
      </c>
    </row>
    <row r="1021" spans="1:25" x14ac:dyDescent="0.2">
      <c r="A1021" t="s">
        <v>1034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 t="str" cm="1">
        <f t="array" ref="I1021">TEXT(SUM(10^Code_Mask*(Cohort[[#This Row],[Fetal Pilot Scans, validated or not]:[Has child had an 18 month assessment.  NB this includes limited data, courtesy assessments etc]]&gt;0)),"0000000")</f>
        <v>0100000</v>
      </c>
      <c r="L1021" s="1" t="b">
        <f>VLOOKUP(Cohort[[#This Row],[Participant ID]],BIBS[],COLUMN(BIBS[[#Headers],[BIBS?]]),FALSE)</f>
        <v>1</v>
      </c>
      <c r="N1021" s="1" t="str">
        <f>VLOOKUP(Cohort[[#This Row],[Code]],Codes[],COLUMN(Codes[[#Headers],[Meaning]]),FALSE)</f>
        <v>Term scan, not assessed</v>
      </c>
      <c r="O1021" s="1" t="str">
        <f>VLOOKUP(Cohort[[#This Row],[Code]],Codes[],COLUMN(Codes[[#Headers],[Parents Demographic]]),FALSE)</f>
        <v>Yes</v>
      </c>
      <c r="P1021" s="1" t="str">
        <f>VLOOKUP(Cohort[[#This Row],[Code]],Codes[],COLUMN(Codes[[#Headers],[Mother''s Past Medical History]]),FALSE)</f>
        <v>Yes</v>
      </c>
      <c r="Q1021" s="1" t="str">
        <f>VLOOKUP(Cohort[[#This Row],[Code]],Codes[],COLUMN(Codes[[#Headers],[EDD + Mode of Conception]]),FALSE)</f>
        <v>Yes</v>
      </c>
      <c r="R1021" s="1" t="str">
        <f>VLOOKUP(Cohort[[#This Row],[Code]],Codes[],COLUMN(Codes[[#Headers],[Late Pregnancy History]]),FALSE)</f>
        <v>Yes</v>
      </c>
      <c r="S1021" s="1" t="str">
        <f>VLOOKUP(Cohort[[#This Row],[Code]],Codes[],COLUMN(Codes[[#Headers],[Labour History]]),FALSE)</f>
        <v>Yes</v>
      </c>
      <c r="T1021" s="1" t="str">
        <f>VLOOKUP(Cohort[[#This Row],[Code]],Codes[],COLUMN(Codes[[#Headers],[Baby Background Information]]),FALSE)</f>
        <v>Yes</v>
      </c>
      <c r="U1021" s="1" t="str">
        <f>VLOOKUP(Cohort[[#This Row],[Code]],Codes[],COLUMN(Codes[[#Headers],[EPDS]]),FALSE)</f>
        <v>Yes</v>
      </c>
      <c r="V1021" s="1" t="str">
        <f>VLOOKUP(Cohort[[#This Row],[Code]],Codes[],COLUMN(Codes[[#Headers],[Mother''s Medications]]),FALSE)</f>
        <v>Yes</v>
      </c>
      <c r="W1021" s="1" t="str">
        <f>VLOOKUP(Cohort[[#This Row],[Code]],Codes[],COLUMN(Codes[[#Headers],[Baby Medications]]),FALSE)</f>
        <v>Yes</v>
      </c>
      <c r="X1021" s="1" t="str">
        <f>VLOOKUP(Cohort[[#This Row],[Code]],Codes[],COLUMN(Codes[[#Headers],[Obstetric Histpry]]),FALSE)</f>
        <v>Yes</v>
      </c>
      <c r="Y1021" s="1" t="str">
        <f>VLOOKUP(Cohort[[#This Row],[Code]],Codes[],COLUMN(Codes[[#Headers],[18 Month Follow on Data]]),FALSE)</f>
        <v>No</v>
      </c>
    </row>
    <row r="1022" spans="1:25" hidden="1" x14ac:dyDescent="0.2">
      <c r="A1022" t="s">
        <v>1035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 t="str" cm="1">
        <f t="array" ref="I1022">TEXT(SUM(10^Code_Mask*(Cohort[[#This Row],[Fetal Pilot Scans, validated or not]:[Has child had an 18 month assessment.  NB this includes limited data, courtesy assessments etc]]&gt;0)),"0000000")</f>
        <v>1000000</v>
      </c>
      <c r="L1022" s="1" t="b">
        <f>VLOOKUP(Cohort[[#This Row],[Participant ID]],BIBS[],COLUMN(BIBS[[#Headers],[BIBS?]]),FALSE)</f>
        <v>0</v>
      </c>
      <c r="N1022" s="1" t="str">
        <f>VLOOKUP(Cohort[[#This Row],[Code]],Codes[],COLUMN(Codes[[#Headers],[Meaning]]),FALSE)</f>
        <v>Fetal scan, no other scans, not assessed</v>
      </c>
      <c r="O1022" s="1" t="str">
        <f>VLOOKUP(Cohort[[#This Row],[Code]],Codes[],COLUMN(Codes[[#Headers],[Parents Demographic]]),FALSE)</f>
        <v>Yes</v>
      </c>
      <c r="P1022" s="1" t="str">
        <f>VLOOKUP(Cohort[[#This Row],[Code]],Codes[],COLUMN(Codes[[#Headers],[Mother''s Past Medical History]]),FALSE)</f>
        <v>Yes</v>
      </c>
      <c r="Q1022" s="1" t="str">
        <f>VLOOKUP(Cohort[[#This Row],[Code]],Codes[],COLUMN(Codes[[#Headers],[EDD + Mode of Conception]]),FALSE)</f>
        <v>Yes</v>
      </c>
      <c r="R1022" s="1" t="str">
        <f>VLOOKUP(Cohort[[#This Row],[Code]],Codes[],COLUMN(Codes[[#Headers],[Late Pregnancy History]]),FALSE)</f>
        <v>Yes</v>
      </c>
      <c r="S1022" s="1" t="str">
        <f>VLOOKUP(Cohort[[#This Row],[Code]],Codes[],COLUMN(Codes[[#Headers],[Labour History]]),FALSE)</f>
        <v>Yes</v>
      </c>
      <c r="T1022" s="1" t="str">
        <f>VLOOKUP(Cohort[[#This Row],[Code]],Codes[],COLUMN(Codes[[#Headers],[Baby Background Information]]),FALSE)</f>
        <v>Yes</v>
      </c>
      <c r="U1022" s="1" t="str">
        <f>VLOOKUP(Cohort[[#This Row],[Code]],Codes[],COLUMN(Codes[[#Headers],[EPDS]]),FALSE)</f>
        <v>Yes</v>
      </c>
      <c r="V1022" s="1" t="str">
        <f>VLOOKUP(Cohort[[#This Row],[Code]],Codes[],COLUMN(Codes[[#Headers],[Mother''s Medications]]),FALSE)</f>
        <v>Yes</v>
      </c>
      <c r="W1022" s="1" t="str">
        <f>VLOOKUP(Cohort[[#This Row],[Code]],Codes[],COLUMN(Codes[[#Headers],[Baby Medications]]),FALSE)</f>
        <v>Yes</v>
      </c>
      <c r="X1022" s="1" t="str">
        <f>VLOOKUP(Cohort[[#This Row],[Code]],Codes[],COLUMN(Codes[[#Headers],[Obstetric Histpry]]),FALSE)</f>
        <v>Yes</v>
      </c>
      <c r="Y1022" s="1" t="str">
        <f>VLOOKUP(Cohort[[#This Row],[Code]],Codes[],COLUMN(Codes[[#Headers],[18 Month Follow on Data]]),FALSE)</f>
        <v>No</v>
      </c>
    </row>
    <row r="1023" spans="1:25" hidden="1" x14ac:dyDescent="0.2">
      <c r="A1023" t="s">
        <v>1036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 t="str" cm="1">
        <f t="array" ref="I1023">TEXT(SUM(10^Code_Mask*(Cohort[[#This Row],[Fetal Pilot Scans, validated or not]:[Has child had an 18 month assessment.  NB this includes limited data, courtesy assessments etc]]&gt;0)),"0000000")</f>
        <v>1100000</v>
      </c>
      <c r="L1023" s="1" t="b">
        <f>VLOOKUP(Cohort[[#This Row],[Participant ID]],BIBS[],COLUMN(BIBS[[#Headers],[BIBS?]]),FALSE)</f>
        <v>0</v>
      </c>
      <c r="N1023" s="1" t="str">
        <f>VLOOKUP(Cohort[[#This Row],[Code]],Codes[],COLUMN(Codes[[#Headers],[Meaning]]),FALSE)</f>
        <v>Fetal scan + term scan, not assessed</v>
      </c>
      <c r="O1023" s="1" t="str">
        <f>VLOOKUP(Cohort[[#This Row],[Code]],Codes[],COLUMN(Codes[[#Headers],[Parents Demographic]]),FALSE)</f>
        <v>Yes</v>
      </c>
      <c r="P1023" s="1" t="str">
        <f>VLOOKUP(Cohort[[#This Row],[Code]],Codes[],COLUMN(Codes[[#Headers],[Mother''s Past Medical History]]),FALSE)</f>
        <v>Yes</v>
      </c>
      <c r="Q1023" s="1" t="str">
        <f>VLOOKUP(Cohort[[#This Row],[Code]],Codes[],COLUMN(Codes[[#Headers],[EDD + Mode of Conception]]),FALSE)</f>
        <v>Yes</v>
      </c>
      <c r="R1023" s="1" t="str">
        <f>VLOOKUP(Cohort[[#This Row],[Code]],Codes[],COLUMN(Codes[[#Headers],[Late Pregnancy History]]),FALSE)</f>
        <v>Yes</v>
      </c>
      <c r="S1023" s="1" t="str">
        <f>VLOOKUP(Cohort[[#This Row],[Code]],Codes[],COLUMN(Codes[[#Headers],[Labour History]]),FALSE)</f>
        <v>Yes</v>
      </c>
      <c r="T1023" s="1" t="str">
        <f>VLOOKUP(Cohort[[#This Row],[Code]],Codes[],COLUMN(Codes[[#Headers],[Baby Background Information]]),FALSE)</f>
        <v>Yes</v>
      </c>
      <c r="U1023" s="1" t="str">
        <f>VLOOKUP(Cohort[[#This Row],[Code]],Codes[],COLUMN(Codes[[#Headers],[EPDS]]),FALSE)</f>
        <v>Yes</v>
      </c>
      <c r="V1023" s="1" t="str">
        <f>VLOOKUP(Cohort[[#This Row],[Code]],Codes[],COLUMN(Codes[[#Headers],[Mother''s Medications]]),FALSE)</f>
        <v>Yes</v>
      </c>
      <c r="W1023" s="1" t="str">
        <f>VLOOKUP(Cohort[[#This Row],[Code]],Codes[],COLUMN(Codes[[#Headers],[Baby Medications]]),FALSE)</f>
        <v>Yes</v>
      </c>
      <c r="X1023" s="1" t="str">
        <f>VLOOKUP(Cohort[[#This Row],[Code]],Codes[],COLUMN(Codes[[#Headers],[Obstetric Histpry]]),FALSE)</f>
        <v>Yes</v>
      </c>
      <c r="Y1023" s="1" t="str">
        <f>VLOOKUP(Cohort[[#This Row],[Code]],Codes[],COLUMN(Codes[[#Headers],[18 Month Follow on Data]]),FALSE)</f>
        <v>No</v>
      </c>
    </row>
    <row r="1024" spans="1:25" hidden="1" x14ac:dyDescent="0.2">
      <c r="A1024" t="s">
        <v>1037</v>
      </c>
      <c r="B1024">
        <v>0</v>
      </c>
      <c r="C1024">
        <v>0</v>
      </c>
      <c r="D1024">
        <v>2</v>
      </c>
      <c r="E1024">
        <v>1</v>
      </c>
      <c r="F1024">
        <v>0</v>
      </c>
      <c r="G1024">
        <v>0</v>
      </c>
      <c r="H1024">
        <v>0</v>
      </c>
      <c r="I1024" t="str" cm="1">
        <f t="array" ref="I1024">TEXT(SUM(10^Code_Mask*(Cohort[[#This Row],[Fetal Pilot Scans, validated or not]:[Has child had an 18 month assessment.  NB this includes limited data, courtesy assessments etc]]&gt;0)),"0000000")</f>
        <v>1100000</v>
      </c>
      <c r="L1024" s="1" t="b">
        <f>VLOOKUP(Cohort[[#This Row],[Participant ID]],BIBS[],COLUMN(BIBS[[#Headers],[BIBS?]]),FALSE)</f>
        <v>0</v>
      </c>
      <c r="N1024" s="1" t="str">
        <f>VLOOKUP(Cohort[[#This Row],[Code]],Codes[],COLUMN(Codes[[#Headers],[Meaning]]),FALSE)</f>
        <v>Fetal scan + term scan, not assessed</v>
      </c>
      <c r="O1024" s="1" t="str">
        <f>VLOOKUP(Cohort[[#This Row],[Code]],Codes[],COLUMN(Codes[[#Headers],[Parents Demographic]]),FALSE)</f>
        <v>Yes</v>
      </c>
      <c r="P1024" s="1" t="str">
        <f>VLOOKUP(Cohort[[#This Row],[Code]],Codes[],COLUMN(Codes[[#Headers],[Mother''s Past Medical History]]),FALSE)</f>
        <v>Yes</v>
      </c>
      <c r="Q1024" s="1" t="str">
        <f>VLOOKUP(Cohort[[#This Row],[Code]],Codes[],COLUMN(Codes[[#Headers],[EDD + Mode of Conception]]),FALSE)</f>
        <v>Yes</v>
      </c>
      <c r="R1024" s="1" t="str">
        <f>VLOOKUP(Cohort[[#This Row],[Code]],Codes[],COLUMN(Codes[[#Headers],[Late Pregnancy History]]),FALSE)</f>
        <v>Yes</v>
      </c>
      <c r="S1024" s="1" t="str">
        <f>VLOOKUP(Cohort[[#This Row],[Code]],Codes[],COLUMN(Codes[[#Headers],[Labour History]]),FALSE)</f>
        <v>Yes</v>
      </c>
      <c r="T1024" s="1" t="str">
        <f>VLOOKUP(Cohort[[#This Row],[Code]],Codes[],COLUMN(Codes[[#Headers],[Baby Background Information]]),FALSE)</f>
        <v>Yes</v>
      </c>
      <c r="U1024" s="1" t="str">
        <f>VLOOKUP(Cohort[[#This Row],[Code]],Codes[],COLUMN(Codes[[#Headers],[EPDS]]),FALSE)</f>
        <v>Yes</v>
      </c>
      <c r="V1024" s="1" t="str">
        <f>VLOOKUP(Cohort[[#This Row],[Code]],Codes[],COLUMN(Codes[[#Headers],[Mother''s Medications]]),FALSE)</f>
        <v>Yes</v>
      </c>
      <c r="W1024" s="1" t="str">
        <f>VLOOKUP(Cohort[[#This Row],[Code]],Codes[],COLUMN(Codes[[#Headers],[Baby Medications]]),FALSE)</f>
        <v>Yes</v>
      </c>
      <c r="X1024" s="1" t="str">
        <f>VLOOKUP(Cohort[[#This Row],[Code]],Codes[],COLUMN(Codes[[#Headers],[Obstetric Histpry]]),FALSE)</f>
        <v>Yes</v>
      </c>
      <c r="Y1024" s="1" t="str">
        <f>VLOOKUP(Cohort[[#This Row],[Code]],Codes[],COLUMN(Codes[[#Headers],[18 Month Follow on Data]]),FALSE)</f>
        <v>No</v>
      </c>
    </row>
    <row r="1025" spans="1:25" hidden="1" x14ac:dyDescent="0.2">
      <c r="A1025" t="s">
        <v>1038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 t="str" cm="1">
        <f t="array" ref="I1025">TEXT(SUM(10^Code_Mask*(Cohort[[#This Row],[Fetal Pilot Scans, validated or not]:[Has child had an 18 month assessment.  NB this includes limited data, courtesy assessments etc]]&gt;0)),"0000000")</f>
        <v>1000000</v>
      </c>
      <c r="L1025" s="1" t="b">
        <f>VLOOKUP(Cohort[[#This Row],[Participant ID]],BIBS[],COLUMN(BIBS[[#Headers],[BIBS?]]),FALSE)</f>
        <v>0</v>
      </c>
      <c r="N1025" s="1" t="str">
        <f>VLOOKUP(Cohort[[#This Row],[Code]],Codes[],COLUMN(Codes[[#Headers],[Meaning]]),FALSE)</f>
        <v>Fetal scan, no other scans, not assessed</v>
      </c>
      <c r="O1025" s="1" t="str">
        <f>VLOOKUP(Cohort[[#This Row],[Code]],Codes[],COLUMN(Codes[[#Headers],[Parents Demographic]]),FALSE)</f>
        <v>Yes</v>
      </c>
      <c r="P1025" s="1" t="str">
        <f>VLOOKUP(Cohort[[#This Row],[Code]],Codes[],COLUMN(Codes[[#Headers],[Mother''s Past Medical History]]),FALSE)</f>
        <v>Yes</v>
      </c>
      <c r="Q1025" s="1" t="str">
        <f>VLOOKUP(Cohort[[#This Row],[Code]],Codes[],COLUMN(Codes[[#Headers],[EDD + Mode of Conception]]),FALSE)</f>
        <v>Yes</v>
      </c>
      <c r="R1025" s="1" t="str">
        <f>VLOOKUP(Cohort[[#This Row],[Code]],Codes[],COLUMN(Codes[[#Headers],[Late Pregnancy History]]),FALSE)</f>
        <v>Yes</v>
      </c>
      <c r="S1025" s="1" t="str">
        <f>VLOOKUP(Cohort[[#This Row],[Code]],Codes[],COLUMN(Codes[[#Headers],[Labour History]]),FALSE)</f>
        <v>Yes</v>
      </c>
      <c r="T1025" s="1" t="str">
        <f>VLOOKUP(Cohort[[#This Row],[Code]],Codes[],COLUMN(Codes[[#Headers],[Baby Background Information]]),FALSE)</f>
        <v>Yes</v>
      </c>
      <c r="U1025" s="1" t="str">
        <f>VLOOKUP(Cohort[[#This Row],[Code]],Codes[],COLUMN(Codes[[#Headers],[EPDS]]),FALSE)</f>
        <v>Yes</v>
      </c>
      <c r="V1025" s="1" t="str">
        <f>VLOOKUP(Cohort[[#This Row],[Code]],Codes[],COLUMN(Codes[[#Headers],[Mother''s Medications]]),FALSE)</f>
        <v>Yes</v>
      </c>
      <c r="W1025" s="1" t="str">
        <f>VLOOKUP(Cohort[[#This Row],[Code]],Codes[],COLUMN(Codes[[#Headers],[Baby Medications]]),FALSE)</f>
        <v>Yes</v>
      </c>
      <c r="X1025" s="1" t="str">
        <f>VLOOKUP(Cohort[[#This Row],[Code]],Codes[],COLUMN(Codes[[#Headers],[Obstetric Histpry]]),FALSE)</f>
        <v>Yes</v>
      </c>
      <c r="Y1025" s="1" t="str">
        <f>VLOOKUP(Cohort[[#This Row],[Code]],Codes[],COLUMN(Codes[[#Headers],[18 Month Follow on Data]]),FALSE)</f>
        <v>No</v>
      </c>
    </row>
    <row r="1026" spans="1:25" hidden="1" x14ac:dyDescent="0.2">
      <c r="A1026" t="s">
        <v>1039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 t="str" cm="1">
        <f t="array" ref="I1026">TEXT(SUM(10^Code_Mask*(Cohort[[#This Row],[Fetal Pilot Scans, validated or not]:[Has child had an 18 month assessment.  NB this includes limited data, courtesy assessments etc]]&gt;0)),"0000000")</f>
        <v>1100000</v>
      </c>
      <c r="L1026" s="1" t="b">
        <f>VLOOKUP(Cohort[[#This Row],[Participant ID]],BIBS[],COLUMN(BIBS[[#Headers],[BIBS?]]),FALSE)</f>
        <v>0</v>
      </c>
      <c r="N1026" s="1" t="str">
        <f>VLOOKUP(Cohort[[#This Row],[Code]],Codes[],COLUMN(Codes[[#Headers],[Meaning]]),FALSE)</f>
        <v>Fetal scan + term scan, not assessed</v>
      </c>
      <c r="O1026" s="1" t="str">
        <f>VLOOKUP(Cohort[[#This Row],[Code]],Codes[],COLUMN(Codes[[#Headers],[Parents Demographic]]),FALSE)</f>
        <v>Yes</v>
      </c>
      <c r="P1026" s="1" t="str">
        <f>VLOOKUP(Cohort[[#This Row],[Code]],Codes[],COLUMN(Codes[[#Headers],[Mother''s Past Medical History]]),FALSE)</f>
        <v>Yes</v>
      </c>
      <c r="Q1026" s="1" t="str">
        <f>VLOOKUP(Cohort[[#This Row],[Code]],Codes[],COLUMN(Codes[[#Headers],[EDD + Mode of Conception]]),FALSE)</f>
        <v>Yes</v>
      </c>
      <c r="R1026" s="1" t="str">
        <f>VLOOKUP(Cohort[[#This Row],[Code]],Codes[],COLUMN(Codes[[#Headers],[Late Pregnancy History]]),FALSE)</f>
        <v>Yes</v>
      </c>
      <c r="S1026" s="1" t="str">
        <f>VLOOKUP(Cohort[[#This Row],[Code]],Codes[],COLUMN(Codes[[#Headers],[Labour History]]),FALSE)</f>
        <v>Yes</v>
      </c>
      <c r="T1026" s="1" t="str">
        <f>VLOOKUP(Cohort[[#This Row],[Code]],Codes[],COLUMN(Codes[[#Headers],[Baby Background Information]]),FALSE)</f>
        <v>Yes</v>
      </c>
      <c r="U1026" s="1" t="str">
        <f>VLOOKUP(Cohort[[#This Row],[Code]],Codes[],COLUMN(Codes[[#Headers],[EPDS]]),FALSE)</f>
        <v>Yes</v>
      </c>
      <c r="V1026" s="1" t="str">
        <f>VLOOKUP(Cohort[[#This Row],[Code]],Codes[],COLUMN(Codes[[#Headers],[Mother''s Medications]]),FALSE)</f>
        <v>Yes</v>
      </c>
      <c r="W1026" s="1" t="str">
        <f>VLOOKUP(Cohort[[#This Row],[Code]],Codes[],COLUMN(Codes[[#Headers],[Baby Medications]]),FALSE)</f>
        <v>Yes</v>
      </c>
      <c r="X1026" s="1" t="str">
        <f>VLOOKUP(Cohort[[#This Row],[Code]],Codes[],COLUMN(Codes[[#Headers],[Obstetric Histpry]]),FALSE)</f>
        <v>Yes</v>
      </c>
      <c r="Y1026" s="1" t="str">
        <f>VLOOKUP(Cohort[[#This Row],[Code]],Codes[],COLUMN(Codes[[#Headers],[18 Month Follow on Data]]),FALSE)</f>
        <v>No</v>
      </c>
    </row>
    <row r="1027" spans="1:25" hidden="1" x14ac:dyDescent="0.2">
      <c r="A1027" t="s">
        <v>1040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 t="str" cm="1">
        <f t="array" ref="I1027">TEXT(SUM(10^Code_Mask*(Cohort[[#This Row],[Fetal Pilot Scans, validated or not]:[Has child had an 18 month assessment.  NB this includes limited data, courtesy assessments etc]]&gt;0)),"0000000")</f>
        <v>1000000</v>
      </c>
      <c r="L1027" s="1" t="b">
        <f>VLOOKUP(Cohort[[#This Row],[Participant ID]],BIBS[],COLUMN(BIBS[[#Headers],[BIBS?]]),FALSE)</f>
        <v>0</v>
      </c>
      <c r="N1027" s="1" t="str">
        <f>VLOOKUP(Cohort[[#This Row],[Code]],Codes[],COLUMN(Codes[[#Headers],[Meaning]]),FALSE)</f>
        <v>Fetal scan, no other scans, not assessed</v>
      </c>
      <c r="O1027" s="1" t="str">
        <f>VLOOKUP(Cohort[[#This Row],[Code]],Codes[],COLUMN(Codes[[#Headers],[Parents Demographic]]),FALSE)</f>
        <v>Yes</v>
      </c>
      <c r="P1027" s="1" t="str">
        <f>VLOOKUP(Cohort[[#This Row],[Code]],Codes[],COLUMN(Codes[[#Headers],[Mother''s Past Medical History]]),FALSE)</f>
        <v>Yes</v>
      </c>
      <c r="Q1027" s="1" t="str">
        <f>VLOOKUP(Cohort[[#This Row],[Code]],Codes[],COLUMN(Codes[[#Headers],[EDD + Mode of Conception]]),FALSE)</f>
        <v>Yes</v>
      </c>
      <c r="R1027" s="1" t="str">
        <f>VLOOKUP(Cohort[[#This Row],[Code]],Codes[],COLUMN(Codes[[#Headers],[Late Pregnancy History]]),FALSE)</f>
        <v>Yes</v>
      </c>
      <c r="S1027" s="1" t="str">
        <f>VLOOKUP(Cohort[[#This Row],[Code]],Codes[],COLUMN(Codes[[#Headers],[Labour History]]),FALSE)</f>
        <v>Yes</v>
      </c>
      <c r="T1027" s="1" t="str">
        <f>VLOOKUP(Cohort[[#This Row],[Code]],Codes[],COLUMN(Codes[[#Headers],[Baby Background Information]]),FALSE)</f>
        <v>Yes</v>
      </c>
      <c r="U1027" s="1" t="str">
        <f>VLOOKUP(Cohort[[#This Row],[Code]],Codes[],COLUMN(Codes[[#Headers],[EPDS]]),FALSE)</f>
        <v>Yes</v>
      </c>
      <c r="V1027" s="1" t="str">
        <f>VLOOKUP(Cohort[[#This Row],[Code]],Codes[],COLUMN(Codes[[#Headers],[Mother''s Medications]]),FALSE)</f>
        <v>Yes</v>
      </c>
      <c r="W1027" s="1" t="str">
        <f>VLOOKUP(Cohort[[#This Row],[Code]],Codes[],COLUMN(Codes[[#Headers],[Baby Medications]]),FALSE)</f>
        <v>Yes</v>
      </c>
      <c r="X1027" s="1" t="str">
        <f>VLOOKUP(Cohort[[#This Row],[Code]],Codes[],COLUMN(Codes[[#Headers],[Obstetric Histpry]]),FALSE)</f>
        <v>Yes</v>
      </c>
      <c r="Y1027" s="1" t="str">
        <f>VLOOKUP(Cohort[[#This Row],[Code]],Codes[],COLUMN(Codes[[#Headers],[18 Month Follow on Data]]),FALSE)</f>
        <v>No</v>
      </c>
    </row>
    <row r="1028" spans="1:25" hidden="1" x14ac:dyDescent="0.2">
      <c r="A1028" t="s">
        <v>1041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 t="str" cm="1">
        <f t="array" ref="I1028">TEXT(SUM(10^Code_Mask*(Cohort[[#This Row],[Fetal Pilot Scans, validated or not]:[Has child had an 18 month assessment.  NB this includes limited data, courtesy assessments etc]]&gt;0)),"0000000")</f>
        <v>1000000</v>
      </c>
      <c r="L1028" s="1" t="b">
        <f>VLOOKUP(Cohort[[#This Row],[Participant ID]],BIBS[],COLUMN(BIBS[[#Headers],[BIBS?]]),FALSE)</f>
        <v>0</v>
      </c>
      <c r="N1028" s="1" t="str">
        <f>VLOOKUP(Cohort[[#This Row],[Code]],Codes[],COLUMN(Codes[[#Headers],[Meaning]]),FALSE)</f>
        <v>Fetal scan, no other scans, not assessed</v>
      </c>
      <c r="O1028" s="1" t="str">
        <f>VLOOKUP(Cohort[[#This Row],[Code]],Codes[],COLUMN(Codes[[#Headers],[Parents Demographic]]),FALSE)</f>
        <v>Yes</v>
      </c>
      <c r="P1028" s="1" t="str">
        <f>VLOOKUP(Cohort[[#This Row],[Code]],Codes[],COLUMN(Codes[[#Headers],[Mother''s Past Medical History]]),FALSE)</f>
        <v>Yes</v>
      </c>
      <c r="Q1028" s="1" t="str">
        <f>VLOOKUP(Cohort[[#This Row],[Code]],Codes[],COLUMN(Codes[[#Headers],[EDD + Mode of Conception]]),FALSE)</f>
        <v>Yes</v>
      </c>
      <c r="R1028" s="1" t="str">
        <f>VLOOKUP(Cohort[[#This Row],[Code]],Codes[],COLUMN(Codes[[#Headers],[Late Pregnancy History]]),FALSE)</f>
        <v>Yes</v>
      </c>
      <c r="S1028" s="1" t="str">
        <f>VLOOKUP(Cohort[[#This Row],[Code]],Codes[],COLUMN(Codes[[#Headers],[Labour History]]),FALSE)</f>
        <v>Yes</v>
      </c>
      <c r="T1028" s="1" t="str">
        <f>VLOOKUP(Cohort[[#This Row],[Code]],Codes[],COLUMN(Codes[[#Headers],[Baby Background Information]]),FALSE)</f>
        <v>Yes</v>
      </c>
      <c r="U1028" s="1" t="str">
        <f>VLOOKUP(Cohort[[#This Row],[Code]],Codes[],COLUMN(Codes[[#Headers],[EPDS]]),FALSE)</f>
        <v>Yes</v>
      </c>
      <c r="V1028" s="1" t="str">
        <f>VLOOKUP(Cohort[[#This Row],[Code]],Codes[],COLUMN(Codes[[#Headers],[Mother''s Medications]]),FALSE)</f>
        <v>Yes</v>
      </c>
      <c r="W1028" s="1" t="str">
        <f>VLOOKUP(Cohort[[#This Row],[Code]],Codes[],COLUMN(Codes[[#Headers],[Baby Medications]]),FALSE)</f>
        <v>Yes</v>
      </c>
      <c r="X1028" s="1" t="str">
        <f>VLOOKUP(Cohort[[#This Row],[Code]],Codes[],COLUMN(Codes[[#Headers],[Obstetric Histpry]]),FALSE)</f>
        <v>Yes</v>
      </c>
      <c r="Y1028" s="1" t="str">
        <f>VLOOKUP(Cohort[[#This Row],[Code]],Codes[],COLUMN(Codes[[#Headers],[18 Month Follow on Data]]),FALSE)</f>
        <v>No</v>
      </c>
    </row>
    <row r="1029" spans="1:25" hidden="1" x14ac:dyDescent="0.2">
      <c r="A1029" t="s">
        <v>1042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 t="str" cm="1">
        <f t="array" ref="I1029">TEXT(SUM(10^Code_Mask*(Cohort[[#This Row],[Fetal Pilot Scans, validated or not]:[Has child had an 18 month assessment.  NB this includes limited data, courtesy assessments etc]]&gt;0)),"0000000")</f>
        <v>1000000</v>
      </c>
      <c r="L1029" s="1" t="b">
        <f>VLOOKUP(Cohort[[#This Row],[Participant ID]],BIBS[],COLUMN(BIBS[[#Headers],[BIBS?]]),FALSE)</f>
        <v>0</v>
      </c>
      <c r="N1029" s="1" t="str">
        <f>VLOOKUP(Cohort[[#This Row],[Code]],Codes[],COLUMN(Codes[[#Headers],[Meaning]]),FALSE)</f>
        <v>Fetal scan, no other scans, not assessed</v>
      </c>
      <c r="O1029" s="1" t="str">
        <f>VLOOKUP(Cohort[[#This Row],[Code]],Codes[],COLUMN(Codes[[#Headers],[Parents Demographic]]),FALSE)</f>
        <v>Yes</v>
      </c>
      <c r="P1029" s="1" t="str">
        <f>VLOOKUP(Cohort[[#This Row],[Code]],Codes[],COLUMN(Codes[[#Headers],[Mother''s Past Medical History]]),FALSE)</f>
        <v>Yes</v>
      </c>
      <c r="Q1029" s="1" t="str">
        <f>VLOOKUP(Cohort[[#This Row],[Code]],Codes[],COLUMN(Codes[[#Headers],[EDD + Mode of Conception]]),FALSE)</f>
        <v>Yes</v>
      </c>
      <c r="R1029" s="1" t="str">
        <f>VLOOKUP(Cohort[[#This Row],[Code]],Codes[],COLUMN(Codes[[#Headers],[Late Pregnancy History]]),FALSE)</f>
        <v>Yes</v>
      </c>
      <c r="S1029" s="1" t="str">
        <f>VLOOKUP(Cohort[[#This Row],[Code]],Codes[],COLUMN(Codes[[#Headers],[Labour History]]),FALSE)</f>
        <v>Yes</v>
      </c>
      <c r="T1029" s="1" t="str">
        <f>VLOOKUP(Cohort[[#This Row],[Code]],Codes[],COLUMN(Codes[[#Headers],[Baby Background Information]]),FALSE)</f>
        <v>Yes</v>
      </c>
      <c r="U1029" s="1" t="str">
        <f>VLOOKUP(Cohort[[#This Row],[Code]],Codes[],COLUMN(Codes[[#Headers],[EPDS]]),FALSE)</f>
        <v>Yes</v>
      </c>
      <c r="V1029" s="1" t="str">
        <f>VLOOKUP(Cohort[[#This Row],[Code]],Codes[],COLUMN(Codes[[#Headers],[Mother''s Medications]]),FALSE)</f>
        <v>Yes</v>
      </c>
      <c r="W1029" s="1" t="str">
        <f>VLOOKUP(Cohort[[#This Row],[Code]],Codes[],COLUMN(Codes[[#Headers],[Baby Medications]]),FALSE)</f>
        <v>Yes</v>
      </c>
      <c r="X1029" s="1" t="str">
        <f>VLOOKUP(Cohort[[#This Row],[Code]],Codes[],COLUMN(Codes[[#Headers],[Obstetric Histpry]]),FALSE)</f>
        <v>Yes</v>
      </c>
      <c r="Y1029" s="1" t="str">
        <f>VLOOKUP(Cohort[[#This Row],[Code]],Codes[],COLUMN(Codes[[#Headers],[18 Month Follow on Data]]),FALSE)</f>
        <v>No</v>
      </c>
    </row>
    <row r="1030" spans="1:25" hidden="1" x14ac:dyDescent="0.2">
      <c r="A1030" t="s">
        <v>1043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 t="str" cm="1">
        <f t="array" ref="I1030">TEXT(SUM(10^Code_Mask*(Cohort[[#This Row],[Fetal Pilot Scans, validated or not]:[Has child had an 18 month assessment.  NB this includes limited data, courtesy assessments etc]]&gt;0)),"0000000")</f>
        <v>0100000</v>
      </c>
      <c r="L1030" s="1" t="b">
        <f>VLOOKUP(Cohort[[#This Row],[Participant ID]],BIBS[],COLUMN(BIBS[[#Headers],[BIBS?]]),FALSE)</f>
        <v>0</v>
      </c>
      <c r="N1030" s="1" t="str">
        <f>VLOOKUP(Cohort[[#This Row],[Code]],Codes[],COLUMN(Codes[[#Headers],[Meaning]]),FALSE)</f>
        <v>Term scan, not assessed</v>
      </c>
      <c r="O1030" s="1" t="str">
        <f>VLOOKUP(Cohort[[#This Row],[Code]],Codes[],COLUMN(Codes[[#Headers],[Parents Demographic]]),FALSE)</f>
        <v>Yes</v>
      </c>
      <c r="P1030" s="1" t="str">
        <f>VLOOKUP(Cohort[[#This Row],[Code]],Codes[],COLUMN(Codes[[#Headers],[Mother''s Past Medical History]]),FALSE)</f>
        <v>Yes</v>
      </c>
      <c r="Q1030" s="1" t="str">
        <f>VLOOKUP(Cohort[[#This Row],[Code]],Codes[],COLUMN(Codes[[#Headers],[EDD + Mode of Conception]]),FALSE)</f>
        <v>Yes</v>
      </c>
      <c r="R1030" s="1" t="str">
        <f>VLOOKUP(Cohort[[#This Row],[Code]],Codes[],COLUMN(Codes[[#Headers],[Late Pregnancy History]]),FALSE)</f>
        <v>Yes</v>
      </c>
      <c r="S1030" s="1" t="str">
        <f>VLOOKUP(Cohort[[#This Row],[Code]],Codes[],COLUMN(Codes[[#Headers],[Labour History]]),FALSE)</f>
        <v>Yes</v>
      </c>
      <c r="T1030" s="1" t="str">
        <f>VLOOKUP(Cohort[[#This Row],[Code]],Codes[],COLUMN(Codes[[#Headers],[Baby Background Information]]),FALSE)</f>
        <v>Yes</v>
      </c>
      <c r="U1030" s="1" t="str">
        <f>VLOOKUP(Cohort[[#This Row],[Code]],Codes[],COLUMN(Codes[[#Headers],[EPDS]]),FALSE)</f>
        <v>Yes</v>
      </c>
      <c r="V1030" s="1" t="str">
        <f>VLOOKUP(Cohort[[#This Row],[Code]],Codes[],COLUMN(Codes[[#Headers],[Mother''s Medications]]),FALSE)</f>
        <v>Yes</v>
      </c>
      <c r="W1030" s="1" t="str">
        <f>VLOOKUP(Cohort[[#This Row],[Code]],Codes[],COLUMN(Codes[[#Headers],[Baby Medications]]),FALSE)</f>
        <v>Yes</v>
      </c>
      <c r="X1030" s="1" t="str">
        <f>VLOOKUP(Cohort[[#This Row],[Code]],Codes[],COLUMN(Codes[[#Headers],[Obstetric Histpry]]),FALSE)</f>
        <v>Yes</v>
      </c>
      <c r="Y1030" s="1" t="str">
        <f>VLOOKUP(Cohort[[#This Row],[Code]],Codes[],COLUMN(Codes[[#Headers],[18 Month Follow on Data]]),FALSE)</f>
        <v>No</v>
      </c>
    </row>
    <row r="1031" spans="1:25" hidden="1" x14ac:dyDescent="0.2">
      <c r="A1031" t="s">
        <v>1044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 t="str" cm="1">
        <f t="array" ref="I1031">TEXT(SUM(10^Code_Mask*(Cohort[[#This Row],[Fetal Pilot Scans, validated or not]:[Has child had an 18 month assessment.  NB this includes limited data, courtesy assessments etc]]&gt;0)),"0000000")</f>
        <v>0100000</v>
      </c>
      <c r="L1031" s="1" t="b">
        <f>VLOOKUP(Cohort[[#This Row],[Participant ID]],BIBS[],COLUMN(BIBS[[#Headers],[BIBS?]]),FALSE)</f>
        <v>0</v>
      </c>
      <c r="N1031" s="1" t="str">
        <f>VLOOKUP(Cohort[[#This Row],[Code]],Codes[],COLUMN(Codes[[#Headers],[Meaning]]),FALSE)</f>
        <v>Term scan, not assessed</v>
      </c>
      <c r="O1031" s="1" t="str">
        <f>VLOOKUP(Cohort[[#This Row],[Code]],Codes[],COLUMN(Codes[[#Headers],[Parents Demographic]]),FALSE)</f>
        <v>Yes</v>
      </c>
      <c r="P1031" s="1" t="str">
        <f>VLOOKUP(Cohort[[#This Row],[Code]],Codes[],COLUMN(Codes[[#Headers],[Mother''s Past Medical History]]),FALSE)</f>
        <v>Yes</v>
      </c>
      <c r="Q1031" s="1" t="str">
        <f>VLOOKUP(Cohort[[#This Row],[Code]],Codes[],COLUMN(Codes[[#Headers],[EDD + Mode of Conception]]),FALSE)</f>
        <v>Yes</v>
      </c>
      <c r="R1031" s="1" t="str">
        <f>VLOOKUP(Cohort[[#This Row],[Code]],Codes[],COLUMN(Codes[[#Headers],[Late Pregnancy History]]),FALSE)</f>
        <v>Yes</v>
      </c>
      <c r="S1031" s="1" t="str">
        <f>VLOOKUP(Cohort[[#This Row],[Code]],Codes[],COLUMN(Codes[[#Headers],[Labour History]]),FALSE)</f>
        <v>Yes</v>
      </c>
      <c r="T1031" s="1" t="str">
        <f>VLOOKUP(Cohort[[#This Row],[Code]],Codes[],COLUMN(Codes[[#Headers],[Baby Background Information]]),FALSE)</f>
        <v>Yes</v>
      </c>
      <c r="U1031" s="1" t="str">
        <f>VLOOKUP(Cohort[[#This Row],[Code]],Codes[],COLUMN(Codes[[#Headers],[EPDS]]),FALSE)</f>
        <v>Yes</v>
      </c>
      <c r="V1031" s="1" t="str">
        <f>VLOOKUP(Cohort[[#This Row],[Code]],Codes[],COLUMN(Codes[[#Headers],[Mother''s Medications]]),FALSE)</f>
        <v>Yes</v>
      </c>
      <c r="W1031" s="1" t="str">
        <f>VLOOKUP(Cohort[[#This Row],[Code]],Codes[],COLUMN(Codes[[#Headers],[Baby Medications]]),FALSE)</f>
        <v>Yes</v>
      </c>
      <c r="X1031" s="1" t="str">
        <f>VLOOKUP(Cohort[[#This Row],[Code]],Codes[],COLUMN(Codes[[#Headers],[Obstetric Histpry]]),FALSE)</f>
        <v>Yes</v>
      </c>
      <c r="Y1031" s="1" t="str">
        <f>VLOOKUP(Cohort[[#This Row],[Code]],Codes[],COLUMN(Codes[[#Headers],[18 Month Follow on Data]]),FALSE)</f>
        <v>No</v>
      </c>
    </row>
    <row r="1032" spans="1:25" hidden="1" x14ac:dyDescent="0.2">
      <c r="A1032" t="s">
        <v>1045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 t="str" cm="1">
        <f t="array" ref="I1032">TEXT(SUM(10^Code_Mask*(Cohort[[#This Row],[Fetal Pilot Scans, validated or not]:[Has child had an 18 month assessment.  NB this includes limited data, courtesy assessments etc]]&gt;0)),"0000000")</f>
        <v>1000000</v>
      </c>
      <c r="L1032" s="1" t="b">
        <f>VLOOKUP(Cohort[[#This Row],[Participant ID]],BIBS[],COLUMN(BIBS[[#Headers],[BIBS?]]),FALSE)</f>
        <v>0</v>
      </c>
      <c r="N1032" s="1" t="str">
        <f>VLOOKUP(Cohort[[#This Row],[Code]],Codes[],COLUMN(Codes[[#Headers],[Meaning]]),FALSE)</f>
        <v>Fetal scan, no other scans, not assessed</v>
      </c>
      <c r="O1032" s="1" t="str">
        <f>VLOOKUP(Cohort[[#This Row],[Code]],Codes[],COLUMN(Codes[[#Headers],[Parents Demographic]]),FALSE)</f>
        <v>Yes</v>
      </c>
      <c r="P1032" s="1" t="str">
        <f>VLOOKUP(Cohort[[#This Row],[Code]],Codes[],COLUMN(Codes[[#Headers],[Mother''s Past Medical History]]),FALSE)</f>
        <v>Yes</v>
      </c>
      <c r="Q1032" s="1" t="str">
        <f>VLOOKUP(Cohort[[#This Row],[Code]],Codes[],COLUMN(Codes[[#Headers],[EDD + Mode of Conception]]),FALSE)</f>
        <v>Yes</v>
      </c>
      <c r="R1032" s="1" t="str">
        <f>VLOOKUP(Cohort[[#This Row],[Code]],Codes[],COLUMN(Codes[[#Headers],[Late Pregnancy History]]),FALSE)</f>
        <v>Yes</v>
      </c>
      <c r="S1032" s="1" t="str">
        <f>VLOOKUP(Cohort[[#This Row],[Code]],Codes[],COLUMN(Codes[[#Headers],[Labour History]]),FALSE)</f>
        <v>Yes</v>
      </c>
      <c r="T1032" s="1" t="str">
        <f>VLOOKUP(Cohort[[#This Row],[Code]],Codes[],COLUMN(Codes[[#Headers],[Baby Background Information]]),FALSE)</f>
        <v>Yes</v>
      </c>
      <c r="U1032" s="1" t="str">
        <f>VLOOKUP(Cohort[[#This Row],[Code]],Codes[],COLUMN(Codes[[#Headers],[EPDS]]),FALSE)</f>
        <v>Yes</v>
      </c>
      <c r="V1032" s="1" t="str">
        <f>VLOOKUP(Cohort[[#This Row],[Code]],Codes[],COLUMN(Codes[[#Headers],[Mother''s Medications]]),FALSE)</f>
        <v>Yes</v>
      </c>
      <c r="W1032" s="1" t="str">
        <f>VLOOKUP(Cohort[[#This Row],[Code]],Codes[],COLUMN(Codes[[#Headers],[Baby Medications]]),FALSE)</f>
        <v>Yes</v>
      </c>
      <c r="X1032" s="1" t="str">
        <f>VLOOKUP(Cohort[[#This Row],[Code]],Codes[],COLUMN(Codes[[#Headers],[Obstetric Histpry]]),FALSE)</f>
        <v>Yes</v>
      </c>
      <c r="Y1032" s="1" t="str">
        <f>VLOOKUP(Cohort[[#This Row],[Code]],Codes[],COLUMN(Codes[[#Headers],[18 Month Follow on Data]]),FALSE)</f>
        <v>No</v>
      </c>
    </row>
    <row r="1033" spans="1:25" x14ac:dyDescent="0.2">
      <c r="A1033" t="s">
        <v>1046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 t="str" cm="1">
        <f t="array" ref="I1033">TEXT(SUM(10^Code_Mask*(Cohort[[#This Row],[Fetal Pilot Scans, validated or not]:[Has child had an 18 month assessment.  NB this includes limited data, courtesy assessments etc]]&gt;0)),"0000000")</f>
        <v>1000000</v>
      </c>
      <c r="L1033" s="1" t="b">
        <f>VLOOKUP(Cohort[[#This Row],[Participant ID]],BIBS[],COLUMN(BIBS[[#Headers],[BIBS?]]),FALSE)</f>
        <v>1</v>
      </c>
      <c r="N1033" s="1" t="str">
        <f>VLOOKUP(Cohort[[#This Row],[Code]],Codes[],COLUMN(Codes[[#Headers],[Meaning]]),FALSE)</f>
        <v>Fetal scan, no other scans, not assessed</v>
      </c>
      <c r="O1033" s="1" t="str">
        <f>VLOOKUP(Cohort[[#This Row],[Code]],Codes[],COLUMN(Codes[[#Headers],[Parents Demographic]]),FALSE)</f>
        <v>Yes</v>
      </c>
      <c r="P1033" s="1" t="str">
        <f>VLOOKUP(Cohort[[#This Row],[Code]],Codes[],COLUMN(Codes[[#Headers],[Mother''s Past Medical History]]),FALSE)</f>
        <v>Yes</v>
      </c>
      <c r="Q1033" s="1" t="str">
        <f>VLOOKUP(Cohort[[#This Row],[Code]],Codes[],COLUMN(Codes[[#Headers],[EDD + Mode of Conception]]),FALSE)</f>
        <v>Yes</v>
      </c>
      <c r="R1033" s="1" t="str">
        <f>VLOOKUP(Cohort[[#This Row],[Code]],Codes[],COLUMN(Codes[[#Headers],[Late Pregnancy History]]),FALSE)</f>
        <v>Yes</v>
      </c>
      <c r="S1033" s="1" t="str">
        <f>VLOOKUP(Cohort[[#This Row],[Code]],Codes[],COLUMN(Codes[[#Headers],[Labour History]]),FALSE)</f>
        <v>Yes</v>
      </c>
      <c r="T1033" s="1" t="str">
        <f>VLOOKUP(Cohort[[#This Row],[Code]],Codes[],COLUMN(Codes[[#Headers],[Baby Background Information]]),FALSE)</f>
        <v>Yes</v>
      </c>
      <c r="U1033" s="1" t="str">
        <f>VLOOKUP(Cohort[[#This Row],[Code]],Codes[],COLUMN(Codes[[#Headers],[EPDS]]),FALSE)</f>
        <v>Yes</v>
      </c>
      <c r="V1033" s="1" t="str">
        <f>VLOOKUP(Cohort[[#This Row],[Code]],Codes[],COLUMN(Codes[[#Headers],[Mother''s Medications]]),FALSE)</f>
        <v>Yes</v>
      </c>
      <c r="W1033" s="1" t="str">
        <f>VLOOKUP(Cohort[[#This Row],[Code]],Codes[],COLUMN(Codes[[#Headers],[Baby Medications]]),FALSE)</f>
        <v>Yes</v>
      </c>
      <c r="X1033" s="1" t="str">
        <f>VLOOKUP(Cohort[[#This Row],[Code]],Codes[],COLUMN(Codes[[#Headers],[Obstetric Histpry]]),FALSE)</f>
        <v>Yes</v>
      </c>
      <c r="Y1033" s="1" t="str">
        <f>VLOOKUP(Cohort[[#This Row],[Code]],Codes[],COLUMN(Codes[[#Headers],[18 Month Follow on Data]]),FALSE)</f>
        <v>No</v>
      </c>
    </row>
    <row r="1034" spans="1:25" hidden="1" x14ac:dyDescent="0.2">
      <c r="A1034" t="s">
        <v>1047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 t="str" cm="1">
        <f t="array" ref="I1034">TEXT(SUM(10^Code_Mask*(Cohort[[#This Row],[Fetal Pilot Scans, validated or not]:[Has child had an 18 month assessment.  NB this includes limited data, courtesy assessments etc]]&gt;0)),"0000000")</f>
        <v>0100000</v>
      </c>
      <c r="L1034" s="1" t="b">
        <f>VLOOKUP(Cohort[[#This Row],[Participant ID]],BIBS[],COLUMN(BIBS[[#Headers],[BIBS?]]),FALSE)</f>
        <v>0</v>
      </c>
      <c r="N1034" s="1" t="str">
        <f>VLOOKUP(Cohort[[#This Row],[Code]],Codes[],COLUMN(Codes[[#Headers],[Meaning]]),FALSE)</f>
        <v>Term scan, not assessed</v>
      </c>
      <c r="O1034" s="1" t="str">
        <f>VLOOKUP(Cohort[[#This Row],[Code]],Codes[],COLUMN(Codes[[#Headers],[Parents Demographic]]),FALSE)</f>
        <v>Yes</v>
      </c>
      <c r="P1034" s="1" t="str">
        <f>VLOOKUP(Cohort[[#This Row],[Code]],Codes[],COLUMN(Codes[[#Headers],[Mother''s Past Medical History]]),FALSE)</f>
        <v>Yes</v>
      </c>
      <c r="Q1034" s="1" t="str">
        <f>VLOOKUP(Cohort[[#This Row],[Code]],Codes[],COLUMN(Codes[[#Headers],[EDD + Mode of Conception]]),FALSE)</f>
        <v>Yes</v>
      </c>
      <c r="R1034" s="1" t="str">
        <f>VLOOKUP(Cohort[[#This Row],[Code]],Codes[],COLUMN(Codes[[#Headers],[Late Pregnancy History]]),FALSE)</f>
        <v>Yes</v>
      </c>
      <c r="S1034" s="1" t="str">
        <f>VLOOKUP(Cohort[[#This Row],[Code]],Codes[],COLUMN(Codes[[#Headers],[Labour History]]),FALSE)</f>
        <v>Yes</v>
      </c>
      <c r="T1034" s="1" t="str">
        <f>VLOOKUP(Cohort[[#This Row],[Code]],Codes[],COLUMN(Codes[[#Headers],[Baby Background Information]]),FALSE)</f>
        <v>Yes</v>
      </c>
      <c r="U1034" s="1" t="str">
        <f>VLOOKUP(Cohort[[#This Row],[Code]],Codes[],COLUMN(Codes[[#Headers],[EPDS]]),FALSE)</f>
        <v>Yes</v>
      </c>
      <c r="V1034" s="1" t="str">
        <f>VLOOKUP(Cohort[[#This Row],[Code]],Codes[],COLUMN(Codes[[#Headers],[Mother''s Medications]]),FALSE)</f>
        <v>Yes</v>
      </c>
      <c r="W1034" s="1" t="str">
        <f>VLOOKUP(Cohort[[#This Row],[Code]],Codes[],COLUMN(Codes[[#Headers],[Baby Medications]]),FALSE)</f>
        <v>Yes</v>
      </c>
      <c r="X1034" s="1" t="str">
        <f>VLOOKUP(Cohort[[#This Row],[Code]],Codes[],COLUMN(Codes[[#Headers],[Obstetric Histpry]]),FALSE)</f>
        <v>Yes</v>
      </c>
      <c r="Y1034" s="1" t="str">
        <f>VLOOKUP(Cohort[[#This Row],[Code]],Codes[],COLUMN(Codes[[#Headers],[18 Month Follow on Data]]),FALSE)</f>
        <v>No</v>
      </c>
    </row>
    <row r="1035" spans="1:25" hidden="1" x14ac:dyDescent="0.2">
      <c r="A1035" t="s">
        <v>1048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 t="str" cm="1">
        <f t="array" ref="I1035">TEXT(SUM(10^Code_Mask*(Cohort[[#This Row],[Fetal Pilot Scans, validated or not]:[Has child had an 18 month assessment.  NB this includes limited data, courtesy assessments etc]]&gt;0)),"0000000")</f>
        <v>1000000</v>
      </c>
      <c r="L1035" s="1" t="b">
        <f>VLOOKUP(Cohort[[#This Row],[Participant ID]],BIBS[],COLUMN(BIBS[[#Headers],[BIBS?]]),FALSE)</f>
        <v>0</v>
      </c>
      <c r="N1035" s="1" t="str">
        <f>VLOOKUP(Cohort[[#This Row],[Code]],Codes[],COLUMN(Codes[[#Headers],[Meaning]]),FALSE)</f>
        <v>Fetal scan, no other scans, not assessed</v>
      </c>
      <c r="O1035" s="1" t="str">
        <f>VLOOKUP(Cohort[[#This Row],[Code]],Codes[],COLUMN(Codes[[#Headers],[Parents Demographic]]),FALSE)</f>
        <v>Yes</v>
      </c>
      <c r="P1035" s="1" t="str">
        <f>VLOOKUP(Cohort[[#This Row],[Code]],Codes[],COLUMN(Codes[[#Headers],[Mother''s Past Medical History]]),FALSE)</f>
        <v>Yes</v>
      </c>
      <c r="Q1035" s="1" t="str">
        <f>VLOOKUP(Cohort[[#This Row],[Code]],Codes[],COLUMN(Codes[[#Headers],[EDD + Mode of Conception]]),FALSE)</f>
        <v>Yes</v>
      </c>
      <c r="R1035" s="1" t="str">
        <f>VLOOKUP(Cohort[[#This Row],[Code]],Codes[],COLUMN(Codes[[#Headers],[Late Pregnancy History]]),FALSE)</f>
        <v>Yes</v>
      </c>
      <c r="S1035" s="1" t="str">
        <f>VLOOKUP(Cohort[[#This Row],[Code]],Codes[],COLUMN(Codes[[#Headers],[Labour History]]),FALSE)</f>
        <v>Yes</v>
      </c>
      <c r="T1035" s="1" t="str">
        <f>VLOOKUP(Cohort[[#This Row],[Code]],Codes[],COLUMN(Codes[[#Headers],[Baby Background Information]]),FALSE)</f>
        <v>Yes</v>
      </c>
      <c r="U1035" s="1" t="str">
        <f>VLOOKUP(Cohort[[#This Row],[Code]],Codes[],COLUMN(Codes[[#Headers],[EPDS]]),FALSE)</f>
        <v>Yes</v>
      </c>
      <c r="V1035" s="1" t="str">
        <f>VLOOKUP(Cohort[[#This Row],[Code]],Codes[],COLUMN(Codes[[#Headers],[Mother''s Medications]]),FALSE)</f>
        <v>Yes</v>
      </c>
      <c r="W1035" s="1" t="str">
        <f>VLOOKUP(Cohort[[#This Row],[Code]],Codes[],COLUMN(Codes[[#Headers],[Baby Medications]]),FALSE)</f>
        <v>Yes</v>
      </c>
      <c r="X1035" s="1" t="str">
        <f>VLOOKUP(Cohort[[#This Row],[Code]],Codes[],COLUMN(Codes[[#Headers],[Obstetric Histpry]]),FALSE)</f>
        <v>Yes</v>
      </c>
      <c r="Y1035" s="1" t="str">
        <f>VLOOKUP(Cohort[[#This Row],[Code]],Codes[],COLUMN(Codes[[#Headers],[18 Month Follow on Data]]),FALSE)</f>
        <v>No</v>
      </c>
    </row>
    <row r="1036" spans="1:25" hidden="1" x14ac:dyDescent="0.2">
      <c r="A1036" t="s">
        <v>1049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 t="str" cm="1">
        <f t="array" ref="I1036">TEXT(SUM(10^Code_Mask*(Cohort[[#This Row],[Fetal Pilot Scans, validated or not]:[Has child had an 18 month assessment.  NB this includes limited data, courtesy assessments etc]]&gt;0)),"0000000")</f>
        <v>1000000</v>
      </c>
      <c r="L1036" s="1" t="b">
        <f>VLOOKUP(Cohort[[#This Row],[Participant ID]],BIBS[],COLUMN(BIBS[[#Headers],[BIBS?]]),FALSE)</f>
        <v>0</v>
      </c>
      <c r="N1036" s="1" t="str">
        <f>VLOOKUP(Cohort[[#This Row],[Code]],Codes[],COLUMN(Codes[[#Headers],[Meaning]]),FALSE)</f>
        <v>Fetal scan, no other scans, not assessed</v>
      </c>
      <c r="O1036" s="1" t="str">
        <f>VLOOKUP(Cohort[[#This Row],[Code]],Codes[],COLUMN(Codes[[#Headers],[Parents Demographic]]),FALSE)</f>
        <v>Yes</v>
      </c>
      <c r="P1036" s="1" t="str">
        <f>VLOOKUP(Cohort[[#This Row],[Code]],Codes[],COLUMN(Codes[[#Headers],[Mother''s Past Medical History]]),FALSE)</f>
        <v>Yes</v>
      </c>
      <c r="Q1036" s="1" t="str">
        <f>VLOOKUP(Cohort[[#This Row],[Code]],Codes[],COLUMN(Codes[[#Headers],[EDD + Mode of Conception]]),FALSE)</f>
        <v>Yes</v>
      </c>
      <c r="R1036" s="1" t="str">
        <f>VLOOKUP(Cohort[[#This Row],[Code]],Codes[],COLUMN(Codes[[#Headers],[Late Pregnancy History]]),FALSE)</f>
        <v>Yes</v>
      </c>
      <c r="S1036" s="1" t="str">
        <f>VLOOKUP(Cohort[[#This Row],[Code]],Codes[],COLUMN(Codes[[#Headers],[Labour History]]),FALSE)</f>
        <v>Yes</v>
      </c>
      <c r="T1036" s="1" t="str">
        <f>VLOOKUP(Cohort[[#This Row],[Code]],Codes[],COLUMN(Codes[[#Headers],[Baby Background Information]]),FALSE)</f>
        <v>Yes</v>
      </c>
      <c r="U1036" s="1" t="str">
        <f>VLOOKUP(Cohort[[#This Row],[Code]],Codes[],COLUMN(Codes[[#Headers],[EPDS]]),FALSE)</f>
        <v>Yes</v>
      </c>
      <c r="V1036" s="1" t="str">
        <f>VLOOKUP(Cohort[[#This Row],[Code]],Codes[],COLUMN(Codes[[#Headers],[Mother''s Medications]]),FALSE)</f>
        <v>Yes</v>
      </c>
      <c r="W1036" s="1" t="str">
        <f>VLOOKUP(Cohort[[#This Row],[Code]],Codes[],COLUMN(Codes[[#Headers],[Baby Medications]]),FALSE)</f>
        <v>Yes</v>
      </c>
      <c r="X1036" s="1" t="str">
        <f>VLOOKUP(Cohort[[#This Row],[Code]],Codes[],COLUMN(Codes[[#Headers],[Obstetric Histpry]]),FALSE)</f>
        <v>Yes</v>
      </c>
      <c r="Y1036" s="1" t="str">
        <f>VLOOKUP(Cohort[[#This Row],[Code]],Codes[],COLUMN(Codes[[#Headers],[18 Month Follow on Data]]),FALSE)</f>
        <v>No</v>
      </c>
    </row>
    <row r="1037" spans="1:25" hidden="1" x14ac:dyDescent="0.2">
      <c r="A1037" t="s">
        <v>1050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 t="str" cm="1">
        <f t="array" ref="I1037">TEXT(SUM(10^Code_Mask*(Cohort[[#This Row],[Fetal Pilot Scans, validated or not]:[Has child had an 18 month assessment.  NB this includes limited data, courtesy assessments etc]]&gt;0)),"0000000")</f>
        <v>1000000</v>
      </c>
      <c r="L1037" s="1" t="b">
        <f>VLOOKUP(Cohort[[#This Row],[Participant ID]],BIBS[],COLUMN(BIBS[[#Headers],[BIBS?]]),FALSE)</f>
        <v>0</v>
      </c>
      <c r="N1037" s="1" t="str">
        <f>VLOOKUP(Cohort[[#This Row],[Code]],Codes[],COLUMN(Codes[[#Headers],[Meaning]]),FALSE)</f>
        <v>Fetal scan, no other scans, not assessed</v>
      </c>
      <c r="O1037" s="1" t="str">
        <f>VLOOKUP(Cohort[[#This Row],[Code]],Codes[],COLUMN(Codes[[#Headers],[Parents Demographic]]),FALSE)</f>
        <v>Yes</v>
      </c>
      <c r="P1037" s="1" t="str">
        <f>VLOOKUP(Cohort[[#This Row],[Code]],Codes[],COLUMN(Codes[[#Headers],[Mother''s Past Medical History]]),FALSE)</f>
        <v>Yes</v>
      </c>
      <c r="Q1037" s="1" t="str">
        <f>VLOOKUP(Cohort[[#This Row],[Code]],Codes[],COLUMN(Codes[[#Headers],[EDD + Mode of Conception]]),FALSE)</f>
        <v>Yes</v>
      </c>
      <c r="R1037" s="1" t="str">
        <f>VLOOKUP(Cohort[[#This Row],[Code]],Codes[],COLUMN(Codes[[#Headers],[Late Pregnancy History]]),FALSE)</f>
        <v>Yes</v>
      </c>
      <c r="S1037" s="1" t="str">
        <f>VLOOKUP(Cohort[[#This Row],[Code]],Codes[],COLUMN(Codes[[#Headers],[Labour History]]),FALSE)</f>
        <v>Yes</v>
      </c>
      <c r="T1037" s="1" t="str">
        <f>VLOOKUP(Cohort[[#This Row],[Code]],Codes[],COLUMN(Codes[[#Headers],[Baby Background Information]]),FALSE)</f>
        <v>Yes</v>
      </c>
      <c r="U1037" s="1" t="str">
        <f>VLOOKUP(Cohort[[#This Row],[Code]],Codes[],COLUMN(Codes[[#Headers],[EPDS]]),FALSE)</f>
        <v>Yes</v>
      </c>
      <c r="V1037" s="1" t="str">
        <f>VLOOKUP(Cohort[[#This Row],[Code]],Codes[],COLUMN(Codes[[#Headers],[Mother''s Medications]]),FALSE)</f>
        <v>Yes</v>
      </c>
      <c r="W1037" s="1" t="str">
        <f>VLOOKUP(Cohort[[#This Row],[Code]],Codes[],COLUMN(Codes[[#Headers],[Baby Medications]]),FALSE)</f>
        <v>Yes</v>
      </c>
      <c r="X1037" s="1" t="str">
        <f>VLOOKUP(Cohort[[#This Row],[Code]],Codes[],COLUMN(Codes[[#Headers],[Obstetric Histpry]]),FALSE)</f>
        <v>Yes</v>
      </c>
      <c r="Y1037" s="1" t="str">
        <f>VLOOKUP(Cohort[[#This Row],[Code]],Codes[],COLUMN(Codes[[#Headers],[18 Month Follow on Data]]),FALSE)</f>
        <v>No</v>
      </c>
    </row>
    <row r="1038" spans="1:25" hidden="1" x14ac:dyDescent="0.2">
      <c r="A1038" t="s">
        <v>1051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 t="str" cm="1">
        <f t="array" ref="I1038">TEXT(SUM(10^Code_Mask*(Cohort[[#This Row],[Fetal Pilot Scans, validated or not]:[Has child had an 18 month assessment.  NB this includes limited data, courtesy assessments etc]]&gt;0)),"0000000")</f>
        <v>1000000</v>
      </c>
      <c r="L1038" s="1" t="b">
        <f>VLOOKUP(Cohort[[#This Row],[Participant ID]],BIBS[],COLUMN(BIBS[[#Headers],[BIBS?]]),FALSE)</f>
        <v>0</v>
      </c>
      <c r="N1038" s="1" t="str">
        <f>VLOOKUP(Cohort[[#This Row],[Code]],Codes[],COLUMN(Codes[[#Headers],[Meaning]]),FALSE)</f>
        <v>Fetal scan, no other scans, not assessed</v>
      </c>
      <c r="O1038" s="1" t="str">
        <f>VLOOKUP(Cohort[[#This Row],[Code]],Codes[],COLUMN(Codes[[#Headers],[Parents Demographic]]),FALSE)</f>
        <v>Yes</v>
      </c>
      <c r="P1038" s="1" t="str">
        <f>VLOOKUP(Cohort[[#This Row],[Code]],Codes[],COLUMN(Codes[[#Headers],[Mother''s Past Medical History]]),FALSE)</f>
        <v>Yes</v>
      </c>
      <c r="Q1038" s="1" t="str">
        <f>VLOOKUP(Cohort[[#This Row],[Code]],Codes[],COLUMN(Codes[[#Headers],[EDD + Mode of Conception]]),FALSE)</f>
        <v>Yes</v>
      </c>
      <c r="R1038" s="1" t="str">
        <f>VLOOKUP(Cohort[[#This Row],[Code]],Codes[],COLUMN(Codes[[#Headers],[Late Pregnancy History]]),FALSE)</f>
        <v>Yes</v>
      </c>
      <c r="S1038" s="1" t="str">
        <f>VLOOKUP(Cohort[[#This Row],[Code]],Codes[],COLUMN(Codes[[#Headers],[Labour History]]),FALSE)</f>
        <v>Yes</v>
      </c>
      <c r="T1038" s="1" t="str">
        <f>VLOOKUP(Cohort[[#This Row],[Code]],Codes[],COLUMN(Codes[[#Headers],[Baby Background Information]]),FALSE)</f>
        <v>Yes</v>
      </c>
      <c r="U1038" s="1" t="str">
        <f>VLOOKUP(Cohort[[#This Row],[Code]],Codes[],COLUMN(Codes[[#Headers],[EPDS]]),FALSE)</f>
        <v>Yes</v>
      </c>
      <c r="V1038" s="1" t="str">
        <f>VLOOKUP(Cohort[[#This Row],[Code]],Codes[],COLUMN(Codes[[#Headers],[Mother''s Medications]]),FALSE)</f>
        <v>Yes</v>
      </c>
      <c r="W1038" s="1" t="str">
        <f>VLOOKUP(Cohort[[#This Row],[Code]],Codes[],COLUMN(Codes[[#Headers],[Baby Medications]]),FALSE)</f>
        <v>Yes</v>
      </c>
      <c r="X1038" s="1" t="str">
        <f>VLOOKUP(Cohort[[#This Row],[Code]],Codes[],COLUMN(Codes[[#Headers],[Obstetric Histpry]]),FALSE)</f>
        <v>Yes</v>
      </c>
      <c r="Y1038" s="1" t="str">
        <f>VLOOKUP(Cohort[[#This Row],[Code]],Codes[],COLUMN(Codes[[#Headers],[18 Month Follow on Data]]),FALSE)</f>
        <v>No</v>
      </c>
    </row>
    <row r="1039" spans="1:25" hidden="1" x14ac:dyDescent="0.2">
      <c r="A1039" t="s">
        <v>1052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 t="str" cm="1">
        <f t="array" ref="I1039">TEXT(SUM(10^Code_Mask*(Cohort[[#This Row],[Fetal Pilot Scans, validated or not]:[Has child had an 18 month assessment.  NB this includes limited data, courtesy assessments etc]]&gt;0)),"0000000")</f>
        <v>1100000</v>
      </c>
      <c r="L1039" s="1" t="b">
        <f>VLOOKUP(Cohort[[#This Row],[Participant ID]],BIBS[],COLUMN(BIBS[[#Headers],[BIBS?]]),FALSE)</f>
        <v>0</v>
      </c>
      <c r="N1039" s="1" t="str">
        <f>VLOOKUP(Cohort[[#This Row],[Code]],Codes[],COLUMN(Codes[[#Headers],[Meaning]]),FALSE)</f>
        <v>Fetal scan + term scan, not assessed</v>
      </c>
      <c r="O1039" s="1" t="str">
        <f>VLOOKUP(Cohort[[#This Row],[Code]],Codes[],COLUMN(Codes[[#Headers],[Parents Demographic]]),FALSE)</f>
        <v>Yes</v>
      </c>
      <c r="P1039" s="1" t="str">
        <f>VLOOKUP(Cohort[[#This Row],[Code]],Codes[],COLUMN(Codes[[#Headers],[Mother''s Past Medical History]]),FALSE)</f>
        <v>Yes</v>
      </c>
      <c r="Q1039" s="1" t="str">
        <f>VLOOKUP(Cohort[[#This Row],[Code]],Codes[],COLUMN(Codes[[#Headers],[EDD + Mode of Conception]]),FALSE)</f>
        <v>Yes</v>
      </c>
      <c r="R1039" s="1" t="str">
        <f>VLOOKUP(Cohort[[#This Row],[Code]],Codes[],COLUMN(Codes[[#Headers],[Late Pregnancy History]]),FALSE)</f>
        <v>Yes</v>
      </c>
      <c r="S1039" s="1" t="str">
        <f>VLOOKUP(Cohort[[#This Row],[Code]],Codes[],COLUMN(Codes[[#Headers],[Labour History]]),FALSE)</f>
        <v>Yes</v>
      </c>
      <c r="T1039" s="1" t="str">
        <f>VLOOKUP(Cohort[[#This Row],[Code]],Codes[],COLUMN(Codes[[#Headers],[Baby Background Information]]),FALSE)</f>
        <v>Yes</v>
      </c>
      <c r="U1039" s="1" t="str">
        <f>VLOOKUP(Cohort[[#This Row],[Code]],Codes[],COLUMN(Codes[[#Headers],[EPDS]]),FALSE)</f>
        <v>Yes</v>
      </c>
      <c r="V1039" s="1" t="str">
        <f>VLOOKUP(Cohort[[#This Row],[Code]],Codes[],COLUMN(Codes[[#Headers],[Mother''s Medications]]),FALSE)</f>
        <v>Yes</v>
      </c>
      <c r="W1039" s="1" t="str">
        <f>VLOOKUP(Cohort[[#This Row],[Code]],Codes[],COLUMN(Codes[[#Headers],[Baby Medications]]),FALSE)</f>
        <v>Yes</v>
      </c>
      <c r="X1039" s="1" t="str">
        <f>VLOOKUP(Cohort[[#This Row],[Code]],Codes[],COLUMN(Codes[[#Headers],[Obstetric Histpry]]),FALSE)</f>
        <v>Yes</v>
      </c>
      <c r="Y1039" s="1" t="str">
        <f>VLOOKUP(Cohort[[#This Row],[Code]],Codes[],COLUMN(Codes[[#Headers],[18 Month Follow on Data]]),FALSE)</f>
        <v>No</v>
      </c>
    </row>
    <row r="1040" spans="1:25" hidden="1" x14ac:dyDescent="0.2">
      <c r="A1040" t="s">
        <v>1053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 t="str" cm="1">
        <f t="array" ref="I1040">TEXT(SUM(10^Code_Mask*(Cohort[[#This Row],[Fetal Pilot Scans, validated or not]:[Has child had an 18 month assessment.  NB this includes limited data, courtesy assessments etc]]&gt;0)),"0000000")</f>
        <v>0001000</v>
      </c>
      <c r="L1040" s="1" t="b">
        <f>VLOOKUP(Cohort[[#This Row],[Participant ID]],BIBS[],COLUMN(BIBS[[#Headers],[BIBS?]]),FALSE)</f>
        <v>0</v>
      </c>
      <c r="N1040" s="1" t="str">
        <f>VLOOKUP(Cohort[[#This Row],[Code]],Codes[],COLUMN(Codes[[#Headers],[Meaning]]),FALSE)</f>
        <v>Pre-term_at term only, no other scans not assessed</v>
      </c>
      <c r="O1040" s="1" t="str">
        <f>VLOOKUP(Cohort[[#This Row],[Code]],Codes[],COLUMN(Codes[[#Headers],[Parents Demographic]]),FALSE)</f>
        <v>Yes</v>
      </c>
      <c r="P1040" s="1" t="str">
        <f>VLOOKUP(Cohort[[#This Row],[Code]],Codes[],COLUMN(Codes[[#Headers],[Mother''s Past Medical History]]),FALSE)</f>
        <v>Yes</v>
      </c>
      <c r="Q1040" s="1" t="str">
        <f>VLOOKUP(Cohort[[#This Row],[Code]],Codes[],COLUMN(Codes[[#Headers],[EDD + Mode of Conception]]),FALSE)</f>
        <v>Yes</v>
      </c>
      <c r="R1040" s="1" t="str">
        <f>VLOOKUP(Cohort[[#This Row],[Code]],Codes[],COLUMN(Codes[[#Headers],[Late Pregnancy History]]),FALSE)</f>
        <v>Yes</v>
      </c>
      <c r="S1040" s="1" t="str">
        <f>VLOOKUP(Cohort[[#This Row],[Code]],Codes[],COLUMN(Codes[[#Headers],[Labour History]]),FALSE)</f>
        <v>Yes</v>
      </c>
      <c r="T1040" s="1" t="str">
        <f>VLOOKUP(Cohort[[#This Row],[Code]],Codes[],COLUMN(Codes[[#Headers],[Baby Background Information]]),FALSE)</f>
        <v>Yes</v>
      </c>
      <c r="U1040" s="1" t="str">
        <f>VLOOKUP(Cohort[[#This Row],[Code]],Codes[],COLUMN(Codes[[#Headers],[EPDS]]),FALSE)</f>
        <v>Yes</v>
      </c>
      <c r="V1040" s="1" t="str">
        <f>VLOOKUP(Cohort[[#This Row],[Code]],Codes[],COLUMN(Codes[[#Headers],[Mother''s Medications]]),FALSE)</f>
        <v>Yes</v>
      </c>
      <c r="W1040" s="1" t="str">
        <f>VLOOKUP(Cohort[[#This Row],[Code]],Codes[],COLUMN(Codes[[#Headers],[Baby Medications]]),FALSE)</f>
        <v>Yes</v>
      </c>
      <c r="X1040" s="1" t="str">
        <f>VLOOKUP(Cohort[[#This Row],[Code]],Codes[],COLUMN(Codes[[#Headers],[Obstetric Histpry]]),FALSE)</f>
        <v>Yes</v>
      </c>
      <c r="Y1040" s="1" t="str">
        <f>VLOOKUP(Cohort[[#This Row],[Code]],Codes[],COLUMN(Codes[[#Headers],[18 Month Follow on Data]]),FALSE)</f>
        <v>No</v>
      </c>
    </row>
    <row r="1041" spans="1:25" hidden="1" x14ac:dyDescent="0.2">
      <c r="A1041" t="s">
        <v>1054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 t="str" cm="1">
        <f t="array" ref="I1041">TEXT(SUM(10^Code_Mask*(Cohort[[#This Row],[Fetal Pilot Scans, validated or not]:[Has child had an 18 month assessment.  NB this includes limited data, courtesy assessments etc]]&gt;0)),"0000000")</f>
        <v>1100000</v>
      </c>
      <c r="L1041" s="1" t="b">
        <f>VLOOKUP(Cohort[[#This Row],[Participant ID]],BIBS[],COLUMN(BIBS[[#Headers],[BIBS?]]),FALSE)</f>
        <v>0</v>
      </c>
      <c r="N1041" s="1" t="str">
        <f>VLOOKUP(Cohort[[#This Row],[Code]],Codes[],COLUMN(Codes[[#Headers],[Meaning]]),FALSE)</f>
        <v>Fetal scan + term scan, not assessed</v>
      </c>
      <c r="O1041" s="1" t="str">
        <f>VLOOKUP(Cohort[[#This Row],[Code]],Codes[],COLUMN(Codes[[#Headers],[Parents Demographic]]),FALSE)</f>
        <v>Yes</v>
      </c>
      <c r="P1041" s="1" t="str">
        <f>VLOOKUP(Cohort[[#This Row],[Code]],Codes[],COLUMN(Codes[[#Headers],[Mother''s Past Medical History]]),FALSE)</f>
        <v>Yes</v>
      </c>
      <c r="Q1041" s="1" t="str">
        <f>VLOOKUP(Cohort[[#This Row],[Code]],Codes[],COLUMN(Codes[[#Headers],[EDD + Mode of Conception]]),FALSE)</f>
        <v>Yes</v>
      </c>
      <c r="R1041" s="1" t="str">
        <f>VLOOKUP(Cohort[[#This Row],[Code]],Codes[],COLUMN(Codes[[#Headers],[Late Pregnancy History]]),FALSE)</f>
        <v>Yes</v>
      </c>
      <c r="S1041" s="1" t="str">
        <f>VLOOKUP(Cohort[[#This Row],[Code]],Codes[],COLUMN(Codes[[#Headers],[Labour History]]),FALSE)</f>
        <v>Yes</v>
      </c>
      <c r="T1041" s="1" t="str">
        <f>VLOOKUP(Cohort[[#This Row],[Code]],Codes[],COLUMN(Codes[[#Headers],[Baby Background Information]]),FALSE)</f>
        <v>Yes</v>
      </c>
      <c r="U1041" s="1" t="str">
        <f>VLOOKUP(Cohort[[#This Row],[Code]],Codes[],COLUMN(Codes[[#Headers],[EPDS]]),FALSE)</f>
        <v>Yes</v>
      </c>
      <c r="V1041" s="1" t="str">
        <f>VLOOKUP(Cohort[[#This Row],[Code]],Codes[],COLUMN(Codes[[#Headers],[Mother''s Medications]]),FALSE)</f>
        <v>Yes</v>
      </c>
      <c r="W1041" s="1" t="str">
        <f>VLOOKUP(Cohort[[#This Row],[Code]],Codes[],COLUMN(Codes[[#Headers],[Baby Medications]]),FALSE)</f>
        <v>Yes</v>
      </c>
      <c r="X1041" s="1" t="str">
        <f>VLOOKUP(Cohort[[#This Row],[Code]],Codes[],COLUMN(Codes[[#Headers],[Obstetric Histpry]]),FALSE)</f>
        <v>Yes</v>
      </c>
      <c r="Y1041" s="1" t="str">
        <f>VLOOKUP(Cohort[[#This Row],[Code]],Codes[],COLUMN(Codes[[#Headers],[18 Month Follow on Data]]),FALSE)</f>
        <v>No</v>
      </c>
    </row>
    <row r="1042" spans="1:25" hidden="1" x14ac:dyDescent="0.2">
      <c r="A1042" t="s">
        <v>1055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 t="str" cm="1">
        <f t="array" ref="I1042">TEXT(SUM(10^Code_Mask*(Cohort[[#This Row],[Fetal Pilot Scans, validated or not]:[Has child had an 18 month assessment.  NB this includes limited data, courtesy assessments etc]]&gt;0)),"0000000")</f>
        <v>1000000</v>
      </c>
      <c r="L1042" s="1" t="b">
        <f>VLOOKUP(Cohort[[#This Row],[Participant ID]],BIBS[],COLUMN(BIBS[[#Headers],[BIBS?]]),FALSE)</f>
        <v>0</v>
      </c>
      <c r="N1042" s="1" t="str">
        <f>VLOOKUP(Cohort[[#This Row],[Code]],Codes[],COLUMN(Codes[[#Headers],[Meaning]]),FALSE)</f>
        <v>Fetal scan, no other scans, not assessed</v>
      </c>
      <c r="O1042" s="1" t="str">
        <f>VLOOKUP(Cohort[[#This Row],[Code]],Codes[],COLUMN(Codes[[#Headers],[Parents Demographic]]),FALSE)</f>
        <v>Yes</v>
      </c>
      <c r="P1042" s="1" t="str">
        <f>VLOOKUP(Cohort[[#This Row],[Code]],Codes[],COLUMN(Codes[[#Headers],[Mother''s Past Medical History]]),FALSE)</f>
        <v>Yes</v>
      </c>
      <c r="Q1042" s="1" t="str">
        <f>VLOOKUP(Cohort[[#This Row],[Code]],Codes[],COLUMN(Codes[[#Headers],[EDD + Mode of Conception]]),FALSE)</f>
        <v>Yes</v>
      </c>
      <c r="R1042" s="1" t="str">
        <f>VLOOKUP(Cohort[[#This Row],[Code]],Codes[],COLUMN(Codes[[#Headers],[Late Pregnancy History]]),FALSE)</f>
        <v>Yes</v>
      </c>
      <c r="S1042" s="1" t="str">
        <f>VLOOKUP(Cohort[[#This Row],[Code]],Codes[],COLUMN(Codes[[#Headers],[Labour History]]),FALSE)</f>
        <v>Yes</v>
      </c>
      <c r="T1042" s="1" t="str">
        <f>VLOOKUP(Cohort[[#This Row],[Code]],Codes[],COLUMN(Codes[[#Headers],[Baby Background Information]]),FALSE)</f>
        <v>Yes</v>
      </c>
      <c r="U1042" s="1" t="str">
        <f>VLOOKUP(Cohort[[#This Row],[Code]],Codes[],COLUMN(Codes[[#Headers],[EPDS]]),FALSE)</f>
        <v>Yes</v>
      </c>
      <c r="V1042" s="1" t="str">
        <f>VLOOKUP(Cohort[[#This Row],[Code]],Codes[],COLUMN(Codes[[#Headers],[Mother''s Medications]]),FALSE)</f>
        <v>Yes</v>
      </c>
      <c r="W1042" s="1" t="str">
        <f>VLOOKUP(Cohort[[#This Row],[Code]],Codes[],COLUMN(Codes[[#Headers],[Baby Medications]]),FALSE)</f>
        <v>Yes</v>
      </c>
      <c r="X1042" s="1" t="str">
        <f>VLOOKUP(Cohort[[#This Row],[Code]],Codes[],COLUMN(Codes[[#Headers],[Obstetric Histpry]]),FALSE)</f>
        <v>Yes</v>
      </c>
      <c r="Y1042" s="1" t="str">
        <f>VLOOKUP(Cohort[[#This Row],[Code]],Codes[],COLUMN(Codes[[#Headers],[18 Month Follow on Data]]),FALSE)</f>
        <v>No</v>
      </c>
    </row>
    <row r="1043" spans="1:25" hidden="1" x14ac:dyDescent="0.2">
      <c r="A1043" t="s">
        <v>1056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 t="str" cm="1">
        <f t="array" ref="I1043">TEXT(SUM(10^Code_Mask*(Cohort[[#This Row],[Fetal Pilot Scans, validated or not]:[Has child had an 18 month assessment.  NB this includes limited data, courtesy assessments etc]]&gt;0)),"0000000")</f>
        <v>1000000</v>
      </c>
      <c r="L1043" s="1" t="b">
        <f>VLOOKUP(Cohort[[#This Row],[Participant ID]],BIBS[],COLUMN(BIBS[[#Headers],[BIBS?]]),FALSE)</f>
        <v>0</v>
      </c>
      <c r="N1043" s="1" t="str">
        <f>VLOOKUP(Cohort[[#This Row],[Code]],Codes[],COLUMN(Codes[[#Headers],[Meaning]]),FALSE)</f>
        <v>Fetal scan, no other scans, not assessed</v>
      </c>
      <c r="O1043" s="1" t="str">
        <f>VLOOKUP(Cohort[[#This Row],[Code]],Codes[],COLUMN(Codes[[#Headers],[Parents Demographic]]),FALSE)</f>
        <v>Yes</v>
      </c>
      <c r="P1043" s="1" t="str">
        <f>VLOOKUP(Cohort[[#This Row],[Code]],Codes[],COLUMN(Codes[[#Headers],[Mother''s Past Medical History]]),FALSE)</f>
        <v>Yes</v>
      </c>
      <c r="Q1043" s="1" t="str">
        <f>VLOOKUP(Cohort[[#This Row],[Code]],Codes[],COLUMN(Codes[[#Headers],[EDD + Mode of Conception]]),FALSE)</f>
        <v>Yes</v>
      </c>
      <c r="R1043" s="1" t="str">
        <f>VLOOKUP(Cohort[[#This Row],[Code]],Codes[],COLUMN(Codes[[#Headers],[Late Pregnancy History]]),FALSE)</f>
        <v>Yes</v>
      </c>
      <c r="S1043" s="1" t="str">
        <f>VLOOKUP(Cohort[[#This Row],[Code]],Codes[],COLUMN(Codes[[#Headers],[Labour History]]),FALSE)</f>
        <v>Yes</v>
      </c>
      <c r="T1043" s="1" t="str">
        <f>VLOOKUP(Cohort[[#This Row],[Code]],Codes[],COLUMN(Codes[[#Headers],[Baby Background Information]]),FALSE)</f>
        <v>Yes</v>
      </c>
      <c r="U1043" s="1" t="str">
        <f>VLOOKUP(Cohort[[#This Row],[Code]],Codes[],COLUMN(Codes[[#Headers],[EPDS]]),FALSE)</f>
        <v>Yes</v>
      </c>
      <c r="V1043" s="1" t="str">
        <f>VLOOKUP(Cohort[[#This Row],[Code]],Codes[],COLUMN(Codes[[#Headers],[Mother''s Medications]]),FALSE)</f>
        <v>Yes</v>
      </c>
      <c r="W1043" s="1" t="str">
        <f>VLOOKUP(Cohort[[#This Row],[Code]],Codes[],COLUMN(Codes[[#Headers],[Baby Medications]]),FALSE)</f>
        <v>Yes</v>
      </c>
      <c r="X1043" s="1" t="str">
        <f>VLOOKUP(Cohort[[#This Row],[Code]],Codes[],COLUMN(Codes[[#Headers],[Obstetric Histpry]]),FALSE)</f>
        <v>Yes</v>
      </c>
      <c r="Y1043" s="1" t="str">
        <f>VLOOKUP(Cohort[[#This Row],[Code]],Codes[],COLUMN(Codes[[#Headers],[18 Month Follow on Data]]),FALSE)</f>
        <v>No</v>
      </c>
    </row>
    <row r="1044" spans="1:25" x14ac:dyDescent="0.2">
      <c r="A1044" t="s">
        <v>1057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 t="str" cm="1">
        <f t="array" ref="I1044">TEXT(SUM(10^Code_Mask*(Cohort[[#This Row],[Fetal Pilot Scans, validated or not]:[Has child had an 18 month assessment.  NB this includes limited data, courtesy assessments etc]]&gt;0)),"0000000")</f>
        <v>0100000</v>
      </c>
      <c r="L1044" s="1" t="b">
        <f>VLOOKUP(Cohort[[#This Row],[Participant ID]],BIBS[],COLUMN(BIBS[[#Headers],[BIBS?]]),FALSE)</f>
        <v>1</v>
      </c>
      <c r="N1044" s="1" t="str">
        <f>VLOOKUP(Cohort[[#This Row],[Code]],Codes[],COLUMN(Codes[[#Headers],[Meaning]]),FALSE)</f>
        <v>Term scan, not assessed</v>
      </c>
      <c r="O1044" s="1" t="str">
        <f>VLOOKUP(Cohort[[#This Row],[Code]],Codes[],COLUMN(Codes[[#Headers],[Parents Demographic]]),FALSE)</f>
        <v>Yes</v>
      </c>
      <c r="P1044" s="1" t="str">
        <f>VLOOKUP(Cohort[[#This Row],[Code]],Codes[],COLUMN(Codes[[#Headers],[Mother''s Past Medical History]]),FALSE)</f>
        <v>Yes</v>
      </c>
      <c r="Q1044" s="1" t="str">
        <f>VLOOKUP(Cohort[[#This Row],[Code]],Codes[],COLUMN(Codes[[#Headers],[EDD + Mode of Conception]]),FALSE)</f>
        <v>Yes</v>
      </c>
      <c r="R1044" s="1" t="str">
        <f>VLOOKUP(Cohort[[#This Row],[Code]],Codes[],COLUMN(Codes[[#Headers],[Late Pregnancy History]]),FALSE)</f>
        <v>Yes</v>
      </c>
      <c r="S1044" s="1" t="str">
        <f>VLOOKUP(Cohort[[#This Row],[Code]],Codes[],COLUMN(Codes[[#Headers],[Labour History]]),FALSE)</f>
        <v>Yes</v>
      </c>
      <c r="T1044" s="1" t="str">
        <f>VLOOKUP(Cohort[[#This Row],[Code]],Codes[],COLUMN(Codes[[#Headers],[Baby Background Information]]),FALSE)</f>
        <v>Yes</v>
      </c>
      <c r="U1044" s="1" t="str">
        <f>VLOOKUP(Cohort[[#This Row],[Code]],Codes[],COLUMN(Codes[[#Headers],[EPDS]]),FALSE)</f>
        <v>Yes</v>
      </c>
      <c r="V1044" s="1" t="str">
        <f>VLOOKUP(Cohort[[#This Row],[Code]],Codes[],COLUMN(Codes[[#Headers],[Mother''s Medications]]),FALSE)</f>
        <v>Yes</v>
      </c>
      <c r="W1044" s="1" t="str">
        <f>VLOOKUP(Cohort[[#This Row],[Code]],Codes[],COLUMN(Codes[[#Headers],[Baby Medications]]),FALSE)</f>
        <v>Yes</v>
      </c>
      <c r="X1044" s="1" t="str">
        <f>VLOOKUP(Cohort[[#This Row],[Code]],Codes[],COLUMN(Codes[[#Headers],[Obstetric Histpry]]),FALSE)</f>
        <v>Yes</v>
      </c>
      <c r="Y1044" s="1" t="str">
        <f>VLOOKUP(Cohort[[#This Row],[Code]],Codes[],COLUMN(Codes[[#Headers],[18 Month Follow on Data]]),FALSE)</f>
        <v>No</v>
      </c>
    </row>
    <row r="1045" spans="1:25" hidden="1" x14ac:dyDescent="0.2">
      <c r="A1045" t="s">
        <v>1058</v>
      </c>
      <c r="B1045">
        <v>0</v>
      </c>
      <c r="C1045">
        <v>0</v>
      </c>
      <c r="D1045">
        <v>2</v>
      </c>
      <c r="E1045">
        <v>0</v>
      </c>
      <c r="F1045">
        <v>0</v>
      </c>
      <c r="G1045">
        <v>0</v>
      </c>
      <c r="H1045">
        <v>0</v>
      </c>
      <c r="I1045" t="str" cm="1">
        <f t="array" ref="I1045">TEXT(SUM(10^Code_Mask*(Cohort[[#This Row],[Fetal Pilot Scans, validated or not]:[Has child had an 18 month assessment.  NB this includes limited data, courtesy assessments etc]]&gt;0)),"0000000")</f>
        <v>1000000</v>
      </c>
      <c r="L1045" s="1" t="b">
        <f>VLOOKUP(Cohort[[#This Row],[Participant ID]],BIBS[],COLUMN(BIBS[[#Headers],[BIBS?]]),FALSE)</f>
        <v>0</v>
      </c>
      <c r="N1045" s="1" t="str">
        <f>VLOOKUP(Cohort[[#This Row],[Code]],Codes[],COLUMN(Codes[[#Headers],[Meaning]]),FALSE)</f>
        <v>Fetal scan, no other scans, not assessed</v>
      </c>
      <c r="O1045" s="1" t="str">
        <f>VLOOKUP(Cohort[[#This Row],[Code]],Codes[],COLUMN(Codes[[#Headers],[Parents Demographic]]),FALSE)</f>
        <v>Yes</v>
      </c>
      <c r="P1045" s="1" t="str">
        <f>VLOOKUP(Cohort[[#This Row],[Code]],Codes[],COLUMN(Codes[[#Headers],[Mother''s Past Medical History]]),FALSE)</f>
        <v>Yes</v>
      </c>
      <c r="Q1045" s="1" t="str">
        <f>VLOOKUP(Cohort[[#This Row],[Code]],Codes[],COLUMN(Codes[[#Headers],[EDD + Mode of Conception]]),FALSE)</f>
        <v>Yes</v>
      </c>
      <c r="R1045" s="1" t="str">
        <f>VLOOKUP(Cohort[[#This Row],[Code]],Codes[],COLUMN(Codes[[#Headers],[Late Pregnancy History]]),FALSE)</f>
        <v>Yes</v>
      </c>
      <c r="S1045" s="1" t="str">
        <f>VLOOKUP(Cohort[[#This Row],[Code]],Codes[],COLUMN(Codes[[#Headers],[Labour History]]),FALSE)</f>
        <v>Yes</v>
      </c>
      <c r="T1045" s="1" t="str">
        <f>VLOOKUP(Cohort[[#This Row],[Code]],Codes[],COLUMN(Codes[[#Headers],[Baby Background Information]]),FALSE)</f>
        <v>Yes</v>
      </c>
      <c r="U1045" s="1" t="str">
        <f>VLOOKUP(Cohort[[#This Row],[Code]],Codes[],COLUMN(Codes[[#Headers],[EPDS]]),FALSE)</f>
        <v>Yes</v>
      </c>
      <c r="V1045" s="1" t="str">
        <f>VLOOKUP(Cohort[[#This Row],[Code]],Codes[],COLUMN(Codes[[#Headers],[Mother''s Medications]]),FALSE)</f>
        <v>Yes</v>
      </c>
      <c r="W1045" s="1" t="str">
        <f>VLOOKUP(Cohort[[#This Row],[Code]],Codes[],COLUMN(Codes[[#Headers],[Baby Medications]]),FALSE)</f>
        <v>Yes</v>
      </c>
      <c r="X1045" s="1" t="str">
        <f>VLOOKUP(Cohort[[#This Row],[Code]],Codes[],COLUMN(Codes[[#Headers],[Obstetric Histpry]]),FALSE)</f>
        <v>Yes</v>
      </c>
      <c r="Y1045" s="1" t="str">
        <f>VLOOKUP(Cohort[[#This Row],[Code]],Codes[],COLUMN(Codes[[#Headers],[18 Month Follow on Data]]),FALSE)</f>
        <v>No</v>
      </c>
    </row>
    <row r="1046" spans="1:25" hidden="1" x14ac:dyDescent="0.2">
      <c r="A1046" t="s">
        <v>1059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 t="str" cm="1">
        <f t="array" ref="I1046">TEXT(SUM(10^Code_Mask*(Cohort[[#This Row],[Fetal Pilot Scans, validated or not]:[Has child had an 18 month assessment.  NB this includes limited data, courtesy assessments etc]]&gt;0)),"0000000")</f>
        <v>1000000</v>
      </c>
      <c r="L1046" s="1" t="b">
        <f>VLOOKUP(Cohort[[#This Row],[Participant ID]],BIBS[],COLUMN(BIBS[[#Headers],[BIBS?]]),FALSE)</f>
        <v>0</v>
      </c>
      <c r="N1046" s="1" t="str">
        <f>VLOOKUP(Cohort[[#This Row],[Code]],Codes[],COLUMN(Codes[[#Headers],[Meaning]]),FALSE)</f>
        <v>Fetal scan, no other scans, not assessed</v>
      </c>
      <c r="O1046" s="1" t="str">
        <f>VLOOKUP(Cohort[[#This Row],[Code]],Codes[],COLUMN(Codes[[#Headers],[Parents Demographic]]),FALSE)</f>
        <v>Yes</v>
      </c>
      <c r="P1046" s="1" t="str">
        <f>VLOOKUP(Cohort[[#This Row],[Code]],Codes[],COLUMN(Codes[[#Headers],[Mother''s Past Medical History]]),FALSE)</f>
        <v>Yes</v>
      </c>
      <c r="Q1046" s="1" t="str">
        <f>VLOOKUP(Cohort[[#This Row],[Code]],Codes[],COLUMN(Codes[[#Headers],[EDD + Mode of Conception]]),FALSE)</f>
        <v>Yes</v>
      </c>
      <c r="R1046" s="1" t="str">
        <f>VLOOKUP(Cohort[[#This Row],[Code]],Codes[],COLUMN(Codes[[#Headers],[Late Pregnancy History]]),FALSE)</f>
        <v>Yes</v>
      </c>
      <c r="S1046" s="1" t="str">
        <f>VLOOKUP(Cohort[[#This Row],[Code]],Codes[],COLUMN(Codes[[#Headers],[Labour History]]),FALSE)</f>
        <v>Yes</v>
      </c>
      <c r="T1046" s="1" t="str">
        <f>VLOOKUP(Cohort[[#This Row],[Code]],Codes[],COLUMN(Codes[[#Headers],[Baby Background Information]]),FALSE)</f>
        <v>Yes</v>
      </c>
      <c r="U1046" s="1" t="str">
        <f>VLOOKUP(Cohort[[#This Row],[Code]],Codes[],COLUMN(Codes[[#Headers],[EPDS]]),FALSE)</f>
        <v>Yes</v>
      </c>
      <c r="V1046" s="1" t="str">
        <f>VLOOKUP(Cohort[[#This Row],[Code]],Codes[],COLUMN(Codes[[#Headers],[Mother''s Medications]]),FALSE)</f>
        <v>Yes</v>
      </c>
      <c r="W1046" s="1" t="str">
        <f>VLOOKUP(Cohort[[#This Row],[Code]],Codes[],COLUMN(Codes[[#Headers],[Baby Medications]]),FALSE)</f>
        <v>Yes</v>
      </c>
      <c r="X1046" s="1" t="str">
        <f>VLOOKUP(Cohort[[#This Row],[Code]],Codes[],COLUMN(Codes[[#Headers],[Obstetric Histpry]]),FALSE)</f>
        <v>Yes</v>
      </c>
      <c r="Y1046" s="1" t="str">
        <f>VLOOKUP(Cohort[[#This Row],[Code]],Codes[],COLUMN(Codes[[#Headers],[18 Month Follow on Data]]),FALSE)</f>
        <v>No</v>
      </c>
    </row>
    <row r="1047" spans="1:25" hidden="1" x14ac:dyDescent="0.2">
      <c r="A1047" t="s">
        <v>1060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 t="str" cm="1">
        <f t="array" ref="I1047">TEXT(SUM(10^Code_Mask*(Cohort[[#This Row],[Fetal Pilot Scans, validated or not]:[Has child had an 18 month assessment.  NB this includes limited data, courtesy assessments etc]]&gt;0)),"0000000")</f>
        <v>1001000</v>
      </c>
      <c r="L1047" s="1" t="b">
        <f>VLOOKUP(Cohort[[#This Row],[Participant ID]],BIBS[],COLUMN(BIBS[[#Headers],[BIBS?]]),FALSE)</f>
        <v>0</v>
      </c>
      <c r="N1047" s="1" t="str">
        <f>VLOOKUP(Cohort[[#This Row],[Code]],Codes[],COLUMN(Codes[[#Headers],[Meaning]]),FALSE)</f>
        <v>Fetal scan + Pre_term_at_term scan, not assessed</v>
      </c>
      <c r="O1047" s="1" t="str">
        <f>VLOOKUP(Cohort[[#This Row],[Code]],Codes[],COLUMN(Codes[[#Headers],[Parents Demographic]]),FALSE)</f>
        <v>Yes</v>
      </c>
      <c r="P1047" s="1" t="str">
        <f>VLOOKUP(Cohort[[#This Row],[Code]],Codes[],COLUMN(Codes[[#Headers],[Mother''s Past Medical History]]),FALSE)</f>
        <v>Yes</v>
      </c>
      <c r="Q1047" s="1" t="str">
        <f>VLOOKUP(Cohort[[#This Row],[Code]],Codes[],COLUMN(Codes[[#Headers],[EDD + Mode of Conception]]),FALSE)</f>
        <v>Yes</v>
      </c>
      <c r="R1047" s="1" t="str">
        <f>VLOOKUP(Cohort[[#This Row],[Code]],Codes[],COLUMN(Codes[[#Headers],[Late Pregnancy History]]),FALSE)</f>
        <v>Yes</v>
      </c>
      <c r="S1047" s="1" t="str">
        <f>VLOOKUP(Cohort[[#This Row],[Code]],Codes[],COLUMN(Codes[[#Headers],[Labour History]]),FALSE)</f>
        <v>Yes</v>
      </c>
      <c r="T1047" s="1" t="str">
        <f>VLOOKUP(Cohort[[#This Row],[Code]],Codes[],COLUMN(Codes[[#Headers],[Baby Background Information]]),FALSE)</f>
        <v>Yes</v>
      </c>
      <c r="U1047" s="1" t="str">
        <f>VLOOKUP(Cohort[[#This Row],[Code]],Codes[],COLUMN(Codes[[#Headers],[EPDS]]),FALSE)</f>
        <v>Yes</v>
      </c>
      <c r="V1047" s="1" t="str">
        <f>VLOOKUP(Cohort[[#This Row],[Code]],Codes[],COLUMN(Codes[[#Headers],[Mother''s Medications]]),FALSE)</f>
        <v>Yes</v>
      </c>
      <c r="W1047" s="1" t="str">
        <f>VLOOKUP(Cohort[[#This Row],[Code]],Codes[],COLUMN(Codes[[#Headers],[Baby Medications]]),FALSE)</f>
        <v>Yes</v>
      </c>
      <c r="X1047" s="1" t="str">
        <f>VLOOKUP(Cohort[[#This Row],[Code]],Codes[],COLUMN(Codes[[#Headers],[Obstetric Histpry]]),FALSE)</f>
        <v>Yes</v>
      </c>
      <c r="Y1047" s="1" t="str">
        <f>VLOOKUP(Cohort[[#This Row],[Code]],Codes[],COLUMN(Codes[[#Headers],[18 Month Follow on Data]]),FALSE)</f>
        <v>No</v>
      </c>
    </row>
    <row r="1048" spans="1:25" hidden="1" x14ac:dyDescent="0.2">
      <c r="A1048" t="s">
        <v>1061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tr" cm="1">
        <f t="array" ref="I1048">TEXT(SUM(10^Code_Mask*(Cohort[[#This Row],[Fetal Pilot Scans, validated or not]:[Has child had an 18 month assessment.  NB this includes limited data, courtesy assessments etc]]&gt;0)),"0000000")</f>
        <v>1000000</v>
      </c>
      <c r="L1048" s="1" t="b">
        <f>VLOOKUP(Cohort[[#This Row],[Participant ID]],BIBS[],COLUMN(BIBS[[#Headers],[BIBS?]]),FALSE)</f>
        <v>0</v>
      </c>
      <c r="N1048" s="1" t="str">
        <f>VLOOKUP(Cohort[[#This Row],[Code]],Codes[],COLUMN(Codes[[#Headers],[Meaning]]),FALSE)</f>
        <v>Fetal scan, no other scans, not assessed</v>
      </c>
      <c r="O1048" s="1" t="str">
        <f>VLOOKUP(Cohort[[#This Row],[Code]],Codes[],COLUMN(Codes[[#Headers],[Parents Demographic]]),FALSE)</f>
        <v>Yes</v>
      </c>
      <c r="P1048" s="1" t="str">
        <f>VLOOKUP(Cohort[[#This Row],[Code]],Codes[],COLUMN(Codes[[#Headers],[Mother''s Past Medical History]]),FALSE)</f>
        <v>Yes</v>
      </c>
      <c r="Q1048" s="1" t="str">
        <f>VLOOKUP(Cohort[[#This Row],[Code]],Codes[],COLUMN(Codes[[#Headers],[EDD + Mode of Conception]]),FALSE)</f>
        <v>Yes</v>
      </c>
      <c r="R1048" s="1" t="str">
        <f>VLOOKUP(Cohort[[#This Row],[Code]],Codes[],COLUMN(Codes[[#Headers],[Late Pregnancy History]]),FALSE)</f>
        <v>Yes</v>
      </c>
      <c r="S1048" s="1" t="str">
        <f>VLOOKUP(Cohort[[#This Row],[Code]],Codes[],COLUMN(Codes[[#Headers],[Labour History]]),FALSE)</f>
        <v>Yes</v>
      </c>
      <c r="T1048" s="1" t="str">
        <f>VLOOKUP(Cohort[[#This Row],[Code]],Codes[],COLUMN(Codes[[#Headers],[Baby Background Information]]),FALSE)</f>
        <v>Yes</v>
      </c>
      <c r="U1048" s="1" t="str">
        <f>VLOOKUP(Cohort[[#This Row],[Code]],Codes[],COLUMN(Codes[[#Headers],[EPDS]]),FALSE)</f>
        <v>Yes</v>
      </c>
      <c r="V1048" s="1" t="str">
        <f>VLOOKUP(Cohort[[#This Row],[Code]],Codes[],COLUMN(Codes[[#Headers],[Mother''s Medications]]),FALSE)</f>
        <v>Yes</v>
      </c>
      <c r="W1048" s="1" t="str">
        <f>VLOOKUP(Cohort[[#This Row],[Code]],Codes[],COLUMN(Codes[[#Headers],[Baby Medications]]),FALSE)</f>
        <v>Yes</v>
      </c>
      <c r="X1048" s="1" t="str">
        <f>VLOOKUP(Cohort[[#This Row],[Code]],Codes[],COLUMN(Codes[[#Headers],[Obstetric Histpry]]),FALSE)</f>
        <v>Yes</v>
      </c>
      <c r="Y1048" s="1" t="str">
        <f>VLOOKUP(Cohort[[#This Row],[Code]],Codes[],COLUMN(Codes[[#Headers],[18 Month Follow on Data]]),FALSE)</f>
        <v>No</v>
      </c>
    </row>
    <row r="1049" spans="1:25" hidden="1" x14ac:dyDescent="0.2">
      <c r="A1049" t="s">
        <v>1062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 t="str" cm="1">
        <f t="array" ref="I1049">TEXT(SUM(10^Code_Mask*(Cohort[[#This Row],[Fetal Pilot Scans, validated or not]:[Has child had an 18 month assessment.  NB this includes limited data, courtesy assessments etc]]&gt;0)),"0000000")</f>
        <v>1000000</v>
      </c>
      <c r="L1049" s="1" t="b">
        <f>VLOOKUP(Cohort[[#This Row],[Participant ID]],BIBS[],COLUMN(BIBS[[#Headers],[BIBS?]]),FALSE)</f>
        <v>0</v>
      </c>
      <c r="N1049" s="1" t="str">
        <f>VLOOKUP(Cohort[[#This Row],[Code]],Codes[],COLUMN(Codes[[#Headers],[Meaning]]),FALSE)</f>
        <v>Fetal scan, no other scans, not assessed</v>
      </c>
      <c r="O1049" s="1" t="str">
        <f>VLOOKUP(Cohort[[#This Row],[Code]],Codes[],COLUMN(Codes[[#Headers],[Parents Demographic]]),FALSE)</f>
        <v>Yes</v>
      </c>
      <c r="P1049" s="1" t="str">
        <f>VLOOKUP(Cohort[[#This Row],[Code]],Codes[],COLUMN(Codes[[#Headers],[Mother''s Past Medical History]]),FALSE)</f>
        <v>Yes</v>
      </c>
      <c r="Q1049" s="1" t="str">
        <f>VLOOKUP(Cohort[[#This Row],[Code]],Codes[],COLUMN(Codes[[#Headers],[EDD + Mode of Conception]]),FALSE)</f>
        <v>Yes</v>
      </c>
      <c r="R1049" s="1" t="str">
        <f>VLOOKUP(Cohort[[#This Row],[Code]],Codes[],COLUMN(Codes[[#Headers],[Late Pregnancy History]]),FALSE)</f>
        <v>Yes</v>
      </c>
      <c r="S1049" s="1" t="str">
        <f>VLOOKUP(Cohort[[#This Row],[Code]],Codes[],COLUMN(Codes[[#Headers],[Labour History]]),FALSE)</f>
        <v>Yes</v>
      </c>
      <c r="T1049" s="1" t="str">
        <f>VLOOKUP(Cohort[[#This Row],[Code]],Codes[],COLUMN(Codes[[#Headers],[Baby Background Information]]),FALSE)</f>
        <v>Yes</v>
      </c>
      <c r="U1049" s="1" t="str">
        <f>VLOOKUP(Cohort[[#This Row],[Code]],Codes[],COLUMN(Codes[[#Headers],[EPDS]]),FALSE)</f>
        <v>Yes</v>
      </c>
      <c r="V1049" s="1" t="str">
        <f>VLOOKUP(Cohort[[#This Row],[Code]],Codes[],COLUMN(Codes[[#Headers],[Mother''s Medications]]),FALSE)</f>
        <v>Yes</v>
      </c>
      <c r="W1049" s="1" t="str">
        <f>VLOOKUP(Cohort[[#This Row],[Code]],Codes[],COLUMN(Codes[[#Headers],[Baby Medications]]),FALSE)</f>
        <v>Yes</v>
      </c>
      <c r="X1049" s="1" t="str">
        <f>VLOOKUP(Cohort[[#This Row],[Code]],Codes[],COLUMN(Codes[[#Headers],[Obstetric Histpry]]),FALSE)</f>
        <v>Yes</v>
      </c>
      <c r="Y1049" s="1" t="str">
        <f>VLOOKUP(Cohort[[#This Row],[Code]],Codes[],COLUMN(Codes[[#Headers],[18 Month Follow on Data]]),FALSE)</f>
        <v>No</v>
      </c>
    </row>
    <row r="1050" spans="1:25" hidden="1" x14ac:dyDescent="0.2">
      <c r="A1050" t="s">
        <v>1063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 t="str" cm="1">
        <f t="array" ref="I1050">TEXT(SUM(10^Code_Mask*(Cohort[[#This Row],[Fetal Pilot Scans, validated or not]:[Has child had an 18 month assessment.  NB this includes limited data, courtesy assessments etc]]&gt;0)),"0000000")</f>
        <v>1000000</v>
      </c>
      <c r="L1050" s="1" t="b">
        <f>VLOOKUP(Cohort[[#This Row],[Participant ID]],BIBS[],COLUMN(BIBS[[#Headers],[BIBS?]]),FALSE)</f>
        <v>0</v>
      </c>
      <c r="N1050" s="1" t="str">
        <f>VLOOKUP(Cohort[[#This Row],[Code]],Codes[],COLUMN(Codes[[#Headers],[Meaning]]),FALSE)</f>
        <v>Fetal scan, no other scans, not assessed</v>
      </c>
      <c r="O1050" s="1" t="str">
        <f>VLOOKUP(Cohort[[#This Row],[Code]],Codes[],COLUMN(Codes[[#Headers],[Parents Demographic]]),FALSE)</f>
        <v>Yes</v>
      </c>
      <c r="P1050" s="1" t="str">
        <f>VLOOKUP(Cohort[[#This Row],[Code]],Codes[],COLUMN(Codes[[#Headers],[Mother''s Past Medical History]]),FALSE)</f>
        <v>Yes</v>
      </c>
      <c r="Q1050" s="1" t="str">
        <f>VLOOKUP(Cohort[[#This Row],[Code]],Codes[],COLUMN(Codes[[#Headers],[EDD + Mode of Conception]]),FALSE)</f>
        <v>Yes</v>
      </c>
      <c r="R1050" s="1" t="str">
        <f>VLOOKUP(Cohort[[#This Row],[Code]],Codes[],COLUMN(Codes[[#Headers],[Late Pregnancy History]]),FALSE)</f>
        <v>Yes</v>
      </c>
      <c r="S1050" s="1" t="str">
        <f>VLOOKUP(Cohort[[#This Row],[Code]],Codes[],COLUMN(Codes[[#Headers],[Labour History]]),FALSE)</f>
        <v>Yes</v>
      </c>
      <c r="T1050" s="1" t="str">
        <f>VLOOKUP(Cohort[[#This Row],[Code]],Codes[],COLUMN(Codes[[#Headers],[Baby Background Information]]),FALSE)</f>
        <v>Yes</v>
      </c>
      <c r="U1050" s="1" t="str">
        <f>VLOOKUP(Cohort[[#This Row],[Code]],Codes[],COLUMN(Codes[[#Headers],[EPDS]]),FALSE)</f>
        <v>Yes</v>
      </c>
      <c r="V1050" s="1" t="str">
        <f>VLOOKUP(Cohort[[#This Row],[Code]],Codes[],COLUMN(Codes[[#Headers],[Mother''s Medications]]),FALSE)</f>
        <v>Yes</v>
      </c>
      <c r="W1050" s="1" t="str">
        <f>VLOOKUP(Cohort[[#This Row],[Code]],Codes[],COLUMN(Codes[[#Headers],[Baby Medications]]),FALSE)</f>
        <v>Yes</v>
      </c>
      <c r="X1050" s="1" t="str">
        <f>VLOOKUP(Cohort[[#This Row],[Code]],Codes[],COLUMN(Codes[[#Headers],[Obstetric Histpry]]),FALSE)</f>
        <v>Yes</v>
      </c>
      <c r="Y1050" s="1" t="str">
        <f>VLOOKUP(Cohort[[#This Row],[Code]],Codes[],COLUMN(Codes[[#Headers],[18 Month Follow on Data]]),FALSE)</f>
        <v>No</v>
      </c>
    </row>
    <row r="1051" spans="1:25" hidden="1" x14ac:dyDescent="0.2">
      <c r="A1051" t="s">
        <v>1064</v>
      </c>
      <c r="B1051">
        <v>0</v>
      </c>
      <c r="C1051">
        <v>0</v>
      </c>
      <c r="D1051">
        <v>2</v>
      </c>
      <c r="E1051">
        <v>0</v>
      </c>
      <c r="F1051">
        <v>0</v>
      </c>
      <c r="G1051">
        <v>0</v>
      </c>
      <c r="H1051">
        <v>0</v>
      </c>
      <c r="I1051" t="str" cm="1">
        <f t="array" ref="I1051">TEXT(SUM(10^Code_Mask*(Cohort[[#This Row],[Fetal Pilot Scans, validated or not]:[Has child had an 18 month assessment.  NB this includes limited data, courtesy assessments etc]]&gt;0)),"0000000")</f>
        <v>1000000</v>
      </c>
      <c r="L1051" s="1" t="b">
        <f>VLOOKUP(Cohort[[#This Row],[Participant ID]],BIBS[],COLUMN(BIBS[[#Headers],[BIBS?]]),FALSE)</f>
        <v>0</v>
      </c>
      <c r="N1051" s="1" t="str">
        <f>VLOOKUP(Cohort[[#This Row],[Code]],Codes[],COLUMN(Codes[[#Headers],[Meaning]]),FALSE)</f>
        <v>Fetal scan, no other scans, not assessed</v>
      </c>
      <c r="O1051" s="1" t="str">
        <f>VLOOKUP(Cohort[[#This Row],[Code]],Codes[],COLUMN(Codes[[#Headers],[Parents Demographic]]),FALSE)</f>
        <v>Yes</v>
      </c>
      <c r="P1051" s="1" t="str">
        <f>VLOOKUP(Cohort[[#This Row],[Code]],Codes[],COLUMN(Codes[[#Headers],[Mother''s Past Medical History]]),FALSE)</f>
        <v>Yes</v>
      </c>
      <c r="Q1051" s="1" t="str">
        <f>VLOOKUP(Cohort[[#This Row],[Code]],Codes[],COLUMN(Codes[[#Headers],[EDD + Mode of Conception]]),FALSE)</f>
        <v>Yes</v>
      </c>
      <c r="R1051" s="1" t="str">
        <f>VLOOKUP(Cohort[[#This Row],[Code]],Codes[],COLUMN(Codes[[#Headers],[Late Pregnancy History]]),FALSE)</f>
        <v>Yes</v>
      </c>
      <c r="S1051" s="1" t="str">
        <f>VLOOKUP(Cohort[[#This Row],[Code]],Codes[],COLUMN(Codes[[#Headers],[Labour History]]),FALSE)</f>
        <v>Yes</v>
      </c>
      <c r="T1051" s="1" t="str">
        <f>VLOOKUP(Cohort[[#This Row],[Code]],Codes[],COLUMN(Codes[[#Headers],[Baby Background Information]]),FALSE)</f>
        <v>Yes</v>
      </c>
      <c r="U1051" s="1" t="str">
        <f>VLOOKUP(Cohort[[#This Row],[Code]],Codes[],COLUMN(Codes[[#Headers],[EPDS]]),FALSE)</f>
        <v>Yes</v>
      </c>
      <c r="V1051" s="1" t="str">
        <f>VLOOKUP(Cohort[[#This Row],[Code]],Codes[],COLUMN(Codes[[#Headers],[Mother''s Medications]]),FALSE)</f>
        <v>Yes</v>
      </c>
      <c r="W1051" s="1" t="str">
        <f>VLOOKUP(Cohort[[#This Row],[Code]],Codes[],COLUMN(Codes[[#Headers],[Baby Medications]]),FALSE)</f>
        <v>Yes</v>
      </c>
      <c r="X1051" s="1" t="str">
        <f>VLOOKUP(Cohort[[#This Row],[Code]],Codes[],COLUMN(Codes[[#Headers],[Obstetric Histpry]]),FALSE)</f>
        <v>Yes</v>
      </c>
      <c r="Y1051" s="1" t="str">
        <f>VLOOKUP(Cohort[[#This Row],[Code]],Codes[],COLUMN(Codes[[#Headers],[18 Month Follow on Data]]),FALSE)</f>
        <v>No</v>
      </c>
    </row>
    <row r="1052" spans="1:25" hidden="1" x14ac:dyDescent="0.2">
      <c r="A1052" t="s">
        <v>1065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 t="str" cm="1">
        <f t="array" ref="I1052">TEXT(SUM(10^Code_Mask*(Cohort[[#This Row],[Fetal Pilot Scans, validated or not]:[Has child had an 18 month assessment.  NB this includes limited data, courtesy assessments etc]]&gt;0)),"0000000")</f>
        <v>0010000</v>
      </c>
      <c r="L1052" s="1" t="b">
        <f>VLOOKUP(Cohort[[#This Row],[Participant ID]],BIBS[],COLUMN(BIBS[[#Headers],[BIBS?]]),FALSE)</f>
        <v>0</v>
      </c>
      <c r="N1052" s="1" t="str">
        <f>VLOOKUP(Cohort[[#This Row],[Code]],Codes[],COLUMN(Codes[[#Headers],[Meaning]]),FALSE)</f>
        <v>Pre-term scan, no other scans, not assessed</v>
      </c>
      <c r="O1052" s="1" t="str">
        <f>VLOOKUP(Cohort[[#This Row],[Code]],Codes[],COLUMN(Codes[[#Headers],[Parents Demographic]]),FALSE)</f>
        <v>Yes</v>
      </c>
      <c r="P1052" s="1" t="str">
        <f>VLOOKUP(Cohort[[#This Row],[Code]],Codes[],COLUMN(Codes[[#Headers],[Mother''s Past Medical History]]),FALSE)</f>
        <v>Yes</v>
      </c>
      <c r="Q1052" s="1" t="str">
        <f>VLOOKUP(Cohort[[#This Row],[Code]],Codes[],COLUMN(Codes[[#Headers],[EDD + Mode of Conception]]),FALSE)</f>
        <v>Yes</v>
      </c>
      <c r="R1052" s="1" t="str">
        <f>VLOOKUP(Cohort[[#This Row],[Code]],Codes[],COLUMN(Codes[[#Headers],[Late Pregnancy History]]),FALSE)</f>
        <v>Yes</v>
      </c>
      <c r="S1052" s="1" t="str">
        <f>VLOOKUP(Cohort[[#This Row],[Code]],Codes[],COLUMN(Codes[[#Headers],[Labour History]]),FALSE)</f>
        <v>Yes</v>
      </c>
      <c r="T1052" s="1" t="str">
        <f>VLOOKUP(Cohort[[#This Row],[Code]],Codes[],COLUMN(Codes[[#Headers],[Baby Background Information]]),FALSE)</f>
        <v>Yes</v>
      </c>
      <c r="U1052" s="1" t="str">
        <f>VLOOKUP(Cohort[[#This Row],[Code]],Codes[],COLUMN(Codes[[#Headers],[EPDS]]),FALSE)</f>
        <v>Yes</v>
      </c>
      <c r="V1052" s="1" t="str">
        <f>VLOOKUP(Cohort[[#This Row],[Code]],Codes[],COLUMN(Codes[[#Headers],[Mother''s Medications]]),FALSE)</f>
        <v>Yes</v>
      </c>
      <c r="W1052" s="1" t="str">
        <f>VLOOKUP(Cohort[[#This Row],[Code]],Codes[],COLUMN(Codes[[#Headers],[Baby Medications]]),FALSE)</f>
        <v>Yes</v>
      </c>
      <c r="X1052" s="1" t="str">
        <f>VLOOKUP(Cohort[[#This Row],[Code]],Codes[],COLUMN(Codes[[#Headers],[Obstetric Histpry]]),FALSE)</f>
        <v>Yes</v>
      </c>
      <c r="Y1052" s="1" t="str">
        <f>VLOOKUP(Cohort[[#This Row],[Code]],Codes[],COLUMN(Codes[[#Headers],[18 Month Follow on Data]]),FALSE)</f>
        <v>No</v>
      </c>
    </row>
    <row r="1053" spans="1:25" hidden="1" x14ac:dyDescent="0.2">
      <c r="A1053" t="s">
        <v>1066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 t="str" cm="1">
        <f t="array" ref="I1053">TEXT(SUM(10^Code_Mask*(Cohort[[#This Row],[Fetal Pilot Scans, validated or not]:[Has child had an 18 month assessment.  NB this includes limited data, courtesy assessments etc]]&gt;0)),"0000000")</f>
        <v>0010000</v>
      </c>
      <c r="L1053" s="1" t="b">
        <f>VLOOKUP(Cohort[[#This Row],[Participant ID]],BIBS[],COLUMN(BIBS[[#Headers],[BIBS?]]),FALSE)</f>
        <v>0</v>
      </c>
      <c r="N1053" s="1" t="str">
        <f>VLOOKUP(Cohort[[#This Row],[Code]],Codes[],COLUMN(Codes[[#Headers],[Meaning]]),FALSE)</f>
        <v>Pre-term scan, no other scans, not assessed</v>
      </c>
      <c r="O1053" s="1" t="str">
        <f>VLOOKUP(Cohort[[#This Row],[Code]],Codes[],COLUMN(Codes[[#Headers],[Parents Demographic]]),FALSE)</f>
        <v>Yes</v>
      </c>
      <c r="P1053" s="1" t="str">
        <f>VLOOKUP(Cohort[[#This Row],[Code]],Codes[],COLUMN(Codes[[#Headers],[Mother''s Past Medical History]]),FALSE)</f>
        <v>Yes</v>
      </c>
      <c r="Q1053" s="1" t="str">
        <f>VLOOKUP(Cohort[[#This Row],[Code]],Codes[],COLUMN(Codes[[#Headers],[EDD + Mode of Conception]]),FALSE)</f>
        <v>Yes</v>
      </c>
      <c r="R1053" s="1" t="str">
        <f>VLOOKUP(Cohort[[#This Row],[Code]],Codes[],COLUMN(Codes[[#Headers],[Late Pregnancy History]]),FALSE)</f>
        <v>Yes</v>
      </c>
      <c r="S1053" s="1" t="str">
        <f>VLOOKUP(Cohort[[#This Row],[Code]],Codes[],COLUMN(Codes[[#Headers],[Labour History]]),FALSE)</f>
        <v>Yes</v>
      </c>
      <c r="T1053" s="1" t="str">
        <f>VLOOKUP(Cohort[[#This Row],[Code]],Codes[],COLUMN(Codes[[#Headers],[Baby Background Information]]),FALSE)</f>
        <v>Yes</v>
      </c>
      <c r="U1053" s="1" t="str">
        <f>VLOOKUP(Cohort[[#This Row],[Code]],Codes[],COLUMN(Codes[[#Headers],[EPDS]]),FALSE)</f>
        <v>Yes</v>
      </c>
      <c r="V1053" s="1" t="str">
        <f>VLOOKUP(Cohort[[#This Row],[Code]],Codes[],COLUMN(Codes[[#Headers],[Mother''s Medications]]),FALSE)</f>
        <v>Yes</v>
      </c>
      <c r="W1053" s="1" t="str">
        <f>VLOOKUP(Cohort[[#This Row],[Code]],Codes[],COLUMN(Codes[[#Headers],[Baby Medications]]),FALSE)</f>
        <v>Yes</v>
      </c>
      <c r="X1053" s="1" t="str">
        <f>VLOOKUP(Cohort[[#This Row],[Code]],Codes[],COLUMN(Codes[[#Headers],[Obstetric Histpry]]),FALSE)</f>
        <v>Yes</v>
      </c>
      <c r="Y1053" s="1" t="str">
        <f>VLOOKUP(Cohort[[#This Row],[Code]],Codes[],COLUMN(Codes[[#Headers],[18 Month Follow on Data]]),FALSE)</f>
        <v>No</v>
      </c>
    </row>
    <row r="1054" spans="1:25" x14ac:dyDescent="0.2">
      <c r="A1054" t="s">
        <v>1067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 t="str" cm="1">
        <f t="array" ref="I1054">TEXT(SUM(10^Code_Mask*(Cohort[[#This Row],[Fetal Pilot Scans, validated or not]:[Has child had an 18 month assessment.  NB this includes limited data, courtesy assessments etc]]&gt;0)),"0000000")</f>
        <v>0100000</v>
      </c>
      <c r="L1054" s="1" t="b">
        <f>VLOOKUP(Cohort[[#This Row],[Participant ID]],BIBS[],COLUMN(BIBS[[#Headers],[BIBS?]]),FALSE)</f>
        <v>1</v>
      </c>
      <c r="N1054" s="1" t="str">
        <f>VLOOKUP(Cohort[[#This Row],[Code]],Codes[],COLUMN(Codes[[#Headers],[Meaning]]),FALSE)</f>
        <v>Term scan, not assessed</v>
      </c>
      <c r="O1054" s="1" t="str">
        <f>VLOOKUP(Cohort[[#This Row],[Code]],Codes[],COLUMN(Codes[[#Headers],[Parents Demographic]]),FALSE)</f>
        <v>Yes</v>
      </c>
      <c r="P1054" s="1" t="str">
        <f>VLOOKUP(Cohort[[#This Row],[Code]],Codes[],COLUMN(Codes[[#Headers],[Mother''s Past Medical History]]),FALSE)</f>
        <v>Yes</v>
      </c>
      <c r="Q1054" s="1" t="str">
        <f>VLOOKUP(Cohort[[#This Row],[Code]],Codes[],COLUMN(Codes[[#Headers],[EDD + Mode of Conception]]),FALSE)</f>
        <v>Yes</v>
      </c>
      <c r="R1054" s="1" t="str">
        <f>VLOOKUP(Cohort[[#This Row],[Code]],Codes[],COLUMN(Codes[[#Headers],[Late Pregnancy History]]),FALSE)</f>
        <v>Yes</v>
      </c>
      <c r="S1054" s="1" t="str">
        <f>VLOOKUP(Cohort[[#This Row],[Code]],Codes[],COLUMN(Codes[[#Headers],[Labour History]]),FALSE)</f>
        <v>Yes</v>
      </c>
      <c r="T1054" s="1" t="str">
        <f>VLOOKUP(Cohort[[#This Row],[Code]],Codes[],COLUMN(Codes[[#Headers],[Baby Background Information]]),FALSE)</f>
        <v>Yes</v>
      </c>
      <c r="U1054" s="1" t="str">
        <f>VLOOKUP(Cohort[[#This Row],[Code]],Codes[],COLUMN(Codes[[#Headers],[EPDS]]),FALSE)</f>
        <v>Yes</v>
      </c>
      <c r="V1054" s="1" t="str">
        <f>VLOOKUP(Cohort[[#This Row],[Code]],Codes[],COLUMN(Codes[[#Headers],[Mother''s Medications]]),FALSE)</f>
        <v>Yes</v>
      </c>
      <c r="W1054" s="1" t="str">
        <f>VLOOKUP(Cohort[[#This Row],[Code]],Codes[],COLUMN(Codes[[#Headers],[Baby Medications]]),FALSE)</f>
        <v>Yes</v>
      </c>
      <c r="X1054" s="1" t="str">
        <f>VLOOKUP(Cohort[[#This Row],[Code]],Codes[],COLUMN(Codes[[#Headers],[Obstetric Histpry]]),FALSE)</f>
        <v>Yes</v>
      </c>
      <c r="Y1054" s="1" t="str">
        <f>VLOOKUP(Cohort[[#This Row],[Code]],Codes[],COLUMN(Codes[[#Headers],[18 Month Follow on Data]]),FALSE)</f>
        <v>No</v>
      </c>
    </row>
    <row r="1055" spans="1:25" hidden="1" x14ac:dyDescent="0.2">
      <c r="A1055" t="s">
        <v>1068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 t="str" cm="1">
        <f t="array" ref="I1055">TEXT(SUM(10^Code_Mask*(Cohort[[#This Row],[Fetal Pilot Scans, validated or not]:[Has child had an 18 month assessment.  NB this includes limited data, courtesy assessments etc]]&gt;0)),"0000000")</f>
        <v>1000000</v>
      </c>
      <c r="L1055" s="1" t="b">
        <f>VLOOKUP(Cohort[[#This Row],[Participant ID]],BIBS[],COLUMN(BIBS[[#Headers],[BIBS?]]),FALSE)</f>
        <v>0</v>
      </c>
      <c r="N1055" s="1" t="str">
        <f>VLOOKUP(Cohort[[#This Row],[Code]],Codes[],COLUMN(Codes[[#Headers],[Meaning]]),FALSE)</f>
        <v>Fetal scan, no other scans, not assessed</v>
      </c>
      <c r="O1055" s="1" t="str">
        <f>VLOOKUP(Cohort[[#This Row],[Code]],Codes[],COLUMN(Codes[[#Headers],[Parents Demographic]]),FALSE)</f>
        <v>Yes</v>
      </c>
      <c r="P1055" s="1" t="str">
        <f>VLOOKUP(Cohort[[#This Row],[Code]],Codes[],COLUMN(Codes[[#Headers],[Mother''s Past Medical History]]),FALSE)</f>
        <v>Yes</v>
      </c>
      <c r="Q1055" s="1" t="str">
        <f>VLOOKUP(Cohort[[#This Row],[Code]],Codes[],COLUMN(Codes[[#Headers],[EDD + Mode of Conception]]),FALSE)</f>
        <v>Yes</v>
      </c>
      <c r="R1055" s="1" t="str">
        <f>VLOOKUP(Cohort[[#This Row],[Code]],Codes[],COLUMN(Codes[[#Headers],[Late Pregnancy History]]),FALSE)</f>
        <v>Yes</v>
      </c>
      <c r="S1055" s="1" t="str">
        <f>VLOOKUP(Cohort[[#This Row],[Code]],Codes[],COLUMN(Codes[[#Headers],[Labour History]]),FALSE)</f>
        <v>Yes</v>
      </c>
      <c r="T1055" s="1" t="str">
        <f>VLOOKUP(Cohort[[#This Row],[Code]],Codes[],COLUMN(Codes[[#Headers],[Baby Background Information]]),FALSE)</f>
        <v>Yes</v>
      </c>
      <c r="U1055" s="1" t="str">
        <f>VLOOKUP(Cohort[[#This Row],[Code]],Codes[],COLUMN(Codes[[#Headers],[EPDS]]),FALSE)</f>
        <v>Yes</v>
      </c>
      <c r="V1055" s="1" t="str">
        <f>VLOOKUP(Cohort[[#This Row],[Code]],Codes[],COLUMN(Codes[[#Headers],[Mother''s Medications]]),FALSE)</f>
        <v>Yes</v>
      </c>
      <c r="W1055" s="1" t="str">
        <f>VLOOKUP(Cohort[[#This Row],[Code]],Codes[],COLUMN(Codes[[#Headers],[Baby Medications]]),FALSE)</f>
        <v>Yes</v>
      </c>
      <c r="X1055" s="1" t="str">
        <f>VLOOKUP(Cohort[[#This Row],[Code]],Codes[],COLUMN(Codes[[#Headers],[Obstetric Histpry]]),FALSE)</f>
        <v>Yes</v>
      </c>
      <c r="Y1055" s="1" t="str">
        <f>VLOOKUP(Cohort[[#This Row],[Code]],Codes[],COLUMN(Codes[[#Headers],[18 Month Follow on Data]]),FALSE)</f>
        <v>No</v>
      </c>
    </row>
    <row r="1056" spans="1:25" hidden="1" x14ac:dyDescent="0.2">
      <c r="A1056" t="s">
        <v>1069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 t="str" cm="1">
        <f t="array" ref="I1056">TEXT(SUM(10^Code_Mask*(Cohort[[#This Row],[Fetal Pilot Scans, validated or not]:[Has child had an 18 month assessment.  NB this includes limited data, courtesy assessments etc]]&gt;0)),"0000000")</f>
        <v>1000000</v>
      </c>
      <c r="L1056" s="1" t="b">
        <f>VLOOKUP(Cohort[[#This Row],[Participant ID]],BIBS[],COLUMN(BIBS[[#Headers],[BIBS?]]),FALSE)</f>
        <v>0</v>
      </c>
      <c r="N1056" s="1" t="str">
        <f>VLOOKUP(Cohort[[#This Row],[Code]],Codes[],COLUMN(Codes[[#Headers],[Meaning]]),FALSE)</f>
        <v>Fetal scan, no other scans, not assessed</v>
      </c>
      <c r="O1056" s="1" t="str">
        <f>VLOOKUP(Cohort[[#This Row],[Code]],Codes[],COLUMN(Codes[[#Headers],[Parents Demographic]]),FALSE)</f>
        <v>Yes</v>
      </c>
      <c r="P1056" s="1" t="str">
        <f>VLOOKUP(Cohort[[#This Row],[Code]],Codes[],COLUMN(Codes[[#Headers],[Mother''s Past Medical History]]),FALSE)</f>
        <v>Yes</v>
      </c>
      <c r="Q1056" s="1" t="str">
        <f>VLOOKUP(Cohort[[#This Row],[Code]],Codes[],COLUMN(Codes[[#Headers],[EDD + Mode of Conception]]),FALSE)</f>
        <v>Yes</v>
      </c>
      <c r="R1056" s="1" t="str">
        <f>VLOOKUP(Cohort[[#This Row],[Code]],Codes[],COLUMN(Codes[[#Headers],[Late Pregnancy History]]),FALSE)</f>
        <v>Yes</v>
      </c>
      <c r="S1056" s="1" t="str">
        <f>VLOOKUP(Cohort[[#This Row],[Code]],Codes[],COLUMN(Codes[[#Headers],[Labour History]]),FALSE)</f>
        <v>Yes</v>
      </c>
      <c r="T1056" s="1" t="str">
        <f>VLOOKUP(Cohort[[#This Row],[Code]],Codes[],COLUMN(Codes[[#Headers],[Baby Background Information]]),FALSE)</f>
        <v>Yes</v>
      </c>
      <c r="U1056" s="1" t="str">
        <f>VLOOKUP(Cohort[[#This Row],[Code]],Codes[],COLUMN(Codes[[#Headers],[EPDS]]),FALSE)</f>
        <v>Yes</v>
      </c>
      <c r="V1056" s="1" t="str">
        <f>VLOOKUP(Cohort[[#This Row],[Code]],Codes[],COLUMN(Codes[[#Headers],[Mother''s Medications]]),FALSE)</f>
        <v>Yes</v>
      </c>
      <c r="W1056" s="1" t="str">
        <f>VLOOKUP(Cohort[[#This Row],[Code]],Codes[],COLUMN(Codes[[#Headers],[Baby Medications]]),FALSE)</f>
        <v>Yes</v>
      </c>
      <c r="X1056" s="1" t="str">
        <f>VLOOKUP(Cohort[[#This Row],[Code]],Codes[],COLUMN(Codes[[#Headers],[Obstetric Histpry]]),FALSE)</f>
        <v>Yes</v>
      </c>
      <c r="Y1056" s="1" t="str">
        <f>VLOOKUP(Cohort[[#This Row],[Code]],Codes[],COLUMN(Codes[[#Headers],[18 Month Follow on Data]]),FALSE)</f>
        <v>No</v>
      </c>
    </row>
    <row r="1057" spans="1:25" hidden="1" x14ac:dyDescent="0.2">
      <c r="A1057" t="s">
        <v>1070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 t="str" cm="1">
        <f t="array" ref="I1057">TEXT(SUM(10^Code_Mask*(Cohort[[#This Row],[Fetal Pilot Scans, validated or not]:[Has child had an 18 month assessment.  NB this includes limited data, courtesy assessments etc]]&gt;0)),"0000000")</f>
        <v>1000000</v>
      </c>
      <c r="L1057" s="1" t="b">
        <f>VLOOKUP(Cohort[[#This Row],[Participant ID]],BIBS[],COLUMN(BIBS[[#Headers],[BIBS?]]),FALSE)</f>
        <v>0</v>
      </c>
      <c r="N1057" s="1" t="str">
        <f>VLOOKUP(Cohort[[#This Row],[Code]],Codes[],COLUMN(Codes[[#Headers],[Meaning]]),FALSE)</f>
        <v>Fetal scan, no other scans, not assessed</v>
      </c>
      <c r="O1057" s="1" t="str">
        <f>VLOOKUP(Cohort[[#This Row],[Code]],Codes[],COLUMN(Codes[[#Headers],[Parents Demographic]]),FALSE)</f>
        <v>Yes</v>
      </c>
      <c r="P1057" s="1" t="str">
        <f>VLOOKUP(Cohort[[#This Row],[Code]],Codes[],COLUMN(Codes[[#Headers],[Mother''s Past Medical History]]),FALSE)</f>
        <v>Yes</v>
      </c>
      <c r="Q1057" s="1" t="str">
        <f>VLOOKUP(Cohort[[#This Row],[Code]],Codes[],COLUMN(Codes[[#Headers],[EDD + Mode of Conception]]),FALSE)</f>
        <v>Yes</v>
      </c>
      <c r="R1057" s="1" t="str">
        <f>VLOOKUP(Cohort[[#This Row],[Code]],Codes[],COLUMN(Codes[[#Headers],[Late Pregnancy History]]),FALSE)</f>
        <v>Yes</v>
      </c>
      <c r="S1057" s="1" t="str">
        <f>VLOOKUP(Cohort[[#This Row],[Code]],Codes[],COLUMN(Codes[[#Headers],[Labour History]]),FALSE)</f>
        <v>Yes</v>
      </c>
      <c r="T1057" s="1" t="str">
        <f>VLOOKUP(Cohort[[#This Row],[Code]],Codes[],COLUMN(Codes[[#Headers],[Baby Background Information]]),FALSE)</f>
        <v>Yes</v>
      </c>
      <c r="U1057" s="1" t="str">
        <f>VLOOKUP(Cohort[[#This Row],[Code]],Codes[],COLUMN(Codes[[#Headers],[EPDS]]),FALSE)</f>
        <v>Yes</v>
      </c>
      <c r="V1057" s="1" t="str">
        <f>VLOOKUP(Cohort[[#This Row],[Code]],Codes[],COLUMN(Codes[[#Headers],[Mother''s Medications]]),FALSE)</f>
        <v>Yes</v>
      </c>
      <c r="W1057" s="1" t="str">
        <f>VLOOKUP(Cohort[[#This Row],[Code]],Codes[],COLUMN(Codes[[#Headers],[Baby Medications]]),FALSE)</f>
        <v>Yes</v>
      </c>
      <c r="X1057" s="1" t="str">
        <f>VLOOKUP(Cohort[[#This Row],[Code]],Codes[],COLUMN(Codes[[#Headers],[Obstetric Histpry]]),FALSE)</f>
        <v>Yes</v>
      </c>
      <c r="Y1057" s="1" t="str">
        <f>VLOOKUP(Cohort[[#This Row],[Code]],Codes[],COLUMN(Codes[[#Headers],[18 Month Follow on Data]]),FALSE)</f>
        <v>No</v>
      </c>
    </row>
    <row r="1058" spans="1:25" hidden="1" x14ac:dyDescent="0.2">
      <c r="A1058" t="s">
        <v>1071</v>
      </c>
      <c r="B1058">
        <v>0</v>
      </c>
      <c r="C1058">
        <v>0</v>
      </c>
      <c r="D1058">
        <v>2</v>
      </c>
      <c r="E1058">
        <v>0</v>
      </c>
      <c r="F1058">
        <v>0</v>
      </c>
      <c r="G1058">
        <v>0</v>
      </c>
      <c r="H1058">
        <v>0</v>
      </c>
      <c r="I1058" t="str" cm="1">
        <f t="array" ref="I1058">TEXT(SUM(10^Code_Mask*(Cohort[[#This Row],[Fetal Pilot Scans, validated or not]:[Has child had an 18 month assessment.  NB this includes limited data, courtesy assessments etc]]&gt;0)),"0000000")</f>
        <v>1000000</v>
      </c>
      <c r="L1058" s="1" t="b">
        <f>VLOOKUP(Cohort[[#This Row],[Participant ID]],BIBS[],COLUMN(BIBS[[#Headers],[BIBS?]]),FALSE)</f>
        <v>0</v>
      </c>
      <c r="N1058" s="1" t="str">
        <f>VLOOKUP(Cohort[[#This Row],[Code]],Codes[],COLUMN(Codes[[#Headers],[Meaning]]),FALSE)</f>
        <v>Fetal scan, no other scans, not assessed</v>
      </c>
      <c r="O1058" s="1" t="str">
        <f>VLOOKUP(Cohort[[#This Row],[Code]],Codes[],COLUMN(Codes[[#Headers],[Parents Demographic]]),FALSE)</f>
        <v>Yes</v>
      </c>
      <c r="P1058" s="1" t="str">
        <f>VLOOKUP(Cohort[[#This Row],[Code]],Codes[],COLUMN(Codes[[#Headers],[Mother''s Past Medical History]]),FALSE)</f>
        <v>Yes</v>
      </c>
      <c r="Q1058" s="1" t="str">
        <f>VLOOKUP(Cohort[[#This Row],[Code]],Codes[],COLUMN(Codes[[#Headers],[EDD + Mode of Conception]]),FALSE)</f>
        <v>Yes</v>
      </c>
      <c r="R1058" s="1" t="str">
        <f>VLOOKUP(Cohort[[#This Row],[Code]],Codes[],COLUMN(Codes[[#Headers],[Late Pregnancy History]]),FALSE)</f>
        <v>Yes</v>
      </c>
      <c r="S1058" s="1" t="str">
        <f>VLOOKUP(Cohort[[#This Row],[Code]],Codes[],COLUMN(Codes[[#Headers],[Labour History]]),FALSE)</f>
        <v>Yes</v>
      </c>
      <c r="T1058" s="1" t="str">
        <f>VLOOKUP(Cohort[[#This Row],[Code]],Codes[],COLUMN(Codes[[#Headers],[Baby Background Information]]),FALSE)</f>
        <v>Yes</v>
      </c>
      <c r="U1058" s="1" t="str">
        <f>VLOOKUP(Cohort[[#This Row],[Code]],Codes[],COLUMN(Codes[[#Headers],[EPDS]]),FALSE)</f>
        <v>Yes</v>
      </c>
      <c r="V1058" s="1" t="str">
        <f>VLOOKUP(Cohort[[#This Row],[Code]],Codes[],COLUMN(Codes[[#Headers],[Mother''s Medications]]),FALSE)</f>
        <v>Yes</v>
      </c>
      <c r="W1058" s="1" t="str">
        <f>VLOOKUP(Cohort[[#This Row],[Code]],Codes[],COLUMN(Codes[[#Headers],[Baby Medications]]),FALSE)</f>
        <v>Yes</v>
      </c>
      <c r="X1058" s="1" t="str">
        <f>VLOOKUP(Cohort[[#This Row],[Code]],Codes[],COLUMN(Codes[[#Headers],[Obstetric Histpry]]),FALSE)</f>
        <v>Yes</v>
      </c>
      <c r="Y1058" s="1" t="str">
        <f>VLOOKUP(Cohort[[#This Row],[Code]],Codes[],COLUMN(Codes[[#Headers],[18 Month Follow on Data]]),FALSE)</f>
        <v>No</v>
      </c>
    </row>
    <row r="1059" spans="1:25" hidden="1" x14ac:dyDescent="0.2">
      <c r="A1059" t="s">
        <v>1072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 t="str" cm="1">
        <f t="array" ref="I1059">TEXT(SUM(10^Code_Mask*(Cohort[[#This Row],[Fetal Pilot Scans, validated or not]:[Has child had an 18 month assessment.  NB this includes limited data, courtesy assessments etc]]&gt;0)),"0000000")</f>
        <v>1000000</v>
      </c>
      <c r="L1059" s="1" t="b">
        <f>VLOOKUP(Cohort[[#This Row],[Participant ID]],BIBS[],COLUMN(BIBS[[#Headers],[BIBS?]]),FALSE)</f>
        <v>0</v>
      </c>
      <c r="N1059" s="1" t="str">
        <f>VLOOKUP(Cohort[[#This Row],[Code]],Codes[],COLUMN(Codes[[#Headers],[Meaning]]),FALSE)</f>
        <v>Fetal scan, no other scans, not assessed</v>
      </c>
      <c r="O1059" s="1" t="str">
        <f>VLOOKUP(Cohort[[#This Row],[Code]],Codes[],COLUMN(Codes[[#Headers],[Parents Demographic]]),FALSE)</f>
        <v>Yes</v>
      </c>
      <c r="P1059" s="1" t="str">
        <f>VLOOKUP(Cohort[[#This Row],[Code]],Codes[],COLUMN(Codes[[#Headers],[Mother''s Past Medical History]]),FALSE)</f>
        <v>Yes</v>
      </c>
      <c r="Q1059" s="1" t="str">
        <f>VLOOKUP(Cohort[[#This Row],[Code]],Codes[],COLUMN(Codes[[#Headers],[EDD + Mode of Conception]]),FALSE)</f>
        <v>Yes</v>
      </c>
      <c r="R1059" s="1" t="str">
        <f>VLOOKUP(Cohort[[#This Row],[Code]],Codes[],COLUMN(Codes[[#Headers],[Late Pregnancy History]]),FALSE)</f>
        <v>Yes</v>
      </c>
      <c r="S1059" s="1" t="str">
        <f>VLOOKUP(Cohort[[#This Row],[Code]],Codes[],COLUMN(Codes[[#Headers],[Labour History]]),FALSE)</f>
        <v>Yes</v>
      </c>
      <c r="T1059" s="1" t="str">
        <f>VLOOKUP(Cohort[[#This Row],[Code]],Codes[],COLUMN(Codes[[#Headers],[Baby Background Information]]),FALSE)</f>
        <v>Yes</v>
      </c>
      <c r="U1059" s="1" t="str">
        <f>VLOOKUP(Cohort[[#This Row],[Code]],Codes[],COLUMN(Codes[[#Headers],[EPDS]]),FALSE)</f>
        <v>Yes</v>
      </c>
      <c r="V1059" s="1" t="str">
        <f>VLOOKUP(Cohort[[#This Row],[Code]],Codes[],COLUMN(Codes[[#Headers],[Mother''s Medications]]),FALSE)</f>
        <v>Yes</v>
      </c>
      <c r="W1059" s="1" t="str">
        <f>VLOOKUP(Cohort[[#This Row],[Code]],Codes[],COLUMN(Codes[[#Headers],[Baby Medications]]),FALSE)</f>
        <v>Yes</v>
      </c>
      <c r="X1059" s="1" t="str">
        <f>VLOOKUP(Cohort[[#This Row],[Code]],Codes[],COLUMN(Codes[[#Headers],[Obstetric Histpry]]),FALSE)</f>
        <v>Yes</v>
      </c>
      <c r="Y1059" s="1" t="str">
        <f>VLOOKUP(Cohort[[#This Row],[Code]],Codes[],COLUMN(Codes[[#Headers],[18 Month Follow on Data]]),FALSE)</f>
        <v>No</v>
      </c>
    </row>
    <row r="1060" spans="1:25" hidden="1" x14ac:dyDescent="0.2">
      <c r="A1060" t="s">
        <v>1073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 t="str" cm="1">
        <f t="array" ref="I1060">TEXT(SUM(10^Code_Mask*(Cohort[[#This Row],[Fetal Pilot Scans, validated or not]:[Has child had an 18 month assessment.  NB this includes limited data, courtesy assessments etc]]&gt;0)),"0000000")</f>
        <v>1000000</v>
      </c>
      <c r="L1060" s="1" t="b">
        <f>VLOOKUP(Cohort[[#This Row],[Participant ID]],BIBS[],COLUMN(BIBS[[#Headers],[BIBS?]]),FALSE)</f>
        <v>0</v>
      </c>
      <c r="N1060" s="1" t="str">
        <f>VLOOKUP(Cohort[[#This Row],[Code]],Codes[],COLUMN(Codes[[#Headers],[Meaning]]),FALSE)</f>
        <v>Fetal scan, no other scans, not assessed</v>
      </c>
      <c r="O1060" s="1" t="str">
        <f>VLOOKUP(Cohort[[#This Row],[Code]],Codes[],COLUMN(Codes[[#Headers],[Parents Demographic]]),FALSE)</f>
        <v>Yes</v>
      </c>
      <c r="P1060" s="1" t="str">
        <f>VLOOKUP(Cohort[[#This Row],[Code]],Codes[],COLUMN(Codes[[#Headers],[Mother''s Past Medical History]]),FALSE)</f>
        <v>Yes</v>
      </c>
      <c r="Q1060" s="1" t="str">
        <f>VLOOKUP(Cohort[[#This Row],[Code]],Codes[],COLUMN(Codes[[#Headers],[EDD + Mode of Conception]]),FALSE)</f>
        <v>Yes</v>
      </c>
      <c r="R1060" s="1" t="str">
        <f>VLOOKUP(Cohort[[#This Row],[Code]],Codes[],COLUMN(Codes[[#Headers],[Late Pregnancy History]]),FALSE)</f>
        <v>Yes</v>
      </c>
      <c r="S1060" s="1" t="str">
        <f>VLOOKUP(Cohort[[#This Row],[Code]],Codes[],COLUMN(Codes[[#Headers],[Labour History]]),FALSE)</f>
        <v>Yes</v>
      </c>
      <c r="T1060" s="1" t="str">
        <f>VLOOKUP(Cohort[[#This Row],[Code]],Codes[],COLUMN(Codes[[#Headers],[Baby Background Information]]),FALSE)</f>
        <v>Yes</v>
      </c>
      <c r="U1060" s="1" t="str">
        <f>VLOOKUP(Cohort[[#This Row],[Code]],Codes[],COLUMN(Codes[[#Headers],[EPDS]]),FALSE)</f>
        <v>Yes</v>
      </c>
      <c r="V1060" s="1" t="str">
        <f>VLOOKUP(Cohort[[#This Row],[Code]],Codes[],COLUMN(Codes[[#Headers],[Mother''s Medications]]),FALSE)</f>
        <v>Yes</v>
      </c>
      <c r="W1060" s="1" t="str">
        <f>VLOOKUP(Cohort[[#This Row],[Code]],Codes[],COLUMN(Codes[[#Headers],[Baby Medications]]),FALSE)</f>
        <v>Yes</v>
      </c>
      <c r="X1060" s="1" t="str">
        <f>VLOOKUP(Cohort[[#This Row],[Code]],Codes[],COLUMN(Codes[[#Headers],[Obstetric Histpry]]),FALSE)</f>
        <v>Yes</v>
      </c>
      <c r="Y1060" s="1" t="str">
        <f>VLOOKUP(Cohort[[#This Row],[Code]],Codes[],COLUMN(Codes[[#Headers],[18 Month Follow on Data]]),FALSE)</f>
        <v>No</v>
      </c>
    </row>
    <row r="1061" spans="1:25" hidden="1" x14ac:dyDescent="0.2">
      <c r="A1061" t="s">
        <v>1074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 t="str" cm="1">
        <f t="array" ref="I1061">TEXT(SUM(10^Code_Mask*(Cohort[[#This Row],[Fetal Pilot Scans, validated or not]:[Has child had an 18 month assessment.  NB this includes limited data, courtesy assessments etc]]&gt;0)),"0000000")</f>
        <v>1000000</v>
      </c>
      <c r="L1061" s="1" t="b">
        <f>VLOOKUP(Cohort[[#This Row],[Participant ID]],BIBS[],COLUMN(BIBS[[#Headers],[BIBS?]]),FALSE)</f>
        <v>0</v>
      </c>
      <c r="N1061" s="1" t="str">
        <f>VLOOKUP(Cohort[[#This Row],[Code]],Codes[],COLUMN(Codes[[#Headers],[Meaning]]),FALSE)</f>
        <v>Fetal scan, no other scans, not assessed</v>
      </c>
      <c r="O1061" s="1" t="str">
        <f>VLOOKUP(Cohort[[#This Row],[Code]],Codes[],COLUMN(Codes[[#Headers],[Parents Demographic]]),FALSE)</f>
        <v>Yes</v>
      </c>
      <c r="P1061" s="1" t="str">
        <f>VLOOKUP(Cohort[[#This Row],[Code]],Codes[],COLUMN(Codes[[#Headers],[Mother''s Past Medical History]]),FALSE)</f>
        <v>Yes</v>
      </c>
      <c r="Q1061" s="1" t="str">
        <f>VLOOKUP(Cohort[[#This Row],[Code]],Codes[],COLUMN(Codes[[#Headers],[EDD + Mode of Conception]]),FALSE)</f>
        <v>Yes</v>
      </c>
      <c r="R1061" s="1" t="str">
        <f>VLOOKUP(Cohort[[#This Row],[Code]],Codes[],COLUMN(Codes[[#Headers],[Late Pregnancy History]]),FALSE)</f>
        <v>Yes</v>
      </c>
      <c r="S1061" s="1" t="str">
        <f>VLOOKUP(Cohort[[#This Row],[Code]],Codes[],COLUMN(Codes[[#Headers],[Labour History]]),FALSE)</f>
        <v>Yes</v>
      </c>
      <c r="T1061" s="1" t="str">
        <f>VLOOKUP(Cohort[[#This Row],[Code]],Codes[],COLUMN(Codes[[#Headers],[Baby Background Information]]),FALSE)</f>
        <v>Yes</v>
      </c>
      <c r="U1061" s="1" t="str">
        <f>VLOOKUP(Cohort[[#This Row],[Code]],Codes[],COLUMN(Codes[[#Headers],[EPDS]]),FALSE)</f>
        <v>Yes</v>
      </c>
      <c r="V1061" s="1" t="str">
        <f>VLOOKUP(Cohort[[#This Row],[Code]],Codes[],COLUMN(Codes[[#Headers],[Mother''s Medications]]),FALSE)</f>
        <v>Yes</v>
      </c>
      <c r="W1061" s="1" t="str">
        <f>VLOOKUP(Cohort[[#This Row],[Code]],Codes[],COLUMN(Codes[[#Headers],[Baby Medications]]),FALSE)</f>
        <v>Yes</v>
      </c>
      <c r="X1061" s="1" t="str">
        <f>VLOOKUP(Cohort[[#This Row],[Code]],Codes[],COLUMN(Codes[[#Headers],[Obstetric Histpry]]),FALSE)</f>
        <v>Yes</v>
      </c>
      <c r="Y1061" s="1" t="str">
        <f>VLOOKUP(Cohort[[#This Row],[Code]],Codes[],COLUMN(Codes[[#Headers],[18 Month Follow on Data]]),FALSE)</f>
        <v>No</v>
      </c>
    </row>
    <row r="1062" spans="1:25" hidden="1" x14ac:dyDescent="0.2">
      <c r="A1062" t="s">
        <v>1075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 t="str" cm="1">
        <f t="array" ref="I1062">TEXT(SUM(10^Code_Mask*(Cohort[[#This Row],[Fetal Pilot Scans, validated or not]:[Has child had an 18 month assessment.  NB this includes limited data, courtesy assessments etc]]&gt;0)),"0000000")</f>
        <v>1000000</v>
      </c>
      <c r="L1062" s="1" t="b">
        <f>VLOOKUP(Cohort[[#This Row],[Participant ID]],BIBS[],COLUMN(BIBS[[#Headers],[BIBS?]]),FALSE)</f>
        <v>0</v>
      </c>
      <c r="N1062" s="1" t="str">
        <f>VLOOKUP(Cohort[[#This Row],[Code]],Codes[],COLUMN(Codes[[#Headers],[Meaning]]),FALSE)</f>
        <v>Fetal scan, no other scans, not assessed</v>
      </c>
      <c r="O1062" s="1" t="str">
        <f>VLOOKUP(Cohort[[#This Row],[Code]],Codes[],COLUMN(Codes[[#Headers],[Parents Demographic]]),FALSE)</f>
        <v>Yes</v>
      </c>
      <c r="P1062" s="1" t="str">
        <f>VLOOKUP(Cohort[[#This Row],[Code]],Codes[],COLUMN(Codes[[#Headers],[Mother''s Past Medical History]]),FALSE)</f>
        <v>Yes</v>
      </c>
      <c r="Q1062" s="1" t="str">
        <f>VLOOKUP(Cohort[[#This Row],[Code]],Codes[],COLUMN(Codes[[#Headers],[EDD + Mode of Conception]]),FALSE)</f>
        <v>Yes</v>
      </c>
      <c r="R1062" s="1" t="str">
        <f>VLOOKUP(Cohort[[#This Row],[Code]],Codes[],COLUMN(Codes[[#Headers],[Late Pregnancy History]]),FALSE)</f>
        <v>Yes</v>
      </c>
      <c r="S1062" s="1" t="str">
        <f>VLOOKUP(Cohort[[#This Row],[Code]],Codes[],COLUMN(Codes[[#Headers],[Labour History]]),FALSE)</f>
        <v>Yes</v>
      </c>
      <c r="T1062" s="1" t="str">
        <f>VLOOKUP(Cohort[[#This Row],[Code]],Codes[],COLUMN(Codes[[#Headers],[Baby Background Information]]),FALSE)</f>
        <v>Yes</v>
      </c>
      <c r="U1062" s="1" t="str">
        <f>VLOOKUP(Cohort[[#This Row],[Code]],Codes[],COLUMN(Codes[[#Headers],[EPDS]]),FALSE)</f>
        <v>Yes</v>
      </c>
      <c r="V1062" s="1" t="str">
        <f>VLOOKUP(Cohort[[#This Row],[Code]],Codes[],COLUMN(Codes[[#Headers],[Mother''s Medications]]),FALSE)</f>
        <v>Yes</v>
      </c>
      <c r="W1062" s="1" t="str">
        <f>VLOOKUP(Cohort[[#This Row],[Code]],Codes[],COLUMN(Codes[[#Headers],[Baby Medications]]),FALSE)</f>
        <v>Yes</v>
      </c>
      <c r="X1062" s="1" t="str">
        <f>VLOOKUP(Cohort[[#This Row],[Code]],Codes[],COLUMN(Codes[[#Headers],[Obstetric Histpry]]),FALSE)</f>
        <v>Yes</v>
      </c>
      <c r="Y1062" s="1" t="str">
        <f>VLOOKUP(Cohort[[#This Row],[Code]],Codes[],COLUMN(Codes[[#Headers],[18 Month Follow on Data]]),FALSE)</f>
        <v>No</v>
      </c>
    </row>
    <row r="1063" spans="1:25" hidden="1" x14ac:dyDescent="0.2">
      <c r="A1063" t="s">
        <v>1076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 t="str" cm="1">
        <f t="array" ref="I1063">TEXT(SUM(10^Code_Mask*(Cohort[[#This Row],[Fetal Pilot Scans, validated or not]:[Has child had an 18 month assessment.  NB this includes limited data, courtesy assessments etc]]&gt;0)),"0000000")</f>
        <v>1000000</v>
      </c>
      <c r="L1063" s="1" t="b">
        <f>VLOOKUP(Cohort[[#This Row],[Participant ID]],BIBS[],COLUMN(BIBS[[#Headers],[BIBS?]]),FALSE)</f>
        <v>0</v>
      </c>
      <c r="N1063" s="1" t="str">
        <f>VLOOKUP(Cohort[[#This Row],[Code]],Codes[],COLUMN(Codes[[#Headers],[Meaning]]),FALSE)</f>
        <v>Fetal scan, no other scans, not assessed</v>
      </c>
      <c r="O1063" s="1" t="str">
        <f>VLOOKUP(Cohort[[#This Row],[Code]],Codes[],COLUMN(Codes[[#Headers],[Parents Demographic]]),FALSE)</f>
        <v>Yes</v>
      </c>
      <c r="P1063" s="1" t="str">
        <f>VLOOKUP(Cohort[[#This Row],[Code]],Codes[],COLUMN(Codes[[#Headers],[Mother''s Past Medical History]]),FALSE)</f>
        <v>Yes</v>
      </c>
      <c r="Q1063" s="1" t="str">
        <f>VLOOKUP(Cohort[[#This Row],[Code]],Codes[],COLUMN(Codes[[#Headers],[EDD + Mode of Conception]]),FALSE)</f>
        <v>Yes</v>
      </c>
      <c r="R1063" s="1" t="str">
        <f>VLOOKUP(Cohort[[#This Row],[Code]],Codes[],COLUMN(Codes[[#Headers],[Late Pregnancy History]]),FALSE)</f>
        <v>Yes</v>
      </c>
      <c r="S1063" s="1" t="str">
        <f>VLOOKUP(Cohort[[#This Row],[Code]],Codes[],COLUMN(Codes[[#Headers],[Labour History]]),FALSE)</f>
        <v>Yes</v>
      </c>
      <c r="T1063" s="1" t="str">
        <f>VLOOKUP(Cohort[[#This Row],[Code]],Codes[],COLUMN(Codes[[#Headers],[Baby Background Information]]),FALSE)</f>
        <v>Yes</v>
      </c>
      <c r="U1063" s="1" t="str">
        <f>VLOOKUP(Cohort[[#This Row],[Code]],Codes[],COLUMN(Codes[[#Headers],[EPDS]]),FALSE)</f>
        <v>Yes</v>
      </c>
      <c r="V1063" s="1" t="str">
        <f>VLOOKUP(Cohort[[#This Row],[Code]],Codes[],COLUMN(Codes[[#Headers],[Mother''s Medications]]),FALSE)</f>
        <v>Yes</v>
      </c>
      <c r="W1063" s="1" t="str">
        <f>VLOOKUP(Cohort[[#This Row],[Code]],Codes[],COLUMN(Codes[[#Headers],[Baby Medications]]),FALSE)</f>
        <v>Yes</v>
      </c>
      <c r="X1063" s="1" t="str">
        <f>VLOOKUP(Cohort[[#This Row],[Code]],Codes[],COLUMN(Codes[[#Headers],[Obstetric Histpry]]),FALSE)</f>
        <v>Yes</v>
      </c>
      <c r="Y1063" s="1" t="str">
        <f>VLOOKUP(Cohort[[#This Row],[Code]],Codes[],COLUMN(Codes[[#Headers],[18 Month Follow on Data]]),FALSE)</f>
        <v>No</v>
      </c>
    </row>
    <row r="1064" spans="1:25" hidden="1" x14ac:dyDescent="0.2">
      <c r="A1064" t="s">
        <v>1077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 t="str" cm="1">
        <f t="array" ref="I1064">TEXT(SUM(10^Code_Mask*(Cohort[[#This Row],[Fetal Pilot Scans, validated or not]:[Has child had an 18 month assessment.  NB this includes limited data, courtesy assessments etc]]&gt;0)),"0000000")</f>
        <v>1000000</v>
      </c>
      <c r="L1064" s="1" t="b">
        <f>VLOOKUP(Cohort[[#This Row],[Participant ID]],BIBS[],COLUMN(BIBS[[#Headers],[BIBS?]]),FALSE)</f>
        <v>0</v>
      </c>
      <c r="N1064" s="1" t="str">
        <f>VLOOKUP(Cohort[[#This Row],[Code]],Codes[],COLUMN(Codes[[#Headers],[Meaning]]),FALSE)</f>
        <v>Fetal scan, no other scans, not assessed</v>
      </c>
      <c r="O1064" s="1" t="str">
        <f>VLOOKUP(Cohort[[#This Row],[Code]],Codes[],COLUMN(Codes[[#Headers],[Parents Demographic]]),FALSE)</f>
        <v>Yes</v>
      </c>
      <c r="P1064" s="1" t="str">
        <f>VLOOKUP(Cohort[[#This Row],[Code]],Codes[],COLUMN(Codes[[#Headers],[Mother''s Past Medical History]]),FALSE)</f>
        <v>Yes</v>
      </c>
      <c r="Q1064" s="1" t="str">
        <f>VLOOKUP(Cohort[[#This Row],[Code]],Codes[],COLUMN(Codes[[#Headers],[EDD + Mode of Conception]]),FALSE)</f>
        <v>Yes</v>
      </c>
      <c r="R1064" s="1" t="str">
        <f>VLOOKUP(Cohort[[#This Row],[Code]],Codes[],COLUMN(Codes[[#Headers],[Late Pregnancy History]]),FALSE)</f>
        <v>Yes</v>
      </c>
      <c r="S1064" s="1" t="str">
        <f>VLOOKUP(Cohort[[#This Row],[Code]],Codes[],COLUMN(Codes[[#Headers],[Labour History]]),FALSE)</f>
        <v>Yes</v>
      </c>
      <c r="T1064" s="1" t="str">
        <f>VLOOKUP(Cohort[[#This Row],[Code]],Codes[],COLUMN(Codes[[#Headers],[Baby Background Information]]),FALSE)</f>
        <v>Yes</v>
      </c>
      <c r="U1064" s="1" t="str">
        <f>VLOOKUP(Cohort[[#This Row],[Code]],Codes[],COLUMN(Codes[[#Headers],[EPDS]]),FALSE)</f>
        <v>Yes</v>
      </c>
      <c r="V1064" s="1" t="str">
        <f>VLOOKUP(Cohort[[#This Row],[Code]],Codes[],COLUMN(Codes[[#Headers],[Mother''s Medications]]),FALSE)</f>
        <v>Yes</v>
      </c>
      <c r="W1064" s="1" t="str">
        <f>VLOOKUP(Cohort[[#This Row],[Code]],Codes[],COLUMN(Codes[[#Headers],[Baby Medications]]),FALSE)</f>
        <v>Yes</v>
      </c>
      <c r="X1064" s="1" t="str">
        <f>VLOOKUP(Cohort[[#This Row],[Code]],Codes[],COLUMN(Codes[[#Headers],[Obstetric Histpry]]),FALSE)</f>
        <v>Yes</v>
      </c>
      <c r="Y1064" s="1" t="str">
        <f>VLOOKUP(Cohort[[#This Row],[Code]],Codes[],COLUMN(Codes[[#Headers],[18 Month Follow on Data]]),FALSE)</f>
        <v>No</v>
      </c>
    </row>
    <row r="1065" spans="1:25" hidden="1" x14ac:dyDescent="0.2">
      <c r="A1065" t="s">
        <v>1078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 t="str" cm="1">
        <f t="array" ref="I1065">TEXT(SUM(10^Code_Mask*(Cohort[[#This Row],[Fetal Pilot Scans, validated or not]:[Has child had an 18 month assessment.  NB this includes limited data, courtesy assessments etc]]&gt;0)),"0000000")</f>
        <v>1010000</v>
      </c>
      <c r="L1065" s="1" t="b">
        <f>VLOOKUP(Cohort[[#This Row],[Participant ID]],BIBS[],COLUMN(BIBS[[#Headers],[BIBS?]]),FALSE)</f>
        <v>0</v>
      </c>
      <c r="N1065" s="1" t="str">
        <f>VLOOKUP(Cohort[[#This Row],[Code]],Codes[],COLUMN(Codes[[#Headers],[Meaning]]),FALSE)</f>
        <v>Fetal scan + Pre_term, not assessed</v>
      </c>
      <c r="O1065" s="1" t="str">
        <f>VLOOKUP(Cohort[[#This Row],[Code]],Codes[],COLUMN(Codes[[#Headers],[Parents Demographic]]),FALSE)</f>
        <v>Yes</v>
      </c>
      <c r="P1065" s="1" t="str">
        <f>VLOOKUP(Cohort[[#This Row],[Code]],Codes[],COLUMN(Codes[[#Headers],[Mother''s Past Medical History]]),FALSE)</f>
        <v>Yes</v>
      </c>
      <c r="Q1065" s="1" t="str">
        <f>VLOOKUP(Cohort[[#This Row],[Code]],Codes[],COLUMN(Codes[[#Headers],[EDD + Mode of Conception]]),FALSE)</f>
        <v>Yes</v>
      </c>
      <c r="R1065" s="1" t="str">
        <f>VLOOKUP(Cohort[[#This Row],[Code]],Codes[],COLUMN(Codes[[#Headers],[Late Pregnancy History]]),FALSE)</f>
        <v>Yes</v>
      </c>
      <c r="S1065" s="1" t="str">
        <f>VLOOKUP(Cohort[[#This Row],[Code]],Codes[],COLUMN(Codes[[#Headers],[Labour History]]),FALSE)</f>
        <v>Yes</v>
      </c>
      <c r="T1065" s="1" t="str">
        <f>VLOOKUP(Cohort[[#This Row],[Code]],Codes[],COLUMN(Codes[[#Headers],[Baby Background Information]]),FALSE)</f>
        <v>Yes</v>
      </c>
      <c r="U1065" s="1" t="str">
        <f>VLOOKUP(Cohort[[#This Row],[Code]],Codes[],COLUMN(Codes[[#Headers],[EPDS]]),FALSE)</f>
        <v>Yes</v>
      </c>
      <c r="V1065" s="1" t="str">
        <f>VLOOKUP(Cohort[[#This Row],[Code]],Codes[],COLUMN(Codes[[#Headers],[Mother''s Medications]]),FALSE)</f>
        <v>Yes</v>
      </c>
      <c r="W1065" s="1" t="str">
        <f>VLOOKUP(Cohort[[#This Row],[Code]],Codes[],COLUMN(Codes[[#Headers],[Baby Medications]]),FALSE)</f>
        <v>Yes</v>
      </c>
      <c r="X1065" s="1" t="str">
        <f>VLOOKUP(Cohort[[#This Row],[Code]],Codes[],COLUMN(Codes[[#Headers],[Obstetric Histpry]]),FALSE)</f>
        <v>Yes</v>
      </c>
      <c r="Y1065" s="1" t="str">
        <f>VLOOKUP(Cohort[[#This Row],[Code]],Codes[],COLUMN(Codes[[#Headers],[18 Month Follow on Data]]),FALSE)</f>
        <v>No</v>
      </c>
    </row>
    <row r="1066" spans="1:25" hidden="1" x14ac:dyDescent="0.2">
      <c r="A1066" t="s">
        <v>1079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 t="str" cm="1">
        <f t="array" ref="I1066">TEXT(SUM(10^Code_Mask*(Cohort[[#This Row],[Fetal Pilot Scans, validated or not]:[Has child had an 18 month assessment.  NB this includes limited data, courtesy assessments etc]]&gt;0)),"0000000")</f>
        <v>1000000</v>
      </c>
      <c r="L1066" s="1" t="b">
        <f>VLOOKUP(Cohort[[#This Row],[Participant ID]],BIBS[],COLUMN(BIBS[[#Headers],[BIBS?]]),FALSE)</f>
        <v>0</v>
      </c>
      <c r="N1066" s="1" t="str">
        <f>VLOOKUP(Cohort[[#This Row],[Code]],Codes[],COLUMN(Codes[[#Headers],[Meaning]]),FALSE)</f>
        <v>Fetal scan, no other scans, not assessed</v>
      </c>
      <c r="O1066" s="1" t="str">
        <f>VLOOKUP(Cohort[[#This Row],[Code]],Codes[],COLUMN(Codes[[#Headers],[Parents Demographic]]),FALSE)</f>
        <v>Yes</v>
      </c>
      <c r="P1066" s="1" t="str">
        <f>VLOOKUP(Cohort[[#This Row],[Code]],Codes[],COLUMN(Codes[[#Headers],[Mother''s Past Medical History]]),FALSE)</f>
        <v>Yes</v>
      </c>
      <c r="Q1066" s="1" t="str">
        <f>VLOOKUP(Cohort[[#This Row],[Code]],Codes[],COLUMN(Codes[[#Headers],[EDD + Mode of Conception]]),FALSE)</f>
        <v>Yes</v>
      </c>
      <c r="R1066" s="1" t="str">
        <f>VLOOKUP(Cohort[[#This Row],[Code]],Codes[],COLUMN(Codes[[#Headers],[Late Pregnancy History]]),FALSE)</f>
        <v>Yes</v>
      </c>
      <c r="S1066" s="1" t="str">
        <f>VLOOKUP(Cohort[[#This Row],[Code]],Codes[],COLUMN(Codes[[#Headers],[Labour History]]),FALSE)</f>
        <v>Yes</v>
      </c>
      <c r="T1066" s="1" t="str">
        <f>VLOOKUP(Cohort[[#This Row],[Code]],Codes[],COLUMN(Codes[[#Headers],[Baby Background Information]]),FALSE)</f>
        <v>Yes</v>
      </c>
      <c r="U1066" s="1" t="str">
        <f>VLOOKUP(Cohort[[#This Row],[Code]],Codes[],COLUMN(Codes[[#Headers],[EPDS]]),FALSE)</f>
        <v>Yes</v>
      </c>
      <c r="V1066" s="1" t="str">
        <f>VLOOKUP(Cohort[[#This Row],[Code]],Codes[],COLUMN(Codes[[#Headers],[Mother''s Medications]]),FALSE)</f>
        <v>Yes</v>
      </c>
      <c r="W1066" s="1" t="str">
        <f>VLOOKUP(Cohort[[#This Row],[Code]],Codes[],COLUMN(Codes[[#Headers],[Baby Medications]]),FALSE)</f>
        <v>Yes</v>
      </c>
      <c r="X1066" s="1" t="str">
        <f>VLOOKUP(Cohort[[#This Row],[Code]],Codes[],COLUMN(Codes[[#Headers],[Obstetric Histpry]]),FALSE)</f>
        <v>Yes</v>
      </c>
      <c r="Y1066" s="1" t="str">
        <f>VLOOKUP(Cohort[[#This Row],[Code]],Codes[],COLUMN(Codes[[#Headers],[18 Month Follow on Data]]),FALSE)</f>
        <v>No</v>
      </c>
    </row>
    <row r="1067" spans="1:25" hidden="1" x14ac:dyDescent="0.2">
      <c r="A1067" t="s">
        <v>1080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 t="str" cm="1">
        <f t="array" ref="I1067">TEXT(SUM(10^Code_Mask*(Cohort[[#This Row],[Fetal Pilot Scans, validated or not]:[Has child had an 18 month assessment.  NB this includes limited data, courtesy assessments etc]]&gt;0)),"0000000")</f>
        <v>1000000</v>
      </c>
      <c r="L1067" s="1" t="b">
        <f>VLOOKUP(Cohort[[#This Row],[Participant ID]],BIBS[],COLUMN(BIBS[[#Headers],[BIBS?]]),FALSE)</f>
        <v>0</v>
      </c>
      <c r="N1067" s="1" t="str">
        <f>VLOOKUP(Cohort[[#This Row],[Code]],Codes[],COLUMN(Codes[[#Headers],[Meaning]]),FALSE)</f>
        <v>Fetal scan, no other scans, not assessed</v>
      </c>
      <c r="O1067" s="1" t="str">
        <f>VLOOKUP(Cohort[[#This Row],[Code]],Codes[],COLUMN(Codes[[#Headers],[Parents Demographic]]),FALSE)</f>
        <v>Yes</v>
      </c>
      <c r="P1067" s="1" t="str">
        <f>VLOOKUP(Cohort[[#This Row],[Code]],Codes[],COLUMN(Codes[[#Headers],[Mother''s Past Medical History]]),FALSE)</f>
        <v>Yes</v>
      </c>
      <c r="Q1067" s="1" t="str">
        <f>VLOOKUP(Cohort[[#This Row],[Code]],Codes[],COLUMN(Codes[[#Headers],[EDD + Mode of Conception]]),FALSE)</f>
        <v>Yes</v>
      </c>
      <c r="R1067" s="1" t="str">
        <f>VLOOKUP(Cohort[[#This Row],[Code]],Codes[],COLUMN(Codes[[#Headers],[Late Pregnancy History]]),FALSE)</f>
        <v>Yes</v>
      </c>
      <c r="S1067" s="1" t="str">
        <f>VLOOKUP(Cohort[[#This Row],[Code]],Codes[],COLUMN(Codes[[#Headers],[Labour History]]),FALSE)</f>
        <v>Yes</v>
      </c>
      <c r="T1067" s="1" t="str">
        <f>VLOOKUP(Cohort[[#This Row],[Code]],Codes[],COLUMN(Codes[[#Headers],[Baby Background Information]]),FALSE)</f>
        <v>Yes</v>
      </c>
      <c r="U1067" s="1" t="str">
        <f>VLOOKUP(Cohort[[#This Row],[Code]],Codes[],COLUMN(Codes[[#Headers],[EPDS]]),FALSE)</f>
        <v>Yes</v>
      </c>
      <c r="V1067" s="1" t="str">
        <f>VLOOKUP(Cohort[[#This Row],[Code]],Codes[],COLUMN(Codes[[#Headers],[Mother''s Medications]]),FALSE)</f>
        <v>Yes</v>
      </c>
      <c r="W1067" s="1" t="str">
        <f>VLOOKUP(Cohort[[#This Row],[Code]],Codes[],COLUMN(Codes[[#Headers],[Baby Medications]]),FALSE)</f>
        <v>Yes</v>
      </c>
      <c r="X1067" s="1" t="str">
        <f>VLOOKUP(Cohort[[#This Row],[Code]],Codes[],COLUMN(Codes[[#Headers],[Obstetric Histpry]]),FALSE)</f>
        <v>Yes</v>
      </c>
      <c r="Y1067" s="1" t="str">
        <f>VLOOKUP(Cohort[[#This Row],[Code]],Codes[],COLUMN(Codes[[#Headers],[18 Month Follow on Data]]),FALSE)</f>
        <v>No</v>
      </c>
    </row>
    <row r="1068" spans="1:25" hidden="1" x14ac:dyDescent="0.2">
      <c r="A1068" t="s">
        <v>1081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 t="str" cm="1">
        <f t="array" ref="I1068">TEXT(SUM(10^Code_Mask*(Cohort[[#This Row],[Fetal Pilot Scans, validated or not]:[Has child had an 18 month assessment.  NB this includes limited data, courtesy assessments etc]]&gt;0)),"0000000")</f>
        <v>1000000</v>
      </c>
      <c r="L1068" s="1" t="b">
        <f>VLOOKUP(Cohort[[#This Row],[Participant ID]],BIBS[],COLUMN(BIBS[[#Headers],[BIBS?]]),FALSE)</f>
        <v>0</v>
      </c>
      <c r="N1068" s="1" t="str">
        <f>VLOOKUP(Cohort[[#This Row],[Code]],Codes[],COLUMN(Codes[[#Headers],[Meaning]]),FALSE)</f>
        <v>Fetal scan, no other scans, not assessed</v>
      </c>
      <c r="O1068" s="1" t="str">
        <f>VLOOKUP(Cohort[[#This Row],[Code]],Codes[],COLUMN(Codes[[#Headers],[Parents Demographic]]),FALSE)</f>
        <v>Yes</v>
      </c>
      <c r="P1068" s="1" t="str">
        <f>VLOOKUP(Cohort[[#This Row],[Code]],Codes[],COLUMN(Codes[[#Headers],[Mother''s Past Medical History]]),FALSE)</f>
        <v>Yes</v>
      </c>
      <c r="Q1068" s="1" t="str">
        <f>VLOOKUP(Cohort[[#This Row],[Code]],Codes[],COLUMN(Codes[[#Headers],[EDD + Mode of Conception]]),FALSE)</f>
        <v>Yes</v>
      </c>
      <c r="R1068" s="1" t="str">
        <f>VLOOKUP(Cohort[[#This Row],[Code]],Codes[],COLUMN(Codes[[#Headers],[Late Pregnancy History]]),FALSE)</f>
        <v>Yes</v>
      </c>
      <c r="S1068" s="1" t="str">
        <f>VLOOKUP(Cohort[[#This Row],[Code]],Codes[],COLUMN(Codes[[#Headers],[Labour History]]),FALSE)</f>
        <v>Yes</v>
      </c>
      <c r="T1068" s="1" t="str">
        <f>VLOOKUP(Cohort[[#This Row],[Code]],Codes[],COLUMN(Codes[[#Headers],[Baby Background Information]]),FALSE)</f>
        <v>Yes</v>
      </c>
      <c r="U1068" s="1" t="str">
        <f>VLOOKUP(Cohort[[#This Row],[Code]],Codes[],COLUMN(Codes[[#Headers],[EPDS]]),FALSE)</f>
        <v>Yes</v>
      </c>
      <c r="V1068" s="1" t="str">
        <f>VLOOKUP(Cohort[[#This Row],[Code]],Codes[],COLUMN(Codes[[#Headers],[Mother''s Medications]]),FALSE)</f>
        <v>Yes</v>
      </c>
      <c r="W1068" s="1" t="str">
        <f>VLOOKUP(Cohort[[#This Row],[Code]],Codes[],COLUMN(Codes[[#Headers],[Baby Medications]]),FALSE)</f>
        <v>Yes</v>
      </c>
      <c r="X1068" s="1" t="str">
        <f>VLOOKUP(Cohort[[#This Row],[Code]],Codes[],COLUMN(Codes[[#Headers],[Obstetric Histpry]]),FALSE)</f>
        <v>Yes</v>
      </c>
      <c r="Y1068" s="1" t="str">
        <f>VLOOKUP(Cohort[[#This Row],[Code]],Codes[],COLUMN(Codes[[#Headers],[18 Month Follow on Data]]),FALSE)</f>
        <v>No</v>
      </c>
    </row>
    <row r="1069" spans="1:25" hidden="1" x14ac:dyDescent="0.2">
      <c r="A1069" t="s">
        <v>1082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 t="str" cm="1">
        <f t="array" ref="I1069">TEXT(SUM(10^Code_Mask*(Cohort[[#This Row],[Fetal Pilot Scans, validated or not]:[Has child had an 18 month assessment.  NB this includes limited data, courtesy assessments etc]]&gt;0)),"0000000")</f>
        <v>1000000</v>
      </c>
      <c r="L1069" s="1" t="b">
        <f>VLOOKUP(Cohort[[#This Row],[Participant ID]],BIBS[],COLUMN(BIBS[[#Headers],[BIBS?]]),FALSE)</f>
        <v>0</v>
      </c>
      <c r="N1069" s="1" t="str">
        <f>VLOOKUP(Cohort[[#This Row],[Code]],Codes[],COLUMN(Codes[[#Headers],[Meaning]]),FALSE)</f>
        <v>Fetal scan, no other scans, not assessed</v>
      </c>
      <c r="O1069" s="1" t="str">
        <f>VLOOKUP(Cohort[[#This Row],[Code]],Codes[],COLUMN(Codes[[#Headers],[Parents Demographic]]),FALSE)</f>
        <v>Yes</v>
      </c>
      <c r="P1069" s="1" t="str">
        <f>VLOOKUP(Cohort[[#This Row],[Code]],Codes[],COLUMN(Codes[[#Headers],[Mother''s Past Medical History]]),FALSE)</f>
        <v>Yes</v>
      </c>
      <c r="Q1069" s="1" t="str">
        <f>VLOOKUP(Cohort[[#This Row],[Code]],Codes[],COLUMN(Codes[[#Headers],[EDD + Mode of Conception]]),FALSE)</f>
        <v>Yes</v>
      </c>
      <c r="R1069" s="1" t="str">
        <f>VLOOKUP(Cohort[[#This Row],[Code]],Codes[],COLUMN(Codes[[#Headers],[Late Pregnancy History]]),FALSE)</f>
        <v>Yes</v>
      </c>
      <c r="S1069" s="1" t="str">
        <f>VLOOKUP(Cohort[[#This Row],[Code]],Codes[],COLUMN(Codes[[#Headers],[Labour History]]),FALSE)</f>
        <v>Yes</v>
      </c>
      <c r="T1069" s="1" t="str">
        <f>VLOOKUP(Cohort[[#This Row],[Code]],Codes[],COLUMN(Codes[[#Headers],[Baby Background Information]]),FALSE)</f>
        <v>Yes</v>
      </c>
      <c r="U1069" s="1" t="str">
        <f>VLOOKUP(Cohort[[#This Row],[Code]],Codes[],COLUMN(Codes[[#Headers],[EPDS]]),FALSE)</f>
        <v>Yes</v>
      </c>
      <c r="V1069" s="1" t="str">
        <f>VLOOKUP(Cohort[[#This Row],[Code]],Codes[],COLUMN(Codes[[#Headers],[Mother''s Medications]]),FALSE)</f>
        <v>Yes</v>
      </c>
      <c r="W1069" s="1" t="str">
        <f>VLOOKUP(Cohort[[#This Row],[Code]],Codes[],COLUMN(Codes[[#Headers],[Baby Medications]]),FALSE)</f>
        <v>Yes</v>
      </c>
      <c r="X1069" s="1" t="str">
        <f>VLOOKUP(Cohort[[#This Row],[Code]],Codes[],COLUMN(Codes[[#Headers],[Obstetric Histpry]]),FALSE)</f>
        <v>Yes</v>
      </c>
      <c r="Y1069" s="1" t="str">
        <f>VLOOKUP(Cohort[[#This Row],[Code]],Codes[],COLUMN(Codes[[#Headers],[18 Month Follow on Data]]),FALSE)</f>
        <v>No</v>
      </c>
    </row>
    <row r="1070" spans="1:25" ht="17" hidden="1" x14ac:dyDescent="0.2">
      <c r="A1070" t="s">
        <v>1083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 t="str" cm="1">
        <f t="array" ref="I1070">TEXT(SUM(10^Code_Mask*(Cohort[[#This Row],[Fetal Pilot Scans, validated or not]:[Has child had an 18 month assessment.  NB this includes limited data, courtesy assessments etc]]&gt;0)),"0000000")</f>
        <v>1000000</v>
      </c>
      <c r="K1070" s="1" t="s">
        <v>36</v>
      </c>
      <c r="L1070" s="1" t="b">
        <f>VLOOKUP(Cohort[[#This Row],[Participant ID]],BIBS[],COLUMN(BIBS[[#Headers],[BIBS?]]),FALSE)</f>
        <v>0</v>
      </c>
      <c r="N1070" s="1" t="str">
        <f>VLOOKUP(Cohort[[#This Row],[Code]],Codes[],COLUMN(Codes[[#Headers],[Meaning]]),FALSE)</f>
        <v>Fetal scan, no other scans, not assessed</v>
      </c>
      <c r="O1070" s="1" t="str">
        <f>VLOOKUP(Cohort[[#This Row],[Code]],Codes[],COLUMN(Codes[[#Headers],[Parents Demographic]]),FALSE)</f>
        <v>Yes</v>
      </c>
      <c r="P1070" s="1" t="str">
        <f>VLOOKUP(Cohort[[#This Row],[Code]],Codes[],COLUMN(Codes[[#Headers],[Mother''s Past Medical History]]),FALSE)</f>
        <v>Yes</v>
      </c>
      <c r="Q1070" s="1" t="str">
        <f>VLOOKUP(Cohort[[#This Row],[Code]],Codes[],COLUMN(Codes[[#Headers],[EDD + Mode of Conception]]),FALSE)</f>
        <v>Yes</v>
      </c>
      <c r="R1070" s="1" t="str">
        <f>VLOOKUP(Cohort[[#This Row],[Code]],Codes[],COLUMN(Codes[[#Headers],[Late Pregnancy History]]),FALSE)</f>
        <v>Yes</v>
      </c>
      <c r="S1070" s="1" t="str">
        <f>VLOOKUP(Cohort[[#This Row],[Code]],Codes[],COLUMN(Codes[[#Headers],[Labour History]]),FALSE)</f>
        <v>Yes</v>
      </c>
      <c r="T1070" s="1" t="str">
        <f>VLOOKUP(Cohort[[#This Row],[Code]],Codes[],COLUMN(Codes[[#Headers],[Baby Background Information]]),FALSE)</f>
        <v>Yes</v>
      </c>
      <c r="U1070" s="1" t="str">
        <f>VLOOKUP(Cohort[[#This Row],[Code]],Codes[],COLUMN(Codes[[#Headers],[EPDS]]),FALSE)</f>
        <v>Yes</v>
      </c>
      <c r="V1070" s="1" t="str">
        <f>VLOOKUP(Cohort[[#This Row],[Code]],Codes[],COLUMN(Codes[[#Headers],[Mother''s Medications]]),FALSE)</f>
        <v>Yes</v>
      </c>
      <c r="W1070" s="1" t="str">
        <f>VLOOKUP(Cohort[[#This Row],[Code]],Codes[],COLUMN(Codes[[#Headers],[Baby Medications]]),FALSE)</f>
        <v>Yes</v>
      </c>
      <c r="X1070" s="1" t="str">
        <f>VLOOKUP(Cohort[[#This Row],[Code]],Codes[],COLUMN(Codes[[#Headers],[Obstetric Histpry]]),FALSE)</f>
        <v>Yes</v>
      </c>
      <c r="Y1070" s="1" t="str">
        <f>VLOOKUP(Cohort[[#This Row],[Code]],Codes[],COLUMN(Codes[[#Headers],[18 Month Follow on Data]]),FALSE)</f>
        <v>No</v>
      </c>
    </row>
    <row r="1071" spans="1:25" hidden="1" x14ac:dyDescent="0.2">
      <c r="A1071" t="s">
        <v>1084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 t="str" cm="1">
        <f t="array" ref="I1071">TEXT(SUM(10^Code_Mask*(Cohort[[#This Row],[Fetal Pilot Scans, validated or not]:[Has child had an 18 month assessment.  NB this includes limited data, courtesy assessments etc]]&gt;0)),"0000000")</f>
        <v>1000000</v>
      </c>
      <c r="L1071" s="1" t="b">
        <f>VLOOKUP(Cohort[[#This Row],[Participant ID]],BIBS[],COLUMN(BIBS[[#Headers],[BIBS?]]),FALSE)</f>
        <v>0</v>
      </c>
      <c r="N1071" s="1" t="str">
        <f>VLOOKUP(Cohort[[#This Row],[Code]],Codes[],COLUMN(Codes[[#Headers],[Meaning]]),FALSE)</f>
        <v>Fetal scan, no other scans, not assessed</v>
      </c>
      <c r="O1071" s="1" t="str">
        <f>VLOOKUP(Cohort[[#This Row],[Code]],Codes[],COLUMN(Codes[[#Headers],[Parents Demographic]]),FALSE)</f>
        <v>Yes</v>
      </c>
      <c r="P1071" s="1" t="str">
        <f>VLOOKUP(Cohort[[#This Row],[Code]],Codes[],COLUMN(Codes[[#Headers],[Mother''s Past Medical History]]),FALSE)</f>
        <v>Yes</v>
      </c>
      <c r="Q1071" s="1" t="str">
        <f>VLOOKUP(Cohort[[#This Row],[Code]],Codes[],COLUMN(Codes[[#Headers],[EDD + Mode of Conception]]),FALSE)</f>
        <v>Yes</v>
      </c>
      <c r="R1071" s="1" t="str">
        <f>VLOOKUP(Cohort[[#This Row],[Code]],Codes[],COLUMN(Codes[[#Headers],[Late Pregnancy History]]),FALSE)</f>
        <v>Yes</v>
      </c>
      <c r="S1071" s="1" t="str">
        <f>VLOOKUP(Cohort[[#This Row],[Code]],Codes[],COLUMN(Codes[[#Headers],[Labour History]]),FALSE)</f>
        <v>Yes</v>
      </c>
      <c r="T1071" s="1" t="str">
        <f>VLOOKUP(Cohort[[#This Row],[Code]],Codes[],COLUMN(Codes[[#Headers],[Baby Background Information]]),FALSE)</f>
        <v>Yes</v>
      </c>
      <c r="U1071" s="1" t="str">
        <f>VLOOKUP(Cohort[[#This Row],[Code]],Codes[],COLUMN(Codes[[#Headers],[EPDS]]),FALSE)</f>
        <v>Yes</v>
      </c>
      <c r="V1071" s="1" t="str">
        <f>VLOOKUP(Cohort[[#This Row],[Code]],Codes[],COLUMN(Codes[[#Headers],[Mother''s Medications]]),FALSE)</f>
        <v>Yes</v>
      </c>
      <c r="W1071" s="1" t="str">
        <f>VLOOKUP(Cohort[[#This Row],[Code]],Codes[],COLUMN(Codes[[#Headers],[Baby Medications]]),FALSE)</f>
        <v>Yes</v>
      </c>
      <c r="X1071" s="1" t="str">
        <f>VLOOKUP(Cohort[[#This Row],[Code]],Codes[],COLUMN(Codes[[#Headers],[Obstetric Histpry]]),FALSE)</f>
        <v>Yes</v>
      </c>
      <c r="Y1071" s="1" t="str">
        <f>VLOOKUP(Cohort[[#This Row],[Code]],Codes[],COLUMN(Codes[[#Headers],[18 Month Follow on Data]]),FALSE)</f>
        <v>No</v>
      </c>
    </row>
    <row r="1072" spans="1:25" hidden="1" x14ac:dyDescent="0.2">
      <c r="A1072" t="s">
        <v>1085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 t="str" cm="1">
        <f t="array" ref="I1072">TEXT(SUM(10^Code_Mask*(Cohort[[#This Row],[Fetal Pilot Scans, validated or not]:[Has child had an 18 month assessment.  NB this includes limited data, courtesy assessments etc]]&gt;0)),"0000000")</f>
        <v>1000000</v>
      </c>
      <c r="L1072" s="1" t="b">
        <f>VLOOKUP(Cohort[[#This Row],[Participant ID]],BIBS[],COLUMN(BIBS[[#Headers],[BIBS?]]),FALSE)</f>
        <v>0</v>
      </c>
      <c r="N1072" s="1" t="str">
        <f>VLOOKUP(Cohort[[#This Row],[Code]],Codes[],COLUMN(Codes[[#Headers],[Meaning]]),FALSE)</f>
        <v>Fetal scan, no other scans, not assessed</v>
      </c>
      <c r="O1072" s="1" t="str">
        <f>VLOOKUP(Cohort[[#This Row],[Code]],Codes[],COLUMN(Codes[[#Headers],[Parents Demographic]]),FALSE)</f>
        <v>Yes</v>
      </c>
      <c r="P1072" s="1" t="str">
        <f>VLOOKUP(Cohort[[#This Row],[Code]],Codes[],COLUMN(Codes[[#Headers],[Mother''s Past Medical History]]),FALSE)</f>
        <v>Yes</v>
      </c>
      <c r="Q1072" s="1" t="str">
        <f>VLOOKUP(Cohort[[#This Row],[Code]],Codes[],COLUMN(Codes[[#Headers],[EDD + Mode of Conception]]),FALSE)</f>
        <v>Yes</v>
      </c>
      <c r="R1072" s="1" t="str">
        <f>VLOOKUP(Cohort[[#This Row],[Code]],Codes[],COLUMN(Codes[[#Headers],[Late Pregnancy History]]),FALSE)</f>
        <v>Yes</v>
      </c>
      <c r="S1072" s="1" t="str">
        <f>VLOOKUP(Cohort[[#This Row],[Code]],Codes[],COLUMN(Codes[[#Headers],[Labour History]]),FALSE)</f>
        <v>Yes</v>
      </c>
      <c r="T1072" s="1" t="str">
        <f>VLOOKUP(Cohort[[#This Row],[Code]],Codes[],COLUMN(Codes[[#Headers],[Baby Background Information]]),FALSE)</f>
        <v>Yes</v>
      </c>
      <c r="U1072" s="1" t="str">
        <f>VLOOKUP(Cohort[[#This Row],[Code]],Codes[],COLUMN(Codes[[#Headers],[EPDS]]),FALSE)</f>
        <v>Yes</v>
      </c>
      <c r="V1072" s="1" t="str">
        <f>VLOOKUP(Cohort[[#This Row],[Code]],Codes[],COLUMN(Codes[[#Headers],[Mother''s Medications]]),FALSE)</f>
        <v>Yes</v>
      </c>
      <c r="W1072" s="1" t="str">
        <f>VLOOKUP(Cohort[[#This Row],[Code]],Codes[],COLUMN(Codes[[#Headers],[Baby Medications]]),FALSE)</f>
        <v>Yes</v>
      </c>
      <c r="X1072" s="1" t="str">
        <f>VLOOKUP(Cohort[[#This Row],[Code]],Codes[],COLUMN(Codes[[#Headers],[Obstetric Histpry]]),FALSE)</f>
        <v>Yes</v>
      </c>
      <c r="Y1072" s="1" t="str">
        <f>VLOOKUP(Cohort[[#This Row],[Code]],Codes[],COLUMN(Codes[[#Headers],[18 Month Follow on Data]]),FALSE)</f>
        <v>No</v>
      </c>
    </row>
    <row r="1073" spans="1:25" hidden="1" x14ac:dyDescent="0.2">
      <c r="A1073" t="s">
        <v>1086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 t="str" cm="1">
        <f t="array" ref="I1073">TEXT(SUM(10^Code_Mask*(Cohort[[#This Row],[Fetal Pilot Scans, validated or not]:[Has child had an 18 month assessment.  NB this includes limited data, courtesy assessments etc]]&gt;0)),"0000000")</f>
        <v>1000000</v>
      </c>
      <c r="L1073" s="1" t="b">
        <f>VLOOKUP(Cohort[[#This Row],[Participant ID]],BIBS[],COLUMN(BIBS[[#Headers],[BIBS?]]),FALSE)</f>
        <v>0</v>
      </c>
      <c r="N1073" s="1" t="str">
        <f>VLOOKUP(Cohort[[#This Row],[Code]],Codes[],COLUMN(Codes[[#Headers],[Meaning]]),FALSE)</f>
        <v>Fetal scan, no other scans, not assessed</v>
      </c>
      <c r="O1073" s="1" t="str">
        <f>VLOOKUP(Cohort[[#This Row],[Code]],Codes[],COLUMN(Codes[[#Headers],[Parents Demographic]]),FALSE)</f>
        <v>Yes</v>
      </c>
      <c r="P1073" s="1" t="str">
        <f>VLOOKUP(Cohort[[#This Row],[Code]],Codes[],COLUMN(Codes[[#Headers],[Mother''s Past Medical History]]),FALSE)</f>
        <v>Yes</v>
      </c>
      <c r="Q1073" s="1" t="str">
        <f>VLOOKUP(Cohort[[#This Row],[Code]],Codes[],COLUMN(Codes[[#Headers],[EDD + Mode of Conception]]),FALSE)</f>
        <v>Yes</v>
      </c>
      <c r="R1073" s="1" t="str">
        <f>VLOOKUP(Cohort[[#This Row],[Code]],Codes[],COLUMN(Codes[[#Headers],[Late Pregnancy History]]),FALSE)</f>
        <v>Yes</v>
      </c>
      <c r="S1073" s="1" t="str">
        <f>VLOOKUP(Cohort[[#This Row],[Code]],Codes[],COLUMN(Codes[[#Headers],[Labour History]]),FALSE)</f>
        <v>Yes</v>
      </c>
      <c r="T1073" s="1" t="str">
        <f>VLOOKUP(Cohort[[#This Row],[Code]],Codes[],COLUMN(Codes[[#Headers],[Baby Background Information]]),FALSE)</f>
        <v>Yes</v>
      </c>
      <c r="U1073" s="1" t="str">
        <f>VLOOKUP(Cohort[[#This Row],[Code]],Codes[],COLUMN(Codes[[#Headers],[EPDS]]),FALSE)</f>
        <v>Yes</v>
      </c>
      <c r="V1073" s="1" t="str">
        <f>VLOOKUP(Cohort[[#This Row],[Code]],Codes[],COLUMN(Codes[[#Headers],[Mother''s Medications]]),FALSE)</f>
        <v>Yes</v>
      </c>
      <c r="W1073" s="1" t="str">
        <f>VLOOKUP(Cohort[[#This Row],[Code]],Codes[],COLUMN(Codes[[#Headers],[Baby Medications]]),FALSE)</f>
        <v>Yes</v>
      </c>
      <c r="X1073" s="1" t="str">
        <f>VLOOKUP(Cohort[[#This Row],[Code]],Codes[],COLUMN(Codes[[#Headers],[Obstetric Histpry]]),FALSE)</f>
        <v>Yes</v>
      </c>
      <c r="Y1073" s="1" t="str">
        <f>VLOOKUP(Cohort[[#This Row],[Code]],Codes[],COLUMN(Codes[[#Headers],[18 Month Follow on Data]]),FALSE)</f>
        <v>No</v>
      </c>
    </row>
    <row r="1074" spans="1:25" hidden="1" x14ac:dyDescent="0.2">
      <c r="A1074" t="s">
        <v>1087</v>
      </c>
      <c r="B1074">
        <v>0</v>
      </c>
      <c r="C1074">
        <v>0</v>
      </c>
      <c r="D1074">
        <v>2</v>
      </c>
      <c r="E1074">
        <v>0</v>
      </c>
      <c r="F1074">
        <v>0</v>
      </c>
      <c r="G1074">
        <v>0</v>
      </c>
      <c r="H1074">
        <v>0</v>
      </c>
      <c r="I1074" t="str" cm="1">
        <f t="array" ref="I1074">TEXT(SUM(10^Code_Mask*(Cohort[[#This Row],[Fetal Pilot Scans, validated or not]:[Has child had an 18 month assessment.  NB this includes limited data, courtesy assessments etc]]&gt;0)),"0000000")</f>
        <v>1000000</v>
      </c>
      <c r="L1074" s="1" t="b">
        <f>VLOOKUP(Cohort[[#This Row],[Participant ID]],BIBS[],COLUMN(BIBS[[#Headers],[BIBS?]]),FALSE)</f>
        <v>0</v>
      </c>
      <c r="N1074" s="1" t="str">
        <f>VLOOKUP(Cohort[[#This Row],[Code]],Codes[],COLUMN(Codes[[#Headers],[Meaning]]),FALSE)</f>
        <v>Fetal scan, no other scans, not assessed</v>
      </c>
      <c r="O1074" s="1" t="str">
        <f>VLOOKUP(Cohort[[#This Row],[Code]],Codes[],COLUMN(Codes[[#Headers],[Parents Demographic]]),FALSE)</f>
        <v>Yes</v>
      </c>
      <c r="P1074" s="1" t="str">
        <f>VLOOKUP(Cohort[[#This Row],[Code]],Codes[],COLUMN(Codes[[#Headers],[Mother''s Past Medical History]]),FALSE)</f>
        <v>Yes</v>
      </c>
      <c r="Q1074" s="1" t="str">
        <f>VLOOKUP(Cohort[[#This Row],[Code]],Codes[],COLUMN(Codes[[#Headers],[EDD + Mode of Conception]]),FALSE)</f>
        <v>Yes</v>
      </c>
      <c r="R1074" s="1" t="str">
        <f>VLOOKUP(Cohort[[#This Row],[Code]],Codes[],COLUMN(Codes[[#Headers],[Late Pregnancy History]]),FALSE)</f>
        <v>Yes</v>
      </c>
      <c r="S1074" s="1" t="str">
        <f>VLOOKUP(Cohort[[#This Row],[Code]],Codes[],COLUMN(Codes[[#Headers],[Labour History]]),FALSE)</f>
        <v>Yes</v>
      </c>
      <c r="T1074" s="1" t="str">
        <f>VLOOKUP(Cohort[[#This Row],[Code]],Codes[],COLUMN(Codes[[#Headers],[Baby Background Information]]),FALSE)</f>
        <v>Yes</v>
      </c>
      <c r="U1074" s="1" t="str">
        <f>VLOOKUP(Cohort[[#This Row],[Code]],Codes[],COLUMN(Codes[[#Headers],[EPDS]]),FALSE)</f>
        <v>Yes</v>
      </c>
      <c r="V1074" s="1" t="str">
        <f>VLOOKUP(Cohort[[#This Row],[Code]],Codes[],COLUMN(Codes[[#Headers],[Mother''s Medications]]),FALSE)</f>
        <v>Yes</v>
      </c>
      <c r="W1074" s="1" t="str">
        <f>VLOOKUP(Cohort[[#This Row],[Code]],Codes[],COLUMN(Codes[[#Headers],[Baby Medications]]),FALSE)</f>
        <v>Yes</v>
      </c>
      <c r="X1074" s="1" t="str">
        <f>VLOOKUP(Cohort[[#This Row],[Code]],Codes[],COLUMN(Codes[[#Headers],[Obstetric Histpry]]),FALSE)</f>
        <v>Yes</v>
      </c>
      <c r="Y1074" s="1" t="str">
        <f>VLOOKUP(Cohort[[#This Row],[Code]],Codes[],COLUMN(Codes[[#Headers],[18 Month Follow on Data]]),FALSE)</f>
        <v>No</v>
      </c>
    </row>
    <row r="1075" spans="1:25" hidden="1" x14ac:dyDescent="0.2">
      <c r="A1075" t="s">
        <v>1088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 t="str" cm="1">
        <f t="array" ref="I1075">TEXT(SUM(10^Code_Mask*(Cohort[[#This Row],[Fetal Pilot Scans, validated or not]:[Has child had an 18 month assessment.  NB this includes limited data, courtesy assessments etc]]&gt;0)),"0000000")</f>
        <v>1000000</v>
      </c>
      <c r="L1075" s="1" t="b">
        <f>VLOOKUP(Cohort[[#This Row],[Participant ID]],BIBS[],COLUMN(BIBS[[#Headers],[BIBS?]]),FALSE)</f>
        <v>0</v>
      </c>
      <c r="N1075" s="1" t="str">
        <f>VLOOKUP(Cohort[[#This Row],[Code]],Codes[],COLUMN(Codes[[#Headers],[Meaning]]),FALSE)</f>
        <v>Fetal scan, no other scans, not assessed</v>
      </c>
      <c r="O1075" s="1" t="str">
        <f>VLOOKUP(Cohort[[#This Row],[Code]],Codes[],COLUMN(Codes[[#Headers],[Parents Demographic]]),FALSE)</f>
        <v>Yes</v>
      </c>
      <c r="P1075" s="1" t="str">
        <f>VLOOKUP(Cohort[[#This Row],[Code]],Codes[],COLUMN(Codes[[#Headers],[Mother''s Past Medical History]]),FALSE)</f>
        <v>Yes</v>
      </c>
      <c r="Q1075" s="1" t="str">
        <f>VLOOKUP(Cohort[[#This Row],[Code]],Codes[],COLUMN(Codes[[#Headers],[EDD + Mode of Conception]]),FALSE)</f>
        <v>Yes</v>
      </c>
      <c r="R1075" s="1" t="str">
        <f>VLOOKUP(Cohort[[#This Row],[Code]],Codes[],COLUMN(Codes[[#Headers],[Late Pregnancy History]]),FALSE)</f>
        <v>Yes</v>
      </c>
      <c r="S1075" s="1" t="str">
        <f>VLOOKUP(Cohort[[#This Row],[Code]],Codes[],COLUMN(Codes[[#Headers],[Labour History]]),FALSE)</f>
        <v>Yes</v>
      </c>
      <c r="T1075" s="1" t="str">
        <f>VLOOKUP(Cohort[[#This Row],[Code]],Codes[],COLUMN(Codes[[#Headers],[Baby Background Information]]),FALSE)</f>
        <v>Yes</v>
      </c>
      <c r="U1075" s="1" t="str">
        <f>VLOOKUP(Cohort[[#This Row],[Code]],Codes[],COLUMN(Codes[[#Headers],[EPDS]]),FALSE)</f>
        <v>Yes</v>
      </c>
      <c r="V1075" s="1" t="str">
        <f>VLOOKUP(Cohort[[#This Row],[Code]],Codes[],COLUMN(Codes[[#Headers],[Mother''s Medications]]),FALSE)</f>
        <v>Yes</v>
      </c>
      <c r="W1075" s="1" t="str">
        <f>VLOOKUP(Cohort[[#This Row],[Code]],Codes[],COLUMN(Codes[[#Headers],[Baby Medications]]),FALSE)</f>
        <v>Yes</v>
      </c>
      <c r="X1075" s="1" t="str">
        <f>VLOOKUP(Cohort[[#This Row],[Code]],Codes[],COLUMN(Codes[[#Headers],[Obstetric Histpry]]),FALSE)</f>
        <v>Yes</v>
      </c>
      <c r="Y1075" s="1" t="str">
        <f>VLOOKUP(Cohort[[#This Row],[Code]],Codes[],COLUMN(Codes[[#Headers],[18 Month Follow on Data]]),FALSE)</f>
        <v>No</v>
      </c>
    </row>
    <row r="1076" spans="1:25" hidden="1" x14ac:dyDescent="0.2">
      <c r="A1076" t="s">
        <v>1089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 t="str" cm="1">
        <f t="array" ref="I1076">TEXT(SUM(10^Code_Mask*(Cohort[[#This Row],[Fetal Pilot Scans, validated or not]:[Has child had an 18 month assessment.  NB this includes limited data, courtesy assessments etc]]&gt;0)),"0000000")</f>
        <v>1000000</v>
      </c>
      <c r="L1076" s="1" t="b">
        <f>VLOOKUP(Cohort[[#This Row],[Participant ID]],BIBS[],COLUMN(BIBS[[#Headers],[BIBS?]]),FALSE)</f>
        <v>0</v>
      </c>
      <c r="N1076" s="1" t="str">
        <f>VLOOKUP(Cohort[[#This Row],[Code]],Codes[],COLUMN(Codes[[#Headers],[Meaning]]),FALSE)</f>
        <v>Fetal scan, no other scans, not assessed</v>
      </c>
      <c r="O1076" s="1" t="str">
        <f>VLOOKUP(Cohort[[#This Row],[Code]],Codes[],COLUMN(Codes[[#Headers],[Parents Demographic]]),FALSE)</f>
        <v>Yes</v>
      </c>
      <c r="P1076" s="1" t="str">
        <f>VLOOKUP(Cohort[[#This Row],[Code]],Codes[],COLUMN(Codes[[#Headers],[Mother''s Past Medical History]]),FALSE)</f>
        <v>Yes</v>
      </c>
      <c r="Q1076" s="1" t="str">
        <f>VLOOKUP(Cohort[[#This Row],[Code]],Codes[],COLUMN(Codes[[#Headers],[EDD + Mode of Conception]]),FALSE)</f>
        <v>Yes</v>
      </c>
      <c r="R1076" s="1" t="str">
        <f>VLOOKUP(Cohort[[#This Row],[Code]],Codes[],COLUMN(Codes[[#Headers],[Late Pregnancy History]]),FALSE)</f>
        <v>Yes</v>
      </c>
      <c r="S1076" s="1" t="str">
        <f>VLOOKUP(Cohort[[#This Row],[Code]],Codes[],COLUMN(Codes[[#Headers],[Labour History]]),FALSE)</f>
        <v>Yes</v>
      </c>
      <c r="T1076" s="1" t="str">
        <f>VLOOKUP(Cohort[[#This Row],[Code]],Codes[],COLUMN(Codes[[#Headers],[Baby Background Information]]),FALSE)</f>
        <v>Yes</v>
      </c>
      <c r="U1076" s="1" t="str">
        <f>VLOOKUP(Cohort[[#This Row],[Code]],Codes[],COLUMN(Codes[[#Headers],[EPDS]]),FALSE)</f>
        <v>Yes</v>
      </c>
      <c r="V1076" s="1" t="str">
        <f>VLOOKUP(Cohort[[#This Row],[Code]],Codes[],COLUMN(Codes[[#Headers],[Mother''s Medications]]),FALSE)</f>
        <v>Yes</v>
      </c>
      <c r="W1076" s="1" t="str">
        <f>VLOOKUP(Cohort[[#This Row],[Code]],Codes[],COLUMN(Codes[[#Headers],[Baby Medications]]),FALSE)</f>
        <v>Yes</v>
      </c>
      <c r="X1076" s="1" t="str">
        <f>VLOOKUP(Cohort[[#This Row],[Code]],Codes[],COLUMN(Codes[[#Headers],[Obstetric Histpry]]),FALSE)</f>
        <v>Yes</v>
      </c>
      <c r="Y1076" s="1" t="str">
        <f>VLOOKUP(Cohort[[#This Row],[Code]],Codes[],COLUMN(Codes[[#Headers],[18 Month Follow on Data]]),FALSE)</f>
        <v>No</v>
      </c>
    </row>
    <row r="1077" spans="1:25" hidden="1" x14ac:dyDescent="0.2">
      <c r="A1077" t="s">
        <v>1090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 t="str" cm="1">
        <f t="array" ref="I1077">TEXT(SUM(10^Code_Mask*(Cohort[[#This Row],[Fetal Pilot Scans, validated or not]:[Has child had an 18 month assessment.  NB this includes limited data, courtesy assessments etc]]&gt;0)),"0000000")</f>
        <v>1000000</v>
      </c>
      <c r="L1077" s="1" t="b">
        <f>VLOOKUP(Cohort[[#This Row],[Participant ID]],BIBS[],COLUMN(BIBS[[#Headers],[BIBS?]]),FALSE)</f>
        <v>0</v>
      </c>
      <c r="N1077" s="1" t="str">
        <f>VLOOKUP(Cohort[[#This Row],[Code]],Codes[],COLUMN(Codes[[#Headers],[Meaning]]),FALSE)</f>
        <v>Fetal scan, no other scans, not assessed</v>
      </c>
      <c r="O1077" s="1" t="str">
        <f>VLOOKUP(Cohort[[#This Row],[Code]],Codes[],COLUMN(Codes[[#Headers],[Parents Demographic]]),FALSE)</f>
        <v>Yes</v>
      </c>
      <c r="P1077" s="1" t="str">
        <f>VLOOKUP(Cohort[[#This Row],[Code]],Codes[],COLUMN(Codes[[#Headers],[Mother''s Past Medical History]]),FALSE)</f>
        <v>Yes</v>
      </c>
      <c r="Q1077" s="1" t="str">
        <f>VLOOKUP(Cohort[[#This Row],[Code]],Codes[],COLUMN(Codes[[#Headers],[EDD + Mode of Conception]]),FALSE)</f>
        <v>Yes</v>
      </c>
      <c r="R1077" s="1" t="str">
        <f>VLOOKUP(Cohort[[#This Row],[Code]],Codes[],COLUMN(Codes[[#Headers],[Late Pregnancy History]]),FALSE)</f>
        <v>Yes</v>
      </c>
      <c r="S1077" s="1" t="str">
        <f>VLOOKUP(Cohort[[#This Row],[Code]],Codes[],COLUMN(Codes[[#Headers],[Labour History]]),FALSE)</f>
        <v>Yes</v>
      </c>
      <c r="T1077" s="1" t="str">
        <f>VLOOKUP(Cohort[[#This Row],[Code]],Codes[],COLUMN(Codes[[#Headers],[Baby Background Information]]),FALSE)</f>
        <v>Yes</v>
      </c>
      <c r="U1077" s="1" t="str">
        <f>VLOOKUP(Cohort[[#This Row],[Code]],Codes[],COLUMN(Codes[[#Headers],[EPDS]]),FALSE)</f>
        <v>Yes</v>
      </c>
      <c r="V1077" s="1" t="str">
        <f>VLOOKUP(Cohort[[#This Row],[Code]],Codes[],COLUMN(Codes[[#Headers],[Mother''s Medications]]),FALSE)</f>
        <v>Yes</v>
      </c>
      <c r="W1077" s="1" t="str">
        <f>VLOOKUP(Cohort[[#This Row],[Code]],Codes[],COLUMN(Codes[[#Headers],[Baby Medications]]),FALSE)</f>
        <v>Yes</v>
      </c>
      <c r="X1077" s="1" t="str">
        <f>VLOOKUP(Cohort[[#This Row],[Code]],Codes[],COLUMN(Codes[[#Headers],[Obstetric Histpry]]),FALSE)</f>
        <v>Yes</v>
      </c>
      <c r="Y1077" s="1" t="str">
        <f>VLOOKUP(Cohort[[#This Row],[Code]],Codes[],COLUMN(Codes[[#Headers],[18 Month Follow on Data]]),FALSE)</f>
        <v>No</v>
      </c>
    </row>
    <row r="1078" spans="1:25" hidden="1" x14ac:dyDescent="0.2">
      <c r="A1078" t="s">
        <v>1091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 t="str" cm="1">
        <f t="array" ref="I1078">TEXT(SUM(10^Code_Mask*(Cohort[[#This Row],[Fetal Pilot Scans, validated or not]:[Has child had an 18 month assessment.  NB this includes limited data, courtesy assessments etc]]&gt;0)),"0000000")</f>
        <v>1000000</v>
      </c>
      <c r="L1078" s="1" t="b">
        <f>VLOOKUP(Cohort[[#This Row],[Participant ID]],BIBS[],COLUMN(BIBS[[#Headers],[BIBS?]]),FALSE)</f>
        <v>0</v>
      </c>
      <c r="N1078" s="1" t="str">
        <f>VLOOKUP(Cohort[[#This Row],[Code]],Codes[],COLUMN(Codes[[#Headers],[Meaning]]),FALSE)</f>
        <v>Fetal scan, no other scans, not assessed</v>
      </c>
      <c r="O1078" s="1" t="str">
        <f>VLOOKUP(Cohort[[#This Row],[Code]],Codes[],COLUMN(Codes[[#Headers],[Parents Demographic]]),FALSE)</f>
        <v>Yes</v>
      </c>
      <c r="P1078" s="1" t="str">
        <f>VLOOKUP(Cohort[[#This Row],[Code]],Codes[],COLUMN(Codes[[#Headers],[Mother''s Past Medical History]]),FALSE)</f>
        <v>Yes</v>
      </c>
      <c r="Q1078" s="1" t="str">
        <f>VLOOKUP(Cohort[[#This Row],[Code]],Codes[],COLUMN(Codes[[#Headers],[EDD + Mode of Conception]]),FALSE)</f>
        <v>Yes</v>
      </c>
      <c r="R1078" s="1" t="str">
        <f>VLOOKUP(Cohort[[#This Row],[Code]],Codes[],COLUMN(Codes[[#Headers],[Late Pregnancy History]]),FALSE)</f>
        <v>Yes</v>
      </c>
      <c r="S1078" s="1" t="str">
        <f>VLOOKUP(Cohort[[#This Row],[Code]],Codes[],COLUMN(Codes[[#Headers],[Labour History]]),FALSE)</f>
        <v>Yes</v>
      </c>
      <c r="T1078" s="1" t="str">
        <f>VLOOKUP(Cohort[[#This Row],[Code]],Codes[],COLUMN(Codes[[#Headers],[Baby Background Information]]),FALSE)</f>
        <v>Yes</v>
      </c>
      <c r="U1078" s="1" t="str">
        <f>VLOOKUP(Cohort[[#This Row],[Code]],Codes[],COLUMN(Codes[[#Headers],[EPDS]]),FALSE)</f>
        <v>Yes</v>
      </c>
      <c r="V1078" s="1" t="str">
        <f>VLOOKUP(Cohort[[#This Row],[Code]],Codes[],COLUMN(Codes[[#Headers],[Mother''s Medications]]),FALSE)</f>
        <v>Yes</v>
      </c>
      <c r="W1078" s="1" t="str">
        <f>VLOOKUP(Cohort[[#This Row],[Code]],Codes[],COLUMN(Codes[[#Headers],[Baby Medications]]),FALSE)</f>
        <v>Yes</v>
      </c>
      <c r="X1078" s="1" t="str">
        <f>VLOOKUP(Cohort[[#This Row],[Code]],Codes[],COLUMN(Codes[[#Headers],[Obstetric Histpry]]),FALSE)</f>
        <v>Yes</v>
      </c>
      <c r="Y1078" s="1" t="str">
        <f>VLOOKUP(Cohort[[#This Row],[Code]],Codes[],COLUMN(Codes[[#Headers],[18 Month Follow on Data]]),FALSE)</f>
        <v>No</v>
      </c>
    </row>
    <row r="1079" spans="1:25" hidden="1" x14ac:dyDescent="0.2">
      <c r="A1079" t="s">
        <v>1092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 t="str" cm="1">
        <f t="array" ref="I1079">TEXT(SUM(10^Code_Mask*(Cohort[[#This Row],[Fetal Pilot Scans, validated or not]:[Has child had an 18 month assessment.  NB this includes limited data, courtesy assessments etc]]&gt;0)),"0000000")</f>
        <v>0100000</v>
      </c>
      <c r="L1079" s="1" t="b">
        <f>VLOOKUP(Cohort[[#This Row],[Participant ID]],BIBS[],COLUMN(BIBS[[#Headers],[BIBS?]]),FALSE)</f>
        <v>0</v>
      </c>
      <c r="N1079" s="1" t="str">
        <f>VLOOKUP(Cohort[[#This Row],[Code]],Codes[],COLUMN(Codes[[#Headers],[Meaning]]),FALSE)</f>
        <v>Term scan, not assessed</v>
      </c>
      <c r="O1079" s="1" t="str">
        <f>VLOOKUP(Cohort[[#This Row],[Code]],Codes[],COLUMN(Codes[[#Headers],[Parents Demographic]]),FALSE)</f>
        <v>Yes</v>
      </c>
      <c r="P1079" s="1" t="str">
        <f>VLOOKUP(Cohort[[#This Row],[Code]],Codes[],COLUMN(Codes[[#Headers],[Mother''s Past Medical History]]),FALSE)</f>
        <v>Yes</v>
      </c>
      <c r="Q1079" s="1" t="str">
        <f>VLOOKUP(Cohort[[#This Row],[Code]],Codes[],COLUMN(Codes[[#Headers],[EDD + Mode of Conception]]),FALSE)</f>
        <v>Yes</v>
      </c>
      <c r="R1079" s="1" t="str">
        <f>VLOOKUP(Cohort[[#This Row],[Code]],Codes[],COLUMN(Codes[[#Headers],[Late Pregnancy History]]),FALSE)</f>
        <v>Yes</v>
      </c>
      <c r="S1079" s="1" t="str">
        <f>VLOOKUP(Cohort[[#This Row],[Code]],Codes[],COLUMN(Codes[[#Headers],[Labour History]]),FALSE)</f>
        <v>Yes</v>
      </c>
      <c r="T1079" s="1" t="str">
        <f>VLOOKUP(Cohort[[#This Row],[Code]],Codes[],COLUMN(Codes[[#Headers],[Baby Background Information]]),FALSE)</f>
        <v>Yes</v>
      </c>
      <c r="U1079" s="1" t="str">
        <f>VLOOKUP(Cohort[[#This Row],[Code]],Codes[],COLUMN(Codes[[#Headers],[EPDS]]),FALSE)</f>
        <v>Yes</v>
      </c>
      <c r="V1079" s="1" t="str">
        <f>VLOOKUP(Cohort[[#This Row],[Code]],Codes[],COLUMN(Codes[[#Headers],[Mother''s Medications]]),FALSE)</f>
        <v>Yes</v>
      </c>
      <c r="W1079" s="1" t="str">
        <f>VLOOKUP(Cohort[[#This Row],[Code]],Codes[],COLUMN(Codes[[#Headers],[Baby Medications]]),FALSE)</f>
        <v>Yes</v>
      </c>
      <c r="X1079" s="1" t="str">
        <f>VLOOKUP(Cohort[[#This Row],[Code]],Codes[],COLUMN(Codes[[#Headers],[Obstetric Histpry]]),FALSE)</f>
        <v>Yes</v>
      </c>
      <c r="Y1079" s="1" t="str">
        <f>VLOOKUP(Cohort[[#This Row],[Code]],Codes[],COLUMN(Codes[[#Headers],[18 Month Follow on Data]]),FALSE)</f>
        <v>No</v>
      </c>
    </row>
    <row r="1080" spans="1:25" hidden="1" x14ac:dyDescent="0.2">
      <c r="A1080" t="s">
        <v>1093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 t="str" cm="1">
        <f t="array" ref="I1080">TEXT(SUM(10^Code_Mask*(Cohort[[#This Row],[Fetal Pilot Scans, validated or not]:[Has child had an 18 month assessment.  NB this includes limited data, courtesy assessments etc]]&gt;0)),"0000000")</f>
        <v>1000000</v>
      </c>
      <c r="L1080" s="1" t="b">
        <f>VLOOKUP(Cohort[[#This Row],[Participant ID]],BIBS[],COLUMN(BIBS[[#Headers],[BIBS?]]),FALSE)</f>
        <v>0</v>
      </c>
      <c r="N1080" s="1" t="str">
        <f>VLOOKUP(Cohort[[#This Row],[Code]],Codes[],COLUMN(Codes[[#Headers],[Meaning]]),FALSE)</f>
        <v>Fetal scan, no other scans, not assessed</v>
      </c>
      <c r="O1080" s="1" t="str">
        <f>VLOOKUP(Cohort[[#This Row],[Code]],Codes[],COLUMN(Codes[[#Headers],[Parents Demographic]]),FALSE)</f>
        <v>Yes</v>
      </c>
      <c r="P1080" s="1" t="str">
        <f>VLOOKUP(Cohort[[#This Row],[Code]],Codes[],COLUMN(Codes[[#Headers],[Mother''s Past Medical History]]),FALSE)</f>
        <v>Yes</v>
      </c>
      <c r="Q1080" s="1" t="str">
        <f>VLOOKUP(Cohort[[#This Row],[Code]],Codes[],COLUMN(Codes[[#Headers],[EDD + Mode of Conception]]),FALSE)</f>
        <v>Yes</v>
      </c>
      <c r="R1080" s="1" t="str">
        <f>VLOOKUP(Cohort[[#This Row],[Code]],Codes[],COLUMN(Codes[[#Headers],[Late Pregnancy History]]),FALSE)</f>
        <v>Yes</v>
      </c>
      <c r="S1080" s="1" t="str">
        <f>VLOOKUP(Cohort[[#This Row],[Code]],Codes[],COLUMN(Codes[[#Headers],[Labour History]]),FALSE)</f>
        <v>Yes</v>
      </c>
      <c r="T1080" s="1" t="str">
        <f>VLOOKUP(Cohort[[#This Row],[Code]],Codes[],COLUMN(Codes[[#Headers],[Baby Background Information]]),FALSE)</f>
        <v>Yes</v>
      </c>
      <c r="U1080" s="1" t="str">
        <f>VLOOKUP(Cohort[[#This Row],[Code]],Codes[],COLUMN(Codes[[#Headers],[EPDS]]),FALSE)</f>
        <v>Yes</v>
      </c>
      <c r="V1080" s="1" t="str">
        <f>VLOOKUP(Cohort[[#This Row],[Code]],Codes[],COLUMN(Codes[[#Headers],[Mother''s Medications]]),FALSE)</f>
        <v>Yes</v>
      </c>
      <c r="W1080" s="1" t="str">
        <f>VLOOKUP(Cohort[[#This Row],[Code]],Codes[],COLUMN(Codes[[#Headers],[Baby Medications]]),FALSE)</f>
        <v>Yes</v>
      </c>
      <c r="X1080" s="1" t="str">
        <f>VLOOKUP(Cohort[[#This Row],[Code]],Codes[],COLUMN(Codes[[#Headers],[Obstetric Histpry]]),FALSE)</f>
        <v>Yes</v>
      </c>
      <c r="Y1080" s="1" t="str">
        <f>VLOOKUP(Cohort[[#This Row],[Code]],Codes[],COLUMN(Codes[[#Headers],[18 Month Follow on Data]]),FALSE)</f>
        <v>No</v>
      </c>
    </row>
    <row r="1081" spans="1:25" hidden="1" x14ac:dyDescent="0.2">
      <c r="A1081" t="s">
        <v>1094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 t="str" cm="1">
        <f t="array" ref="I1081">TEXT(SUM(10^Code_Mask*(Cohort[[#This Row],[Fetal Pilot Scans, validated or not]:[Has child had an 18 month assessment.  NB this includes limited data, courtesy assessments etc]]&gt;0)),"0000000")</f>
        <v>1000000</v>
      </c>
      <c r="L1081" s="1" t="b">
        <f>VLOOKUP(Cohort[[#This Row],[Participant ID]],BIBS[],COLUMN(BIBS[[#Headers],[BIBS?]]),FALSE)</f>
        <v>0</v>
      </c>
      <c r="N1081" s="1" t="str">
        <f>VLOOKUP(Cohort[[#This Row],[Code]],Codes[],COLUMN(Codes[[#Headers],[Meaning]]),FALSE)</f>
        <v>Fetal scan, no other scans, not assessed</v>
      </c>
      <c r="O1081" s="1" t="str">
        <f>VLOOKUP(Cohort[[#This Row],[Code]],Codes[],COLUMN(Codes[[#Headers],[Parents Demographic]]),FALSE)</f>
        <v>Yes</v>
      </c>
      <c r="P1081" s="1" t="str">
        <f>VLOOKUP(Cohort[[#This Row],[Code]],Codes[],COLUMN(Codes[[#Headers],[Mother''s Past Medical History]]),FALSE)</f>
        <v>Yes</v>
      </c>
      <c r="Q1081" s="1" t="str">
        <f>VLOOKUP(Cohort[[#This Row],[Code]],Codes[],COLUMN(Codes[[#Headers],[EDD + Mode of Conception]]),FALSE)</f>
        <v>Yes</v>
      </c>
      <c r="R1081" s="1" t="str">
        <f>VLOOKUP(Cohort[[#This Row],[Code]],Codes[],COLUMN(Codes[[#Headers],[Late Pregnancy History]]),FALSE)</f>
        <v>Yes</v>
      </c>
      <c r="S1081" s="1" t="str">
        <f>VLOOKUP(Cohort[[#This Row],[Code]],Codes[],COLUMN(Codes[[#Headers],[Labour History]]),FALSE)</f>
        <v>Yes</v>
      </c>
      <c r="T1081" s="1" t="str">
        <f>VLOOKUP(Cohort[[#This Row],[Code]],Codes[],COLUMN(Codes[[#Headers],[Baby Background Information]]),FALSE)</f>
        <v>Yes</v>
      </c>
      <c r="U1081" s="1" t="str">
        <f>VLOOKUP(Cohort[[#This Row],[Code]],Codes[],COLUMN(Codes[[#Headers],[EPDS]]),FALSE)</f>
        <v>Yes</v>
      </c>
      <c r="V1081" s="1" t="str">
        <f>VLOOKUP(Cohort[[#This Row],[Code]],Codes[],COLUMN(Codes[[#Headers],[Mother''s Medications]]),FALSE)</f>
        <v>Yes</v>
      </c>
      <c r="W1081" s="1" t="str">
        <f>VLOOKUP(Cohort[[#This Row],[Code]],Codes[],COLUMN(Codes[[#Headers],[Baby Medications]]),FALSE)</f>
        <v>Yes</v>
      </c>
      <c r="X1081" s="1" t="str">
        <f>VLOOKUP(Cohort[[#This Row],[Code]],Codes[],COLUMN(Codes[[#Headers],[Obstetric Histpry]]),FALSE)</f>
        <v>Yes</v>
      </c>
      <c r="Y1081" s="1" t="str">
        <f>VLOOKUP(Cohort[[#This Row],[Code]],Codes[],COLUMN(Codes[[#Headers],[18 Month Follow on Data]]),FALSE)</f>
        <v>No</v>
      </c>
    </row>
    <row r="1082" spans="1:25" hidden="1" x14ac:dyDescent="0.2">
      <c r="A1082" t="s">
        <v>1095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 t="str" cm="1">
        <f t="array" ref="I1082">TEXT(SUM(10^Code_Mask*(Cohort[[#This Row],[Fetal Pilot Scans, validated or not]:[Has child had an 18 month assessment.  NB this includes limited data, courtesy assessments etc]]&gt;0)),"0000000")</f>
        <v>1000000</v>
      </c>
      <c r="L1082" s="1" t="b">
        <f>VLOOKUP(Cohort[[#This Row],[Participant ID]],BIBS[],COLUMN(BIBS[[#Headers],[BIBS?]]),FALSE)</f>
        <v>0</v>
      </c>
      <c r="N1082" s="1" t="str">
        <f>VLOOKUP(Cohort[[#This Row],[Code]],Codes[],COLUMN(Codes[[#Headers],[Meaning]]),FALSE)</f>
        <v>Fetal scan, no other scans, not assessed</v>
      </c>
      <c r="O1082" s="1" t="str">
        <f>VLOOKUP(Cohort[[#This Row],[Code]],Codes[],COLUMN(Codes[[#Headers],[Parents Demographic]]),FALSE)</f>
        <v>Yes</v>
      </c>
      <c r="P1082" s="1" t="str">
        <f>VLOOKUP(Cohort[[#This Row],[Code]],Codes[],COLUMN(Codes[[#Headers],[Mother''s Past Medical History]]),FALSE)</f>
        <v>Yes</v>
      </c>
      <c r="Q1082" s="1" t="str">
        <f>VLOOKUP(Cohort[[#This Row],[Code]],Codes[],COLUMN(Codes[[#Headers],[EDD + Mode of Conception]]),FALSE)</f>
        <v>Yes</v>
      </c>
      <c r="R1082" s="1" t="str">
        <f>VLOOKUP(Cohort[[#This Row],[Code]],Codes[],COLUMN(Codes[[#Headers],[Late Pregnancy History]]),FALSE)</f>
        <v>Yes</v>
      </c>
      <c r="S1082" s="1" t="str">
        <f>VLOOKUP(Cohort[[#This Row],[Code]],Codes[],COLUMN(Codes[[#Headers],[Labour History]]),FALSE)</f>
        <v>Yes</v>
      </c>
      <c r="T1082" s="1" t="str">
        <f>VLOOKUP(Cohort[[#This Row],[Code]],Codes[],COLUMN(Codes[[#Headers],[Baby Background Information]]),FALSE)</f>
        <v>Yes</v>
      </c>
      <c r="U1082" s="1" t="str">
        <f>VLOOKUP(Cohort[[#This Row],[Code]],Codes[],COLUMN(Codes[[#Headers],[EPDS]]),FALSE)</f>
        <v>Yes</v>
      </c>
      <c r="V1082" s="1" t="str">
        <f>VLOOKUP(Cohort[[#This Row],[Code]],Codes[],COLUMN(Codes[[#Headers],[Mother''s Medications]]),FALSE)</f>
        <v>Yes</v>
      </c>
      <c r="W1082" s="1" t="str">
        <f>VLOOKUP(Cohort[[#This Row],[Code]],Codes[],COLUMN(Codes[[#Headers],[Baby Medications]]),FALSE)</f>
        <v>Yes</v>
      </c>
      <c r="X1082" s="1" t="str">
        <f>VLOOKUP(Cohort[[#This Row],[Code]],Codes[],COLUMN(Codes[[#Headers],[Obstetric Histpry]]),FALSE)</f>
        <v>Yes</v>
      </c>
      <c r="Y1082" s="1" t="str">
        <f>VLOOKUP(Cohort[[#This Row],[Code]],Codes[],COLUMN(Codes[[#Headers],[18 Month Follow on Data]]),FALSE)</f>
        <v>No</v>
      </c>
    </row>
    <row r="1083" spans="1:25" hidden="1" x14ac:dyDescent="0.2">
      <c r="A1083" t="s">
        <v>1096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 t="str" cm="1">
        <f t="array" ref="I1083">TEXT(SUM(10^Code_Mask*(Cohort[[#This Row],[Fetal Pilot Scans, validated or not]:[Has child had an 18 month assessment.  NB this includes limited data, courtesy assessments etc]]&gt;0)),"0000000")</f>
        <v>1000000</v>
      </c>
      <c r="L1083" s="1" t="b">
        <f>VLOOKUP(Cohort[[#This Row],[Participant ID]],BIBS[],COLUMN(BIBS[[#Headers],[BIBS?]]),FALSE)</f>
        <v>0</v>
      </c>
      <c r="N1083" s="1" t="str">
        <f>VLOOKUP(Cohort[[#This Row],[Code]],Codes[],COLUMN(Codes[[#Headers],[Meaning]]),FALSE)</f>
        <v>Fetal scan, no other scans, not assessed</v>
      </c>
      <c r="O1083" s="1" t="str">
        <f>VLOOKUP(Cohort[[#This Row],[Code]],Codes[],COLUMN(Codes[[#Headers],[Parents Demographic]]),FALSE)</f>
        <v>Yes</v>
      </c>
      <c r="P1083" s="1" t="str">
        <f>VLOOKUP(Cohort[[#This Row],[Code]],Codes[],COLUMN(Codes[[#Headers],[Mother''s Past Medical History]]),FALSE)</f>
        <v>Yes</v>
      </c>
      <c r="Q1083" s="1" t="str">
        <f>VLOOKUP(Cohort[[#This Row],[Code]],Codes[],COLUMN(Codes[[#Headers],[EDD + Mode of Conception]]),FALSE)</f>
        <v>Yes</v>
      </c>
      <c r="R1083" s="1" t="str">
        <f>VLOOKUP(Cohort[[#This Row],[Code]],Codes[],COLUMN(Codes[[#Headers],[Late Pregnancy History]]),FALSE)</f>
        <v>Yes</v>
      </c>
      <c r="S1083" s="1" t="str">
        <f>VLOOKUP(Cohort[[#This Row],[Code]],Codes[],COLUMN(Codes[[#Headers],[Labour History]]),FALSE)</f>
        <v>Yes</v>
      </c>
      <c r="T1083" s="1" t="str">
        <f>VLOOKUP(Cohort[[#This Row],[Code]],Codes[],COLUMN(Codes[[#Headers],[Baby Background Information]]),FALSE)</f>
        <v>Yes</v>
      </c>
      <c r="U1083" s="1" t="str">
        <f>VLOOKUP(Cohort[[#This Row],[Code]],Codes[],COLUMN(Codes[[#Headers],[EPDS]]),FALSE)</f>
        <v>Yes</v>
      </c>
      <c r="V1083" s="1" t="str">
        <f>VLOOKUP(Cohort[[#This Row],[Code]],Codes[],COLUMN(Codes[[#Headers],[Mother''s Medications]]),FALSE)</f>
        <v>Yes</v>
      </c>
      <c r="W1083" s="1" t="str">
        <f>VLOOKUP(Cohort[[#This Row],[Code]],Codes[],COLUMN(Codes[[#Headers],[Baby Medications]]),FALSE)</f>
        <v>Yes</v>
      </c>
      <c r="X1083" s="1" t="str">
        <f>VLOOKUP(Cohort[[#This Row],[Code]],Codes[],COLUMN(Codes[[#Headers],[Obstetric Histpry]]),FALSE)</f>
        <v>Yes</v>
      </c>
      <c r="Y1083" s="1" t="str">
        <f>VLOOKUP(Cohort[[#This Row],[Code]],Codes[],COLUMN(Codes[[#Headers],[18 Month Follow on Data]]),FALSE)</f>
        <v>No</v>
      </c>
    </row>
    <row r="1084" spans="1:25" hidden="1" x14ac:dyDescent="0.2">
      <c r="A1084" t="s">
        <v>1097</v>
      </c>
      <c r="B1084">
        <v>0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0</v>
      </c>
      <c r="I1084" t="str" cm="1">
        <f t="array" ref="I1084">TEXT(SUM(10^Code_Mask*(Cohort[[#This Row],[Fetal Pilot Scans, validated or not]:[Has child had an 18 month assessment.  NB this includes limited data, courtesy assessments etc]]&gt;0)),"0000000")</f>
        <v>1000000</v>
      </c>
      <c r="L1084" s="1" t="b">
        <f>VLOOKUP(Cohort[[#This Row],[Participant ID]],BIBS[],COLUMN(BIBS[[#Headers],[BIBS?]]),FALSE)</f>
        <v>0</v>
      </c>
      <c r="N1084" s="1" t="str">
        <f>VLOOKUP(Cohort[[#This Row],[Code]],Codes[],COLUMN(Codes[[#Headers],[Meaning]]),FALSE)</f>
        <v>Fetal scan, no other scans, not assessed</v>
      </c>
      <c r="O1084" s="1" t="str">
        <f>VLOOKUP(Cohort[[#This Row],[Code]],Codes[],COLUMN(Codes[[#Headers],[Parents Demographic]]),FALSE)</f>
        <v>Yes</v>
      </c>
      <c r="P1084" s="1" t="str">
        <f>VLOOKUP(Cohort[[#This Row],[Code]],Codes[],COLUMN(Codes[[#Headers],[Mother''s Past Medical History]]),FALSE)</f>
        <v>Yes</v>
      </c>
      <c r="Q1084" s="1" t="str">
        <f>VLOOKUP(Cohort[[#This Row],[Code]],Codes[],COLUMN(Codes[[#Headers],[EDD + Mode of Conception]]),FALSE)</f>
        <v>Yes</v>
      </c>
      <c r="R1084" s="1" t="str">
        <f>VLOOKUP(Cohort[[#This Row],[Code]],Codes[],COLUMN(Codes[[#Headers],[Late Pregnancy History]]),FALSE)</f>
        <v>Yes</v>
      </c>
      <c r="S1084" s="1" t="str">
        <f>VLOOKUP(Cohort[[#This Row],[Code]],Codes[],COLUMN(Codes[[#Headers],[Labour History]]),FALSE)</f>
        <v>Yes</v>
      </c>
      <c r="T1084" s="1" t="str">
        <f>VLOOKUP(Cohort[[#This Row],[Code]],Codes[],COLUMN(Codes[[#Headers],[Baby Background Information]]),FALSE)</f>
        <v>Yes</v>
      </c>
      <c r="U1084" s="1" t="str">
        <f>VLOOKUP(Cohort[[#This Row],[Code]],Codes[],COLUMN(Codes[[#Headers],[EPDS]]),FALSE)</f>
        <v>Yes</v>
      </c>
      <c r="V1084" s="1" t="str">
        <f>VLOOKUP(Cohort[[#This Row],[Code]],Codes[],COLUMN(Codes[[#Headers],[Mother''s Medications]]),FALSE)</f>
        <v>Yes</v>
      </c>
      <c r="W1084" s="1" t="str">
        <f>VLOOKUP(Cohort[[#This Row],[Code]],Codes[],COLUMN(Codes[[#Headers],[Baby Medications]]),FALSE)</f>
        <v>Yes</v>
      </c>
      <c r="X1084" s="1" t="str">
        <f>VLOOKUP(Cohort[[#This Row],[Code]],Codes[],COLUMN(Codes[[#Headers],[Obstetric Histpry]]),FALSE)</f>
        <v>Yes</v>
      </c>
      <c r="Y1084" s="1" t="str">
        <f>VLOOKUP(Cohort[[#This Row],[Code]],Codes[],COLUMN(Codes[[#Headers],[18 Month Follow on Data]]),FALSE)</f>
        <v>No</v>
      </c>
    </row>
    <row r="1085" spans="1:25" hidden="1" x14ac:dyDescent="0.2">
      <c r="A1085" t="s">
        <v>1098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 t="str" cm="1">
        <f t="array" ref="I1085">TEXT(SUM(10^Code_Mask*(Cohort[[#This Row],[Fetal Pilot Scans, validated or not]:[Has child had an 18 month assessment.  NB this includes limited data, courtesy assessments etc]]&gt;0)),"0000000")</f>
        <v>1000000</v>
      </c>
      <c r="L1085" s="1" t="b">
        <f>VLOOKUP(Cohort[[#This Row],[Participant ID]],BIBS[],COLUMN(BIBS[[#Headers],[BIBS?]]),FALSE)</f>
        <v>0</v>
      </c>
      <c r="N1085" s="1" t="str">
        <f>VLOOKUP(Cohort[[#This Row],[Code]],Codes[],COLUMN(Codes[[#Headers],[Meaning]]),FALSE)</f>
        <v>Fetal scan, no other scans, not assessed</v>
      </c>
      <c r="O1085" s="1" t="str">
        <f>VLOOKUP(Cohort[[#This Row],[Code]],Codes[],COLUMN(Codes[[#Headers],[Parents Demographic]]),FALSE)</f>
        <v>Yes</v>
      </c>
      <c r="P1085" s="1" t="str">
        <f>VLOOKUP(Cohort[[#This Row],[Code]],Codes[],COLUMN(Codes[[#Headers],[Mother''s Past Medical History]]),FALSE)</f>
        <v>Yes</v>
      </c>
      <c r="Q1085" s="1" t="str">
        <f>VLOOKUP(Cohort[[#This Row],[Code]],Codes[],COLUMN(Codes[[#Headers],[EDD + Mode of Conception]]),FALSE)</f>
        <v>Yes</v>
      </c>
      <c r="R1085" s="1" t="str">
        <f>VLOOKUP(Cohort[[#This Row],[Code]],Codes[],COLUMN(Codes[[#Headers],[Late Pregnancy History]]),FALSE)</f>
        <v>Yes</v>
      </c>
      <c r="S1085" s="1" t="str">
        <f>VLOOKUP(Cohort[[#This Row],[Code]],Codes[],COLUMN(Codes[[#Headers],[Labour History]]),FALSE)</f>
        <v>Yes</v>
      </c>
      <c r="T1085" s="1" t="str">
        <f>VLOOKUP(Cohort[[#This Row],[Code]],Codes[],COLUMN(Codes[[#Headers],[Baby Background Information]]),FALSE)</f>
        <v>Yes</v>
      </c>
      <c r="U1085" s="1" t="str">
        <f>VLOOKUP(Cohort[[#This Row],[Code]],Codes[],COLUMN(Codes[[#Headers],[EPDS]]),FALSE)</f>
        <v>Yes</v>
      </c>
      <c r="V1085" s="1" t="str">
        <f>VLOOKUP(Cohort[[#This Row],[Code]],Codes[],COLUMN(Codes[[#Headers],[Mother''s Medications]]),FALSE)</f>
        <v>Yes</v>
      </c>
      <c r="W1085" s="1" t="str">
        <f>VLOOKUP(Cohort[[#This Row],[Code]],Codes[],COLUMN(Codes[[#Headers],[Baby Medications]]),FALSE)</f>
        <v>Yes</v>
      </c>
      <c r="X1085" s="1" t="str">
        <f>VLOOKUP(Cohort[[#This Row],[Code]],Codes[],COLUMN(Codes[[#Headers],[Obstetric Histpry]]),FALSE)</f>
        <v>Yes</v>
      </c>
      <c r="Y1085" s="1" t="str">
        <f>VLOOKUP(Cohort[[#This Row],[Code]],Codes[],COLUMN(Codes[[#Headers],[18 Month Follow on Data]]),FALSE)</f>
        <v>No</v>
      </c>
    </row>
    <row r="1086" spans="1:25" hidden="1" x14ac:dyDescent="0.2">
      <c r="A1086" t="s">
        <v>1099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 t="str" cm="1">
        <f t="array" ref="I1086">TEXT(SUM(10^Code_Mask*(Cohort[[#This Row],[Fetal Pilot Scans, validated or not]:[Has child had an 18 month assessment.  NB this includes limited data, courtesy assessments etc]]&gt;0)),"0000000")</f>
        <v>0010000</v>
      </c>
      <c r="L1086" s="1" t="b">
        <f>VLOOKUP(Cohort[[#This Row],[Participant ID]],BIBS[],COLUMN(BIBS[[#Headers],[BIBS?]]),FALSE)</f>
        <v>0</v>
      </c>
      <c r="N1086" s="1" t="str">
        <f>VLOOKUP(Cohort[[#This Row],[Code]],Codes[],COLUMN(Codes[[#Headers],[Meaning]]),FALSE)</f>
        <v>Pre-term scan, no other scans, not assessed</v>
      </c>
      <c r="O1086" s="1" t="str">
        <f>VLOOKUP(Cohort[[#This Row],[Code]],Codes[],COLUMN(Codes[[#Headers],[Parents Demographic]]),FALSE)</f>
        <v>Yes</v>
      </c>
      <c r="P1086" s="1" t="str">
        <f>VLOOKUP(Cohort[[#This Row],[Code]],Codes[],COLUMN(Codes[[#Headers],[Mother''s Past Medical History]]),FALSE)</f>
        <v>Yes</v>
      </c>
      <c r="Q1086" s="1" t="str">
        <f>VLOOKUP(Cohort[[#This Row],[Code]],Codes[],COLUMN(Codes[[#Headers],[EDD + Mode of Conception]]),FALSE)</f>
        <v>Yes</v>
      </c>
      <c r="R1086" s="1" t="str">
        <f>VLOOKUP(Cohort[[#This Row],[Code]],Codes[],COLUMN(Codes[[#Headers],[Late Pregnancy History]]),FALSE)</f>
        <v>Yes</v>
      </c>
      <c r="S1086" s="1" t="str">
        <f>VLOOKUP(Cohort[[#This Row],[Code]],Codes[],COLUMN(Codes[[#Headers],[Labour History]]),FALSE)</f>
        <v>Yes</v>
      </c>
      <c r="T1086" s="1" t="str">
        <f>VLOOKUP(Cohort[[#This Row],[Code]],Codes[],COLUMN(Codes[[#Headers],[Baby Background Information]]),FALSE)</f>
        <v>Yes</v>
      </c>
      <c r="U1086" s="1" t="str">
        <f>VLOOKUP(Cohort[[#This Row],[Code]],Codes[],COLUMN(Codes[[#Headers],[EPDS]]),FALSE)</f>
        <v>Yes</v>
      </c>
      <c r="V1086" s="1" t="str">
        <f>VLOOKUP(Cohort[[#This Row],[Code]],Codes[],COLUMN(Codes[[#Headers],[Mother''s Medications]]),FALSE)</f>
        <v>Yes</v>
      </c>
      <c r="W1086" s="1" t="str">
        <f>VLOOKUP(Cohort[[#This Row],[Code]],Codes[],COLUMN(Codes[[#Headers],[Baby Medications]]),FALSE)</f>
        <v>Yes</v>
      </c>
      <c r="X1086" s="1" t="str">
        <f>VLOOKUP(Cohort[[#This Row],[Code]],Codes[],COLUMN(Codes[[#Headers],[Obstetric Histpry]]),FALSE)</f>
        <v>Yes</v>
      </c>
      <c r="Y1086" s="1" t="str">
        <f>VLOOKUP(Cohort[[#This Row],[Code]],Codes[],COLUMN(Codes[[#Headers],[18 Month Follow on Data]]),FALSE)</f>
        <v>No</v>
      </c>
    </row>
    <row r="1087" spans="1:25" hidden="1" x14ac:dyDescent="0.2">
      <c r="A1087" t="s">
        <v>1100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 t="str" cm="1">
        <f t="array" ref="I1087">TEXT(SUM(10^Code_Mask*(Cohort[[#This Row],[Fetal Pilot Scans, validated or not]:[Has child had an 18 month assessment.  NB this includes limited data, courtesy assessments etc]]&gt;0)),"0000000")</f>
        <v>0010000</v>
      </c>
      <c r="L1087" s="1" t="b">
        <f>VLOOKUP(Cohort[[#This Row],[Participant ID]],BIBS[],COLUMN(BIBS[[#Headers],[BIBS?]]),FALSE)</f>
        <v>0</v>
      </c>
      <c r="N1087" s="1" t="str">
        <f>VLOOKUP(Cohort[[#This Row],[Code]],Codes[],COLUMN(Codes[[#Headers],[Meaning]]),FALSE)</f>
        <v>Pre-term scan, no other scans, not assessed</v>
      </c>
      <c r="O1087" s="1" t="str">
        <f>VLOOKUP(Cohort[[#This Row],[Code]],Codes[],COLUMN(Codes[[#Headers],[Parents Demographic]]),FALSE)</f>
        <v>Yes</v>
      </c>
      <c r="P1087" s="1" t="str">
        <f>VLOOKUP(Cohort[[#This Row],[Code]],Codes[],COLUMN(Codes[[#Headers],[Mother''s Past Medical History]]),FALSE)</f>
        <v>Yes</v>
      </c>
      <c r="Q1087" s="1" t="str">
        <f>VLOOKUP(Cohort[[#This Row],[Code]],Codes[],COLUMN(Codes[[#Headers],[EDD + Mode of Conception]]),FALSE)</f>
        <v>Yes</v>
      </c>
      <c r="R1087" s="1" t="str">
        <f>VLOOKUP(Cohort[[#This Row],[Code]],Codes[],COLUMN(Codes[[#Headers],[Late Pregnancy History]]),FALSE)</f>
        <v>Yes</v>
      </c>
      <c r="S1087" s="1" t="str">
        <f>VLOOKUP(Cohort[[#This Row],[Code]],Codes[],COLUMN(Codes[[#Headers],[Labour History]]),FALSE)</f>
        <v>Yes</v>
      </c>
      <c r="T1087" s="1" t="str">
        <f>VLOOKUP(Cohort[[#This Row],[Code]],Codes[],COLUMN(Codes[[#Headers],[Baby Background Information]]),FALSE)</f>
        <v>Yes</v>
      </c>
      <c r="U1087" s="1" t="str">
        <f>VLOOKUP(Cohort[[#This Row],[Code]],Codes[],COLUMN(Codes[[#Headers],[EPDS]]),FALSE)</f>
        <v>Yes</v>
      </c>
      <c r="V1087" s="1" t="str">
        <f>VLOOKUP(Cohort[[#This Row],[Code]],Codes[],COLUMN(Codes[[#Headers],[Mother''s Medications]]),FALSE)</f>
        <v>Yes</v>
      </c>
      <c r="W1087" s="1" t="str">
        <f>VLOOKUP(Cohort[[#This Row],[Code]],Codes[],COLUMN(Codes[[#Headers],[Baby Medications]]),FALSE)</f>
        <v>Yes</v>
      </c>
      <c r="X1087" s="1" t="str">
        <f>VLOOKUP(Cohort[[#This Row],[Code]],Codes[],COLUMN(Codes[[#Headers],[Obstetric Histpry]]),FALSE)</f>
        <v>Yes</v>
      </c>
      <c r="Y1087" s="1" t="str">
        <f>VLOOKUP(Cohort[[#This Row],[Code]],Codes[],COLUMN(Codes[[#Headers],[18 Month Follow on Data]]),FALSE)</f>
        <v>No</v>
      </c>
    </row>
    <row r="1088" spans="1:25" hidden="1" x14ac:dyDescent="0.2">
      <c r="A1088" t="s">
        <v>1101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 t="str" cm="1">
        <f t="array" ref="I1088">TEXT(SUM(10^Code_Mask*(Cohort[[#This Row],[Fetal Pilot Scans, validated or not]:[Has child had an 18 month assessment.  NB this includes limited data, courtesy assessments etc]]&gt;0)),"0000000")</f>
        <v>0010000</v>
      </c>
      <c r="L1088" s="1" t="b">
        <f>VLOOKUP(Cohort[[#This Row],[Participant ID]],BIBS[],COLUMN(BIBS[[#Headers],[BIBS?]]),FALSE)</f>
        <v>0</v>
      </c>
      <c r="N1088" s="1" t="str">
        <f>VLOOKUP(Cohort[[#This Row],[Code]],Codes[],COLUMN(Codes[[#Headers],[Meaning]]),FALSE)</f>
        <v>Pre-term scan, no other scans, not assessed</v>
      </c>
      <c r="O1088" s="1" t="str">
        <f>VLOOKUP(Cohort[[#This Row],[Code]],Codes[],COLUMN(Codes[[#Headers],[Parents Demographic]]),FALSE)</f>
        <v>Yes</v>
      </c>
      <c r="P1088" s="1" t="str">
        <f>VLOOKUP(Cohort[[#This Row],[Code]],Codes[],COLUMN(Codes[[#Headers],[Mother''s Past Medical History]]),FALSE)</f>
        <v>Yes</v>
      </c>
      <c r="Q1088" s="1" t="str">
        <f>VLOOKUP(Cohort[[#This Row],[Code]],Codes[],COLUMN(Codes[[#Headers],[EDD + Mode of Conception]]),FALSE)</f>
        <v>Yes</v>
      </c>
      <c r="R1088" s="1" t="str">
        <f>VLOOKUP(Cohort[[#This Row],[Code]],Codes[],COLUMN(Codes[[#Headers],[Late Pregnancy History]]),FALSE)</f>
        <v>Yes</v>
      </c>
      <c r="S1088" s="1" t="str">
        <f>VLOOKUP(Cohort[[#This Row],[Code]],Codes[],COLUMN(Codes[[#Headers],[Labour History]]),FALSE)</f>
        <v>Yes</v>
      </c>
      <c r="T1088" s="1" t="str">
        <f>VLOOKUP(Cohort[[#This Row],[Code]],Codes[],COLUMN(Codes[[#Headers],[Baby Background Information]]),FALSE)</f>
        <v>Yes</v>
      </c>
      <c r="U1088" s="1" t="str">
        <f>VLOOKUP(Cohort[[#This Row],[Code]],Codes[],COLUMN(Codes[[#Headers],[EPDS]]),FALSE)</f>
        <v>Yes</v>
      </c>
      <c r="V1088" s="1" t="str">
        <f>VLOOKUP(Cohort[[#This Row],[Code]],Codes[],COLUMN(Codes[[#Headers],[Mother''s Medications]]),FALSE)</f>
        <v>Yes</v>
      </c>
      <c r="W1088" s="1" t="str">
        <f>VLOOKUP(Cohort[[#This Row],[Code]],Codes[],COLUMN(Codes[[#Headers],[Baby Medications]]),FALSE)</f>
        <v>Yes</v>
      </c>
      <c r="X1088" s="1" t="str">
        <f>VLOOKUP(Cohort[[#This Row],[Code]],Codes[],COLUMN(Codes[[#Headers],[Obstetric Histpry]]),FALSE)</f>
        <v>Yes</v>
      </c>
      <c r="Y1088" s="1" t="str">
        <f>VLOOKUP(Cohort[[#This Row],[Code]],Codes[],COLUMN(Codes[[#Headers],[18 Month Follow on Data]]),FALSE)</f>
        <v>No</v>
      </c>
    </row>
    <row r="1089" spans="1:25" hidden="1" x14ac:dyDescent="0.2">
      <c r="A1089" t="s">
        <v>1102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 t="str" cm="1">
        <f t="array" ref="I1089">TEXT(SUM(10^Code_Mask*(Cohort[[#This Row],[Fetal Pilot Scans, validated or not]:[Has child had an 18 month assessment.  NB this includes limited data, courtesy assessments etc]]&gt;0)),"0000000")</f>
        <v>1000000</v>
      </c>
      <c r="L1089" s="1" t="b">
        <f>VLOOKUP(Cohort[[#This Row],[Participant ID]],BIBS[],COLUMN(BIBS[[#Headers],[BIBS?]]),FALSE)</f>
        <v>0</v>
      </c>
      <c r="N1089" s="1" t="str">
        <f>VLOOKUP(Cohort[[#This Row],[Code]],Codes[],COLUMN(Codes[[#Headers],[Meaning]]),FALSE)</f>
        <v>Fetal scan, no other scans, not assessed</v>
      </c>
      <c r="O1089" s="1" t="str">
        <f>VLOOKUP(Cohort[[#This Row],[Code]],Codes[],COLUMN(Codes[[#Headers],[Parents Demographic]]),FALSE)</f>
        <v>Yes</v>
      </c>
      <c r="P1089" s="1" t="str">
        <f>VLOOKUP(Cohort[[#This Row],[Code]],Codes[],COLUMN(Codes[[#Headers],[Mother''s Past Medical History]]),FALSE)</f>
        <v>Yes</v>
      </c>
      <c r="Q1089" s="1" t="str">
        <f>VLOOKUP(Cohort[[#This Row],[Code]],Codes[],COLUMN(Codes[[#Headers],[EDD + Mode of Conception]]),FALSE)</f>
        <v>Yes</v>
      </c>
      <c r="R1089" s="1" t="str">
        <f>VLOOKUP(Cohort[[#This Row],[Code]],Codes[],COLUMN(Codes[[#Headers],[Late Pregnancy History]]),FALSE)</f>
        <v>Yes</v>
      </c>
      <c r="S1089" s="1" t="str">
        <f>VLOOKUP(Cohort[[#This Row],[Code]],Codes[],COLUMN(Codes[[#Headers],[Labour History]]),FALSE)</f>
        <v>Yes</v>
      </c>
      <c r="T1089" s="1" t="str">
        <f>VLOOKUP(Cohort[[#This Row],[Code]],Codes[],COLUMN(Codes[[#Headers],[Baby Background Information]]),FALSE)</f>
        <v>Yes</v>
      </c>
      <c r="U1089" s="1" t="str">
        <f>VLOOKUP(Cohort[[#This Row],[Code]],Codes[],COLUMN(Codes[[#Headers],[EPDS]]),FALSE)</f>
        <v>Yes</v>
      </c>
      <c r="V1089" s="1" t="str">
        <f>VLOOKUP(Cohort[[#This Row],[Code]],Codes[],COLUMN(Codes[[#Headers],[Mother''s Medications]]),FALSE)</f>
        <v>Yes</v>
      </c>
      <c r="W1089" s="1" t="str">
        <f>VLOOKUP(Cohort[[#This Row],[Code]],Codes[],COLUMN(Codes[[#Headers],[Baby Medications]]),FALSE)</f>
        <v>Yes</v>
      </c>
      <c r="X1089" s="1" t="str">
        <f>VLOOKUP(Cohort[[#This Row],[Code]],Codes[],COLUMN(Codes[[#Headers],[Obstetric Histpry]]),FALSE)</f>
        <v>Yes</v>
      </c>
      <c r="Y1089" s="1" t="str">
        <f>VLOOKUP(Cohort[[#This Row],[Code]],Codes[],COLUMN(Codes[[#Headers],[18 Month Follow on Data]]),FALSE)</f>
        <v>No</v>
      </c>
    </row>
    <row r="1090" spans="1:25" hidden="1" x14ac:dyDescent="0.2">
      <c r="A1090" t="s">
        <v>1103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 t="str" cm="1">
        <f t="array" ref="I1090">TEXT(SUM(10^Code_Mask*(Cohort[[#This Row],[Fetal Pilot Scans, validated or not]:[Has child had an 18 month assessment.  NB this includes limited data, courtesy assessments etc]]&gt;0)),"0000000")</f>
        <v>1000000</v>
      </c>
      <c r="L1090" s="1" t="b">
        <f>VLOOKUP(Cohort[[#This Row],[Participant ID]],BIBS[],COLUMN(BIBS[[#Headers],[BIBS?]]),FALSE)</f>
        <v>0</v>
      </c>
      <c r="N1090" s="1" t="str">
        <f>VLOOKUP(Cohort[[#This Row],[Code]],Codes[],COLUMN(Codes[[#Headers],[Meaning]]),FALSE)</f>
        <v>Fetal scan, no other scans, not assessed</v>
      </c>
      <c r="O1090" s="1" t="str">
        <f>VLOOKUP(Cohort[[#This Row],[Code]],Codes[],COLUMN(Codes[[#Headers],[Parents Demographic]]),FALSE)</f>
        <v>Yes</v>
      </c>
      <c r="P1090" s="1" t="str">
        <f>VLOOKUP(Cohort[[#This Row],[Code]],Codes[],COLUMN(Codes[[#Headers],[Mother''s Past Medical History]]),FALSE)</f>
        <v>Yes</v>
      </c>
      <c r="Q1090" s="1" t="str">
        <f>VLOOKUP(Cohort[[#This Row],[Code]],Codes[],COLUMN(Codes[[#Headers],[EDD + Mode of Conception]]),FALSE)</f>
        <v>Yes</v>
      </c>
      <c r="R1090" s="1" t="str">
        <f>VLOOKUP(Cohort[[#This Row],[Code]],Codes[],COLUMN(Codes[[#Headers],[Late Pregnancy History]]),FALSE)</f>
        <v>Yes</v>
      </c>
      <c r="S1090" s="1" t="str">
        <f>VLOOKUP(Cohort[[#This Row],[Code]],Codes[],COLUMN(Codes[[#Headers],[Labour History]]),FALSE)</f>
        <v>Yes</v>
      </c>
      <c r="T1090" s="1" t="str">
        <f>VLOOKUP(Cohort[[#This Row],[Code]],Codes[],COLUMN(Codes[[#Headers],[Baby Background Information]]),FALSE)</f>
        <v>Yes</v>
      </c>
      <c r="U1090" s="1" t="str">
        <f>VLOOKUP(Cohort[[#This Row],[Code]],Codes[],COLUMN(Codes[[#Headers],[EPDS]]),FALSE)</f>
        <v>Yes</v>
      </c>
      <c r="V1090" s="1" t="str">
        <f>VLOOKUP(Cohort[[#This Row],[Code]],Codes[],COLUMN(Codes[[#Headers],[Mother''s Medications]]),FALSE)</f>
        <v>Yes</v>
      </c>
      <c r="W1090" s="1" t="str">
        <f>VLOOKUP(Cohort[[#This Row],[Code]],Codes[],COLUMN(Codes[[#Headers],[Baby Medications]]),FALSE)</f>
        <v>Yes</v>
      </c>
      <c r="X1090" s="1" t="str">
        <f>VLOOKUP(Cohort[[#This Row],[Code]],Codes[],COLUMN(Codes[[#Headers],[Obstetric Histpry]]),FALSE)</f>
        <v>Yes</v>
      </c>
      <c r="Y1090" s="1" t="str">
        <f>VLOOKUP(Cohort[[#This Row],[Code]],Codes[],COLUMN(Codes[[#Headers],[18 Month Follow on Data]]),FALSE)</f>
        <v>No</v>
      </c>
    </row>
    <row r="1091" spans="1:25" hidden="1" x14ac:dyDescent="0.2">
      <c r="A1091" t="s">
        <v>1104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 t="str" cm="1">
        <f t="array" ref="I1091">TEXT(SUM(10^Code_Mask*(Cohort[[#This Row],[Fetal Pilot Scans, validated or not]:[Has child had an 18 month assessment.  NB this includes limited data, courtesy assessments etc]]&gt;0)),"0000000")</f>
        <v>1000000</v>
      </c>
      <c r="L1091" s="1" t="b">
        <f>VLOOKUP(Cohort[[#This Row],[Participant ID]],BIBS[],COLUMN(BIBS[[#Headers],[BIBS?]]),FALSE)</f>
        <v>0</v>
      </c>
      <c r="N1091" s="1" t="str">
        <f>VLOOKUP(Cohort[[#This Row],[Code]],Codes[],COLUMN(Codes[[#Headers],[Meaning]]),FALSE)</f>
        <v>Fetal scan, no other scans, not assessed</v>
      </c>
      <c r="O1091" s="1" t="str">
        <f>VLOOKUP(Cohort[[#This Row],[Code]],Codes[],COLUMN(Codes[[#Headers],[Parents Demographic]]),FALSE)</f>
        <v>Yes</v>
      </c>
      <c r="P1091" s="1" t="str">
        <f>VLOOKUP(Cohort[[#This Row],[Code]],Codes[],COLUMN(Codes[[#Headers],[Mother''s Past Medical History]]),FALSE)</f>
        <v>Yes</v>
      </c>
      <c r="Q1091" s="1" t="str">
        <f>VLOOKUP(Cohort[[#This Row],[Code]],Codes[],COLUMN(Codes[[#Headers],[EDD + Mode of Conception]]),FALSE)</f>
        <v>Yes</v>
      </c>
      <c r="R1091" s="1" t="str">
        <f>VLOOKUP(Cohort[[#This Row],[Code]],Codes[],COLUMN(Codes[[#Headers],[Late Pregnancy History]]),FALSE)</f>
        <v>Yes</v>
      </c>
      <c r="S1091" s="1" t="str">
        <f>VLOOKUP(Cohort[[#This Row],[Code]],Codes[],COLUMN(Codes[[#Headers],[Labour History]]),FALSE)</f>
        <v>Yes</v>
      </c>
      <c r="T1091" s="1" t="str">
        <f>VLOOKUP(Cohort[[#This Row],[Code]],Codes[],COLUMN(Codes[[#Headers],[Baby Background Information]]),FALSE)</f>
        <v>Yes</v>
      </c>
      <c r="U1091" s="1" t="str">
        <f>VLOOKUP(Cohort[[#This Row],[Code]],Codes[],COLUMN(Codes[[#Headers],[EPDS]]),FALSE)</f>
        <v>Yes</v>
      </c>
      <c r="V1091" s="1" t="str">
        <f>VLOOKUP(Cohort[[#This Row],[Code]],Codes[],COLUMN(Codes[[#Headers],[Mother''s Medications]]),FALSE)</f>
        <v>Yes</v>
      </c>
      <c r="W1091" s="1" t="str">
        <f>VLOOKUP(Cohort[[#This Row],[Code]],Codes[],COLUMN(Codes[[#Headers],[Baby Medications]]),FALSE)</f>
        <v>Yes</v>
      </c>
      <c r="X1091" s="1" t="str">
        <f>VLOOKUP(Cohort[[#This Row],[Code]],Codes[],COLUMN(Codes[[#Headers],[Obstetric Histpry]]),FALSE)</f>
        <v>Yes</v>
      </c>
      <c r="Y1091" s="1" t="str">
        <f>VLOOKUP(Cohort[[#This Row],[Code]],Codes[],COLUMN(Codes[[#Headers],[18 Month Follow on Data]]),FALSE)</f>
        <v>No</v>
      </c>
    </row>
    <row r="1092" spans="1:25" hidden="1" x14ac:dyDescent="0.2">
      <c r="A1092" t="s">
        <v>1105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 t="str" cm="1">
        <f t="array" ref="I1092">TEXT(SUM(10^Code_Mask*(Cohort[[#This Row],[Fetal Pilot Scans, validated or not]:[Has child had an 18 month assessment.  NB this includes limited data, courtesy assessments etc]]&gt;0)),"0000000")</f>
        <v>1000000</v>
      </c>
      <c r="L1092" s="1" t="b">
        <f>VLOOKUP(Cohort[[#This Row],[Participant ID]],BIBS[],COLUMN(BIBS[[#Headers],[BIBS?]]),FALSE)</f>
        <v>0</v>
      </c>
      <c r="N1092" s="1" t="str">
        <f>VLOOKUP(Cohort[[#This Row],[Code]],Codes[],COLUMN(Codes[[#Headers],[Meaning]]),FALSE)</f>
        <v>Fetal scan, no other scans, not assessed</v>
      </c>
      <c r="O1092" s="1" t="str">
        <f>VLOOKUP(Cohort[[#This Row],[Code]],Codes[],COLUMN(Codes[[#Headers],[Parents Demographic]]),FALSE)</f>
        <v>Yes</v>
      </c>
      <c r="P1092" s="1" t="str">
        <f>VLOOKUP(Cohort[[#This Row],[Code]],Codes[],COLUMN(Codes[[#Headers],[Mother''s Past Medical History]]),FALSE)</f>
        <v>Yes</v>
      </c>
      <c r="Q1092" s="1" t="str">
        <f>VLOOKUP(Cohort[[#This Row],[Code]],Codes[],COLUMN(Codes[[#Headers],[EDD + Mode of Conception]]),FALSE)</f>
        <v>Yes</v>
      </c>
      <c r="R1092" s="1" t="str">
        <f>VLOOKUP(Cohort[[#This Row],[Code]],Codes[],COLUMN(Codes[[#Headers],[Late Pregnancy History]]),FALSE)</f>
        <v>Yes</v>
      </c>
      <c r="S1092" s="1" t="str">
        <f>VLOOKUP(Cohort[[#This Row],[Code]],Codes[],COLUMN(Codes[[#Headers],[Labour History]]),FALSE)</f>
        <v>Yes</v>
      </c>
      <c r="T1092" s="1" t="str">
        <f>VLOOKUP(Cohort[[#This Row],[Code]],Codes[],COLUMN(Codes[[#Headers],[Baby Background Information]]),FALSE)</f>
        <v>Yes</v>
      </c>
      <c r="U1092" s="1" t="str">
        <f>VLOOKUP(Cohort[[#This Row],[Code]],Codes[],COLUMN(Codes[[#Headers],[EPDS]]),FALSE)</f>
        <v>Yes</v>
      </c>
      <c r="V1092" s="1" t="str">
        <f>VLOOKUP(Cohort[[#This Row],[Code]],Codes[],COLUMN(Codes[[#Headers],[Mother''s Medications]]),FALSE)</f>
        <v>Yes</v>
      </c>
      <c r="W1092" s="1" t="str">
        <f>VLOOKUP(Cohort[[#This Row],[Code]],Codes[],COLUMN(Codes[[#Headers],[Baby Medications]]),FALSE)</f>
        <v>Yes</v>
      </c>
      <c r="X1092" s="1" t="str">
        <f>VLOOKUP(Cohort[[#This Row],[Code]],Codes[],COLUMN(Codes[[#Headers],[Obstetric Histpry]]),FALSE)</f>
        <v>Yes</v>
      </c>
      <c r="Y1092" s="1" t="str">
        <f>VLOOKUP(Cohort[[#This Row],[Code]],Codes[],COLUMN(Codes[[#Headers],[18 Month Follow on Data]]),FALSE)</f>
        <v>No</v>
      </c>
    </row>
    <row r="1093" spans="1:25" hidden="1" x14ac:dyDescent="0.2">
      <c r="A1093" t="s">
        <v>1106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 t="str" cm="1">
        <f t="array" ref="I1093">TEXT(SUM(10^Code_Mask*(Cohort[[#This Row],[Fetal Pilot Scans, validated or not]:[Has child had an 18 month assessment.  NB this includes limited data, courtesy assessments etc]]&gt;0)),"0000000")</f>
        <v>1000000</v>
      </c>
      <c r="L1093" s="1" t="b">
        <f>VLOOKUP(Cohort[[#This Row],[Participant ID]],BIBS[],COLUMN(BIBS[[#Headers],[BIBS?]]),FALSE)</f>
        <v>0</v>
      </c>
      <c r="N1093" s="1" t="str">
        <f>VLOOKUP(Cohort[[#This Row],[Code]],Codes[],COLUMN(Codes[[#Headers],[Meaning]]),FALSE)</f>
        <v>Fetal scan, no other scans, not assessed</v>
      </c>
      <c r="O1093" s="1" t="str">
        <f>VLOOKUP(Cohort[[#This Row],[Code]],Codes[],COLUMN(Codes[[#Headers],[Parents Demographic]]),FALSE)</f>
        <v>Yes</v>
      </c>
      <c r="P1093" s="1" t="str">
        <f>VLOOKUP(Cohort[[#This Row],[Code]],Codes[],COLUMN(Codes[[#Headers],[Mother''s Past Medical History]]),FALSE)</f>
        <v>Yes</v>
      </c>
      <c r="Q1093" s="1" t="str">
        <f>VLOOKUP(Cohort[[#This Row],[Code]],Codes[],COLUMN(Codes[[#Headers],[EDD + Mode of Conception]]),FALSE)</f>
        <v>Yes</v>
      </c>
      <c r="R1093" s="1" t="str">
        <f>VLOOKUP(Cohort[[#This Row],[Code]],Codes[],COLUMN(Codes[[#Headers],[Late Pregnancy History]]),FALSE)</f>
        <v>Yes</v>
      </c>
      <c r="S1093" s="1" t="str">
        <f>VLOOKUP(Cohort[[#This Row],[Code]],Codes[],COLUMN(Codes[[#Headers],[Labour History]]),FALSE)</f>
        <v>Yes</v>
      </c>
      <c r="T1093" s="1" t="str">
        <f>VLOOKUP(Cohort[[#This Row],[Code]],Codes[],COLUMN(Codes[[#Headers],[Baby Background Information]]),FALSE)</f>
        <v>Yes</v>
      </c>
      <c r="U1093" s="1" t="str">
        <f>VLOOKUP(Cohort[[#This Row],[Code]],Codes[],COLUMN(Codes[[#Headers],[EPDS]]),FALSE)</f>
        <v>Yes</v>
      </c>
      <c r="V1093" s="1" t="str">
        <f>VLOOKUP(Cohort[[#This Row],[Code]],Codes[],COLUMN(Codes[[#Headers],[Mother''s Medications]]),FALSE)</f>
        <v>Yes</v>
      </c>
      <c r="W1093" s="1" t="str">
        <f>VLOOKUP(Cohort[[#This Row],[Code]],Codes[],COLUMN(Codes[[#Headers],[Baby Medications]]),FALSE)</f>
        <v>Yes</v>
      </c>
      <c r="X1093" s="1" t="str">
        <f>VLOOKUP(Cohort[[#This Row],[Code]],Codes[],COLUMN(Codes[[#Headers],[Obstetric Histpry]]),FALSE)</f>
        <v>Yes</v>
      </c>
      <c r="Y1093" s="1" t="str">
        <f>VLOOKUP(Cohort[[#This Row],[Code]],Codes[],COLUMN(Codes[[#Headers],[18 Month Follow on Data]]),FALSE)</f>
        <v>No</v>
      </c>
    </row>
    <row r="1094" spans="1:25" hidden="1" x14ac:dyDescent="0.2">
      <c r="A1094" t="s">
        <v>1107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 t="str" cm="1">
        <f t="array" ref="I1094">TEXT(SUM(10^Code_Mask*(Cohort[[#This Row],[Fetal Pilot Scans, validated or not]:[Has child had an 18 month assessment.  NB this includes limited data, courtesy assessments etc]]&gt;0)),"0000000")</f>
        <v>1000000</v>
      </c>
      <c r="L1094" s="1" t="b">
        <f>VLOOKUP(Cohort[[#This Row],[Participant ID]],BIBS[],COLUMN(BIBS[[#Headers],[BIBS?]]),FALSE)</f>
        <v>0</v>
      </c>
      <c r="N1094" s="1" t="str">
        <f>VLOOKUP(Cohort[[#This Row],[Code]],Codes[],COLUMN(Codes[[#Headers],[Meaning]]),FALSE)</f>
        <v>Fetal scan, no other scans, not assessed</v>
      </c>
      <c r="O1094" s="1" t="str">
        <f>VLOOKUP(Cohort[[#This Row],[Code]],Codes[],COLUMN(Codes[[#Headers],[Parents Demographic]]),FALSE)</f>
        <v>Yes</v>
      </c>
      <c r="P1094" s="1" t="str">
        <f>VLOOKUP(Cohort[[#This Row],[Code]],Codes[],COLUMN(Codes[[#Headers],[Mother''s Past Medical History]]),FALSE)</f>
        <v>Yes</v>
      </c>
      <c r="Q1094" s="1" t="str">
        <f>VLOOKUP(Cohort[[#This Row],[Code]],Codes[],COLUMN(Codes[[#Headers],[EDD + Mode of Conception]]),FALSE)</f>
        <v>Yes</v>
      </c>
      <c r="R1094" s="1" t="str">
        <f>VLOOKUP(Cohort[[#This Row],[Code]],Codes[],COLUMN(Codes[[#Headers],[Late Pregnancy History]]),FALSE)</f>
        <v>Yes</v>
      </c>
      <c r="S1094" s="1" t="str">
        <f>VLOOKUP(Cohort[[#This Row],[Code]],Codes[],COLUMN(Codes[[#Headers],[Labour History]]),FALSE)</f>
        <v>Yes</v>
      </c>
      <c r="T1094" s="1" t="str">
        <f>VLOOKUP(Cohort[[#This Row],[Code]],Codes[],COLUMN(Codes[[#Headers],[Baby Background Information]]),FALSE)</f>
        <v>Yes</v>
      </c>
      <c r="U1094" s="1" t="str">
        <f>VLOOKUP(Cohort[[#This Row],[Code]],Codes[],COLUMN(Codes[[#Headers],[EPDS]]),FALSE)</f>
        <v>Yes</v>
      </c>
      <c r="V1094" s="1" t="str">
        <f>VLOOKUP(Cohort[[#This Row],[Code]],Codes[],COLUMN(Codes[[#Headers],[Mother''s Medications]]),FALSE)</f>
        <v>Yes</v>
      </c>
      <c r="W1094" s="1" t="str">
        <f>VLOOKUP(Cohort[[#This Row],[Code]],Codes[],COLUMN(Codes[[#Headers],[Baby Medications]]),FALSE)</f>
        <v>Yes</v>
      </c>
      <c r="X1094" s="1" t="str">
        <f>VLOOKUP(Cohort[[#This Row],[Code]],Codes[],COLUMN(Codes[[#Headers],[Obstetric Histpry]]),FALSE)</f>
        <v>Yes</v>
      </c>
      <c r="Y1094" s="1" t="str">
        <f>VLOOKUP(Cohort[[#This Row],[Code]],Codes[],COLUMN(Codes[[#Headers],[18 Month Follow on Data]]),FALSE)</f>
        <v>No</v>
      </c>
    </row>
    <row r="1095" spans="1:25" hidden="1" x14ac:dyDescent="0.2">
      <c r="A1095" t="s">
        <v>1108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 t="str" cm="1">
        <f t="array" ref="I1095">TEXT(SUM(10^Code_Mask*(Cohort[[#This Row],[Fetal Pilot Scans, validated or not]:[Has child had an 18 month assessment.  NB this includes limited data, courtesy assessments etc]]&gt;0)),"0000000")</f>
        <v>1000000</v>
      </c>
      <c r="L1095" s="1" t="b">
        <f>VLOOKUP(Cohort[[#This Row],[Participant ID]],BIBS[],COLUMN(BIBS[[#Headers],[BIBS?]]),FALSE)</f>
        <v>0</v>
      </c>
      <c r="N1095" s="1" t="str">
        <f>VLOOKUP(Cohort[[#This Row],[Code]],Codes[],COLUMN(Codes[[#Headers],[Meaning]]),FALSE)</f>
        <v>Fetal scan, no other scans, not assessed</v>
      </c>
      <c r="O1095" s="1" t="str">
        <f>VLOOKUP(Cohort[[#This Row],[Code]],Codes[],COLUMN(Codes[[#Headers],[Parents Demographic]]),FALSE)</f>
        <v>Yes</v>
      </c>
      <c r="P1095" s="1" t="str">
        <f>VLOOKUP(Cohort[[#This Row],[Code]],Codes[],COLUMN(Codes[[#Headers],[Mother''s Past Medical History]]),FALSE)</f>
        <v>Yes</v>
      </c>
      <c r="Q1095" s="1" t="str">
        <f>VLOOKUP(Cohort[[#This Row],[Code]],Codes[],COLUMN(Codes[[#Headers],[EDD + Mode of Conception]]),FALSE)</f>
        <v>Yes</v>
      </c>
      <c r="R1095" s="1" t="str">
        <f>VLOOKUP(Cohort[[#This Row],[Code]],Codes[],COLUMN(Codes[[#Headers],[Late Pregnancy History]]),FALSE)</f>
        <v>Yes</v>
      </c>
      <c r="S1095" s="1" t="str">
        <f>VLOOKUP(Cohort[[#This Row],[Code]],Codes[],COLUMN(Codes[[#Headers],[Labour History]]),FALSE)</f>
        <v>Yes</v>
      </c>
      <c r="T1095" s="1" t="str">
        <f>VLOOKUP(Cohort[[#This Row],[Code]],Codes[],COLUMN(Codes[[#Headers],[Baby Background Information]]),FALSE)</f>
        <v>Yes</v>
      </c>
      <c r="U1095" s="1" t="str">
        <f>VLOOKUP(Cohort[[#This Row],[Code]],Codes[],COLUMN(Codes[[#Headers],[EPDS]]),FALSE)</f>
        <v>Yes</v>
      </c>
      <c r="V1095" s="1" t="str">
        <f>VLOOKUP(Cohort[[#This Row],[Code]],Codes[],COLUMN(Codes[[#Headers],[Mother''s Medications]]),FALSE)</f>
        <v>Yes</v>
      </c>
      <c r="W1095" s="1" t="str">
        <f>VLOOKUP(Cohort[[#This Row],[Code]],Codes[],COLUMN(Codes[[#Headers],[Baby Medications]]),FALSE)</f>
        <v>Yes</v>
      </c>
      <c r="X1095" s="1" t="str">
        <f>VLOOKUP(Cohort[[#This Row],[Code]],Codes[],COLUMN(Codes[[#Headers],[Obstetric Histpry]]),FALSE)</f>
        <v>Yes</v>
      </c>
      <c r="Y1095" s="1" t="str">
        <f>VLOOKUP(Cohort[[#This Row],[Code]],Codes[],COLUMN(Codes[[#Headers],[18 Month Follow on Data]]),FALSE)</f>
        <v>No</v>
      </c>
    </row>
    <row r="1096" spans="1:25" hidden="1" x14ac:dyDescent="0.2">
      <c r="A1096" t="s">
        <v>1109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 t="str" cm="1">
        <f t="array" ref="I1096">TEXT(SUM(10^Code_Mask*(Cohort[[#This Row],[Fetal Pilot Scans, validated or not]:[Has child had an 18 month assessment.  NB this includes limited data, courtesy assessments etc]]&gt;0)),"0000000")</f>
        <v>1000000</v>
      </c>
      <c r="L1096" s="1" t="b">
        <f>VLOOKUP(Cohort[[#This Row],[Participant ID]],BIBS[],COLUMN(BIBS[[#Headers],[BIBS?]]),FALSE)</f>
        <v>0</v>
      </c>
      <c r="N1096" s="1" t="str">
        <f>VLOOKUP(Cohort[[#This Row],[Code]],Codes[],COLUMN(Codes[[#Headers],[Meaning]]),FALSE)</f>
        <v>Fetal scan, no other scans, not assessed</v>
      </c>
      <c r="O1096" s="1" t="str">
        <f>VLOOKUP(Cohort[[#This Row],[Code]],Codes[],COLUMN(Codes[[#Headers],[Parents Demographic]]),FALSE)</f>
        <v>Yes</v>
      </c>
      <c r="P1096" s="1" t="str">
        <f>VLOOKUP(Cohort[[#This Row],[Code]],Codes[],COLUMN(Codes[[#Headers],[Mother''s Past Medical History]]),FALSE)</f>
        <v>Yes</v>
      </c>
      <c r="Q1096" s="1" t="str">
        <f>VLOOKUP(Cohort[[#This Row],[Code]],Codes[],COLUMN(Codes[[#Headers],[EDD + Mode of Conception]]),FALSE)</f>
        <v>Yes</v>
      </c>
      <c r="R1096" s="1" t="str">
        <f>VLOOKUP(Cohort[[#This Row],[Code]],Codes[],COLUMN(Codes[[#Headers],[Late Pregnancy History]]),FALSE)</f>
        <v>Yes</v>
      </c>
      <c r="S1096" s="1" t="str">
        <f>VLOOKUP(Cohort[[#This Row],[Code]],Codes[],COLUMN(Codes[[#Headers],[Labour History]]),FALSE)</f>
        <v>Yes</v>
      </c>
      <c r="T1096" s="1" t="str">
        <f>VLOOKUP(Cohort[[#This Row],[Code]],Codes[],COLUMN(Codes[[#Headers],[Baby Background Information]]),FALSE)</f>
        <v>Yes</v>
      </c>
      <c r="U1096" s="1" t="str">
        <f>VLOOKUP(Cohort[[#This Row],[Code]],Codes[],COLUMN(Codes[[#Headers],[EPDS]]),FALSE)</f>
        <v>Yes</v>
      </c>
      <c r="V1096" s="1" t="str">
        <f>VLOOKUP(Cohort[[#This Row],[Code]],Codes[],COLUMN(Codes[[#Headers],[Mother''s Medications]]),FALSE)</f>
        <v>Yes</v>
      </c>
      <c r="W1096" s="1" t="str">
        <f>VLOOKUP(Cohort[[#This Row],[Code]],Codes[],COLUMN(Codes[[#Headers],[Baby Medications]]),FALSE)</f>
        <v>Yes</v>
      </c>
      <c r="X1096" s="1" t="str">
        <f>VLOOKUP(Cohort[[#This Row],[Code]],Codes[],COLUMN(Codes[[#Headers],[Obstetric Histpry]]),FALSE)</f>
        <v>Yes</v>
      </c>
      <c r="Y1096" s="1" t="str">
        <f>VLOOKUP(Cohort[[#This Row],[Code]],Codes[],COLUMN(Codes[[#Headers],[18 Month Follow on Data]]),FALSE)</f>
        <v>No</v>
      </c>
    </row>
    <row r="1097" spans="1:25" hidden="1" x14ac:dyDescent="0.2">
      <c r="A1097" t="s">
        <v>1110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 t="str" cm="1">
        <f t="array" ref="I1097">TEXT(SUM(10^Code_Mask*(Cohort[[#This Row],[Fetal Pilot Scans, validated or not]:[Has child had an 18 month assessment.  NB this includes limited data, courtesy assessments etc]]&gt;0)),"0000000")</f>
        <v>1000000</v>
      </c>
      <c r="L1097" s="1" t="b">
        <f>VLOOKUP(Cohort[[#This Row],[Participant ID]],BIBS[],COLUMN(BIBS[[#Headers],[BIBS?]]),FALSE)</f>
        <v>0</v>
      </c>
      <c r="N1097" s="1" t="str">
        <f>VLOOKUP(Cohort[[#This Row],[Code]],Codes[],COLUMN(Codes[[#Headers],[Meaning]]),FALSE)</f>
        <v>Fetal scan, no other scans, not assessed</v>
      </c>
      <c r="O1097" s="1" t="str">
        <f>VLOOKUP(Cohort[[#This Row],[Code]],Codes[],COLUMN(Codes[[#Headers],[Parents Demographic]]),FALSE)</f>
        <v>Yes</v>
      </c>
      <c r="P1097" s="1" t="str">
        <f>VLOOKUP(Cohort[[#This Row],[Code]],Codes[],COLUMN(Codes[[#Headers],[Mother''s Past Medical History]]),FALSE)</f>
        <v>Yes</v>
      </c>
      <c r="Q1097" s="1" t="str">
        <f>VLOOKUP(Cohort[[#This Row],[Code]],Codes[],COLUMN(Codes[[#Headers],[EDD + Mode of Conception]]),FALSE)</f>
        <v>Yes</v>
      </c>
      <c r="R1097" s="1" t="str">
        <f>VLOOKUP(Cohort[[#This Row],[Code]],Codes[],COLUMN(Codes[[#Headers],[Late Pregnancy History]]),FALSE)</f>
        <v>Yes</v>
      </c>
      <c r="S1097" s="1" t="str">
        <f>VLOOKUP(Cohort[[#This Row],[Code]],Codes[],COLUMN(Codes[[#Headers],[Labour History]]),FALSE)</f>
        <v>Yes</v>
      </c>
      <c r="T1097" s="1" t="str">
        <f>VLOOKUP(Cohort[[#This Row],[Code]],Codes[],COLUMN(Codes[[#Headers],[Baby Background Information]]),FALSE)</f>
        <v>Yes</v>
      </c>
      <c r="U1097" s="1" t="str">
        <f>VLOOKUP(Cohort[[#This Row],[Code]],Codes[],COLUMN(Codes[[#Headers],[EPDS]]),FALSE)</f>
        <v>Yes</v>
      </c>
      <c r="V1097" s="1" t="str">
        <f>VLOOKUP(Cohort[[#This Row],[Code]],Codes[],COLUMN(Codes[[#Headers],[Mother''s Medications]]),FALSE)</f>
        <v>Yes</v>
      </c>
      <c r="W1097" s="1" t="str">
        <f>VLOOKUP(Cohort[[#This Row],[Code]],Codes[],COLUMN(Codes[[#Headers],[Baby Medications]]),FALSE)</f>
        <v>Yes</v>
      </c>
      <c r="X1097" s="1" t="str">
        <f>VLOOKUP(Cohort[[#This Row],[Code]],Codes[],COLUMN(Codes[[#Headers],[Obstetric Histpry]]),FALSE)</f>
        <v>Yes</v>
      </c>
      <c r="Y1097" s="1" t="str">
        <f>VLOOKUP(Cohort[[#This Row],[Code]],Codes[],COLUMN(Codes[[#Headers],[18 Month Follow on Data]]),FALSE)</f>
        <v>No</v>
      </c>
    </row>
    <row r="1098" spans="1:25" hidden="1" x14ac:dyDescent="0.2">
      <c r="A1098" t="s">
        <v>1111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 t="str" cm="1">
        <f t="array" ref="I1098">TEXT(SUM(10^Code_Mask*(Cohort[[#This Row],[Fetal Pilot Scans, validated or not]:[Has child had an 18 month assessment.  NB this includes limited data, courtesy assessments etc]]&gt;0)),"0000000")</f>
        <v>1000000</v>
      </c>
      <c r="L1098" s="1" t="b">
        <f>VLOOKUP(Cohort[[#This Row],[Participant ID]],BIBS[],COLUMN(BIBS[[#Headers],[BIBS?]]),FALSE)</f>
        <v>0</v>
      </c>
      <c r="N1098" s="1" t="str">
        <f>VLOOKUP(Cohort[[#This Row],[Code]],Codes[],COLUMN(Codes[[#Headers],[Meaning]]),FALSE)</f>
        <v>Fetal scan, no other scans, not assessed</v>
      </c>
      <c r="O1098" s="1" t="str">
        <f>VLOOKUP(Cohort[[#This Row],[Code]],Codes[],COLUMN(Codes[[#Headers],[Parents Demographic]]),FALSE)</f>
        <v>Yes</v>
      </c>
      <c r="P1098" s="1" t="str">
        <f>VLOOKUP(Cohort[[#This Row],[Code]],Codes[],COLUMN(Codes[[#Headers],[Mother''s Past Medical History]]),FALSE)</f>
        <v>Yes</v>
      </c>
      <c r="Q1098" s="1" t="str">
        <f>VLOOKUP(Cohort[[#This Row],[Code]],Codes[],COLUMN(Codes[[#Headers],[EDD + Mode of Conception]]),FALSE)</f>
        <v>Yes</v>
      </c>
      <c r="R1098" s="1" t="str">
        <f>VLOOKUP(Cohort[[#This Row],[Code]],Codes[],COLUMN(Codes[[#Headers],[Late Pregnancy History]]),FALSE)</f>
        <v>Yes</v>
      </c>
      <c r="S1098" s="1" t="str">
        <f>VLOOKUP(Cohort[[#This Row],[Code]],Codes[],COLUMN(Codes[[#Headers],[Labour History]]),FALSE)</f>
        <v>Yes</v>
      </c>
      <c r="T1098" s="1" t="str">
        <f>VLOOKUP(Cohort[[#This Row],[Code]],Codes[],COLUMN(Codes[[#Headers],[Baby Background Information]]),FALSE)</f>
        <v>Yes</v>
      </c>
      <c r="U1098" s="1" t="str">
        <f>VLOOKUP(Cohort[[#This Row],[Code]],Codes[],COLUMN(Codes[[#Headers],[EPDS]]),FALSE)</f>
        <v>Yes</v>
      </c>
      <c r="V1098" s="1" t="str">
        <f>VLOOKUP(Cohort[[#This Row],[Code]],Codes[],COLUMN(Codes[[#Headers],[Mother''s Medications]]),FALSE)</f>
        <v>Yes</v>
      </c>
      <c r="W1098" s="1" t="str">
        <f>VLOOKUP(Cohort[[#This Row],[Code]],Codes[],COLUMN(Codes[[#Headers],[Baby Medications]]),FALSE)</f>
        <v>Yes</v>
      </c>
      <c r="X1098" s="1" t="str">
        <f>VLOOKUP(Cohort[[#This Row],[Code]],Codes[],COLUMN(Codes[[#Headers],[Obstetric Histpry]]),FALSE)</f>
        <v>Yes</v>
      </c>
      <c r="Y1098" s="1" t="str">
        <f>VLOOKUP(Cohort[[#This Row],[Code]],Codes[],COLUMN(Codes[[#Headers],[18 Month Follow on Data]]),FALSE)</f>
        <v>No</v>
      </c>
    </row>
    <row r="1099" spans="1:25" hidden="1" x14ac:dyDescent="0.2">
      <c r="A1099" t="s">
        <v>1112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 t="str" cm="1">
        <f t="array" ref="I1099">TEXT(SUM(10^Code_Mask*(Cohort[[#This Row],[Fetal Pilot Scans, validated or not]:[Has child had an 18 month assessment.  NB this includes limited data, courtesy assessments etc]]&gt;0)),"0000000")</f>
        <v>1000000</v>
      </c>
      <c r="L1099" s="1" t="b">
        <f>VLOOKUP(Cohort[[#This Row],[Participant ID]],BIBS[],COLUMN(BIBS[[#Headers],[BIBS?]]),FALSE)</f>
        <v>0</v>
      </c>
      <c r="N1099" s="1" t="str">
        <f>VLOOKUP(Cohort[[#This Row],[Code]],Codes[],COLUMN(Codes[[#Headers],[Meaning]]),FALSE)</f>
        <v>Fetal scan, no other scans, not assessed</v>
      </c>
      <c r="O1099" s="1" t="str">
        <f>VLOOKUP(Cohort[[#This Row],[Code]],Codes[],COLUMN(Codes[[#Headers],[Parents Demographic]]),FALSE)</f>
        <v>Yes</v>
      </c>
      <c r="P1099" s="1" t="str">
        <f>VLOOKUP(Cohort[[#This Row],[Code]],Codes[],COLUMN(Codes[[#Headers],[Mother''s Past Medical History]]),FALSE)</f>
        <v>Yes</v>
      </c>
      <c r="Q1099" s="1" t="str">
        <f>VLOOKUP(Cohort[[#This Row],[Code]],Codes[],COLUMN(Codes[[#Headers],[EDD + Mode of Conception]]),FALSE)</f>
        <v>Yes</v>
      </c>
      <c r="R1099" s="1" t="str">
        <f>VLOOKUP(Cohort[[#This Row],[Code]],Codes[],COLUMN(Codes[[#Headers],[Late Pregnancy History]]),FALSE)</f>
        <v>Yes</v>
      </c>
      <c r="S1099" s="1" t="str">
        <f>VLOOKUP(Cohort[[#This Row],[Code]],Codes[],COLUMN(Codes[[#Headers],[Labour History]]),FALSE)</f>
        <v>Yes</v>
      </c>
      <c r="T1099" s="1" t="str">
        <f>VLOOKUP(Cohort[[#This Row],[Code]],Codes[],COLUMN(Codes[[#Headers],[Baby Background Information]]),FALSE)</f>
        <v>Yes</v>
      </c>
      <c r="U1099" s="1" t="str">
        <f>VLOOKUP(Cohort[[#This Row],[Code]],Codes[],COLUMN(Codes[[#Headers],[EPDS]]),FALSE)</f>
        <v>Yes</v>
      </c>
      <c r="V1099" s="1" t="str">
        <f>VLOOKUP(Cohort[[#This Row],[Code]],Codes[],COLUMN(Codes[[#Headers],[Mother''s Medications]]),FALSE)</f>
        <v>Yes</v>
      </c>
      <c r="W1099" s="1" t="str">
        <f>VLOOKUP(Cohort[[#This Row],[Code]],Codes[],COLUMN(Codes[[#Headers],[Baby Medications]]),FALSE)</f>
        <v>Yes</v>
      </c>
      <c r="X1099" s="1" t="str">
        <f>VLOOKUP(Cohort[[#This Row],[Code]],Codes[],COLUMN(Codes[[#Headers],[Obstetric Histpry]]),FALSE)</f>
        <v>Yes</v>
      </c>
      <c r="Y1099" s="1" t="str">
        <f>VLOOKUP(Cohort[[#This Row],[Code]],Codes[],COLUMN(Codes[[#Headers],[18 Month Follow on Data]]),FALSE)</f>
        <v>No</v>
      </c>
    </row>
    <row r="1100" spans="1:25" x14ac:dyDescent="0.2">
      <c r="A1100" t="s">
        <v>1113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 t="str" cm="1">
        <f t="array" ref="I1100">TEXT(SUM(10^Code_Mask*(Cohort[[#This Row],[Fetal Pilot Scans, validated or not]:[Has child had an 18 month assessment.  NB this includes limited data, courtesy assessments etc]]&gt;0)),"0000000")</f>
        <v>1000000</v>
      </c>
      <c r="L1100" s="1" t="b">
        <f>VLOOKUP(Cohort[[#This Row],[Participant ID]],BIBS[],COLUMN(BIBS[[#Headers],[BIBS?]]),FALSE)</f>
        <v>1</v>
      </c>
      <c r="N1100" s="1" t="str">
        <f>VLOOKUP(Cohort[[#This Row],[Code]],Codes[],COLUMN(Codes[[#Headers],[Meaning]]),FALSE)</f>
        <v>Fetal scan, no other scans, not assessed</v>
      </c>
      <c r="O1100" s="1" t="str">
        <f>VLOOKUP(Cohort[[#This Row],[Code]],Codes[],COLUMN(Codes[[#Headers],[Parents Demographic]]),FALSE)</f>
        <v>Yes</v>
      </c>
      <c r="P1100" s="1" t="str">
        <f>VLOOKUP(Cohort[[#This Row],[Code]],Codes[],COLUMN(Codes[[#Headers],[Mother''s Past Medical History]]),FALSE)</f>
        <v>Yes</v>
      </c>
      <c r="Q1100" s="1" t="str">
        <f>VLOOKUP(Cohort[[#This Row],[Code]],Codes[],COLUMN(Codes[[#Headers],[EDD + Mode of Conception]]),FALSE)</f>
        <v>Yes</v>
      </c>
      <c r="R1100" s="1" t="str">
        <f>VLOOKUP(Cohort[[#This Row],[Code]],Codes[],COLUMN(Codes[[#Headers],[Late Pregnancy History]]),FALSE)</f>
        <v>Yes</v>
      </c>
      <c r="S1100" s="1" t="str">
        <f>VLOOKUP(Cohort[[#This Row],[Code]],Codes[],COLUMN(Codes[[#Headers],[Labour History]]),FALSE)</f>
        <v>Yes</v>
      </c>
      <c r="T1100" s="1" t="str">
        <f>VLOOKUP(Cohort[[#This Row],[Code]],Codes[],COLUMN(Codes[[#Headers],[Baby Background Information]]),FALSE)</f>
        <v>Yes</v>
      </c>
      <c r="U1100" s="1" t="str">
        <f>VLOOKUP(Cohort[[#This Row],[Code]],Codes[],COLUMN(Codes[[#Headers],[EPDS]]),FALSE)</f>
        <v>Yes</v>
      </c>
      <c r="V1100" s="1" t="str">
        <f>VLOOKUP(Cohort[[#This Row],[Code]],Codes[],COLUMN(Codes[[#Headers],[Mother''s Medications]]),FALSE)</f>
        <v>Yes</v>
      </c>
      <c r="W1100" s="1" t="str">
        <f>VLOOKUP(Cohort[[#This Row],[Code]],Codes[],COLUMN(Codes[[#Headers],[Baby Medications]]),FALSE)</f>
        <v>Yes</v>
      </c>
      <c r="X1100" s="1" t="str">
        <f>VLOOKUP(Cohort[[#This Row],[Code]],Codes[],COLUMN(Codes[[#Headers],[Obstetric Histpry]]),FALSE)</f>
        <v>Yes</v>
      </c>
      <c r="Y1100" s="1" t="str">
        <f>VLOOKUP(Cohort[[#This Row],[Code]],Codes[],COLUMN(Codes[[#Headers],[18 Month Follow on Data]]),FALSE)</f>
        <v>No</v>
      </c>
    </row>
    <row r="1101" spans="1:25" hidden="1" x14ac:dyDescent="0.2">
      <c r="A1101" t="s">
        <v>1114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 t="str" cm="1">
        <f t="array" ref="I1101">TEXT(SUM(10^Code_Mask*(Cohort[[#This Row],[Fetal Pilot Scans, validated or not]:[Has child had an 18 month assessment.  NB this includes limited data, courtesy assessments etc]]&gt;0)),"0000000")</f>
        <v>1000000</v>
      </c>
      <c r="L1101" s="1" t="b">
        <f>VLOOKUP(Cohort[[#This Row],[Participant ID]],BIBS[],COLUMN(BIBS[[#Headers],[BIBS?]]),FALSE)</f>
        <v>0</v>
      </c>
      <c r="N1101" s="1" t="str">
        <f>VLOOKUP(Cohort[[#This Row],[Code]],Codes[],COLUMN(Codes[[#Headers],[Meaning]]),FALSE)</f>
        <v>Fetal scan, no other scans, not assessed</v>
      </c>
      <c r="O1101" s="1" t="str">
        <f>VLOOKUP(Cohort[[#This Row],[Code]],Codes[],COLUMN(Codes[[#Headers],[Parents Demographic]]),FALSE)</f>
        <v>Yes</v>
      </c>
      <c r="P1101" s="1" t="str">
        <f>VLOOKUP(Cohort[[#This Row],[Code]],Codes[],COLUMN(Codes[[#Headers],[Mother''s Past Medical History]]),FALSE)</f>
        <v>Yes</v>
      </c>
      <c r="Q1101" s="1" t="str">
        <f>VLOOKUP(Cohort[[#This Row],[Code]],Codes[],COLUMN(Codes[[#Headers],[EDD + Mode of Conception]]),FALSE)</f>
        <v>Yes</v>
      </c>
      <c r="R1101" s="1" t="str">
        <f>VLOOKUP(Cohort[[#This Row],[Code]],Codes[],COLUMN(Codes[[#Headers],[Late Pregnancy History]]),FALSE)</f>
        <v>Yes</v>
      </c>
      <c r="S1101" s="1" t="str">
        <f>VLOOKUP(Cohort[[#This Row],[Code]],Codes[],COLUMN(Codes[[#Headers],[Labour History]]),FALSE)</f>
        <v>Yes</v>
      </c>
      <c r="T1101" s="1" t="str">
        <f>VLOOKUP(Cohort[[#This Row],[Code]],Codes[],COLUMN(Codes[[#Headers],[Baby Background Information]]),FALSE)</f>
        <v>Yes</v>
      </c>
      <c r="U1101" s="1" t="str">
        <f>VLOOKUP(Cohort[[#This Row],[Code]],Codes[],COLUMN(Codes[[#Headers],[EPDS]]),FALSE)</f>
        <v>Yes</v>
      </c>
      <c r="V1101" s="1" t="str">
        <f>VLOOKUP(Cohort[[#This Row],[Code]],Codes[],COLUMN(Codes[[#Headers],[Mother''s Medications]]),FALSE)</f>
        <v>Yes</v>
      </c>
      <c r="W1101" s="1" t="str">
        <f>VLOOKUP(Cohort[[#This Row],[Code]],Codes[],COLUMN(Codes[[#Headers],[Baby Medications]]),FALSE)</f>
        <v>Yes</v>
      </c>
      <c r="X1101" s="1" t="str">
        <f>VLOOKUP(Cohort[[#This Row],[Code]],Codes[],COLUMN(Codes[[#Headers],[Obstetric Histpry]]),FALSE)</f>
        <v>Yes</v>
      </c>
      <c r="Y1101" s="1" t="str">
        <f>VLOOKUP(Cohort[[#This Row],[Code]],Codes[],COLUMN(Codes[[#Headers],[18 Month Follow on Data]]),FALSE)</f>
        <v>No</v>
      </c>
    </row>
    <row r="1102" spans="1:25" hidden="1" x14ac:dyDescent="0.2">
      <c r="A1102" t="s">
        <v>1115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 t="str" cm="1">
        <f t="array" ref="I1102">TEXT(SUM(10^Code_Mask*(Cohort[[#This Row],[Fetal Pilot Scans, validated or not]:[Has child had an 18 month assessment.  NB this includes limited data, courtesy assessments etc]]&gt;0)),"0000000")</f>
        <v>1000000</v>
      </c>
      <c r="L1102" s="1" t="b">
        <f>VLOOKUP(Cohort[[#This Row],[Participant ID]],BIBS[],COLUMN(BIBS[[#Headers],[BIBS?]]),FALSE)</f>
        <v>0</v>
      </c>
      <c r="N1102" s="1" t="str">
        <f>VLOOKUP(Cohort[[#This Row],[Code]],Codes[],COLUMN(Codes[[#Headers],[Meaning]]),FALSE)</f>
        <v>Fetal scan, no other scans, not assessed</v>
      </c>
      <c r="O1102" s="1" t="str">
        <f>VLOOKUP(Cohort[[#This Row],[Code]],Codes[],COLUMN(Codes[[#Headers],[Parents Demographic]]),FALSE)</f>
        <v>Yes</v>
      </c>
      <c r="P1102" s="1" t="str">
        <f>VLOOKUP(Cohort[[#This Row],[Code]],Codes[],COLUMN(Codes[[#Headers],[Mother''s Past Medical History]]),FALSE)</f>
        <v>Yes</v>
      </c>
      <c r="Q1102" s="1" t="str">
        <f>VLOOKUP(Cohort[[#This Row],[Code]],Codes[],COLUMN(Codes[[#Headers],[EDD + Mode of Conception]]),FALSE)</f>
        <v>Yes</v>
      </c>
      <c r="R1102" s="1" t="str">
        <f>VLOOKUP(Cohort[[#This Row],[Code]],Codes[],COLUMN(Codes[[#Headers],[Late Pregnancy History]]),FALSE)</f>
        <v>Yes</v>
      </c>
      <c r="S1102" s="1" t="str">
        <f>VLOOKUP(Cohort[[#This Row],[Code]],Codes[],COLUMN(Codes[[#Headers],[Labour History]]),FALSE)</f>
        <v>Yes</v>
      </c>
      <c r="T1102" s="1" t="str">
        <f>VLOOKUP(Cohort[[#This Row],[Code]],Codes[],COLUMN(Codes[[#Headers],[Baby Background Information]]),FALSE)</f>
        <v>Yes</v>
      </c>
      <c r="U1102" s="1" t="str">
        <f>VLOOKUP(Cohort[[#This Row],[Code]],Codes[],COLUMN(Codes[[#Headers],[EPDS]]),FALSE)</f>
        <v>Yes</v>
      </c>
      <c r="V1102" s="1" t="str">
        <f>VLOOKUP(Cohort[[#This Row],[Code]],Codes[],COLUMN(Codes[[#Headers],[Mother''s Medications]]),FALSE)</f>
        <v>Yes</v>
      </c>
      <c r="W1102" s="1" t="str">
        <f>VLOOKUP(Cohort[[#This Row],[Code]],Codes[],COLUMN(Codes[[#Headers],[Baby Medications]]),FALSE)</f>
        <v>Yes</v>
      </c>
      <c r="X1102" s="1" t="str">
        <f>VLOOKUP(Cohort[[#This Row],[Code]],Codes[],COLUMN(Codes[[#Headers],[Obstetric Histpry]]),FALSE)</f>
        <v>Yes</v>
      </c>
      <c r="Y1102" s="1" t="str">
        <f>VLOOKUP(Cohort[[#This Row],[Code]],Codes[],COLUMN(Codes[[#Headers],[18 Month Follow on Data]]),FALSE)</f>
        <v>No</v>
      </c>
    </row>
    <row r="1103" spans="1:25" x14ac:dyDescent="0.2">
      <c r="A1103" t="s">
        <v>1116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 t="str" cm="1">
        <f t="array" ref="I1103">TEXT(SUM(10^Code_Mask*(Cohort[[#This Row],[Fetal Pilot Scans, validated or not]:[Has child had an 18 month assessment.  NB this includes limited data, courtesy assessments etc]]&gt;0)),"0000000")</f>
        <v>1000000</v>
      </c>
      <c r="L1103" s="1" t="b">
        <f>VLOOKUP(Cohort[[#This Row],[Participant ID]],BIBS[],COLUMN(BIBS[[#Headers],[BIBS?]]),FALSE)</f>
        <v>1</v>
      </c>
      <c r="N1103" s="1" t="str">
        <f>VLOOKUP(Cohort[[#This Row],[Code]],Codes[],COLUMN(Codes[[#Headers],[Meaning]]),FALSE)</f>
        <v>Fetal scan, no other scans, not assessed</v>
      </c>
      <c r="O1103" s="1" t="str">
        <f>VLOOKUP(Cohort[[#This Row],[Code]],Codes[],COLUMN(Codes[[#Headers],[Parents Demographic]]),FALSE)</f>
        <v>Yes</v>
      </c>
      <c r="P1103" s="1" t="str">
        <f>VLOOKUP(Cohort[[#This Row],[Code]],Codes[],COLUMN(Codes[[#Headers],[Mother''s Past Medical History]]),FALSE)</f>
        <v>Yes</v>
      </c>
      <c r="Q1103" s="1" t="str">
        <f>VLOOKUP(Cohort[[#This Row],[Code]],Codes[],COLUMN(Codes[[#Headers],[EDD + Mode of Conception]]),FALSE)</f>
        <v>Yes</v>
      </c>
      <c r="R1103" s="1" t="str">
        <f>VLOOKUP(Cohort[[#This Row],[Code]],Codes[],COLUMN(Codes[[#Headers],[Late Pregnancy History]]),FALSE)</f>
        <v>Yes</v>
      </c>
      <c r="S1103" s="1" t="str">
        <f>VLOOKUP(Cohort[[#This Row],[Code]],Codes[],COLUMN(Codes[[#Headers],[Labour History]]),FALSE)</f>
        <v>Yes</v>
      </c>
      <c r="T1103" s="1" t="str">
        <f>VLOOKUP(Cohort[[#This Row],[Code]],Codes[],COLUMN(Codes[[#Headers],[Baby Background Information]]),FALSE)</f>
        <v>Yes</v>
      </c>
      <c r="U1103" s="1" t="str">
        <f>VLOOKUP(Cohort[[#This Row],[Code]],Codes[],COLUMN(Codes[[#Headers],[EPDS]]),FALSE)</f>
        <v>Yes</v>
      </c>
      <c r="V1103" s="1" t="str">
        <f>VLOOKUP(Cohort[[#This Row],[Code]],Codes[],COLUMN(Codes[[#Headers],[Mother''s Medications]]),FALSE)</f>
        <v>Yes</v>
      </c>
      <c r="W1103" s="1" t="str">
        <f>VLOOKUP(Cohort[[#This Row],[Code]],Codes[],COLUMN(Codes[[#Headers],[Baby Medications]]),FALSE)</f>
        <v>Yes</v>
      </c>
      <c r="X1103" s="1" t="str">
        <f>VLOOKUP(Cohort[[#This Row],[Code]],Codes[],COLUMN(Codes[[#Headers],[Obstetric Histpry]]),FALSE)</f>
        <v>Yes</v>
      </c>
      <c r="Y1103" s="1" t="str">
        <f>VLOOKUP(Cohort[[#This Row],[Code]],Codes[],COLUMN(Codes[[#Headers],[18 Month Follow on Data]]),FALSE)</f>
        <v>No</v>
      </c>
    </row>
    <row r="1104" spans="1:25" x14ac:dyDescent="0.2">
      <c r="A1104" t="s">
        <v>1117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 t="str" cm="1">
        <f t="array" ref="I1104">TEXT(SUM(10^Code_Mask*(Cohort[[#This Row],[Fetal Pilot Scans, validated or not]:[Has child had an 18 month assessment.  NB this includes limited data, courtesy assessments etc]]&gt;0)),"0000000")</f>
        <v>1000000</v>
      </c>
      <c r="L1104" s="1" t="b">
        <f>VLOOKUP(Cohort[[#This Row],[Participant ID]],BIBS[],COLUMN(BIBS[[#Headers],[BIBS?]]),FALSE)</f>
        <v>1</v>
      </c>
      <c r="N1104" s="1" t="str">
        <f>VLOOKUP(Cohort[[#This Row],[Code]],Codes[],COLUMN(Codes[[#Headers],[Meaning]]),FALSE)</f>
        <v>Fetal scan, no other scans, not assessed</v>
      </c>
      <c r="O1104" s="1" t="str">
        <f>VLOOKUP(Cohort[[#This Row],[Code]],Codes[],COLUMN(Codes[[#Headers],[Parents Demographic]]),FALSE)</f>
        <v>Yes</v>
      </c>
      <c r="P1104" s="1" t="str">
        <f>VLOOKUP(Cohort[[#This Row],[Code]],Codes[],COLUMN(Codes[[#Headers],[Mother''s Past Medical History]]),FALSE)</f>
        <v>Yes</v>
      </c>
      <c r="Q1104" s="1" t="str">
        <f>VLOOKUP(Cohort[[#This Row],[Code]],Codes[],COLUMN(Codes[[#Headers],[EDD + Mode of Conception]]),FALSE)</f>
        <v>Yes</v>
      </c>
      <c r="R1104" s="1" t="str">
        <f>VLOOKUP(Cohort[[#This Row],[Code]],Codes[],COLUMN(Codes[[#Headers],[Late Pregnancy History]]),FALSE)</f>
        <v>Yes</v>
      </c>
      <c r="S1104" s="1" t="str">
        <f>VLOOKUP(Cohort[[#This Row],[Code]],Codes[],COLUMN(Codes[[#Headers],[Labour History]]),FALSE)</f>
        <v>Yes</v>
      </c>
      <c r="T1104" s="1" t="str">
        <f>VLOOKUP(Cohort[[#This Row],[Code]],Codes[],COLUMN(Codes[[#Headers],[Baby Background Information]]),FALSE)</f>
        <v>Yes</v>
      </c>
      <c r="U1104" s="1" t="str">
        <f>VLOOKUP(Cohort[[#This Row],[Code]],Codes[],COLUMN(Codes[[#Headers],[EPDS]]),FALSE)</f>
        <v>Yes</v>
      </c>
      <c r="V1104" s="1" t="str">
        <f>VLOOKUP(Cohort[[#This Row],[Code]],Codes[],COLUMN(Codes[[#Headers],[Mother''s Medications]]),FALSE)</f>
        <v>Yes</v>
      </c>
      <c r="W1104" s="1" t="str">
        <f>VLOOKUP(Cohort[[#This Row],[Code]],Codes[],COLUMN(Codes[[#Headers],[Baby Medications]]),FALSE)</f>
        <v>Yes</v>
      </c>
      <c r="X1104" s="1" t="str">
        <f>VLOOKUP(Cohort[[#This Row],[Code]],Codes[],COLUMN(Codes[[#Headers],[Obstetric Histpry]]),FALSE)</f>
        <v>Yes</v>
      </c>
      <c r="Y1104" s="1" t="str">
        <f>VLOOKUP(Cohort[[#This Row],[Code]],Codes[],COLUMN(Codes[[#Headers],[18 Month Follow on Data]]),FALSE)</f>
        <v>No</v>
      </c>
    </row>
    <row r="1105" spans="1:25" hidden="1" x14ac:dyDescent="0.2">
      <c r="A1105" t="s">
        <v>1118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 t="str" cm="1">
        <f t="array" ref="I1105">TEXT(SUM(10^Code_Mask*(Cohort[[#This Row],[Fetal Pilot Scans, validated or not]:[Has child had an 18 month assessment.  NB this includes limited data, courtesy assessments etc]]&gt;0)),"0000000")</f>
        <v>1000000</v>
      </c>
      <c r="L1105" s="1" t="b">
        <f>VLOOKUP(Cohort[[#This Row],[Participant ID]],BIBS[],COLUMN(BIBS[[#Headers],[BIBS?]]),FALSE)</f>
        <v>0</v>
      </c>
      <c r="N1105" s="1" t="str">
        <f>VLOOKUP(Cohort[[#This Row],[Code]],Codes[],COLUMN(Codes[[#Headers],[Meaning]]),FALSE)</f>
        <v>Fetal scan, no other scans, not assessed</v>
      </c>
      <c r="O1105" s="1" t="str">
        <f>VLOOKUP(Cohort[[#This Row],[Code]],Codes[],COLUMN(Codes[[#Headers],[Parents Demographic]]),FALSE)</f>
        <v>Yes</v>
      </c>
      <c r="P1105" s="1" t="str">
        <f>VLOOKUP(Cohort[[#This Row],[Code]],Codes[],COLUMN(Codes[[#Headers],[Mother''s Past Medical History]]),FALSE)</f>
        <v>Yes</v>
      </c>
      <c r="Q1105" s="1" t="str">
        <f>VLOOKUP(Cohort[[#This Row],[Code]],Codes[],COLUMN(Codes[[#Headers],[EDD + Mode of Conception]]),FALSE)</f>
        <v>Yes</v>
      </c>
      <c r="R1105" s="1" t="str">
        <f>VLOOKUP(Cohort[[#This Row],[Code]],Codes[],COLUMN(Codes[[#Headers],[Late Pregnancy History]]),FALSE)</f>
        <v>Yes</v>
      </c>
      <c r="S1105" s="1" t="str">
        <f>VLOOKUP(Cohort[[#This Row],[Code]],Codes[],COLUMN(Codes[[#Headers],[Labour History]]),FALSE)</f>
        <v>Yes</v>
      </c>
      <c r="T1105" s="1" t="str">
        <f>VLOOKUP(Cohort[[#This Row],[Code]],Codes[],COLUMN(Codes[[#Headers],[Baby Background Information]]),FALSE)</f>
        <v>Yes</v>
      </c>
      <c r="U1105" s="1" t="str">
        <f>VLOOKUP(Cohort[[#This Row],[Code]],Codes[],COLUMN(Codes[[#Headers],[EPDS]]),FALSE)</f>
        <v>Yes</v>
      </c>
      <c r="V1105" s="1" t="str">
        <f>VLOOKUP(Cohort[[#This Row],[Code]],Codes[],COLUMN(Codes[[#Headers],[Mother''s Medications]]),FALSE)</f>
        <v>Yes</v>
      </c>
      <c r="W1105" s="1" t="str">
        <f>VLOOKUP(Cohort[[#This Row],[Code]],Codes[],COLUMN(Codes[[#Headers],[Baby Medications]]),FALSE)</f>
        <v>Yes</v>
      </c>
      <c r="X1105" s="1" t="str">
        <f>VLOOKUP(Cohort[[#This Row],[Code]],Codes[],COLUMN(Codes[[#Headers],[Obstetric Histpry]]),FALSE)</f>
        <v>Yes</v>
      </c>
      <c r="Y1105" s="1" t="str">
        <f>VLOOKUP(Cohort[[#This Row],[Code]],Codes[],COLUMN(Codes[[#Headers],[18 Month Follow on Data]]),FALSE)</f>
        <v>No</v>
      </c>
    </row>
    <row r="1106" spans="1:25" hidden="1" x14ac:dyDescent="0.2">
      <c r="A1106" t="s">
        <v>1119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 t="str" cm="1">
        <f t="array" ref="I1106">TEXT(SUM(10^Code_Mask*(Cohort[[#This Row],[Fetal Pilot Scans, validated or not]:[Has child had an 18 month assessment.  NB this includes limited data, courtesy assessments etc]]&gt;0)),"0000000")</f>
        <v>0100000</v>
      </c>
      <c r="L1106" s="1" t="b">
        <f>VLOOKUP(Cohort[[#This Row],[Participant ID]],BIBS[],COLUMN(BIBS[[#Headers],[BIBS?]]),FALSE)</f>
        <v>0</v>
      </c>
      <c r="N1106" s="1" t="str">
        <f>VLOOKUP(Cohort[[#This Row],[Code]],Codes[],COLUMN(Codes[[#Headers],[Meaning]]),FALSE)</f>
        <v>Term scan, not assessed</v>
      </c>
      <c r="O1106" s="1" t="str">
        <f>VLOOKUP(Cohort[[#This Row],[Code]],Codes[],COLUMN(Codes[[#Headers],[Parents Demographic]]),FALSE)</f>
        <v>Yes</v>
      </c>
      <c r="P1106" s="1" t="str">
        <f>VLOOKUP(Cohort[[#This Row],[Code]],Codes[],COLUMN(Codes[[#Headers],[Mother''s Past Medical History]]),FALSE)</f>
        <v>Yes</v>
      </c>
      <c r="Q1106" s="1" t="str">
        <f>VLOOKUP(Cohort[[#This Row],[Code]],Codes[],COLUMN(Codes[[#Headers],[EDD + Mode of Conception]]),FALSE)</f>
        <v>Yes</v>
      </c>
      <c r="R1106" s="1" t="str">
        <f>VLOOKUP(Cohort[[#This Row],[Code]],Codes[],COLUMN(Codes[[#Headers],[Late Pregnancy History]]),FALSE)</f>
        <v>Yes</v>
      </c>
      <c r="S1106" s="1" t="str">
        <f>VLOOKUP(Cohort[[#This Row],[Code]],Codes[],COLUMN(Codes[[#Headers],[Labour History]]),FALSE)</f>
        <v>Yes</v>
      </c>
      <c r="T1106" s="1" t="str">
        <f>VLOOKUP(Cohort[[#This Row],[Code]],Codes[],COLUMN(Codes[[#Headers],[Baby Background Information]]),FALSE)</f>
        <v>Yes</v>
      </c>
      <c r="U1106" s="1" t="str">
        <f>VLOOKUP(Cohort[[#This Row],[Code]],Codes[],COLUMN(Codes[[#Headers],[EPDS]]),FALSE)</f>
        <v>Yes</v>
      </c>
      <c r="V1106" s="1" t="str">
        <f>VLOOKUP(Cohort[[#This Row],[Code]],Codes[],COLUMN(Codes[[#Headers],[Mother''s Medications]]),FALSE)</f>
        <v>Yes</v>
      </c>
      <c r="W1106" s="1" t="str">
        <f>VLOOKUP(Cohort[[#This Row],[Code]],Codes[],COLUMN(Codes[[#Headers],[Baby Medications]]),FALSE)</f>
        <v>Yes</v>
      </c>
      <c r="X1106" s="1" t="str">
        <f>VLOOKUP(Cohort[[#This Row],[Code]],Codes[],COLUMN(Codes[[#Headers],[Obstetric Histpry]]),FALSE)</f>
        <v>Yes</v>
      </c>
      <c r="Y1106" s="1" t="str">
        <f>VLOOKUP(Cohort[[#This Row],[Code]],Codes[],COLUMN(Codes[[#Headers],[18 Month Follow on Data]]),FALSE)</f>
        <v>No</v>
      </c>
    </row>
    <row r="1107" spans="1:25" hidden="1" x14ac:dyDescent="0.2">
      <c r="A1107" t="s">
        <v>1120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 t="str" cm="1">
        <f t="array" ref="I1107">TEXT(SUM(10^Code_Mask*(Cohort[[#This Row],[Fetal Pilot Scans, validated or not]:[Has child had an 18 month assessment.  NB this includes limited data, courtesy assessments etc]]&gt;0)),"0000000")</f>
        <v>1000000</v>
      </c>
      <c r="L1107" s="1" t="b">
        <f>VLOOKUP(Cohort[[#This Row],[Participant ID]],BIBS[],COLUMN(BIBS[[#Headers],[BIBS?]]),FALSE)</f>
        <v>0</v>
      </c>
      <c r="N1107" s="1" t="str">
        <f>VLOOKUP(Cohort[[#This Row],[Code]],Codes[],COLUMN(Codes[[#Headers],[Meaning]]),FALSE)</f>
        <v>Fetal scan, no other scans, not assessed</v>
      </c>
      <c r="O1107" s="1" t="str">
        <f>VLOOKUP(Cohort[[#This Row],[Code]],Codes[],COLUMN(Codes[[#Headers],[Parents Demographic]]),FALSE)</f>
        <v>Yes</v>
      </c>
      <c r="P1107" s="1" t="str">
        <f>VLOOKUP(Cohort[[#This Row],[Code]],Codes[],COLUMN(Codes[[#Headers],[Mother''s Past Medical History]]),FALSE)</f>
        <v>Yes</v>
      </c>
      <c r="Q1107" s="1" t="str">
        <f>VLOOKUP(Cohort[[#This Row],[Code]],Codes[],COLUMN(Codes[[#Headers],[EDD + Mode of Conception]]),FALSE)</f>
        <v>Yes</v>
      </c>
      <c r="R1107" s="1" t="str">
        <f>VLOOKUP(Cohort[[#This Row],[Code]],Codes[],COLUMN(Codes[[#Headers],[Late Pregnancy History]]),FALSE)</f>
        <v>Yes</v>
      </c>
      <c r="S1107" s="1" t="str">
        <f>VLOOKUP(Cohort[[#This Row],[Code]],Codes[],COLUMN(Codes[[#Headers],[Labour History]]),FALSE)</f>
        <v>Yes</v>
      </c>
      <c r="T1107" s="1" t="str">
        <f>VLOOKUP(Cohort[[#This Row],[Code]],Codes[],COLUMN(Codes[[#Headers],[Baby Background Information]]),FALSE)</f>
        <v>Yes</v>
      </c>
      <c r="U1107" s="1" t="str">
        <f>VLOOKUP(Cohort[[#This Row],[Code]],Codes[],COLUMN(Codes[[#Headers],[EPDS]]),FALSE)</f>
        <v>Yes</v>
      </c>
      <c r="V1107" s="1" t="str">
        <f>VLOOKUP(Cohort[[#This Row],[Code]],Codes[],COLUMN(Codes[[#Headers],[Mother''s Medications]]),FALSE)</f>
        <v>Yes</v>
      </c>
      <c r="W1107" s="1" t="str">
        <f>VLOOKUP(Cohort[[#This Row],[Code]],Codes[],COLUMN(Codes[[#Headers],[Baby Medications]]),FALSE)</f>
        <v>Yes</v>
      </c>
      <c r="X1107" s="1" t="str">
        <f>VLOOKUP(Cohort[[#This Row],[Code]],Codes[],COLUMN(Codes[[#Headers],[Obstetric Histpry]]),FALSE)</f>
        <v>Yes</v>
      </c>
      <c r="Y1107" s="1" t="str">
        <f>VLOOKUP(Cohort[[#This Row],[Code]],Codes[],COLUMN(Codes[[#Headers],[18 Month Follow on Data]]),FALSE)</f>
        <v>No</v>
      </c>
    </row>
    <row r="1108" spans="1:25" hidden="1" x14ac:dyDescent="0.2">
      <c r="A1108" t="s">
        <v>1121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 t="str" cm="1">
        <f t="array" ref="I1108">TEXT(SUM(10^Code_Mask*(Cohort[[#This Row],[Fetal Pilot Scans, validated or not]:[Has child had an 18 month assessment.  NB this includes limited data, courtesy assessments etc]]&gt;0)),"0000000")</f>
        <v>1000000</v>
      </c>
      <c r="L1108" s="1" t="b">
        <f>VLOOKUP(Cohort[[#This Row],[Participant ID]],BIBS[],COLUMN(BIBS[[#Headers],[BIBS?]]),FALSE)</f>
        <v>0</v>
      </c>
      <c r="N1108" s="1" t="str">
        <f>VLOOKUP(Cohort[[#This Row],[Code]],Codes[],COLUMN(Codes[[#Headers],[Meaning]]),FALSE)</f>
        <v>Fetal scan, no other scans, not assessed</v>
      </c>
      <c r="O1108" s="1" t="str">
        <f>VLOOKUP(Cohort[[#This Row],[Code]],Codes[],COLUMN(Codes[[#Headers],[Parents Demographic]]),FALSE)</f>
        <v>Yes</v>
      </c>
      <c r="P1108" s="1" t="str">
        <f>VLOOKUP(Cohort[[#This Row],[Code]],Codes[],COLUMN(Codes[[#Headers],[Mother''s Past Medical History]]),FALSE)</f>
        <v>Yes</v>
      </c>
      <c r="Q1108" s="1" t="str">
        <f>VLOOKUP(Cohort[[#This Row],[Code]],Codes[],COLUMN(Codes[[#Headers],[EDD + Mode of Conception]]),FALSE)</f>
        <v>Yes</v>
      </c>
      <c r="R1108" s="1" t="str">
        <f>VLOOKUP(Cohort[[#This Row],[Code]],Codes[],COLUMN(Codes[[#Headers],[Late Pregnancy History]]),FALSE)</f>
        <v>Yes</v>
      </c>
      <c r="S1108" s="1" t="str">
        <f>VLOOKUP(Cohort[[#This Row],[Code]],Codes[],COLUMN(Codes[[#Headers],[Labour History]]),FALSE)</f>
        <v>Yes</v>
      </c>
      <c r="T1108" s="1" t="str">
        <f>VLOOKUP(Cohort[[#This Row],[Code]],Codes[],COLUMN(Codes[[#Headers],[Baby Background Information]]),FALSE)</f>
        <v>Yes</v>
      </c>
      <c r="U1108" s="1" t="str">
        <f>VLOOKUP(Cohort[[#This Row],[Code]],Codes[],COLUMN(Codes[[#Headers],[EPDS]]),FALSE)</f>
        <v>Yes</v>
      </c>
      <c r="V1108" s="1" t="str">
        <f>VLOOKUP(Cohort[[#This Row],[Code]],Codes[],COLUMN(Codes[[#Headers],[Mother''s Medications]]),FALSE)</f>
        <v>Yes</v>
      </c>
      <c r="W1108" s="1" t="str">
        <f>VLOOKUP(Cohort[[#This Row],[Code]],Codes[],COLUMN(Codes[[#Headers],[Baby Medications]]),FALSE)</f>
        <v>Yes</v>
      </c>
      <c r="X1108" s="1" t="str">
        <f>VLOOKUP(Cohort[[#This Row],[Code]],Codes[],COLUMN(Codes[[#Headers],[Obstetric Histpry]]),FALSE)</f>
        <v>Yes</v>
      </c>
      <c r="Y1108" s="1" t="str">
        <f>VLOOKUP(Cohort[[#This Row],[Code]],Codes[],COLUMN(Codes[[#Headers],[18 Month Follow on Data]]),FALSE)</f>
        <v>No</v>
      </c>
    </row>
    <row r="1109" spans="1:25" hidden="1" x14ac:dyDescent="0.2">
      <c r="A1109" t="s">
        <v>1122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 t="str" cm="1">
        <f t="array" ref="I1109">TEXT(SUM(10^Code_Mask*(Cohort[[#This Row],[Fetal Pilot Scans, validated or not]:[Has child had an 18 month assessment.  NB this includes limited data, courtesy assessments etc]]&gt;0)),"0000000")</f>
        <v>1000000</v>
      </c>
      <c r="L1109" s="1" t="b">
        <f>VLOOKUP(Cohort[[#This Row],[Participant ID]],BIBS[],COLUMN(BIBS[[#Headers],[BIBS?]]),FALSE)</f>
        <v>0</v>
      </c>
      <c r="N1109" s="1" t="str">
        <f>VLOOKUP(Cohort[[#This Row],[Code]],Codes[],COLUMN(Codes[[#Headers],[Meaning]]),FALSE)</f>
        <v>Fetal scan, no other scans, not assessed</v>
      </c>
      <c r="O1109" s="1" t="str">
        <f>VLOOKUP(Cohort[[#This Row],[Code]],Codes[],COLUMN(Codes[[#Headers],[Parents Demographic]]),FALSE)</f>
        <v>Yes</v>
      </c>
      <c r="P1109" s="1" t="str">
        <f>VLOOKUP(Cohort[[#This Row],[Code]],Codes[],COLUMN(Codes[[#Headers],[Mother''s Past Medical History]]),FALSE)</f>
        <v>Yes</v>
      </c>
      <c r="Q1109" s="1" t="str">
        <f>VLOOKUP(Cohort[[#This Row],[Code]],Codes[],COLUMN(Codes[[#Headers],[EDD + Mode of Conception]]),FALSE)</f>
        <v>Yes</v>
      </c>
      <c r="R1109" s="1" t="str">
        <f>VLOOKUP(Cohort[[#This Row],[Code]],Codes[],COLUMN(Codes[[#Headers],[Late Pregnancy History]]),FALSE)</f>
        <v>Yes</v>
      </c>
      <c r="S1109" s="1" t="str">
        <f>VLOOKUP(Cohort[[#This Row],[Code]],Codes[],COLUMN(Codes[[#Headers],[Labour History]]),FALSE)</f>
        <v>Yes</v>
      </c>
      <c r="T1109" s="1" t="str">
        <f>VLOOKUP(Cohort[[#This Row],[Code]],Codes[],COLUMN(Codes[[#Headers],[Baby Background Information]]),FALSE)</f>
        <v>Yes</v>
      </c>
      <c r="U1109" s="1" t="str">
        <f>VLOOKUP(Cohort[[#This Row],[Code]],Codes[],COLUMN(Codes[[#Headers],[EPDS]]),FALSE)</f>
        <v>Yes</v>
      </c>
      <c r="V1109" s="1" t="str">
        <f>VLOOKUP(Cohort[[#This Row],[Code]],Codes[],COLUMN(Codes[[#Headers],[Mother''s Medications]]),FALSE)</f>
        <v>Yes</v>
      </c>
      <c r="W1109" s="1" t="str">
        <f>VLOOKUP(Cohort[[#This Row],[Code]],Codes[],COLUMN(Codes[[#Headers],[Baby Medications]]),FALSE)</f>
        <v>Yes</v>
      </c>
      <c r="X1109" s="1" t="str">
        <f>VLOOKUP(Cohort[[#This Row],[Code]],Codes[],COLUMN(Codes[[#Headers],[Obstetric Histpry]]),FALSE)</f>
        <v>Yes</v>
      </c>
      <c r="Y1109" s="1" t="str">
        <f>VLOOKUP(Cohort[[#This Row],[Code]],Codes[],COLUMN(Codes[[#Headers],[18 Month Follow on Data]]),FALSE)</f>
        <v>No</v>
      </c>
    </row>
    <row r="1110" spans="1:25" hidden="1" x14ac:dyDescent="0.2">
      <c r="A1110" t="s">
        <v>1123</v>
      </c>
      <c r="B1110">
        <v>0</v>
      </c>
      <c r="C1110">
        <v>0</v>
      </c>
      <c r="D1110">
        <v>2</v>
      </c>
      <c r="E1110">
        <v>1</v>
      </c>
      <c r="F1110">
        <v>0</v>
      </c>
      <c r="G1110">
        <v>0</v>
      </c>
      <c r="H1110">
        <v>0</v>
      </c>
      <c r="I1110" t="str" cm="1">
        <f t="array" ref="I1110">TEXT(SUM(10^Code_Mask*(Cohort[[#This Row],[Fetal Pilot Scans, validated or not]:[Has child had an 18 month assessment.  NB this includes limited data, courtesy assessments etc]]&gt;0)),"0000000")</f>
        <v>1100000</v>
      </c>
      <c r="L1110" s="1" t="b">
        <f>VLOOKUP(Cohort[[#This Row],[Participant ID]],BIBS[],COLUMN(BIBS[[#Headers],[BIBS?]]),FALSE)</f>
        <v>0</v>
      </c>
      <c r="N1110" s="1" t="str">
        <f>VLOOKUP(Cohort[[#This Row],[Code]],Codes[],COLUMN(Codes[[#Headers],[Meaning]]),FALSE)</f>
        <v>Fetal scan + term scan, not assessed</v>
      </c>
      <c r="O1110" s="1" t="str">
        <f>VLOOKUP(Cohort[[#This Row],[Code]],Codes[],COLUMN(Codes[[#Headers],[Parents Demographic]]),FALSE)</f>
        <v>Yes</v>
      </c>
      <c r="P1110" s="1" t="str">
        <f>VLOOKUP(Cohort[[#This Row],[Code]],Codes[],COLUMN(Codes[[#Headers],[Mother''s Past Medical History]]),FALSE)</f>
        <v>Yes</v>
      </c>
      <c r="Q1110" s="1" t="str">
        <f>VLOOKUP(Cohort[[#This Row],[Code]],Codes[],COLUMN(Codes[[#Headers],[EDD + Mode of Conception]]),FALSE)</f>
        <v>Yes</v>
      </c>
      <c r="R1110" s="1" t="str">
        <f>VLOOKUP(Cohort[[#This Row],[Code]],Codes[],COLUMN(Codes[[#Headers],[Late Pregnancy History]]),FALSE)</f>
        <v>Yes</v>
      </c>
      <c r="S1110" s="1" t="str">
        <f>VLOOKUP(Cohort[[#This Row],[Code]],Codes[],COLUMN(Codes[[#Headers],[Labour History]]),FALSE)</f>
        <v>Yes</v>
      </c>
      <c r="T1110" s="1" t="str">
        <f>VLOOKUP(Cohort[[#This Row],[Code]],Codes[],COLUMN(Codes[[#Headers],[Baby Background Information]]),FALSE)</f>
        <v>Yes</v>
      </c>
      <c r="U1110" s="1" t="str">
        <f>VLOOKUP(Cohort[[#This Row],[Code]],Codes[],COLUMN(Codes[[#Headers],[EPDS]]),FALSE)</f>
        <v>Yes</v>
      </c>
      <c r="V1110" s="1" t="str">
        <f>VLOOKUP(Cohort[[#This Row],[Code]],Codes[],COLUMN(Codes[[#Headers],[Mother''s Medications]]),FALSE)</f>
        <v>Yes</v>
      </c>
      <c r="W1110" s="1" t="str">
        <f>VLOOKUP(Cohort[[#This Row],[Code]],Codes[],COLUMN(Codes[[#Headers],[Baby Medications]]),FALSE)</f>
        <v>Yes</v>
      </c>
      <c r="X1110" s="1" t="str">
        <f>VLOOKUP(Cohort[[#This Row],[Code]],Codes[],COLUMN(Codes[[#Headers],[Obstetric Histpry]]),FALSE)</f>
        <v>Yes</v>
      </c>
      <c r="Y1110" s="1" t="str">
        <f>VLOOKUP(Cohort[[#This Row],[Code]],Codes[],COLUMN(Codes[[#Headers],[18 Month Follow on Data]]),FALSE)</f>
        <v>No</v>
      </c>
    </row>
    <row r="1111" spans="1:25" x14ac:dyDescent="0.2">
      <c r="A1111" t="s">
        <v>1124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 t="str" cm="1">
        <f t="array" ref="I1111">TEXT(SUM(10^Code_Mask*(Cohort[[#This Row],[Fetal Pilot Scans, validated or not]:[Has child had an 18 month assessment.  NB this includes limited data, courtesy assessments etc]]&gt;0)),"0000000")</f>
        <v>1000000</v>
      </c>
      <c r="L1111" s="1" t="b">
        <f>VLOOKUP(Cohort[[#This Row],[Participant ID]],BIBS[],COLUMN(BIBS[[#Headers],[BIBS?]]),FALSE)</f>
        <v>1</v>
      </c>
      <c r="N1111" s="1" t="str">
        <f>VLOOKUP(Cohort[[#This Row],[Code]],Codes[],COLUMN(Codes[[#Headers],[Meaning]]),FALSE)</f>
        <v>Fetal scan, no other scans, not assessed</v>
      </c>
      <c r="O1111" s="1" t="str">
        <f>VLOOKUP(Cohort[[#This Row],[Code]],Codes[],COLUMN(Codes[[#Headers],[Parents Demographic]]),FALSE)</f>
        <v>Yes</v>
      </c>
      <c r="P1111" s="1" t="str">
        <f>VLOOKUP(Cohort[[#This Row],[Code]],Codes[],COLUMN(Codes[[#Headers],[Mother''s Past Medical History]]),FALSE)</f>
        <v>Yes</v>
      </c>
      <c r="Q1111" s="1" t="str">
        <f>VLOOKUP(Cohort[[#This Row],[Code]],Codes[],COLUMN(Codes[[#Headers],[EDD + Mode of Conception]]),FALSE)</f>
        <v>Yes</v>
      </c>
      <c r="R1111" s="1" t="str">
        <f>VLOOKUP(Cohort[[#This Row],[Code]],Codes[],COLUMN(Codes[[#Headers],[Late Pregnancy History]]),FALSE)</f>
        <v>Yes</v>
      </c>
      <c r="S1111" s="1" t="str">
        <f>VLOOKUP(Cohort[[#This Row],[Code]],Codes[],COLUMN(Codes[[#Headers],[Labour History]]),FALSE)</f>
        <v>Yes</v>
      </c>
      <c r="T1111" s="1" t="str">
        <f>VLOOKUP(Cohort[[#This Row],[Code]],Codes[],COLUMN(Codes[[#Headers],[Baby Background Information]]),FALSE)</f>
        <v>Yes</v>
      </c>
      <c r="U1111" s="1" t="str">
        <f>VLOOKUP(Cohort[[#This Row],[Code]],Codes[],COLUMN(Codes[[#Headers],[EPDS]]),FALSE)</f>
        <v>Yes</v>
      </c>
      <c r="V1111" s="1" t="str">
        <f>VLOOKUP(Cohort[[#This Row],[Code]],Codes[],COLUMN(Codes[[#Headers],[Mother''s Medications]]),FALSE)</f>
        <v>Yes</v>
      </c>
      <c r="W1111" s="1" t="str">
        <f>VLOOKUP(Cohort[[#This Row],[Code]],Codes[],COLUMN(Codes[[#Headers],[Baby Medications]]),FALSE)</f>
        <v>Yes</v>
      </c>
      <c r="X1111" s="1" t="str">
        <f>VLOOKUP(Cohort[[#This Row],[Code]],Codes[],COLUMN(Codes[[#Headers],[Obstetric Histpry]]),FALSE)</f>
        <v>Yes</v>
      </c>
      <c r="Y1111" s="1" t="str">
        <f>VLOOKUP(Cohort[[#This Row],[Code]],Codes[],COLUMN(Codes[[#Headers],[18 Month Follow on Data]]),FALSE)</f>
        <v>No</v>
      </c>
    </row>
    <row r="1112" spans="1:25" hidden="1" x14ac:dyDescent="0.2">
      <c r="A1112" t="s">
        <v>1125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 t="str" cm="1">
        <f t="array" ref="I1112">TEXT(SUM(10^Code_Mask*(Cohort[[#This Row],[Fetal Pilot Scans, validated or not]:[Has child had an 18 month assessment.  NB this includes limited data, courtesy assessments etc]]&gt;0)),"0000000")</f>
        <v>1000000</v>
      </c>
      <c r="L1112" s="1" t="b">
        <f>VLOOKUP(Cohort[[#This Row],[Participant ID]],BIBS[],COLUMN(BIBS[[#Headers],[BIBS?]]),FALSE)</f>
        <v>0</v>
      </c>
      <c r="N1112" s="1" t="str">
        <f>VLOOKUP(Cohort[[#This Row],[Code]],Codes[],COLUMN(Codes[[#Headers],[Meaning]]),FALSE)</f>
        <v>Fetal scan, no other scans, not assessed</v>
      </c>
      <c r="O1112" s="1" t="str">
        <f>VLOOKUP(Cohort[[#This Row],[Code]],Codes[],COLUMN(Codes[[#Headers],[Parents Demographic]]),FALSE)</f>
        <v>Yes</v>
      </c>
      <c r="P1112" s="1" t="str">
        <f>VLOOKUP(Cohort[[#This Row],[Code]],Codes[],COLUMN(Codes[[#Headers],[Mother''s Past Medical History]]),FALSE)</f>
        <v>Yes</v>
      </c>
      <c r="Q1112" s="1" t="str">
        <f>VLOOKUP(Cohort[[#This Row],[Code]],Codes[],COLUMN(Codes[[#Headers],[EDD + Mode of Conception]]),FALSE)</f>
        <v>Yes</v>
      </c>
      <c r="R1112" s="1" t="str">
        <f>VLOOKUP(Cohort[[#This Row],[Code]],Codes[],COLUMN(Codes[[#Headers],[Late Pregnancy History]]),FALSE)</f>
        <v>Yes</v>
      </c>
      <c r="S1112" s="1" t="str">
        <f>VLOOKUP(Cohort[[#This Row],[Code]],Codes[],COLUMN(Codes[[#Headers],[Labour History]]),FALSE)</f>
        <v>Yes</v>
      </c>
      <c r="T1112" s="1" t="str">
        <f>VLOOKUP(Cohort[[#This Row],[Code]],Codes[],COLUMN(Codes[[#Headers],[Baby Background Information]]),FALSE)</f>
        <v>Yes</v>
      </c>
      <c r="U1112" s="1" t="str">
        <f>VLOOKUP(Cohort[[#This Row],[Code]],Codes[],COLUMN(Codes[[#Headers],[EPDS]]),FALSE)</f>
        <v>Yes</v>
      </c>
      <c r="V1112" s="1" t="str">
        <f>VLOOKUP(Cohort[[#This Row],[Code]],Codes[],COLUMN(Codes[[#Headers],[Mother''s Medications]]),FALSE)</f>
        <v>Yes</v>
      </c>
      <c r="W1112" s="1" t="str">
        <f>VLOOKUP(Cohort[[#This Row],[Code]],Codes[],COLUMN(Codes[[#Headers],[Baby Medications]]),FALSE)</f>
        <v>Yes</v>
      </c>
      <c r="X1112" s="1" t="str">
        <f>VLOOKUP(Cohort[[#This Row],[Code]],Codes[],COLUMN(Codes[[#Headers],[Obstetric Histpry]]),FALSE)</f>
        <v>Yes</v>
      </c>
      <c r="Y1112" s="1" t="str">
        <f>VLOOKUP(Cohort[[#This Row],[Code]],Codes[],COLUMN(Codes[[#Headers],[18 Month Follow on Data]]),FALSE)</f>
        <v>No</v>
      </c>
    </row>
    <row r="1113" spans="1:25" x14ac:dyDescent="0.2">
      <c r="A1113" t="s">
        <v>1126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 t="str" cm="1">
        <f t="array" ref="I1113">TEXT(SUM(10^Code_Mask*(Cohort[[#This Row],[Fetal Pilot Scans, validated or not]:[Has child had an 18 month assessment.  NB this includes limited data, courtesy assessments etc]]&gt;0)),"0000000")</f>
        <v>1000000</v>
      </c>
      <c r="L1113" s="1" t="b">
        <f>VLOOKUP(Cohort[[#This Row],[Participant ID]],BIBS[],COLUMN(BIBS[[#Headers],[BIBS?]]),FALSE)</f>
        <v>1</v>
      </c>
      <c r="N1113" s="1" t="str">
        <f>VLOOKUP(Cohort[[#This Row],[Code]],Codes[],COLUMN(Codes[[#Headers],[Meaning]]),FALSE)</f>
        <v>Fetal scan, no other scans, not assessed</v>
      </c>
      <c r="O1113" s="1" t="str">
        <f>VLOOKUP(Cohort[[#This Row],[Code]],Codes[],COLUMN(Codes[[#Headers],[Parents Demographic]]),FALSE)</f>
        <v>Yes</v>
      </c>
      <c r="P1113" s="1" t="str">
        <f>VLOOKUP(Cohort[[#This Row],[Code]],Codes[],COLUMN(Codes[[#Headers],[Mother''s Past Medical History]]),FALSE)</f>
        <v>Yes</v>
      </c>
      <c r="Q1113" s="1" t="str">
        <f>VLOOKUP(Cohort[[#This Row],[Code]],Codes[],COLUMN(Codes[[#Headers],[EDD + Mode of Conception]]),FALSE)</f>
        <v>Yes</v>
      </c>
      <c r="R1113" s="1" t="str">
        <f>VLOOKUP(Cohort[[#This Row],[Code]],Codes[],COLUMN(Codes[[#Headers],[Late Pregnancy History]]),FALSE)</f>
        <v>Yes</v>
      </c>
      <c r="S1113" s="1" t="str">
        <f>VLOOKUP(Cohort[[#This Row],[Code]],Codes[],COLUMN(Codes[[#Headers],[Labour History]]),FALSE)</f>
        <v>Yes</v>
      </c>
      <c r="T1113" s="1" t="str">
        <f>VLOOKUP(Cohort[[#This Row],[Code]],Codes[],COLUMN(Codes[[#Headers],[Baby Background Information]]),FALSE)</f>
        <v>Yes</v>
      </c>
      <c r="U1113" s="1" t="str">
        <f>VLOOKUP(Cohort[[#This Row],[Code]],Codes[],COLUMN(Codes[[#Headers],[EPDS]]),FALSE)</f>
        <v>Yes</v>
      </c>
      <c r="V1113" s="1" t="str">
        <f>VLOOKUP(Cohort[[#This Row],[Code]],Codes[],COLUMN(Codes[[#Headers],[Mother''s Medications]]),FALSE)</f>
        <v>Yes</v>
      </c>
      <c r="W1113" s="1" t="str">
        <f>VLOOKUP(Cohort[[#This Row],[Code]],Codes[],COLUMN(Codes[[#Headers],[Baby Medications]]),FALSE)</f>
        <v>Yes</v>
      </c>
      <c r="X1113" s="1" t="str">
        <f>VLOOKUP(Cohort[[#This Row],[Code]],Codes[],COLUMN(Codes[[#Headers],[Obstetric Histpry]]),FALSE)</f>
        <v>Yes</v>
      </c>
      <c r="Y1113" s="1" t="str">
        <f>VLOOKUP(Cohort[[#This Row],[Code]],Codes[],COLUMN(Codes[[#Headers],[18 Month Follow on Data]]),FALSE)</f>
        <v>No</v>
      </c>
    </row>
    <row r="1114" spans="1:25" x14ac:dyDescent="0.2">
      <c r="A1114" t="s">
        <v>1127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 t="str" cm="1">
        <f t="array" ref="I1114">TEXT(SUM(10^Code_Mask*(Cohort[[#This Row],[Fetal Pilot Scans, validated or not]:[Has child had an 18 month assessment.  NB this includes limited data, courtesy assessments etc]]&gt;0)),"0000000")</f>
        <v>1000000</v>
      </c>
      <c r="L1114" s="1" t="b">
        <f>VLOOKUP(Cohort[[#This Row],[Participant ID]],BIBS[],COLUMN(BIBS[[#Headers],[BIBS?]]),FALSE)</f>
        <v>1</v>
      </c>
      <c r="N1114" s="1" t="str">
        <f>VLOOKUP(Cohort[[#This Row],[Code]],Codes[],COLUMN(Codes[[#Headers],[Meaning]]),FALSE)</f>
        <v>Fetal scan, no other scans, not assessed</v>
      </c>
      <c r="O1114" s="1" t="str">
        <f>VLOOKUP(Cohort[[#This Row],[Code]],Codes[],COLUMN(Codes[[#Headers],[Parents Demographic]]),FALSE)</f>
        <v>Yes</v>
      </c>
      <c r="P1114" s="1" t="str">
        <f>VLOOKUP(Cohort[[#This Row],[Code]],Codes[],COLUMN(Codes[[#Headers],[Mother''s Past Medical History]]),FALSE)</f>
        <v>Yes</v>
      </c>
      <c r="Q1114" s="1" t="str">
        <f>VLOOKUP(Cohort[[#This Row],[Code]],Codes[],COLUMN(Codes[[#Headers],[EDD + Mode of Conception]]),FALSE)</f>
        <v>Yes</v>
      </c>
      <c r="R1114" s="1" t="str">
        <f>VLOOKUP(Cohort[[#This Row],[Code]],Codes[],COLUMN(Codes[[#Headers],[Late Pregnancy History]]),FALSE)</f>
        <v>Yes</v>
      </c>
      <c r="S1114" s="1" t="str">
        <f>VLOOKUP(Cohort[[#This Row],[Code]],Codes[],COLUMN(Codes[[#Headers],[Labour History]]),FALSE)</f>
        <v>Yes</v>
      </c>
      <c r="T1114" s="1" t="str">
        <f>VLOOKUP(Cohort[[#This Row],[Code]],Codes[],COLUMN(Codes[[#Headers],[Baby Background Information]]),FALSE)</f>
        <v>Yes</v>
      </c>
      <c r="U1114" s="1" t="str">
        <f>VLOOKUP(Cohort[[#This Row],[Code]],Codes[],COLUMN(Codes[[#Headers],[EPDS]]),FALSE)</f>
        <v>Yes</v>
      </c>
      <c r="V1114" s="1" t="str">
        <f>VLOOKUP(Cohort[[#This Row],[Code]],Codes[],COLUMN(Codes[[#Headers],[Mother''s Medications]]),FALSE)</f>
        <v>Yes</v>
      </c>
      <c r="W1114" s="1" t="str">
        <f>VLOOKUP(Cohort[[#This Row],[Code]],Codes[],COLUMN(Codes[[#Headers],[Baby Medications]]),FALSE)</f>
        <v>Yes</v>
      </c>
      <c r="X1114" s="1" t="str">
        <f>VLOOKUP(Cohort[[#This Row],[Code]],Codes[],COLUMN(Codes[[#Headers],[Obstetric Histpry]]),FALSE)</f>
        <v>Yes</v>
      </c>
      <c r="Y1114" s="1" t="str">
        <f>VLOOKUP(Cohort[[#This Row],[Code]],Codes[],COLUMN(Codes[[#Headers],[18 Month Follow on Data]]),FALSE)</f>
        <v>No</v>
      </c>
    </row>
    <row r="1115" spans="1:25" hidden="1" x14ac:dyDescent="0.2">
      <c r="A1115" t="s">
        <v>1128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 t="str" cm="1">
        <f t="array" ref="I1115">TEXT(SUM(10^Code_Mask*(Cohort[[#This Row],[Fetal Pilot Scans, validated or not]:[Has child had an 18 month assessment.  NB this includes limited data, courtesy assessments etc]]&gt;0)),"0000000")</f>
        <v>1000000</v>
      </c>
      <c r="L1115" s="1" t="b">
        <f>VLOOKUP(Cohort[[#This Row],[Participant ID]],BIBS[],COLUMN(BIBS[[#Headers],[BIBS?]]),FALSE)</f>
        <v>0</v>
      </c>
      <c r="N1115" s="1" t="str">
        <f>VLOOKUP(Cohort[[#This Row],[Code]],Codes[],COLUMN(Codes[[#Headers],[Meaning]]),FALSE)</f>
        <v>Fetal scan, no other scans, not assessed</v>
      </c>
      <c r="O1115" s="1" t="str">
        <f>VLOOKUP(Cohort[[#This Row],[Code]],Codes[],COLUMN(Codes[[#Headers],[Parents Demographic]]),FALSE)</f>
        <v>Yes</v>
      </c>
      <c r="P1115" s="1" t="str">
        <f>VLOOKUP(Cohort[[#This Row],[Code]],Codes[],COLUMN(Codes[[#Headers],[Mother''s Past Medical History]]),FALSE)</f>
        <v>Yes</v>
      </c>
      <c r="Q1115" s="1" t="str">
        <f>VLOOKUP(Cohort[[#This Row],[Code]],Codes[],COLUMN(Codes[[#Headers],[EDD + Mode of Conception]]),FALSE)</f>
        <v>Yes</v>
      </c>
      <c r="R1115" s="1" t="str">
        <f>VLOOKUP(Cohort[[#This Row],[Code]],Codes[],COLUMN(Codes[[#Headers],[Late Pregnancy History]]),FALSE)</f>
        <v>Yes</v>
      </c>
      <c r="S1115" s="1" t="str">
        <f>VLOOKUP(Cohort[[#This Row],[Code]],Codes[],COLUMN(Codes[[#Headers],[Labour History]]),FALSE)</f>
        <v>Yes</v>
      </c>
      <c r="T1115" s="1" t="str">
        <f>VLOOKUP(Cohort[[#This Row],[Code]],Codes[],COLUMN(Codes[[#Headers],[Baby Background Information]]),FALSE)</f>
        <v>Yes</v>
      </c>
      <c r="U1115" s="1" t="str">
        <f>VLOOKUP(Cohort[[#This Row],[Code]],Codes[],COLUMN(Codes[[#Headers],[EPDS]]),FALSE)</f>
        <v>Yes</v>
      </c>
      <c r="V1115" s="1" t="str">
        <f>VLOOKUP(Cohort[[#This Row],[Code]],Codes[],COLUMN(Codes[[#Headers],[Mother''s Medications]]),FALSE)</f>
        <v>Yes</v>
      </c>
      <c r="W1115" s="1" t="str">
        <f>VLOOKUP(Cohort[[#This Row],[Code]],Codes[],COLUMN(Codes[[#Headers],[Baby Medications]]),FALSE)</f>
        <v>Yes</v>
      </c>
      <c r="X1115" s="1" t="str">
        <f>VLOOKUP(Cohort[[#This Row],[Code]],Codes[],COLUMN(Codes[[#Headers],[Obstetric Histpry]]),FALSE)</f>
        <v>Yes</v>
      </c>
      <c r="Y1115" s="1" t="str">
        <f>VLOOKUP(Cohort[[#This Row],[Code]],Codes[],COLUMN(Codes[[#Headers],[18 Month Follow on Data]]),FALSE)</f>
        <v>No</v>
      </c>
    </row>
    <row r="1116" spans="1:25" x14ac:dyDescent="0.2">
      <c r="A1116" t="s">
        <v>1129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 t="str" cm="1">
        <f t="array" ref="I1116">TEXT(SUM(10^Code_Mask*(Cohort[[#This Row],[Fetal Pilot Scans, validated or not]:[Has child had an 18 month assessment.  NB this includes limited data, courtesy assessments etc]]&gt;0)),"0000000")</f>
        <v>1000000</v>
      </c>
      <c r="L1116" s="1" t="b">
        <f>VLOOKUP(Cohort[[#This Row],[Participant ID]],BIBS[],COLUMN(BIBS[[#Headers],[BIBS?]]),FALSE)</f>
        <v>1</v>
      </c>
      <c r="N1116" s="1" t="str">
        <f>VLOOKUP(Cohort[[#This Row],[Code]],Codes[],COLUMN(Codes[[#Headers],[Meaning]]),FALSE)</f>
        <v>Fetal scan, no other scans, not assessed</v>
      </c>
      <c r="O1116" s="1" t="str">
        <f>VLOOKUP(Cohort[[#This Row],[Code]],Codes[],COLUMN(Codes[[#Headers],[Parents Demographic]]),FALSE)</f>
        <v>Yes</v>
      </c>
      <c r="P1116" s="1" t="str">
        <f>VLOOKUP(Cohort[[#This Row],[Code]],Codes[],COLUMN(Codes[[#Headers],[Mother''s Past Medical History]]),FALSE)</f>
        <v>Yes</v>
      </c>
      <c r="Q1116" s="1" t="str">
        <f>VLOOKUP(Cohort[[#This Row],[Code]],Codes[],COLUMN(Codes[[#Headers],[EDD + Mode of Conception]]),FALSE)</f>
        <v>Yes</v>
      </c>
      <c r="R1116" s="1" t="str">
        <f>VLOOKUP(Cohort[[#This Row],[Code]],Codes[],COLUMN(Codes[[#Headers],[Late Pregnancy History]]),FALSE)</f>
        <v>Yes</v>
      </c>
      <c r="S1116" s="1" t="str">
        <f>VLOOKUP(Cohort[[#This Row],[Code]],Codes[],COLUMN(Codes[[#Headers],[Labour History]]),FALSE)</f>
        <v>Yes</v>
      </c>
      <c r="T1116" s="1" t="str">
        <f>VLOOKUP(Cohort[[#This Row],[Code]],Codes[],COLUMN(Codes[[#Headers],[Baby Background Information]]),FALSE)</f>
        <v>Yes</v>
      </c>
      <c r="U1116" s="1" t="str">
        <f>VLOOKUP(Cohort[[#This Row],[Code]],Codes[],COLUMN(Codes[[#Headers],[EPDS]]),FALSE)</f>
        <v>Yes</v>
      </c>
      <c r="V1116" s="1" t="str">
        <f>VLOOKUP(Cohort[[#This Row],[Code]],Codes[],COLUMN(Codes[[#Headers],[Mother''s Medications]]),FALSE)</f>
        <v>Yes</v>
      </c>
      <c r="W1116" s="1" t="str">
        <f>VLOOKUP(Cohort[[#This Row],[Code]],Codes[],COLUMN(Codes[[#Headers],[Baby Medications]]),FALSE)</f>
        <v>Yes</v>
      </c>
      <c r="X1116" s="1" t="str">
        <f>VLOOKUP(Cohort[[#This Row],[Code]],Codes[],COLUMN(Codes[[#Headers],[Obstetric Histpry]]),FALSE)</f>
        <v>Yes</v>
      </c>
      <c r="Y1116" s="1" t="str">
        <f>VLOOKUP(Cohort[[#This Row],[Code]],Codes[],COLUMN(Codes[[#Headers],[18 Month Follow on Data]]),FALSE)</f>
        <v>No</v>
      </c>
    </row>
    <row r="1117" spans="1:25" x14ac:dyDescent="0.2">
      <c r="A1117" t="s">
        <v>1130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 t="str" cm="1">
        <f t="array" ref="I1117">TEXT(SUM(10^Code_Mask*(Cohort[[#This Row],[Fetal Pilot Scans, validated or not]:[Has child had an 18 month assessment.  NB this includes limited data, courtesy assessments etc]]&gt;0)),"0000000")</f>
        <v>1000000</v>
      </c>
      <c r="L1117" s="1" t="b">
        <f>VLOOKUP(Cohort[[#This Row],[Participant ID]],BIBS[],COLUMN(BIBS[[#Headers],[BIBS?]]),FALSE)</f>
        <v>1</v>
      </c>
      <c r="N1117" s="1" t="str">
        <f>VLOOKUP(Cohort[[#This Row],[Code]],Codes[],COLUMN(Codes[[#Headers],[Meaning]]),FALSE)</f>
        <v>Fetal scan, no other scans, not assessed</v>
      </c>
      <c r="O1117" s="1" t="str">
        <f>VLOOKUP(Cohort[[#This Row],[Code]],Codes[],COLUMN(Codes[[#Headers],[Parents Demographic]]),FALSE)</f>
        <v>Yes</v>
      </c>
      <c r="P1117" s="1" t="str">
        <f>VLOOKUP(Cohort[[#This Row],[Code]],Codes[],COLUMN(Codes[[#Headers],[Mother''s Past Medical History]]),FALSE)</f>
        <v>Yes</v>
      </c>
      <c r="Q1117" s="1" t="str">
        <f>VLOOKUP(Cohort[[#This Row],[Code]],Codes[],COLUMN(Codes[[#Headers],[EDD + Mode of Conception]]),FALSE)</f>
        <v>Yes</v>
      </c>
      <c r="R1117" s="1" t="str">
        <f>VLOOKUP(Cohort[[#This Row],[Code]],Codes[],COLUMN(Codes[[#Headers],[Late Pregnancy History]]),FALSE)</f>
        <v>Yes</v>
      </c>
      <c r="S1117" s="1" t="str">
        <f>VLOOKUP(Cohort[[#This Row],[Code]],Codes[],COLUMN(Codes[[#Headers],[Labour History]]),FALSE)</f>
        <v>Yes</v>
      </c>
      <c r="T1117" s="1" t="str">
        <f>VLOOKUP(Cohort[[#This Row],[Code]],Codes[],COLUMN(Codes[[#Headers],[Baby Background Information]]),FALSE)</f>
        <v>Yes</v>
      </c>
      <c r="U1117" s="1" t="str">
        <f>VLOOKUP(Cohort[[#This Row],[Code]],Codes[],COLUMN(Codes[[#Headers],[EPDS]]),FALSE)</f>
        <v>Yes</v>
      </c>
      <c r="V1117" s="1" t="str">
        <f>VLOOKUP(Cohort[[#This Row],[Code]],Codes[],COLUMN(Codes[[#Headers],[Mother''s Medications]]),FALSE)</f>
        <v>Yes</v>
      </c>
      <c r="W1117" s="1" t="str">
        <f>VLOOKUP(Cohort[[#This Row],[Code]],Codes[],COLUMN(Codes[[#Headers],[Baby Medications]]),FALSE)</f>
        <v>Yes</v>
      </c>
      <c r="X1117" s="1" t="str">
        <f>VLOOKUP(Cohort[[#This Row],[Code]],Codes[],COLUMN(Codes[[#Headers],[Obstetric Histpry]]),FALSE)</f>
        <v>Yes</v>
      </c>
      <c r="Y1117" s="1" t="str">
        <f>VLOOKUP(Cohort[[#This Row],[Code]],Codes[],COLUMN(Codes[[#Headers],[18 Month Follow on Data]]),FALSE)</f>
        <v>No</v>
      </c>
    </row>
    <row r="1118" spans="1:25" x14ac:dyDescent="0.2">
      <c r="A1118" t="s">
        <v>1131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 t="str" cm="1">
        <f t="array" ref="I1118">TEXT(SUM(10^Code_Mask*(Cohort[[#This Row],[Fetal Pilot Scans, validated or not]:[Has child had an 18 month assessment.  NB this includes limited data, courtesy assessments etc]]&gt;0)),"0000000")</f>
        <v>1000000</v>
      </c>
      <c r="L1118" s="1" t="b">
        <f>VLOOKUP(Cohort[[#This Row],[Participant ID]],BIBS[],COLUMN(BIBS[[#Headers],[BIBS?]]),FALSE)</f>
        <v>1</v>
      </c>
      <c r="N1118" s="1" t="str">
        <f>VLOOKUP(Cohort[[#This Row],[Code]],Codes[],COLUMN(Codes[[#Headers],[Meaning]]),FALSE)</f>
        <v>Fetal scan, no other scans, not assessed</v>
      </c>
      <c r="O1118" s="1" t="str">
        <f>VLOOKUP(Cohort[[#This Row],[Code]],Codes[],COLUMN(Codes[[#Headers],[Parents Demographic]]),FALSE)</f>
        <v>Yes</v>
      </c>
      <c r="P1118" s="1" t="str">
        <f>VLOOKUP(Cohort[[#This Row],[Code]],Codes[],COLUMN(Codes[[#Headers],[Mother''s Past Medical History]]),FALSE)</f>
        <v>Yes</v>
      </c>
      <c r="Q1118" s="1" t="str">
        <f>VLOOKUP(Cohort[[#This Row],[Code]],Codes[],COLUMN(Codes[[#Headers],[EDD + Mode of Conception]]),FALSE)</f>
        <v>Yes</v>
      </c>
      <c r="R1118" s="1" t="str">
        <f>VLOOKUP(Cohort[[#This Row],[Code]],Codes[],COLUMN(Codes[[#Headers],[Late Pregnancy History]]),FALSE)</f>
        <v>Yes</v>
      </c>
      <c r="S1118" s="1" t="str">
        <f>VLOOKUP(Cohort[[#This Row],[Code]],Codes[],COLUMN(Codes[[#Headers],[Labour History]]),FALSE)</f>
        <v>Yes</v>
      </c>
      <c r="T1118" s="1" t="str">
        <f>VLOOKUP(Cohort[[#This Row],[Code]],Codes[],COLUMN(Codes[[#Headers],[Baby Background Information]]),FALSE)</f>
        <v>Yes</v>
      </c>
      <c r="U1118" s="1" t="str">
        <f>VLOOKUP(Cohort[[#This Row],[Code]],Codes[],COLUMN(Codes[[#Headers],[EPDS]]),FALSE)</f>
        <v>Yes</v>
      </c>
      <c r="V1118" s="1" t="str">
        <f>VLOOKUP(Cohort[[#This Row],[Code]],Codes[],COLUMN(Codes[[#Headers],[Mother''s Medications]]),FALSE)</f>
        <v>Yes</v>
      </c>
      <c r="W1118" s="1" t="str">
        <f>VLOOKUP(Cohort[[#This Row],[Code]],Codes[],COLUMN(Codes[[#Headers],[Baby Medications]]),FALSE)</f>
        <v>Yes</v>
      </c>
      <c r="X1118" s="1" t="str">
        <f>VLOOKUP(Cohort[[#This Row],[Code]],Codes[],COLUMN(Codes[[#Headers],[Obstetric Histpry]]),FALSE)</f>
        <v>Yes</v>
      </c>
      <c r="Y1118" s="1" t="str">
        <f>VLOOKUP(Cohort[[#This Row],[Code]],Codes[],COLUMN(Codes[[#Headers],[18 Month Follow on Data]]),FALSE)</f>
        <v>No</v>
      </c>
    </row>
    <row r="1119" spans="1:25" x14ac:dyDescent="0.2">
      <c r="A1119" t="s">
        <v>1132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 t="str" cm="1">
        <f t="array" ref="I1119">TEXT(SUM(10^Code_Mask*(Cohort[[#This Row],[Fetal Pilot Scans, validated or not]:[Has child had an 18 month assessment.  NB this includes limited data, courtesy assessments etc]]&gt;0)),"0000000")</f>
        <v>1100000</v>
      </c>
      <c r="L1119" s="1" t="b">
        <f>VLOOKUP(Cohort[[#This Row],[Participant ID]],BIBS[],COLUMN(BIBS[[#Headers],[BIBS?]]),FALSE)</f>
        <v>1</v>
      </c>
      <c r="N1119" s="1" t="str">
        <f>VLOOKUP(Cohort[[#This Row],[Code]],Codes[],COLUMN(Codes[[#Headers],[Meaning]]),FALSE)</f>
        <v>Fetal scan + term scan, not assessed</v>
      </c>
      <c r="O1119" s="1" t="str">
        <f>VLOOKUP(Cohort[[#This Row],[Code]],Codes[],COLUMN(Codes[[#Headers],[Parents Demographic]]),FALSE)</f>
        <v>Yes</v>
      </c>
      <c r="P1119" s="1" t="str">
        <f>VLOOKUP(Cohort[[#This Row],[Code]],Codes[],COLUMN(Codes[[#Headers],[Mother''s Past Medical History]]),FALSE)</f>
        <v>Yes</v>
      </c>
      <c r="Q1119" s="1" t="str">
        <f>VLOOKUP(Cohort[[#This Row],[Code]],Codes[],COLUMN(Codes[[#Headers],[EDD + Mode of Conception]]),FALSE)</f>
        <v>Yes</v>
      </c>
      <c r="R1119" s="1" t="str">
        <f>VLOOKUP(Cohort[[#This Row],[Code]],Codes[],COLUMN(Codes[[#Headers],[Late Pregnancy History]]),FALSE)</f>
        <v>Yes</v>
      </c>
      <c r="S1119" s="1" t="str">
        <f>VLOOKUP(Cohort[[#This Row],[Code]],Codes[],COLUMN(Codes[[#Headers],[Labour History]]),FALSE)</f>
        <v>Yes</v>
      </c>
      <c r="T1119" s="1" t="str">
        <f>VLOOKUP(Cohort[[#This Row],[Code]],Codes[],COLUMN(Codes[[#Headers],[Baby Background Information]]),FALSE)</f>
        <v>Yes</v>
      </c>
      <c r="U1119" s="1" t="str">
        <f>VLOOKUP(Cohort[[#This Row],[Code]],Codes[],COLUMN(Codes[[#Headers],[EPDS]]),FALSE)</f>
        <v>Yes</v>
      </c>
      <c r="V1119" s="1" t="str">
        <f>VLOOKUP(Cohort[[#This Row],[Code]],Codes[],COLUMN(Codes[[#Headers],[Mother''s Medications]]),FALSE)</f>
        <v>Yes</v>
      </c>
      <c r="W1119" s="1" t="str">
        <f>VLOOKUP(Cohort[[#This Row],[Code]],Codes[],COLUMN(Codes[[#Headers],[Baby Medications]]),FALSE)</f>
        <v>Yes</v>
      </c>
      <c r="X1119" s="1" t="str">
        <f>VLOOKUP(Cohort[[#This Row],[Code]],Codes[],COLUMN(Codes[[#Headers],[Obstetric Histpry]]),FALSE)</f>
        <v>Yes</v>
      </c>
      <c r="Y1119" s="1" t="str">
        <f>VLOOKUP(Cohort[[#This Row],[Code]],Codes[],COLUMN(Codes[[#Headers],[18 Month Follow on Data]]),FALSE)</f>
        <v>No</v>
      </c>
    </row>
    <row r="1120" spans="1:25" x14ac:dyDescent="0.2">
      <c r="A1120" t="s">
        <v>1133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 t="str" cm="1">
        <f t="array" ref="I1120">TEXT(SUM(10^Code_Mask*(Cohort[[#This Row],[Fetal Pilot Scans, validated or not]:[Has child had an 18 month assessment.  NB this includes limited data, courtesy assessments etc]]&gt;0)),"0000000")</f>
        <v>0100000</v>
      </c>
      <c r="L1120" s="1" t="b">
        <f>VLOOKUP(Cohort[[#This Row],[Participant ID]],BIBS[],COLUMN(BIBS[[#Headers],[BIBS?]]),FALSE)</f>
        <v>1</v>
      </c>
      <c r="N1120" s="1" t="str">
        <f>VLOOKUP(Cohort[[#This Row],[Code]],Codes[],COLUMN(Codes[[#Headers],[Meaning]]),FALSE)</f>
        <v>Term scan, not assessed</v>
      </c>
      <c r="O1120" s="1" t="str">
        <f>VLOOKUP(Cohort[[#This Row],[Code]],Codes[],COLUMN(Codes[[#Headers],[Parents Demographic]]),FALSE)</f>
        <v>Yes</v>
      </c>
      <c r="P1120" s="1" t="str">
        <f>VLOOKUP(Cohort[[#This Row],[Code]],Codes[],COLUMN(Codes[[#Headers],[Mother''s Past Medical History]]),FALSE)</f>
        <v>Yes</v>
      </c>
      <c r="Q1120" s="1" t="str">
        <f>VLOOKUP(Cohort[[#This Row],[Code]],Codes[],COLUMN(Codes[[#Headers],[EDD + Mode of Conception]]),FALSE)</f>
        <v>Yes</v>
      </c>
      <c r="R1120" s="1" t="str">
        <f>VLOOKUP(Cohort[[#This Row],[Code]],Codes[],COLUMN(Codes[[#Headers],[Late Pregnancy History]]),FALSE)</f>
        <v>Yes</v>
      </c>
      <c r="S1120" s="1" t="str">
        <f>VLOOKUP(Cohort[[#This Row],[Code]],Codes[],COLUMN(Codes[[#Headers],[Labour History]]),FALSE)</f>
        <v>Yes</v>
      </c>
      <c r="T1120" s="1" t="str">
        <f>VLOOKUP(Cohort[[#This Row],[Code]],Codes[],COLUMN(Codes[[#Headers],[Baby Background Information]]),FALSE)</f>
        <v>Yes</v>
      </c>
      <c r="U1120" s="1" t="str">
        <f>VLOOKUP(Cohort[[#This Row],[Code]],Codes[],COLUMN(Codes[[#Headers],[EPDS]]),FALSE)</f>
        <v>Yes</v>
      </c>
      <c r="V1120" s="1" t="str">
        <f>VLOOKUP(Cohort[[#This Row],[Code]],Codes[],COLUMN(Codes[[#Headers],[Mother''s Medications]]),FALSE)</f>
        <v>Yes</v>
      </c>
      <c r="W1120" s="1" t="str">
        <f>VLOOKUP(Cohort[[#This Row],[Code]],Codes[],COLUMN(Codes[[#Headers],[Baby Medications]]),FALSE)</f>
        <v>Yes</v>
      </c>
      <c r="X1120" s="1" t="str">
        <f>VLOOKUP(Cohort[[#This Row],[Code]],Codes[],COLUMN(Codes[[#Headers],[Obstetric Histpry]]),FALSE)</f>
        <v>Yes</v>
      </c>
      <c r="Y1120" s="1" t="str">
        <f>VLOOKUP(Cohort[[#This Row],[Code]],Codes[],COLUMN(Codes[[#Headers],[18 Month Follow on Data]]),FALSE)</f>
        <v>No</v>
      </c>
    </row>
    <row r="1121" spans="1:25" x14ac:dyDescent="0.2">
      <c r="A1121" t="s">
        <v>1134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 t="str" cm="1">
        <f t="array" ref="I1121">TEXT(SUM(10^Code_Mask*(Cohort[[#This Row],[Fetal Pilot Scans, validated or not]:[Has child had an 18 month assessment.  NB this includes limited data, courtesy assessments etc]]&gt;0)),"0000000")</f>
        <v>1100000</v>
      </c>
      <c r="L1121" s="1" t="b">
        <f>VLOOKUP(Cohort[[#This Row],[Participant ID]],BIBS[],COLUMN(BIBS[[#Headers],[BIBS?]]),FALSE)</f>
        <v>1</v>
      </c>
      <c r="N1121" s="1" t="str">
        <f>VLOOKUP(Cohort[[#This Row],[Code]],Codes[],COLUMN(Codes[[#Headers],[Meaning]]),FALSE)</f>
        <v>Fetal scan + term scan, not assessed</v>
      </c>
      <c r="O1121" s="1" t="str">
        <f>VLOOKUP(Cohort[[#This Row],[Code]],Codes[],COLUMN(Codes[[#Headers],[Parents Demographic]]),FALSE)</f>
        <v>Yes</v>
      </c>
      <c r="P1121" s="1" t="str">
        <f>VLOOKUP(Cohort[[#This Row],[Code]],Codes[],COLUMN(Codes[[#Headers],[Mother''s Past Medical History]]),FALSE)</f>
        <v>Yes</v>
      </c>
      <c r="Q1121" s="1" t="str">
        <f>VLOOKUP(Cohort[[#This Row],[Code]],Codes[],COLUMN(Codes[[#Headers],[EDD + Mode of Conception]]),FALSE)</f>
        <v>Yes</v>
      </c>
      <c r="R1121" s="1" t="str">
        <f>VLOOKUP(Cohort[[#This Row],[Code]],Codes[],COLUMN(Codes[[#Headers],[Late Pregnancy History]]),FALSE)</f>
        <v>Yes</v>
      </c>
      <c r="S1121" s="1" t="str">
        <f>VLOOKUP(Cohort[[#This Row],[Code]],Codes[],COLUMN(Codes[[#Headers],[Labour History]]),FALSE)</f>
        <v>Yes</v>
      </c>
      <c r="T1121" s="1" t="str">
        <f>VLOOKUP(Cohort[[#This Row],[Code]],Codes[],COLUMN(Codes[[#Headers],[Baby Background Information]]),FALSE)</f>
        <v>Yes</v>
      </c>
      <c r="U1121" s="1" t="str">
        <f>VLOOKUP(Cohort[[#This Row],[Code]],Codes[],COLUMN(Codes[[#Headers],[EPDS]]),FALSE)</f>
        <v>Yes</v>
      </c>
      <c r="V1121" s="1" t="str">
        <f>VLOOKUP(Cohort[[#This Row],[Code]],Codes[],COLUMN(Codes[[#Headers],[Mother''s Medications]]),FALSE)</f>
        <v>Yes</v>
      </c>
      <c r="W1121" s="1" t="str">
        <f>VLOOKUP(Cohort[[#This Row],[Code]],Codes[],COLUMN(Codes[[#Headers],[Baby Medications]]),FALSE)</f>
        <v>Yes</v>
      </c>
      <c r="X1121" s="1" t="str">
        <f>VLOOKUP(Cohort[[#This Row],[Code]],Codes[],COLUMN(Codes[[#Headers],[Obstetric Histpry]]),FALSE)</f>
        <v>Yes</v>
      </c>
      <c r="Y1121" s="1" t="str">
        <f>VLOOKUP(Cohort[[#This Row],[Code]],Codes[],COLUMN(Codes[[#Headers],[18 Month Follow on Data]]),FALSE)</f>
        <v>No</v>
      </c>
    </row>
    <row r="1122" spans="1:25" ht="119" x14ac:dyDescent="0.2">
      <c r="A1122" t="s">
        <v>1135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tr" cm="1">
        <f t="array" ref="I1122">TEXT(SUM(10^Code_Mask*(Cohort[[#This Row],[Fetal Pilot Scans, validated or not]:[Has child had an 18 month assessment.  NB this includes limited data, courtesy assessments etc]]&gt;0)),"0000000")</f>
        <v>0000000</v>
      </c>
      <c r="L1122" s="1" t="b">
        <f>VLOOKUP(Cohort[[#This Row],[Participant ID]],BIBS[],COLUMN(BIBS[[#Headers],[BIBS?]]),FALSE)</f>
        <v>1</v>
      </c>
      <c r="M1122" s="1" t="s">
        <v>1211</v>
      </c>
      <c r="N1122" s="1" t="str">
        <f>VLOOKUP(Cohort[[#This Row],[Code]],Codes[],COLUMN(Codes[[#Headers],[Meaning]]),FALSE)</f>
        <v>No dHCP data at ll.  ?Enrolment, ?Baby Born, ?EPDS but not cleaned</v>
      </c>
      <c r="O1122" s="1" t="str">
        <f>VLOOKUP(Cohort[[#This Row],[Code]],Codes[],COLUMN(Codes[[#Headers],[Parents Demographic]]),FALSE)</f>
        <v>No</v>
      </c>
      <c r="P1122" s="1" t="str">
        <f>VLOOKUP(Cohort[[#This Row],[Code]],Codes[],COLUMN(Codes[[#Headers],[Mother''s Past Medical History]]),FALSE)</f>
        <v>No</v>
      </c>
      <c r="Q1122" s="1" t="str">
        <f>VLOOKUP(Cohort[[#This Row],[Code]],Codes[],COLUMN(Codes[[#Headers],[EDD + Mode of Conception]]),FALSE)</f>
        <v>No</v>
      </c>
      <c r="R1122" s="1" t="str">
        <f>VLOOKUP(Cohort[[#This Row],[Code]],Codes[],COLUMN(Codes[[#Headers],[Late Pregnancy History]]),FALSE)</f>
        <v>No</v>
      </c>
      <c r="S1122" s="1" t="str">
        <f>VLOOKUP(Cohort[[#This Row],[Code]],Codes[],COLUMN(Codes[[#Headers],[Labour History]]),FALSE)</f>
        <v>No</v>
      </c>
      <c r="T1122" s="1" t="str">
        <f>VLOOKUP(Cohort[[#This Row],[Code]],Codes[],COLUMN(Codes[[#Headers],[Baby Background Information]]),FALSE)</f>
        <v>No</v>
      </c>
      <c r="U1122" s="1" t="str">
        <f>VLOOKUP(Cohort[[#This Row],[Code]],Codes[],COLUMN(Codes[[#Headers],[EPDS]]),FALSE)</f>
        <v>No</v>
      </c>
      <c r="V1122" s="1" t="str">
        <f>VLOOKUP(Cohort[[#This Row],[Code]],Codes[],COLUMN(Codes[[#Headers],[Mother''s Medications]]),FALSE)</f>
        <v>No</v>
      </c>
      <c r="W1122" s="1" t="str">
        <f>VLOOKUP(Cohort[[#This Row],[Code]],Codes[],COLUMN(Codes[[#Headers],[Baby Medications]]),FALSE)</f>
        <v>No</v>
      </c>
      <c r="X1122" s="1" t="str">
        <f>VLOOKUP(Cohort[[#This Row],[Code]],Codes[],COLUMN(Codes[[#Headers],[Obstetric Histpry]]),FALSE)</f>
        <v>No</v>
      </c>
      <c r="Y1122" s="1" t="str">
        <f>VLOOKUP(Cohort[[#This Row],[Code]],Codes[],COLUMN(Codes[[#Headers],[18 Month Follow on Data]]),FALSE)</f>
        <v>No</v>
      </c>
    </row>
    <row r="1123" spans="1:25" x14ac:dyDescent="0.2">
      <c r="A1123" t="s">
        <v>1136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 t="str" cm="1">
        <f t="array" ref="I1123">TEXT(SUM(10^Code_Mask*(Cohort[[#This Row],[Fetal Pilot Scans, validated or not]:[Has child had an 18 month assessment.  NB this includes limited data, courtesy assessments etc]]&gt;0)),"0000000")</f>
        <v>1100000</v>
      </c>
      <c r="L1123" s="1" t="b">
        <f>VLOOKUP(Cohort[[#This Row],[Participant ID]],BIBS[],COLUMN(BIBS[[#Headers],[BIBS?]]),FALSE)</f>
        <v>1</v>
      </c>
      <c r="N1123" s="1" t="str">
        <f>VLOOKUP(Cohort[[#This Row],[Code]],Codes[],COLUMN(Codes[[#Headers],[Meaning]]),FALSE)</f>
        <v>Fetal scan + term scan, not assessed</v>
      </c>
      <c r="O1123" s="1" t="str">
        <f>VLOOKUP(Cohort[[#This Row],[Code]],Codes[],COLUMN(Codes[[#Headers],[Parents Demographic]]),FALSE)</f>
        <v>Yes</v>
      </c>
      <c r="P1123" s="1" t="str">
        <f>VLOOKUP(Cohort[[#This Row],[Code]],Codes[],COLUMN(Codes[[#Headers],[Mother''s Past Medical History]]),FALSE)</f>
        <v>Yes</v>
      </c>
      <c r="Q1123" s="1" t="str">
        <f>VLOOKUP(Cohort[[#This Row],[Code]],Codes[],COLUMN(Codes[[#Headers],[EDD + Mode of Conception]]),FALSE)</f>
        <v>Yes</v>
      </c>
      <c r="R1123" s="1" t="str">
        <f>VLOOKUP(Cohort[[#This Row],[Code]],Codes[],COLUMN(Codes[[#Headers],[Late Pregnancy History]]),FALSE)</f>
        <v>Yes</v>
      </c>
      <c r="S1123" s="1" t="str">
        <f>VLOOKUP(Cohort[[#This Row],[Code]],Codes[],COLUMN(Codes[[#Headers],[Labour History]]),FALSE)</f>
        <v>Yes</v>
      </c>
      <c r="T1123" s="1" t="str">
        <f>VLOOKUP(Cohort[[#This Row],[Code]],Codes[],COLUMN(Codes[[#Headers],[Baby Background Information]]),FALSE)</f>
        <v>Yes</v>
      </c>
      <c r="U1123" s="1" t="str">
        <f>VLOOKUP(Cohort[[#This Row],[Code]],Codes[],COLUMN(Codes[[#Headers],[EPDS]]),FALSE)</f>
        <v>Yes</v>
      </c>
      <c r="V1123" s="1" t="str">
        <f>VLOOKUP(Cohort[[#This Row],[Code]],Codes[],COLUMN(Codes[[#Headers],[Mother''s Medications]]),FALSE)</f>
        <v>Yes</v>
      </c>
      <c r="W1123" s="1" t="str">
        <f>VLOOKUP(Cohort[[#This Row],[Code]],Codes[],COLUMN(Codes[[#Headers],[Baby Medications]]),FALSE)</f>
        <v>Yes</v>
      </c>
      <c r="X1123" s="1" t="str">
        <f>VLOOKUP(Cohort[[#This Row],[Code]],Codes[],COLUMN(Codes[[#Headers],[Obstetric Histpry]]),FALSE)</f>
        <v>Yes</v>
      </c>
      <c r="Y1123" s="1" t="str">
        <f>VLOOKUP(Cohort[[#This Row],[Code]],Codes[],COLUMN(Codes[[#Headers],[18 Month Follow on Data]]),FALSE)</f>
        <v>No</v>
      </c>
    </row>
    <row r="1124" spans="1:25" x14ac:dyDescent="0.2">
      <c r="A1124" t="s">
        <v>1137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 t="str" cm="1">
        <f t="array" ref="I1124">TEXT(SUM(10^Code_Mask*(Cohort[[#This Row],[Fetal Pilot Scans, validated or not]:[Has child had an 18 month assessment.  NB this includes limited data, courtesy assessments etc]]&gt;0)),"0000000")</f>
        <v>1100000</v>
      </c>
      <c r="L1124" s="1" t="b">
        <f>VLOOKUP(Cohort[[#This Row],[Participant ID]],BIBS[],COLUMN(BIBS[[#Headers],[BIBS?]]),FALSE)</f>
        <v>1</v>
      </c>
      <c r="N1124" s="1" t="str">
        <f>VLOOKUP(Cohort[[#This Row],[Code]],Codes[],COLUMN(Codes[[#Headers],[Meaning]]),FALSE)</f>
        <v>Fetal scan + term scan, not assessed</v>
      </c>
      <c r="O1124" s="1" t="str">
        <f>VLOOKUP(Cohort[[#This Row],[Code]],Codes[],COLUMN(Codes[[#Headers],[Parents Demographic]]),FALSE)</f>
        <v>Yes</v>
      </c>
      <c r="P1124" s="1" t="str">
        <f>VLOOKUP(Cohort[[#This Row],[Code]],Codes[],COLUMN(Codes[[#Headers],[Mother''s Past Medical History]]),FALSE)</f>
        <v>Yes</v>
      </c>
      <c r="Q1124" s="1" t="str">
        <f>VLOOKUP(Cohort[[#This Row],[Code]],Codes[],COLUMN(Codes[[#Headers],[EDD + Mode of Conception]]),FALSE)</f>
        <v>Yes</v>
      </c>
      <c r="R1124" s="1" t="str">
        <f>VLOOKUP(Cohort[[#This Row],[Code]],Codes[],COLUMN(Codes[[#Headers],[Late Pregnancy History]]),FALSE)</f>
        <v>Yes</v>
      </c>
      <c r="S1124" s="1" t="str">
        <f>VLOOKUP(Cohort[[#This Row],[Code]],Codes[],COLUMN(Codes[[#Headers],[Labour History]]),FALSE)</f>
        <v>Yes</v>
      </c>
      <c r="T1124" s="1" t="str">
        <f>VLOOKUP(Cohort[[#This Row],[Code]],Codes[],COLUMN(Codes[[#Headers],[Baby Background Information]]),FALSE)</f>
        <v>Yes</v>
      </c>
      <c r="U1124" s="1" t="str">
        <f>VLOOKUP(Cohort[[#This Row],[Code]],Codes[],COLUMN(Codes[[#Headers],[EPDS]]),FALSE)</f>
        <v>Yes</v>
      </c>
      <c r="V1124" s="1" t="str">
        <f>VLOOKUP(Cohort[[#This Row],[Code]],Codes[],COLUMN(Codes[[#Headers],[Mother''s Medications]]),FALSE)</f>
        <v>Yes</v>
      </c>
      <c r="W1124" s="1" t="str">
        <f>VLOOKUP(Cohort[[#This Row],[Code]],Codes[],COLUMN(Codes[[#Headers],[Baby Medications]]),FALSE)</f>
        <v>Yes</v>
      </c>
      <c r="X1124" s="1" t="str">
        <f>VLOOKUP(Cohort[[#This Row],[Code]],Codes[],COLUMN(Codes[[#Headers],[Obstetric Histpry]]),FALSE)</f>
        <v>Yes</v>
      </c>
      <c r="Y1124" s="1" t="str">
        <f>VLOOKUP(Cohort[[#This Row],[Code]],Codes[],COLUMN(Codes[[#Headers],[18 Month Follow on Data]]),FALSE)</f>
        <v>No</v>
      </c>
    </row>
    <row r="1125" spans="1:25" hidden="1" x14ac:dyDescent="0.2">
      <c r="A1125" t="s">
        <v>1138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 t="str" cm="1">
        <f t="array" ref="I1125">TEXT(SUM(10^Code_Mask*(Cohort[[#This Row],[Fetal Pilot Scans, validated or not]:[Has child had an 18 month assessment.  NB this includes limited data, courtesy assessments etc]]&gt;0)),"0000000")</f>
        <v>1000000</v>
      </c>
      <c r="L1125" s="1" t="b">
        <f>VLOOKUP(Cohort[[#This Row],[Participant ID]],BIBS[],COLUMN(BIBS[[#Headers],[BIBS?]]),FALSE)</f>
        <v>0</v>
      </c>
      <c r="N1125" s="1" t="str">
        <f>VLOOKUP(Cohort[[#This Row],[Code]],Codes[],COLUMN(Codes[[#Headers],[Meaning]]),FALSE)</f>
        <v>Fetal scan, no other scans, not assessed</v>
      </c>
      <c r="O1125" s="1" t="str">
        <f>VLOOKUP(Cohort[[#This Row],[Code]],Codes[],COLUMN(Codes[[#Headers],[Parents Demographic]]),FALSE)</f>
        <v>Yes</v>
      </c>
      <c r="P1125" s="1" t="str">
        <f>VLOOKUP(Cohort[[#This Row],[Code]],Codes[],COLUMN(Codes[[#Headers],[Mother''s Past Medical History]]),FALSE)</f>
        <v>Yes</v>
      </c>
      <c r="Q1125" s="1" t="str">
        <f>VLOOKUP(Cohort[[#This Row],[Code]],Codes[],COLUMN(Codes[[#Headers],[EDD + Mode of Conception]]),FALSE)</f>
        <v>Yes</v>
      </c>
      <c r="R1125" s="1" t="str">
        <f>VLOOKUP(Cohort[[#This Row],[Code]],Codes[],COLUMN(Codes[[#Headers],[Late Pregnancy History]]),FALSE)</f>
        <v>Yes</v>
      </c>
      <c r="S1125" s="1" t="str">
        <f>VLOOKUP(Cohort[[#This Row],[Code]],Codes[],COLUMN(Codes[[#Headers],[Labour History]]),FALSE)</f>
        <v>Yes</v>
      </c>
      <c r="T1125" s="1" t="str">
        <f>VLOOKUP(Cohort[[#This Row],[Code]],Codes[],COLUMN(Codes[[#Headers],[Baby Background Information]]),FALSE)</f>
        <v>Yes</v>
      </c>
      <c r="U1125" s="1" t="str">
        <f>VLOOKUP(Cohort[[#This Row],[Code]],Codes[],COLUMN(Codes[[#Headers],[EPDS]]),FALSE)</f>
        <v>Yes</v>
      </c>
      <c r="V1125" s="1" t="str">
        <f>VLOOKUP(Cohort[[#This Row],[Code]],Codes[],COLUMN(Codes[[#Headers],[Mother''s Medications]]),FALSE)</f>
        <v>Yes</v>
      </c>
      <c r="W1125" s="1" t="str">
        <f>VLOOKUP(Cohort[[#This Row],[Code]],Codes[],COLUMN(Codes[[#Headers],[Baby Medications]]),FALSE)</f>
        <v>Yes</v>
      </c>
      <c r="X1125" s="1" t="str">
        <f>VLOOKUP(Cohort[[#This Row],[Code]],Codes[],COLUMN(Codes[[#Headers],[Obstetric Histpry]]),FALSE)</f>
        <v>Yes</v>
      </c>
      <c r="Y1125" s="1" t="str">
        <f>VLOOKUP(Cohort[[#This Row],[Code]],Codes[],COLUMN(Codes[[#Headers],[18 Month Follow on Data]]),FALSE)</f>
        <v>No</v>
      </c>
    </row>
    <row r="1126" spans="1:25" x14ac:dyDescent="0.2">
      <c r="A1126" t="s">
        <v>1139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 t="str" cm="1">
        <f t="array" ref="I1126">TEXT(SUM(10^Code_Mask*(Cohort[[#This Row],[Fetal Pilot Scans, validated or not]:[Has child had an 18 month assessment.  NB this includes limited data, courtesy assessments etc]]&gt;0)),"0000000")</f>
        <v>1000000</v>
      </c>
      <c r="L1126" s="1" t="b">
        <f>VLOOKUP(Cohort[[#This Row],[Participant ID]],BIBS[],COLUMN(BIBS[[#Headers],[BIBS?]]),FALSE)</f>
        <v>1</v>
      </c>
      <c r="N1126" s="1" t="str">
        <f>VLOOKUP(Cohort[[#This Row],[Code]],Codes[],COLUMN(Codes[[#Headers],[Meaning]]),FALSE)</f>
        <v>Fetal scan, no other scans, not assessed</v>
      </c>
      <c r="O1126" s="1" t="str">
        <f>VLOOKUP(Cohort[[#This Row],[Code]],Codes[],COLUMN(Codes[[#Headers],[Parents Demographic]]),FALSE)</f>
        <v>Yes</v>
      </c>
      <c r="P1126" s="1" t="str">
        <f>VLOOKUP(Cohort[[#This Row],[Code]],Codes[],COLUMN(Codes[[#Headers],[Mother''s Past Medical History]]),FALSE)</f>
        <v>Yes</v>
      </c>
      <c r="Q1126" s="1" t="str">
        <f>VLOOKUP(Cohort[[#This Row],[Code]],Codes[],COLUMN(Codes[[#Headers],[EDD + Mode of Conception]]),FALSE)</f>
        <v>Yes</v>
      </c>
      <c r="R1126" s="1" t="str">
        <f>VLOOKUP(Cohort[[#This Row],[Code]],Codes[],COLUMN(Codes[[#Headers],[Late Pregnancy History]]),FALSE)</f>
        <v>Yes</v>
      </c>
      <c r="S1126" s="1" t="str">
        <f>VLOOKUP(Cohort[[#This Row],[Code]],Codes[],COLUMN(Codes[[#Headers],[Labour History]]),FALSE)</f>
        <v>Yes</v>
      </c>
      <c r="T1126" s="1" t="str">
        <f>VLOOKUP(Cohort[[#This Row],[Code]],Codes[],COLUMN(Codes[[#Headers],[Baby Background Information]]),FALSE)</f>
        <v>Yes</v>
      </c>
      <c r="U1126" s="1" t="str">
        <f>VLOOKUP(Cohort[[#This Row],[Code]],Codes[],COLUMN(Codes[[#Headers],[EPDS]]),FALSE)</f>
        <v>Yes</v>
      </c>
      <c r="V1126" s="1" t="str">
        <f>VLOOKUP(Cohort[[#This Row],[Code]],Codes[],COLUMN(Codes[[#Headers],[Mother''s Medications]]),FALSE)</f>
        <v>Yes</v>
      </c>
      <c r="W1126" s="1" t="str">
        <f>VLOOKUP(Cohort[[#This Row],[Code]],Codes[],COLUMN(Codes[[#Headers],[Baby Medications]]),FALSE)</f>
        <v>Yes</v>
      </c>
      <c r="X1126" s="1" t="str">
        <f>VLOOKUP(Cohort[[#This Row],[Code]],Codes[],COLUMN(Codes[[#Headers],[Obstetric Histpry]]),FALSE)</f>
        <v>Yes</v>
      </c>
      <c r="Y1126" s="1" t="str">
        <f>VLOOKUP(Cohort[[#This Row],[Code]],Codes[],COLUMN(Codes[[#Headers],[18 Month Follow on Data]]),FALSE)</f>
        <v>No</v>
      </c>
    </row>
    <row r="1127" spans="1:25" hidden="1" x14ac:dyDescent="0.2">
      <c r="A1127" t="s">
        <v>1140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 t="str" cm="1">
        <f t="array" ref="I1127">TEXT(SUM(10^Code_Mask*(Cohort[[#This Row],[Fetal Pilot Scans, validated or not]:[Has child had an 18 month assessment.  NB this includes limited data, courtesy assessments etc]]&gt;0)),"0000000")</f>
        <v>0100000</v>
      </c>
      <c r="L1127" s="1" t="b">
        <f>VLOOKUP(Cohort[[#This Row],[Participant ID]],BIBS[],COLUMN(BIBS[[#Headers],[BIBS?]]),FALSE)</f>
        <v>0</v>
      </c>
      <c r="N1127" s="1" t="str">
        <f>VLOOKUP(Cohort[[#This Row],[Code]],Codes[],COLUMN(Codes[[#Headers],[Meaning]]),FALSE)</f>
        <v>Term scan, not assessed</v>
      </c>
      <c r="O1127" s="1" t="str">
        <f>VLOOKUP(Cohort[[#This Row],[Code]],Codes[],COLUMN(Codes[[#Headers],[Parents Demographic]]),FALSE)</f>
        <v>Yes</v>
      </c>
      <c r="P1127" s="1" t="str">
        <f>VLOOKUP(Cohort[[#This Row],[Code]],Codes[],COLUMN(Codes[[#Headers],[Mother''s Past Medical History]]),FALSE)</f>
        <v>Yes</v>
      </c>
      <c r="Q1127" s="1" t="str">
        <f>VLOOKUP(Cohort[[#This Row],[Code]],Codes[],COLUMN(Codes[[#Headers],[EDD + Mode of Conception]]),FALSE)</f>
        <v>Yes</v>
      </c>
      <c r="R1127" s="1" t="str">
        <f>VLOOKUP(Cohort[[#This Row],[Code]],Codes[],COLUMN(Codes[[#Headers],[Late Pregnancy History]]),FALSE)</f>
        <v>Yes</v>
      </c>
      <c r="S1127" s="1" t="str">
        <f>VLOOKUP(Cohort[[#This Row],[Code]],Codes[],COLUMN(Codes[[#Headers],[Labour History]]),FALSE)</f>
        <v>Yes</v>
      </c>
      <c r="T1127" s="1" t="str">
        <f>VLOOKUP(Cohort[[#This Row],[Code]],Codes[],COLUMN(Codes[[#Headers],[Baby Background Information]]),FALSE)</f>
        <v>Yes</v>
      </c>
      <c r="U1127" s="1" t="str">
        <f>VLOOKUP(Cohort[[#This Row],[Code]],Codes[],COLUMN(Codes[[#Headers],[EPDS]]),FALSE)</f>
        <v>Yes</v>
      </c>
      <c r="V1127" s="1" t="str">
        <f>VLOOKUP(Cohort[[#This Row],[Code]],Codes[],COLUMN(Codes[[#Headers],[Mother''s Medications]]),FALSE)</f>
        <v>Yes</v>
      </c>
      <c r="W1127" s="1" t="str">
        <f>VLOOKUP(Cohort[[#This Row],[Code]],Codes[],COLUMN(Codes[[#Headers],[Baby Medications]]),FALSE)</f>
        <v>Yes</v>
      </c>
      <c r="X1127" s="1" t="str">
        <f>VLOOKUP(Cohort[[#This Row],[Code]],Codes[],COLUMN(Codes[[#Headers],[Obstetric Histpry]]),FALSE)</f>
        <v>Yes</v>
      </c>
      <c r="Y1127" s="1" t="str">
        <f>VLOOKUP(Cohort[[#This Row],[Code]],Codes[],COLUMN(Codes[[#Headers],[18 Month Follow on Data]]),FALSE)</f>
        <v>No</v>
      </c>
    </row>
    <row r="1128" spans="1:25" hidden="1" x14ac:dyDescent="0.2">
      <c r="A1128" t="s">
        <v>1141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 t="str" cm="1">
        <f t="array" ref="I1128">TEXT(SUM(10^Code_Mask*(Cohort[[#This Row],[Fetal Pilot Scans, validated or not]:[Has child had an 18 month assessment.  NB this includes limited data, courtesy assessments etc]]&gt;0)),"0000000")</f>
        <v>0100000</v>
      </c>
      <c r="L1128" s="1" t="b">
        <f>VLOOKUP(Cohort[[#This Row],[Participant ID]],BIBS[],COLUMN(BIBS[[#Headers],[BIBS?]]),FALSE)</f>
        <v>0</v>
      </c>
      <c r="N1128" s="1" t="str">
        <f>VLOOKUP(Cohort[[#This Row],[Code]],Codes[],COLUMN(Codes[[#Headers],[Meaning]]),FALSE)</f>
        <v>Term scan, not assessed</v>
      </c>
      <c r="O1128" s="1" t="str">
        <f>VLOOKUP(Cohort[[#This Row],[Code]],Codes[],COLUMN(Codes[[#Headers],[Parents Demographic]]),FALSE)</f>
        <v>Yes</v>
      </c>
      <c r="P1128" s="1" t="str">
        <f>VLOOKUP(Cohort[[#This Row],[Code]],Codes[],COLUMN(Codes[[#Headers],[Mother''s Past Medical History]]),FALSE)</f>
        <v>Yes</v>
      </c>
      <c r="Q1128" s="1" t="str">
        <f>VLOOKUP(Cohort[[#This Row],[Code]],Codes[],COLUMN(Codes[[#Headers],[EDD + Mode of Conception]]),FALSE)</f>
        <v>Yes</v>
      </c>
      <c r="R1128" s="1" t="str">
        <f>VLOOKUP(Cohort[[#This Row],[Code]],Codes[],COLUMN(Codes[[#Headers],[Late Pregnancy History]]),FALSE)</f>
        <v>Yes</v>
      </c>
      <c r="S1128" s="1" t="str">
        <f>VLOOKUP(Cohort[[#This Row],[Code]],Codes[],COLUMN(Codes[[#Headers],[Labour History]]),FALSE)</f>
        <v>Yes</v>
      </c>
      <c r="T1128" s="1" t="str">
        <f>VLOOKUP(Cohort[[#This Row],[Code]],Codes[],COLUMN(Codes[[#Headers],[Baby Background Information]]),FALSE)</f>
        <v>Yes</v>
      </c>
      <c r="U1128" s="1" t="str">
        <f>VLOOKUP(Cohort[[#This Row],[Code]],Codes[],COLUMN(Codes[[#Headers],[EPDS]]),FALSE)</f>
        <v>Yes</v>
      </c>
      <c r="V1128" s="1" t="str">
        <f>VLOOKUP(Cohort[[#This Row],[Code]],Codes[],COLUMN(Codes[[#Headers],[Mother''s Medications]]),FALSE)</f>
        <v>Yes</v>
      </c>
      <c r="W1128" s="1" t="str">
        <f>VLOOKUP(Cohort[[#This Row],[Code]],Codes[],COLUMN(Codes[[#Headers],[Baby Medications]]),FALSE)</f>
        <v>Yes</v>
      </c>
      <c r="X1128" s="1" t="str">
        <f>VLOOKUP(Cohort[[#This Row],[Code]],Codes[],COLUMN(Codes[[#Headers],[Obstetric Histpry]]),FALSE)</f>
        <v>Yes</v>
      </c>
      <c r="Y1128" s="1" t="str">
        <f>VLOOKUP(Cohort[[#This Row],[Code]],Codes[],COLUMN(Codes[[#Headers],[18 Month Follow on Data]]),FALSE)</f>
        <v>No</v>
      </c>
    </row>
    <row r="1129" spans="1:25" x14ac:dyDescent="0.2">
      <c r="A1129" t="s">
        <v>1142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 t="str" cm="1">
        <f t="array" ref="I1129">TEXT(SUM(10^Code_Mask*(Cohort[[#This Row],[Fetal Pilot Scans, validated or not]:[Has child had an 18 month assessment.  NB this includes limited data, courtesy assessments etc]]&gt;0)),"0000000")</f>
        <v>1100000</v>
      </c>
      <c r="L1129" s="1" t="b">
        <f>VLOOKUP(Cohort[[#This Row],[Participant ID]],BIBS[],COLUMN(BIBS[[#Headers],[BIBS?]]),FALSE)</f>
        <v>1</v>
      </c>
      <c r="N1129" s="1" t="str">
        <f>VLOOKUP(Cohort[[#This Row],[Code]],Codes[],COLUMN(Codes[[#Headers],[Meaning]]),FALSE)</f>
        <v>Fetal scan + term scan, not assessed</v>
      </c>
      <c r="O1129" s="1" t="str">
        <f>VLOOKUP(Cohort[[#This Row],[Code]],Codes[],COLUMN(Codes[[#Headers],[Parents Demographic]]),FALSE)</f>
        <v>Yes</v>
      </c>
      <c r="P1129" s="1" t="str">
        <f>VLOOKUP(Cohort[[#This Row],[Code]],Codes[],COLUMN(Codes[[#Headers],[Mother''s Past Medical History]]),FALSE)</f>
        <v>Yes</v>
      </c>
      <c r="Q1129" s="1" t="str">
        <f>VLOOKUP(Cohort[[#This Row],[Code]],Codes[],COLUMN(Codes[[#Headers],[EDD + Mode of Conception]]),FALSE)</f>
        <v>Yes</v>
      </c>
      <c r="R1129" s="1" t="str">
        <f>VLOOKUP(Cohort[[#This Row],[Code]],Codes[],COLUMN(Codes[[#Headers],[Late Pregnancy History]]),FALSE)</f>
        <v>Yes</v>
      </c>
      <c r="S1129" s="1" t="str">
        <f>VLOOKUP(Cohort[[#This Row],[Code]],Codes[],COLUMN(Codes[[#Headers],[Labour History]]),FALSE)</f>
        <v>Yes</v>
      </c>
      <c r="T1129" s="1" t="str">
        <f>VLOOKUP(Cohort[[#This Row],[Code]],Codes[],COLUMN(Codes[[#Headers],[Baby Background Information]]),FALSE)</f>
        <v>Yes</v>
      </c>
      <c r="U1129" s="1" t="str">
        <f>VLOOKUP(Cohort[[#This Row],[Code]],Codes[],COLUMN(Codes[[#Headers],[EPDS]]),FALSE)</f>
        <v>Yes</v>
      </c>
      <c r="V1129" s="1" t="str">
        <f>VLOOKUP(Cohort[[#This Row],[Code]],Codes[],COLUMN(Codes[[#Headers],[Mother''s Medications]]),FALSE)</f>
        <v>Yes</v>
      </c>
      <c r="W1129" s="1" t="str">
        <f>VLOOKUP(Cohort[[#This Row],[Code]],Codes[],COLUMN(Codes[[#Headers],[Baby Medications]]),FALSE)</f>
        <v>Yes</v>
      </c>
      <c r="X1129" s="1" t="str">
        <f>VLOOKUP(Cohort[[#This Row],[Code]],Codes[],COLUMN(Codes[[#Headers],[Obstetric Histpry]]),FALSE)</f>
        <v>Yes</v>
      </c>
      <c r="Y1129" s="1" t="str">
        <f>VLOOKUP(Cohort[[#This Row],[Code]],Codes[],COLUMN(Codes[[#Headers],[18 Month Follow on Data]]),FALSE)</f>
        <v>No</v>
      </c>
    </row>
    <row r="1130" spans="1:25" hidden="1" x14ac:dyDescent="0.2">
      <c r="A1130" t="s">
        <v>1143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 t="str" cm="1">
        <f t="array" ref="I1130">TEXT(SUM(10^Code_Mask*(Cohort[[#This Row],[Fetal Pilot Scans, validated or not]:[Has child had an 18 month assessment.  NB this includes limited data, courtesy assessments etc]]&gt;0)),"0000000")</f>
        <v>0100000</v>
      </c>
      <c r="L1130" s="1" t="b">
        <f>VLOOKUP(Cohort[[#This Row],[Participant ID]],BIBS[],COLUMN(BIBS[[#Headers],[BIBS?]]),FALSE)</f>
        <v>0</v>
      </c>
      <c r="N1130" s="1" t="str">
        <f>VLOOKUP(Cohort[[#This Row],[Code]],Codes[],COLUMN(Codes[[#Headers],[Meaning]]),FALSE)</f>
        <v>Term scan, not assessed</v>
      </c>
      <c r="O1130" s="1" t="str">
        <f>VLOOKUP(Cohort[[#This Row],[Code]],Codes[],COLUMN(Codes[[#Headers],[Parents Demographic]]),FALSE)</f>
        <v>Yes</v>
      </c>
      <c r="P1130" s="1" t="str">
        <f>VLOOKUP(Cohort[[#This Row],[Code]],Codes[],COLUMN(Codes[[#Headers],[Mother''s Past Medical History]]),FALSE)</f>
        <v>Yes</v>
      </c>
      <c r="Q1130" s="1" t="str">
        <f>VLOOKUP(Cohort[[#This Row],[Code]],Codes[],COLUMN(Codes[[#Headers],[EDD + Mode of Conception]]),FALSE)</f>
        <v>Yes</v>
      </c>
      <c r="R1130" s="1" t="str">
        <f>VLOOKUP(Cohort[[#This Row],[Code]],Codes[],COLUMN(Codes[[#Headers],[Late Pregnancy History]]),FALSE)</f>
        <v>Yes</v>
      </c>
      <c r="S1130" s="1" t="str">
        <f>VLOOKUP(Cohort[[#This Row],[Code]],Codes[],COLUMN(Codes[[#Headers],[Labour History]]),FALSE)</f>
        <v>Yes</v>
      </c>
      <c r="T1130" s="1" t="str">
        <f>VLOOKUP(Cohort[[#This Row],[Code]],Codes[],COLUMN(Codes[[#Headers],[Baby Background Information]]),FALSE)</f>
        <v>Yes</v>
      </c>
      <c r="U1130" s="1" t="str">
        <f>VLOOKUP(Cohort[[#This Row],[Code]],Codes[],COLUMN(Codes[[#Headers],[EPDS]]),FALSE)</f>
        <v>Yes</v>
      </c>
      <c r="V1130" s="1" t="str">
        <f>VLOOKUP(Cohort[[#This Row],[Code]],Codes[],COLUMN(Codes[[#Headers],[Mother''s Medications]]),FALSE)</f>
        <v>Yes</v>
      </c>
      <c r="W1130" s="1" t="str">
        <f>VLOOKUP(Cohort[[#This Row],[Code]],Codes[],COLUMN(Codes[[#Headers],[Baby Medications]]),FALSE)</f>
        <v>Yes</v>
      </c>
      <c r="X1130" s="1" t="str">
        <f>VLOOKUP(Cohort[[#This Row],[Code]],Codes[],COLUMN(Codes[[#Headers],[Obstetric Histpry]]),FALSE)</f>
        <v>Yes</v>
      </c>
      <c r="Y1130" s="1" t="str">
        <f>VLOOKUP(Cohort[[#This Row],[Code]],Codes[],COLUMN(Codes[[#Headers],[18 Month Follow on Data]]),FALSE)</f>
        <v>No</v>
      </c>
    </row>
    <row r="1131" spans="1:25" x14ac:dyDescent="0.2">
      <c r="A1131" t="s">
        <v>1144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 t="str" cm="1">
        <f t="array" ref="I1131">TEXT(SUM(10^Code_Mask*(Cohort[[#This Row],[Fetal Pilot Scans, validated or not]:[Has child had an 18 month assessment.  NB this includes limited data, courtesy assessments etc]]&gt;0)),"0000000")</f>
        <v>1000000</v>
      </c>
      <c r="L1131" s="1" t="b">
        <f>VLOOKUP(Cohort[[#This Row],[Participant ID]],BIBS[],COLUMN(BIBS[[#Headers],[BIBS?]]),FALSE)</f>
        <v>1</v>
      </c>
      <c r="N1131" s="1" t="str">
        <f>VLOOKUP(Cohort[[#This Row],[Code]],Codes[],COLUMN(Codes[[#Headers],[Meaning]]),FALSE)</f>
        <v>Fetal scan, no other scans, not assessed</v>
      </c>
      <c r="O1131" s="1" t="str">
        <f>VLOOKUP(Cohort[[#This Row],[Code]],Codes[],COLUMN(Codes[[#Headers],[Parents Demographic]]),FALSE)</f>
        <v>Yes</v>
      </c>
      <c r="P1131" s="1" t="str">
        <f>VLOOKUP(Cohort[[#This Row],[Code]],Codes[],COLUMN(Codes[[#Headers],[Mother''s Past Medical History]]),FALSE)</f>
        <v>Yes</v>
      </c>
      <c r="Q1131" s="1" t="str">
        <f>VLOOKUP(Cohort[[#This Row],[Code]],Codes[],COLUMN(Codes[[#Headers],[EDD + Mode of Conception]]),FALSE)</f>
        <v>Yes</v>
      </c>
      <c r="R1131" s="1" t="str">
        <f>VLOOKUP(Cohort[[#This Row],[Code]],Codes[],COLUMN(Codes[[#Headers],[Late Pregnancy History]]),FALSE)</f>
        <v>Yes</v>
      </c>
      <c r="S1131" s="1" t="str">
        <f>VLOOKUP(Cohort[[#This Row],[Code]],Codes[],COLUMN(Codes[[#Headers],[Labour History]]),FALSE)</f>
        <v>Yes</v>
      </c>
      <c r="T1131" s="1" t="str">
        <f>VLOOKUP(Cohort[[#This Row],[Code]],Codes[],COLUMN(Codes[[#Headers],[Baby Background Information]]),FALSE)</f>
        <v>Yes</v>
      </c>
      <c r="U1131" s="1" t="str">
        <f>VLOOKUP(Cohort[[#This Row],[Code]],Codes[],COLUMN(Codes[[#Headers],[EPDS]]),FALSE)</f>
        <v>Yes</v>
      </c>
      <c r="V1131" s="1" t="str">
        <f>VLOOKUP(Cohort[[#This Row],[Code]],Codes[],COLUMN(Codes[[#Headers],[Mother''s Medications]]),FALSE)</f>
        <v>Yes</v>
      </c>
      <c r="W1131" s="1" t="str">
        <f>VLOOKUP(Cohort[[#This Row],[Code]],Codes[],COLUMN(Codes[[#Headers],[Baby Medications]]),FALSE)</f>
        <v>Yes</v>
      </c>
      <c r="X1131" s="1" t="str">
        <f>VLOOKUP(Cohort[[#This Row],[Code]],Codes[],COLUMN(Codes[[#Headers],[Obstetric Histpry]]),FALSE)</f>
        <v>Yes</v>
      </c>
      <c r="Y1131" s="1" t="str">
        <f>VLOOKUP(Cohort[[#This Row],[Code]],Codes[],COLUMN(Codes[[#Headers],[18 Month Follow on Data]]),FALSE)</f>
        <v>No</v>
      </c>
    </row>
    <row r="1132" spans="1:25" x14ac:dyDescent="0.2">
      <c r="A1132" t="s">
        <v>1145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 t="str" cm="1">
        <f t="array" ref="I1132">TEXT(SUM(10^Code_Mask*(Cohort[[#This Row],[Fetal Pilot Scans, validated or not]:[Has child had an 18 month assessment.  NB this includes limited data, courtesy assessments etc]]&gt;0)),"0000000")</f>
        <v>1000000</v>
      </c>
      <c r="L1132" s="1" t="b">
        <f>VLOOKUP(Cohort[[#This Row],[Participant ID]],BIBS[],COLUMN(BIBS[[#Headers],[BIBS?]]),FALSE)</f>
        <v>1</v>
      </c>
      <c r="N1132" s="1" t="str">
        <f>VLOOKUP(Cohort[[#This Row],[Code]],Codes[],COLUMN(Codes[[#Headers],[Meaning]]),FALSE)</f>
        <v>Fetal scan, no other scans, not assessed</v>
      </c>
      <c r="O1132" s="1" t="str">
        <f>VLOOKUP(Cohort[[#This Row],[Code]],Codes[],COLUMN(Codes[[#Headers],[Parents Demographic]]),FALSE)</f>
        <v>Yes</v>
      </c>
      <c r="P1132" s="1" t="str">
        <f>VLOOKUP(Cohort[[#This Row],[Code]],Codes[],COLUMN(Codes[[#Headers],[Mother''s Past Medical History]]),FALSE)</f>
        <v>Yes</v>
      </c>
      <c r="Q1132" s="1" t="str">
        <f>VLOOKUP(Cohort[[#This Row],[Code]],Codes[],COLUMN(Codes[[#Headers],[EDD + Mode of Conception]]),FALSE)</f>
        <v>Yes</v>
      </c>
      <c r="R1132" s="1" t="str">
        <f>VLOOKUP(Cohort[[#This Row],[Code]],Codes[],COLUMN(Codes[[#Headers],[Late Pregnancy History]]),FALSE)</f>
        <v>Yes</v>
      </c>
      <c r="S1132" s="1" t="str">
        <f>VLOOKUP(Cohort[[#This Row],[Code]],Codes[],COLUMN(Codes[[#Headers],[Labour History]]),FALSE)</f>
        <v>Yes</v>
      </c>
      <c r="T1132" s="1" t="str">
        <f>VLOOKUP(Cohort[[#This Row],[Code]],Codes[],COLUMN(Codes[[#Headers],[Baby Background Information]]),FALSE)</f>
        <v>Yes</v>
      </c>
      <c r="U1132" s="1" t="str">
        <f>VLOOKUP(Cohort[[#This Row],[Code]],Codes[],COLUMN(Codes[[#Headers],[EPDS]]),FALSE)</f>
        <v>Yes</v>
      </c>
      <c r="V1132" s="1" t="str">
        <f>VLOOKUP(Cohort[[#This Row],[Code]],Codes[],COLUMN(Codes[[#Headers],[Mother''s Medications]]),FALSE)</f>
        <v>Yes</v>
      </c>
      <c r="W1132" s="1" t="str">
        <f>VLOOKUP(Cohort[[#This Row],[Code]],Codes[],COLUMN(Codes[[#Headers],[Baby Medications]]),FALSE)</f>
        <v>Yes</v>
      </c>
      <c r="X1132" s="1" t="str">
        <f>VLOOKUP(Cohort[[#This Row],[Code]],Codes[],COLUMN(Codes[[#Headers],[Obstetric Histpry]]),FALSE)</f>
        <v>Yes</v>
      </c>
      <c r="Y1132" s="1" t="str">
        <f>VLOOKUP(Cohort[[#This Row],[Code]],Codes[],COLUMN(Codes[[#Headers],[18 Month Follow on Data]]),FALSE)</f>
        <v>No</v>
      </c>
    </row>
    <row r="1133" spans="1:25" hidden="1" x14ac:dyDescent="0.2">
      <c r="A1133" t="s">
        <v>1146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 t="str" cm="1">
        <f t="array" ref="I1133">TEXT(SUM(10^Code_Mask*(Cohort[[#This Row],[Fetal Pilot Scans, validated or not]:[Has child had an 18 month assessment.  NB this includes limited data, courtesy assessments etc]]&gt;0)),"0000000")</f>
        <v>1000000</v>
      </c>
      <c r="L1133" s="1" t="b">
        <f>VLOOKUP(Cohort[[#This Row],[Participant ID]],BIBS[],COLUMN(BIBS[[#Headers],[BIBS?]]),FALSE)</f>
        <v>0</v>
      </c>
      <c r="N1133" s="1" t="str">
        <f>VLOOKUP(Cohort[[#This Row],[Code]],Codes[],COLUMN(Codes[[#Headers],[Meaning]]),FALSE)</f>
        <v>Fetal scan, no other scans, not assessed</v>
      </c>
      <c r="O1133" s="1" t="str">
        <f>VLOOKUP(Cohort[[#This Row],[Code]],Codes[],COLUMN(Codes[[#Headers],[Parents Demographic]]),FALSE)</f>
        <v>Yes</v>
      </c>
      <c r="P1133" s="1" t="str">
        <f>VLOOKUP(Cohort[[#This Row],[Code]],Codes[],COLUMN(Codes[[#Headers],[Mother''s Past Medical History]]),FALSE)</f>
        <v>Yes</v>
      </c>
      <c r="Q1133" s="1" t="str">
        <f>VLOOKUP(Cohort[[#This Row],[Code]],Codes[],COLUMN(Codes[[#Headers],[EDD + Mode of Conception]]),FALSE)</f>
        <v>Yes</v>
      </c>
      <c r="R1133" s="1" t="str">
        <f>VLOOKUP(Cohort[[#This Row],[Code]],Codes[],COLUMN(Codes[[#Headers],[Late Pregnancy History]]),FALSE)</f>
        <v>Yes</v>
      </c>
      <c r="S1133" s="1" t="str">
        <f>VLOOKUP(Cohort[[#This Row],[Code]],Codes[],COLUMN(Codes[[#Headers],[Labour History]]),FALSE)</f>
        <v>Yes</v>
      </c>
      <c r="T1133" s="1" t="str">
        <f>VLOOKUP(Cohort[[#This Row],[Code]],Codes[],COLUMN(Codes[[#Headers],[Baby Background Information]]),FALSE)</f>
        <v>Yes</v>
      </c>
      <c r="U1133" s="1" t="str">
        <f>VLOOKUP(Cohort[[#This Row],[Code]],Codes[],COLUMN(Codes[[#Headers],[EPDS]]),FALSE)</f>
        <v>Yes</v>
      </c>
      <c r="V1133" s="1" t="str">
        <f>VLOOKUP(Cohort[[#This Row],[Code]],Codes[],COLUMN(Codes[[#Headers],[Mother''s Medications]]),FALSE)</f>
        <v>Yes</v>
      </c>
      <c r="W1133" s="1" t="str">
        <f>VLOOKUP(Cohort[[#This Row],[Code]],Codes[],COLUMN(Codes[[#Headers],[Baby Medications]]),FALSE)</f>
        <v>Yes</v>
      </c>
      <c r="X1133" s="1" t="str">
        <f>VLOOKUP(Cohort[[#This Row],[Code]],Codes[],COLUMN(Codes[[#Headers],[Obstetric Histpry]]),FALSE)</f>
        <v>Yes</v>
      </c>
      <c r="Y1133" s="1" t="str">
        <f>VLOOKUP(Cohort[[#This Row],[Code]],Codes[],COLUMN(Codes[[#Headers],[18 Month Follow on Data]]),FALSE)</f>
        <v>No</v>
      </c>
    </row>
    <row r="1134" spans="1:25" hidden="1" x14ac:dyDescent="0.2">
      <c r="A1134" t="s">
        <v>1147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 t="str" cm="1">
        <f t="array" ref="I1134">TEXT(SUM(10^Code_Mask*(Cohort[[#This Row],[Fetal Pilot Scans, validated or not]:[Has child had an 18 month assessment.  NB this includes limited data, courtesy assessments etc]]&gt;0)),"0000000")</f>
        <v>0011000</v>
      </c>
      <c r="L1134" s="1" t="b">
        <f>VLOOKUP(Cohort[[#This Row],[Participant ID]],BIBS[],COLUMN(BIBS[[#Headers],[BIBS?]]),FALSE)</f>
        <v>0</v>
      </c>
      <c r="N1134" s="1" t="str">
        <f>VLOOKUP(Cohort[[#This Row],[Code]],Codes[],COLUMN(Codes[[#Headers],[Meaning]]),FALSE)</f>
        <v>Pre-term and pre-term at term scans, not assessed</v>
      </c>
      <c r="O1134" s="1" t="str">
        <f>VLOOKUP(Cohort[[#This Row],[Code]],Codes[],COLUMN(Codes[[#Headers],[Parents Demographic]]),FALSE)</f>
        <v>Yes</v>
      </c>
      <c r="P1134" s="1" t="str">
        <f>VLOOKUP(Cohort[[#This Row],[Code]],Codes[],COLUMN(Codes[[#Headers],[Mother''s Past Medical History]]),FALSE)</f>
        <v>Yes</v>
      </c>
      <c r="Q1134" s="1" t="str">
        <f>VLOOKUP(Cohort[[#This Row],[Code]],Codes[],COLUMN(Codes[[#Headers],[EDD + Mode of Conception]]),FALSE)</f>
        <v>Yes</v>
      </c>
      <c r="R1134" s="1" t="str">
        <f>VLOOKUP(Cohort[[#This Row],[Code]],Codes[],COLUMN(Codes[[#Headers],[Late Pregnancy History]]),FALSE)</f>
        <v>Yes</v>
      </c>
      <c r="S1134" s="1" t="str">
        <f>VLOOKUP(Cohort[[#This Row],[Code]],Codes[],COLUMN(Codes[[#Headers],[Labour History]]),FALSE)</f>
        <v>Yes</v>
      </c>
      <c r="T1134" s="1" t="str">
        <f>VLOOKUP(Cohort[[#This Row],[Code]],Codes[],COLUMN(Codes[[#Headers],[Baby Background Information]]),FALSE)</f>
        <v>Yes</v>
      </c>
      <c r="U1134" s="1" t="str">
        <f>VLOOKUP(Cohort[[#This Row],[Code]],Codes[],COLUMN(Codes[[#Headers],[EPDS]]),FALSE)</f>
        <v>Yes</v>
      </c>
      <c r="V1134" s="1" t="str">
        <f>VLOOKUP(Cohort[[#This Row],[Code]],Codes[],COLUMN(Codes[[#Headers],[Mother''s Medications]]),FALSE)</f>
        <v>Yes</v>
      </c>
      <c r="W1134" s="1" t="str">
        <f>VLOOKUP(Cohort[[#This Row],[Code]],Codes[],COLUMN(Codes[[#Headers],[Baby Medications]]),FALSE)</f>
        <v>Yes</v>
      </c>
      <c r="X1134" s="1" t="str">
        <f>VLOOKUP(Cohort[[#This Row],[Code]],Codes[],COLUMN(Codes[[#Headers],[Obstetric Histpry]]),FALSE)</f>
        <v>Yes</v>
      </c>
      <c r="Y1134" s="1" t="str">
        <f>VLOOKUP(Cohort[[#This Row],[Code]],Codes[],COLUMN(Codes[[#Headers],[18 Month Follow on Data]]),FALSE)</f>
        <v>No</v>
      </c>
    </row>
    <row r="1135" spans="1:25" x14ac:dyDescent="0.2">
      <c r="A1135" t="s">
        <v>1148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 t="str" cm="1">
        <f t="array" ref="I1135">TEXT(SUM(10^Code_Mask*(Cohort[[#This Row],[Fetal Pilot Scans, validated or not]:[Has child had an 18 month assessment.  NB this includes limited data, courtesy assessments etc]]&gt;0)),"0000000")</f>
        <v>0100000</v>
      </c>
      <c r="L1135" s="1" t="b">
        <f>VLOOKUP(Cohort[[#This Row],[Participant ID]],BIBS[],COLUMN(BIBS[[#Headers],[BIBS?]]),FALSE)</f>
        <v>1</v>
      </c>
      <c r="N1135" s="1" t="str">
        <f>VLOOKUP(Cohort[[#This Row],[Code]],Codes[],COLUMN(Codes[[#Headers],[Meaning]]),FALSE)</f>
        <v>Term scan, not assessed</v>
      </c>
      <c r="O1135" s="1" t="str">
        <f>VLOOKUP(Cohort[[#This Row],[Code]],Codes[],COLUMN(Codes[[#Headers],[Parents Demographic]]),FALSE)</f>
        <v>Yes</v>
      </c>
      <c r="P1135" s="1" t="str">
        <f>VLOOKUP(Cohort[[#This Row],[Code]],Codes[],COLUMN(Codes[[#Headers],[Mother''s Past Medical History]]),FALSE)</f>
        <v>Yes</v>
      </c>
      <c r="Q1135" s="1" t="str">
        <f>VLOOKUP(Cohort[[#This Row],[Code]],Codes[],COLUMN(Codes[[#Headers],[EDD + Mode of Conception]]),FALSE)</f>
        <v>Yes</v>
      </c>
      <c r="R1135" s="1" t="str">
        <f>VLOOKUP(Cohort[[#This Row],[Code]],Codes[],COLUMN(Codes[[#Headers],[Late Pregnancy History]]),FALSE)</f>
        <v>Yes</v>
      </c>
      <c r="S1135" s="1" t="str">
        <f>VLOOKUP(Cohort[[#This Row],[Code]],Codes[],COLUMN(Codes[[#Headers],[Labour History]]),FALSE)</f>
        <v>Yes</v>
      </c>
      <c r="T1135" s="1" t="str">
        <f>VLOOKUP(Cohort[[#This Row],[Code]],Codes[],COLUMN(Codes[[#Headers],[Baby Background Information]]),FALSE)</f>
        <v>Yes</v>
      </c>
      <c r="U1135" s="1" t="str">
        <f>VLOOKUP(Cohort[[#This Row],[Code]],Codes[],COLUMN(Codes[[#Headers],[EPDS]]),FALSE)</f>
        <v>Yes</v>
      </c>
      <c r="V1135" s="1" t="str">
        <f>VLOOKUP(Cohort[[#This Row],[Code]],Codes[],COLUMN(Codes[[#Headers],[Mother''s Medications]]),FALSE)</f>
        <v>Yes</v>
      </c>
      <c r="W1135" s="1" t="str">
        <f>VLOOKUP(Cohort[[#This Row],[Code]],Codes[],COLUMN(Codes[[#Headers],[Baby Medications]]),FALSE)</f>
        <v>Yes</v>
      </c>
      <c r="X1135" s="1" t="str">
        <f>VLOOKUP(Cohort[[#This Row],[Code]],Codes[],COLUMN(Codes[[#Headers],[Obstetric Histpry]]),FALSE)</f>
        <v>Yes</v>
      </c>
      <c r="Y1135" s="1" t="str">
        <f>VLOOKUP(Cohort[[#This Row],[Code]],Codes[],COLUMN(Codes[[#Headers],[18 Month Follow on Data]]),FALSE)</f>
        <v>No</v>
      </c>
    </row>
    <row r="1136" spans="1:25" x14ac:dyDescent="0.2">
      <c r="A1136" t="s">
        <v>1149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 t="str" cm="1">
        <f t="array" ref="I1136">TEXT(SUM(10^Code_Mask*(Cohort[[#This Row],[Fetal Pilot Scans, validated or not]:[Has child had an 18 month assessment.  NB this includes limited data, courtesy assessments etc]]&gt;0)),"0000000")</f>
        <v>0100000</v>
      </c>
      <c r="L1136" s="1" t="b">
        <f>VLOOKUP(Cohort[[#This Row],[Participant ID]],BIBS[],COLUMN(BIBS[[#Headers],[BIBS?]]),FALSE)</f>
        <v>1</v>
      </c>
      <c r="N1136" s="1" t="str">
        <f>VLOOKUP(Cohort[[#This Row],[Code]],Codes[],COLUMN(Codes[[#Headers],[Meaning]]),FALSE)</f>
        <v>Term scan, not assessed</v>
      </c>
      <c r="O1136" s="1" t="str">
        <f>VLOOKUP(Cohort[[#This Row],[Code]],Codes[],COLUMN(Codes[[#Headers],[Parents Demographic]]),FALSE)</f>
        <v>Yes</v>
      </c>
      <c r="P1136" s="1" t="str">
        <f>VLOOKUP(Cohort[[#This Row],[Code]],Codes[],COLUMN(Codes[[#Headers],[Mother''s Past Medical History]]),FALSE)</f>
        <v>Yes</v>
      </c>
      <c r="Q1136" s="1" t="str">
        <f>VLOOKUP(Cohort[[#This Row],[Code]],Codes[],COLUMN(Codes[[#Headers],[EDD + Mode of Conception]]),FALSE)</f>
        <v>Yes</v>
      </c>
      <c r="R1136" s="1" t="str">
        <f>VLOOKUP(Cohort[[#This Row],[Code]],Codes[],COLUMN(Codes[[#Headers],[Late Pregnancy History]]),FALSE)</f>
        <v>Yes</v>
      </c>
      <c r="S1136" s="1" t="str">
        <f>VLOOKUP(Cohort[[#This Row],[Code]],Codes[],COLUMN(Codes[[#Headers],[Labour History]]),FALSE)</f>
        <v>Yes</v>
      </c>
      <c r="T1136" s="1" t="str">
        <f>VLOOKUP(Cohort[[#This Row],[Code]],Codes[],COLUMN(Codes[[#Headers],[Baby Background Information]]),FALSE)</f>
        <v>Yes</v>
      </c>
      <c r="U1136" s="1" t="str">
        <f>VLOOKUP(Cohort[[#This Row],[Code]],Codes[],COLUMN(Codes[[#Headers],[EPDS]]),FALSE)</f>
        <v>Yes</v>
      </c>
      <c r="V1136" s="1" t="str">
        <f>VLOOKUP(Cohort[[#This Row],[Code]],Codes[],COLUMN(Codes[[#Headers],[Mother''s Medications]]),FALSE)</f>
        <v>Yes</v>
      </c>
      <c r="W1136" s="1" t="str">
        <f>VLOOKUP(Cohort[[#This Row],[Code]],Codes[],COLUMN(Codes[[#Headers],[Baby Medications]]),FALSE)</f>
        <v>Yes</v>
      </c>
      <c r="X1136" s="1" t="str">
        <f>VLOOKUP(Cohort[[#This Row],[Code]],Codes[],COLUMN(Codes[[#Headers],[Obstetric Histpry]]),FALSE)</f>
        <v>Yes</v>
      </c>
      <c r="Y1136" s="1" t="str">
        <f>VLOOKUP(Cohort[[#This Row],[Code]],Codes[],COLUMN(Codes[[#Headers],[18 Month Follow on Data]]),FALSE)</f>
        <v>No</v>
      </c>
    </row>
    <row r="1137" spans="1:25" hidden="1" x14ac:dyDescent="0.2">
      <c r="A1137" t="s">
        <v>1150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 t="str" cm="1">
        <f t="array" ref="I1137">TEXT(SUM(10^Code_Mask*(Cohort[[#This Row],[Fetal Pilot Scans, validated or not]:[Has child had an 18 month assessment.  NB this includes limited data, courtesy assessments etc]]&gt;0)),"0000000")</f>
        <v>0011000</v>
      </c>
      <c r="L1137" s="1" t="b">
        <f>VLOOKUP(Cohort[[#This Row],[Participant ID]],BIBS[],COLUMN(BIBS[[#Headers],[BIBS?]]),FALSE)</f>
        <v>0</v>
      </c>
      <c r="N1137" s="1" t="str">
        <f>VLOOKUP(Cohort[[#This Row],[Code]],Codes[],COLUMN(Codes[[#Headers],[Meaning]]),FALSE)</f>
        <v>Pre-term and pre-term at term scans, not assessed</v>
      </c>
      <c r="O1137" s="1" t="str">
        <f>VLOOKUP(Cohort[[#This Row],[Code]],Codes[],COLUMN(Codes[[#Headers],[Parents Demographic]]),FALSE)</f>
        <v>Yes</v>
      </c>
      <c r="P1137" s="1" t="str">
        <f>VLOOKUP(Cohort[[#This Row],[Code]],Codes[],COLUMN(Codes[[#Headers],[Mother''s Past Medical History]]),FALSE)</f>
        <v>Yes</v>
      </c>
      <c r="Q1137" s="1" t="str">
        <f>VLOOKUP(Cohort[[#This Row],[Code]],Codes[],COLUMN(Codes[[#Headers],[EDD + Mode of Conception]]),FALSE)</f>
        <v>Yes</v>
      </c>
      <c r="R1137" s="1" t="str">
        <f>VLOOKUP(Cohort[[#This Row],[Code]],Codes[],COLUMN(Codes[[#Headers],[Late Pregnancy History]]),FALSE)</f>
        <v>Yes</v>
      </c>
      <c r="S1137" s="1" t="str">
        <f>VLOOKUP(Cohort[[#This Row],[Code]],Codes[],COLUMN(Codes[[#Headers],[Labour History]]),FALSE)</f>
        <v>Yes</v>
      </c>
      <c r="T1137" s="1" t="str">
        <f>VLOOKUP(Cohort[[#This Row],[Code]],Codes[],COLUMN(Codes[[#Headers],[Baby Background Information]]),FALSE)</f>
        <v>Yes</v>
      </c>
      <c r="U1137" s="1" t="str">
        <f>VLOOKUP(Cohort[[#This Row],[Code]],Codes[],COLUMN(Codes[[#Headers],[EPDS]]),FALSE)</f>
        <v>Yes</v>
      </c>
      <c r="V1137" s="1" t="str">
        <f>VLOOKUP(Cohort[[#This Row],[Code]],Codes[],COLUMN(Codes[[#Headers],[Mother''s Medications]]),FALSE)</f>
        <v>Yes</v>
      </c>
      <c r="W1137" s="1" t="str">
        <f>VLOOKUP(Cohort[[#This Row],[Code]],Codes[],COLUMN(Codes[[#Headers],[Baby Medications]]),FALSE)</f>
        <v>Yes</v>
      </c>
      <c r="X1137" s="1" t="str">
        <f>VLOOKUP(Cohort[[#This Row],[Code]],Codes[],COLUMN(Codes[[#Headers],[Obstetric Histpry]]),FALSE)</f>
        <v>Yes</v>
      </c>
      <c r="Y1137" s="1" t="str">
        <f>VLOOKUP(Cohort[[#This Row],[Code]],Codes[],COLUMN(Codes[[#Headers],[18 Month Follow on Data]]),FALSE)</f>
        <v>No</v>
      </c>
    </row>
    <row r="1138" spans="1:25" hidden="1" x14ac:dyDescent="0.2">
      <c r="A1138" t="s">
        <v>1151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 t="str" cm="1">
        <f t="array" ref="I1138">TEXT(SUM(10^Code_Mask*(Cohort[[#This Row],[Fetal Pilot Scans, validated or not]:[Has child had an 18 month assessment.  NB this includes limited data, courtesy assessments etc]]&gt;0)),"0000000")</f>
        <v>0001000</v>
      </c>
      <c r="L1138" s="1" t="b">
        <f>VLOOKUP(Cohort[[#This Row],[Participant ID]],BIBS[],COLUMN(BIBS[[#Headers],[BIBS?]]),FALSE)</f>
        <v>0</v>
      </c>
      <c r="N1138" s="1" t="str">
        <f>VLOOKUP(Cohort[[#This Row],[Code]],Codes[],COLUMN(Codes[[#Headers],[Meaning]]),FALSE)</f>
        <v>Pre-term_at term only, no other scans not assessed</v>
      </c>
      <c r="O1138" s="1" t="str">
        <f>VLOOKUP(Cohort[[#This Row],[Code]],Codes[],COLUMN(Codes[[#Headers],[Parents Demographic]]),FALSE)</f>
        <v>Yes</v>
      </c>
      <c r="P1138" s="1" t="str">
        <f>VLOOKUP(Cohort[[#This Row],[Code]],Codes[],COLUMN(Codes[[#Headers],[Mother''s Past Medical History]]),FALSE)</f>
        <v>Yes</v>
      </c>
      <c r="Q1138" s="1" t="str">
        <f>VLOOKUP(Cohort[[#This Row],[Code]],Codes[],COLUMN(Codes[[#Headers],[EDD + Mode of Conception]]),FALSE)</f>
        <v>Yes</v>
      </c>
      <c r="R1138" s="1" t="str">
        <f>VLOOKUP(Cohort[[#This Row],[Code]],Codes[],COLUMN(Codes[[#Headers],[Late Pregnancy History]]),FALSE)</f>
        <v>Yes</v>
      </c>
      <c r="S1138" s="1" t="str">
        <f>VLOOKUP(Cohort[[#This Row],[Code]],Codes[],COLUMN(Codes[[#Headers],[Labour History]]),FALSE)</f>
        <v>Yes</v>
      </c>
      <c r="T1138" s="1" t="str">
        <f>VLOOKUP(Cohort[[#This Row],[Code]],Codes[],COLUMN(Codes[[#Headers],[Baby Background Information]]),FALSE)</f>
        <v>Yes</v>
      </c>
      <c r="U1138" s="1" t="str">
        <f>VLOOKUP(Cohort[[#This Row],[Code]],Codes[],COLUMN(Codes[[#Headers],[EPDS]]),FALSE)</f>
        <v>Yes</v>
      </c>
      <c r="V1138" s="1" t="str">
        <f>VLOOKUP(Cohort[[#This Row],[Code]],Codes[],COLUMN(Codes[[#Headers],[Mother''s Medications]]),FALSE)</f>
        <v>Yes</v>
      </c>
      <c r="W1138" s="1" t="str">
        <f>VLOOKUP(Cohort[[#This Row],[Code]],Codes[],COLUMN(Codes[[#Headers],[Baby Medications]]),FALSE)</f>
        <v>Yes</v>
      </c>
      <c r="X1138" s="1" t="str">
        <f>VLOOKUP(Cohort[[#This Row],[Code]],Codes[],COLUMN(Codes[[#Headers],[Obstetric Histpry]]),FALSE)</f>
        <v>Yes</v>
      </c>
      <c r="Y1138" s="1" t="str">
        <f>VLOOKUP(Cohort[[#This Row],[Code]],Codes[],COLUMN(Codes[[#Headers],[18 Month Follow on Data]]),FALSE)</f>
        <v>No</v>
      </c>
    </row>
    <row r="1139" spans="1:25" hidden="1" x14ac:dyDescent="0.2">
      <c r="A1139" t="s">
        <v>1152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 t="str" cm="1">
        <f t="array" ref="I1139">TEXT(SUM(10^Code_Mask*(Cohort[[#This Row],[Fetal Pilot Scans, validated or not]:[Has child had an 18 month assessment.  NB this includes limited data, courtesy assessments etc]]&gt;0)),"0000000")</f>
        <v>0010000</v>
      </c>
      <c r="L1139" s="1" t="b">
        <f>VLOOKUP(Cohort[[#This Row],[Participant ID]],BIBS[],COLUMN(BIBS[[#Headers],[BIBS?]]),FALSE)</f>
        <v>0</v>
      </c>
      <c r="N1139" s="1" t="str">
        <f>VLOOKUP(Cohort[[#This Row],[Code]],Codes[],COLUMN(Codes[[#Headers],[Meaning]]),FALSE)</f>
        <v>Pre-term scan, no other scans, not assessed</v>
      </c>
      <c r="O1139" s="1" t="str">
        <f>VLOOKUP(Cohort[[#This Row],[Code]],Codes[],COLUMN(Codes[[#Headers],[Parents Demographic]]),FALSE)</f>
        <v>Yes</v>
      </c>
      <c r="P1139" s="1" t="str">
        <f>VLOOKUP(Cohort[[#This Row],[Code]],Codes[],COLUMN(Codes[[#Headers],[Mother''s Past Medical History]]),FALSE)</f>
        <v>Yes</v>
      </c>
      <c r="Q1139" s="1" t="str">
        <f>VLOOKUP(Cohort[[#This Row],[Code]],Codes[],COLUMN(Codes[[#Headers],[EDD + Mode of Conception]]),FALSE)</f>
        <v>Yes</v>
      </c>
      <c r="R1139" s="1" t="str">
        <f>VLOOKUP(Cohort[[#This Row],[Code]],Codes[],COLUMN(Codes[[#Headers],[Late Pregnancy History]]),FALSE)</f>
        <v>Yes</v>
      </c>
      <c r="S1139" s="1" t="str">
        <f>VLOOKUP(Cohort[[#This Row],[Code]],Codes[],COLUMN(Codes[[#Headers],[Labour History]]),FALSE)</f>
        <v>Yes</v>
      </c>
      <c r="T1139" s="1" t="str">
        <f>VLOOKUP(Cohort[[#This Row],[Code]],Codes[],COLUMN(Codes[[#Headers],[Baby Background Information]]),FALSE)</f>
        <v>Yes</v>
      </c>
      <c r="U1139" s="1" t="str">
        <f>VLOOKUP(Cohort[[#This Row],[Code]],Codes[],COLUMN(Codes[[#Headers],[EPDS]]),FALSE)</f>
        <v>Yes</v>
      </c>
      <c r="V1139" s="1" t="str">
        <f>VLOOKUP(Cohort[[#This Row],[Code]],Codes[],COLUMN(Codes[[#Headers],[Mother''s Medications]]),FALSE)</f>
        <v>Yes</v>
      </c>
      <c r="W1139" s="1" t="str">
        <f>VLOOKUP(Cohort[[#This Row],[Code]],Codes[],COLUMN(Codes[[#Headers],[Baby Medications]]),FALSE)</f>
        <v>Yes</v>
      </c>
      <c r="X1139" s="1" t="str">
        <f>VLOOKUP(Cohort[[#This Row],[Code]],Codes[],COLUMN(Codes[[#Headers],[Obstetric Histpry]]),FALSE)</f>
        <v>Yes</v>
      </c>
      <c r="Y1139" s="1" t="str">
        <f>VLOOKUP(Cohort[[#This Row],[Code]],Codes[],COLUMN(Codes[[#Headers],[18 Month Follow on Data]]),FALSE)</f>
        <v>No</v>
      </c>
    </row>
    <row r="1140" spans="1:25" hidden="1" x14ac:dyDescent="0.2">
      <c r="A1140" t="s">
        <v>1153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 t="str" cm="1">
        <f t="array" ref="I1140">TEXT(SUM(10^Code_Mask*(Cohort[[#This Row],[Fetal Pilot Scans, validated or not]:[Has child had an 18 month assessment.  NB this includes limited data, courtesy assessments etc]]&gt;0)),"0000000")</f>
        <v>0100000</v>
      </c>
      <c r="L1140" s="1" t="b">
        <f>VLOOKUP(Cohort[[#This Row],[Participant ID]],BIBS[],COLUMN(BIBS[[#Headers],[BIBS?]]),FALSE)</f>
        <v>0</v>
      </c>
      <c r="N1140" s="1" t="str">
        <f>VLOOKUP(Cohort[[#This Row],[Code]],Codes[],COLUMN(Codes[[#Headers],[Meaning]]),FALSE)</f>
        <v>Term scan, not assessed</v>
      </c>
      <c r="O1140" s="1" t="str">
        <f>VLOOKUP(Cohort[[#This Row],[Code]],Codes[],COLUMN(Codes[[#Headers],[Parents Demographic]]),FALSE)</f>
        <v>Yes</v>
      </c>
      <c r="P1140" s="1" t="str">
        <f>VLOOKUP(Cohort[[#This Row],[Code]],Codes[],COLUMN(Codes[[#Headers],[Mother''s Past Medical History]]),FALSE)</f>
        <v>Yes</v>
      </c>
      <c r="Q1140" s="1" t="str">
        <f>VLOOKUP(Cohort[[#This Row],[Code]],Codes[],COLUMN(Codes[[#Headers],[EDD + Mode of Conception]]),FALSE)</f>
        <v>Yes</v>
      </c>
      <c r="R1140" s="1" t="str">
        <f>VLOOKUP(Cohort[[#This Row],[Code]],Codes[],COLUMN(Codes[[#Headers],[Late Pregnancy History]]),FALSE)</f>
        <v>Yes</v>
      </c>
      <c r="S1140" s="1" t="str">
        <f>VLOOKUP(Cohort[[#This Row],[Code]],Codes[],COLUMN(Codes[[#Headers],[Labour History]]),FALSE)</f>
        <v>Yes</v>
      </c>
      <c r="T1140" s="1" t="str">
        <f>VLOOKUP(Cohort[[#This Row],[Code]],Codes[],COLUMN(Codes[[#Headers],[Baby Background Information]]),FALSE)</f>
        <v>Yes</v>
      </c>
      <c r="U1140" s="1" t="str">
        <f>VLOOKUP(Cohort[[#This Row],[Code]],Codes[],COLUMN(Codes[[#Headers],[EPDS]]),FALSE)</f>
        <v>Yes</v>
      </c>
      <c r="V1140" s="1" t="str">
        <f>VLOOKUP(Cohort[[#This Row],[Code]],Codes[],COLUMN(Codes[[#Headers],[Mother''s Medications]]),FALSE)</f>
        <v>Yes</v>
      </c>
      <c r="W1140" s="1" t="str">
        <f>VLOOKUP(Cohort[[#This Row],[Code]],Codes[],COLUMN(Codes[[#Headers],[Baby Medications]]),FALSE)</f>
        <v>Yes</v>
      </c>
      <c r="X1140" s="1" t="str">
        <f>VLOOKUP(Cohort[[#This Row],[Code]],Codes[],COLUMN(Codes[[#Headers],[Obstetric Histpry]]),FALSE)</f>
        <v>Yes</v>
      </c>
      <c r="Y1140" s="1" t="str">
        <f>VLOOKUP(Cohort[[#This Row],[Code]],Codes[],COLUMN(Codes[[#Headers],[18 Month Follow on Data]]),FALSE)</f>
        <v>No</v>
      </c>
    </row>
    <row r="1141" spans="1:25" hidden="1" x14ac:dyDescent="0.2">
      <c r="A1141" t="s">
        <v>1154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 t="str" cm="1">
        <f t="array" ref="I1141">TEXT(SUM(10^Code_Mask*(Cohort[[#This Row],[Fetal Pilot Scans, validated or not]:[Has child had an 18 month assessment.  NB this includes limited data, courtesy assessments etc]]&gt;0)),"0000000")</f>
        <v>0010000</v>
      </c>
      <c r="L1141" s="1" t="b">
        <f>VLOOKUP(Cohort[[#This Row],[Participant ID]],BIBS[],COLUMN(BIBS[[#Headers],[BIBS?]]),FALSE)</f>
        <v>0</v>
      </c>
      <c r="N1141" s="1" t="str">
        <f>VLOOKUP(Cohort[[#This Row],[Code]],Codes[],COLUMN(Codes[[#Headers],[Meaning]]),FALSE)</f>
        <v>Pre-term scan, no other scans, not assessed</v>
      </c>
      <c r="O1141" s="1" t="str">
        <f>VLOOKUP(Cohort[[#This Row],[Code]],Codes[],COLUMN(Codes[[#Headers],[Parents Demographic]]),FALSE)</f>
        <v>Yes</v>
      </c>
      <c r="P1141" s="1" t="str">
        <f>VLOOKUP(Cohort[[#This Row],[Code]],Codes[],COLUMN(Codes[[#Headers],[Mother''s Past Medical History]]),FALSE)</f>
        <v>Yes</v>
      </c>
      <c r="Q1141" s="1" t="str">
        <f>VLOOKUP(Cohort[[#This Row],[Code]],Codes[],COLUMN(Codes[[#Headers],[EDD + Mode of Conception]]),FALSE)</f>
        <v>Yes</v>
      </c>
      <c r="R1141" s="1" t="str">
        <f>VLOOKUP(Cohort[[#This Row],[Code]],Codes[],COLUMN(Codes[[#Headers],[Late Pregnancy History]]),FALSE)</f>
        <v>Yes</v>
      </c>
      <c r="S1141" s="1" t="str">
        <f>VLOOKUP(Cohort[[#This Row],[Code]],Codes[],COLUMN(Codes[[#Headers],[Labour History]]),FALSE)</f>
        <v>Yes</v>
      </c>
      <c r="T1141" s="1" t="str">
        <f>VLOOKUP(Cohort[[#This Row],[Code]],Codes[],COLUMN(Codes[[#Headers],[Baby Background Information]]),FALSE)</f>
        <v>Yes</v>
      </c>
      <c r="U1141" s="1" t="str">
        <f>VLOOKUP(Cohort[[#This Row],[Code]],Codes[],COLUMN(Codes[[#Headers],[EPDS]]),FALSE)</f>
        <v>Yes</v>
      </c>
      <c r="V1141" s="1" t="str">
        <f>VLOOKUP(Cohort[[#This Row],[Code]],Codes[],COLUMN(Codes[[#Headers],[Mother''s Medications]]),FALSE)</f>
        <v>Yes</v>
      </c>
      <c r="W1141" s="1" t="str">
        <f>VLOOKUP(Cohort[[#This Row],[Code]],Codes[],COLUMN(Codes[[#Headers],[Baby Medications]]),FALSE)</f>
        <v>Yes</v>
      </c>
      <c r="X1141" s="1" t="str">
        <f>VLOOKUP(Cohort[[#This Row],[Code]],Codes[],COLUMN(Codes[[#Headers],[Obstetric Histpry]]),FALSE)</f>
        <v>Yes</v>
      </c>
      <c r="Y1141" s="1" t="str">
        <f>VLOOKUP(Cohort[[#This Row],[Code]],Codes[],COLUMN(Codes[[#Headers],[18 Month Follow on Data]]),FALSE)</f>
        <v>No</v>
      </c>
    </row>
    <row r="1142" spans="1:25" x14ac:dyDescent="0.2">
      <c r="A1142" t="s">
        <v>1155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 t="str" cm="1">
        <f t="array" ref="I1142">TEXT(SUM(10^Code_Mask*(Cohort[[#This Row],[Fetal Pilot Scans, validated or not]:[Has child had an 18 month assessment.  NB this includes limited data, courtesy assessments etc]]&gt;0)),"0000000")</f>
        <v>1000000</v>
      </c>
      <c r="L1142" s="1" t="b">
        <f>VLOOKUP(Cohort[[#This Row],[Participant ID]],BIBS[],COLUMN(BIBS[[#Headers],[BIBS?]]),FALSE)</f>
        <v>1</v>
      </c>
      <c r="N1142" s="1" t="str">
        <f>VLOOKUP(Cohort[[#This Row],[Code]],Codes[],COLUMN(Codes[[#Headers],[Meaning]]),FALSE)</f>
        <v>Fetal scan, no other scans, not assessed</v>
      </c>
      <c r="O1142" s="1" t="str">
        <f>VLOOKUP(Cohort[[#This Row],[Code]],Codes[],COLUMN(Codes[[#Headers],[Parents Demographic]]),FALSE)</f>
        <v>Yes</v>
      </c>
      <c r="P1142" s="1" t="str">
        <f>VLOOKUP(Cohort[[#This Row],[Code]],Codes[],COLUMN(Codes[[#Headers],[Mother''s Past Medical History]]),FALSE)</f>
        <v>Yes</v>
      </c>
      <c r="Q1142" s="1" t="str">
        <f>VLOOKUP(Cohort[[#This Row],[Code]],Codes[],COLUMN(Codes[[#Headers],[EDD + Mode of Conception]]),FALSE)</f>
        <v>Yes</v>
      </c>
      <c r="R1142" s="1" t="str">
        <f>VLOOKUP(Cohort[[#This Row],[Code]],Codes[],COLUMN(Codes[[#Headers],[Late Pregnancy History]]),FALSE)</f>
        <v>Yes</v>
      </c>
      <c r="S1142" s="1" t="str">
        <f>VLOOKUP(Cohort[[#This Row],[Code]],Codes[],COLUMN(Codes[[#Headers],[Labour History]]),FALSE)</f>
        <v>Yes</v>
      </c>
      <c r="T1142" s="1" t="str">
        <f>VLOOKUP(Cohort[[#This Row],[Code]],Codes[],COLUMN(Codes[[#Headers],[Baby Background Information]]),FALSE)</f>
        <v>Yes</v>
      </c>
      <c r="U1142" s="1" t="str">
        <f>VLOOKUP(Cohort[[#This Row],[Code]],Codes[],COLUMN(Codes[[#Headers],[EPDS]]),FALSE)</f>
        <v>Yes</v>
      </c>
      <c r="V1142" s="1" t="str">
        <f>VLOOKUP(Cohort[[#This Row],[Code]],Codes[],COLUMN(Codes[[#Headers],[Mother''s Medications]]),FALSE)</f>
        <v>Yes</v>
      </c>
      <c r="W1142" s="1" t="str">
        <f>VLOOKUP(Cohort[[#This Row],[Code]],Codes[],COLUMN(Codes[[#Headers],[Baby Medications]]),FALSE)</f>
        <v>Yes</v>
      </c>
      <c r="X1142" s="1" t="str">
        <f>VLOOKUP(Cohort[[#This Row],[Code]],Codes[],COLUMN(Codes[[#Headers],[Obstetric Histpry]]),FALSE)</f>
        <v>Yes</v>
      </c>
      <c r="Y1142" s="1" t="str">
        <f>VLOOKUP(Cohort[[#This Row],[Code]],Codes[],COLUMN(Codes[[#Headers],[18 Month Follow on Data]]),FALSE)</f>
        <v>No</v>
      </c>
    </row>
    <row r="1143" spans="1:25" hidden="1" x14ac:dyDescent="0.2">
      <c r="A1143" t="s">
        <v>1156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 t="str" cm="1">
        <f t="array" ref="I1143">TEXT(SUM(10^Code_Mask*(Cohort[[#This Row],[Fetal Pilot Scans, validated or not]:[Has child had an 18 month assessment.  NB this includes limited data, courtesy assessments etc]]&gt;0)),"0000000")</f>
        <v>0100000</v>
      </c>
      <c r="L1143" s="1" t="b">
        <f>VLOOKUP(Cohort[[#This Row],[Participant ID]],BIBS[],COLUMN(BIBS[[#Headers],[BIBS?]]),FALSE)</f>
        <v>0</v>
      </c>
      <c r="N1143" s="1" t="str">
        <f>VLOOKUP(Cohort[[#This Row],[Code]],Codes[],COLUMN(Codes[[#Headers],[Meaning]]),FALSE)</f>
        <v>Term scan, not assessed</v>
      </c>
      <c r="O1143" s="1" t="str">
        <f>VLOOKUP(Cohort[[#This Row],[Code]],Codes[],COLUMN(Codes[[#Headers],[Parents Demographic]]),FALSE)</f>
        <v>Yes</v>
      </c>
      <c r="P1143" s="1" t="str">
        <f>VLOOKUP(Cohort[[#This Row],[Code]],Codes[],COLUMN(Codes[[#Headers],[Mother''s Past Medical History]]),FALSE)</f>
        <v>Yes</v>
      </c>
      <c r="Q1143" s="1" t="str">
        <f>VLOOKUP(Cohort[[#This Row],[Code]],Codes[],COLUMN(Codes[[#Headers],[EDD + Mode of Conception]]),FALSE)</f>
        <v>Yes</v>
      </c>
      <c r="R1143" s="1" t="str">
        <f>VLOOKUP(Cohort[[#This Row],[Code]],Codes[],COLUMN(Codes[[#Headers],[Late Pregnancy History]]),FALSE)</f>
        <v>Yes</v>
      </c>
      <c r="S1143" s="1" t="str">
        <f>VLOOKUP(Cohort[[#This Row],[Code]],Codes[],COLUMN(Codes[[#Headers],[Labour History]]),FALSE)</f>
        <v>Yes</v>
      </c>
      <c r="T1143" s="1" t="str">
        <f>VLOOKUP(Cohort[[#This Row],[Code]],Codes[],COLUMN(Codes[[#Headers],[Baby Background Information]]),FALSE)</f>
        <v>Yes</v>
      </c>
      <c r="U1143" s="1" t="str">
        <f>VLOOKUP(Cohort[[#This Row],[Code]],Codes[],COLUMN(Codes[[#Headers],[EPDS]]),FALSE)</f>
        <v>Yes</v>
      </c>
      <c r="V1143" s="1" t="str">
        <f>VLOOKUP(Cohort[[#This Row],[Code]],Codes[],COLUMN(Codes[[#Headers],[Mother''s Medications]]),FALSE)</f>
        <v>Yes</v>
      </c>
      <c r="W1143" s="1" t="str">
        <f>VLOOKUP(Cohort[[#This Row],[Code]],Codes[],COLUMN(Codes[[#Headers],[Baby Medications]]),FALSE)</f>
        <v>Yes</v>
      </c>
      <c r="X1143" s="1" t="str">
        <f>VLOOKUP(Cohort[[#This Row],[Code]],Codes[],COLUMN(Codes[[#Headers],[Obstetric Histpry]]),FALSE)</f>
        <v>Yes</v>
      </c>
      <c r="Y1143" s="1" t="str">
        <f>VLOOKUP(Cohort[[#This Row],[Code]],Codes[],COLUMN(Codes[[#Headers],[18 Month Follow on Data]]),FALSE)</f>
        <v>No</v>
      </c>
    </row>
    <row r="1144" spans="1:25" x14ac:dyDescent="0.2">
      <c r="A1144" t="s">
        <v>1157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 t="str" cm="1">
        <f t="array" ref="I1144">TEXT(SUM(10^Code_Mask*(Cohort[[#This Row],[Fetal Pilot Scans, validated or not]:[Has child had an 18 month assessment.  NB this includes limited data, courtesy assessments etc]]&gt;0)),"0000000")</f>
        <v>1000000</v>
      </c>
      <c r="L1144" s="1" t="b">
        <f>VLOOKUP(Cohort[[#This Row],[Participant ID]],BIBS[],COLUMN(BIBS[[#Headers],[BIBS?]]),FALSE)</f>
        <v>1</v>
      </c>
      <c r="N1144" s="1" t="str">
        <f>VLOOKUP(Cohort[[#This Row],[Code]],Codes[],COLUMN(Codes[[#Headers],[Meaning]]),FALSE)</f>
        <v>Fetal scan, no other scans, not assessed</v>
      </c>
      <c r="O1144" s="1" t="str">
        <f>VLOOKUP(Cohort[[#This Row],[Code]],Codes[],COLUMN(Codes[[#Headers],[Parents Demographic]]),FALSE)</f>
        <v>Yes</v>
      </c>
      <c r="P1144" s="1" t="str">
        <f>VLOOKUP(Cohort[[#This Row],[Code]],Codes[],COLUMN(Codes[[#Headers],[Mother''s Past Medical History]]),FALSE)</f>
        <v>Yes</v>
      </c>
      <c r="Q1144" s="1" t="str">
        <f>VLOOKUP(Cohort[[#This Row],[Code]],Codes[],COLUMN(Codes[[#Headers],[EDD + Mode of Conception]]),FALSE)</f>
        <v>Yes</v>
      </c>
      <c r="R1144" s="1" t="str">
        <f>VLOOKUP(Cohort[[#This Row],[Code]],Codes[],COLUMN(Codes[[#Headers],[Late Pregnancy History]]),FALSE)</f>
        <v>Yes</v>
      </c>
      <c r="S1144" s="1" t="str">
        <f>VLOOKUP(Cohort[[#This Row],[Code]],Codes[],COLUMN(Codes[[#Headers],[Labour History]]),FALSE)</f>
        <v>Yes</v>
      </c>
      <c r="T1144" s="1" t="str">
        <f>VLOOKUP(Cohort[[#This Row],[Code]],Codes[],COLUMN(Codes[[#Headers],[Baby Background Information]]),FALSE)</f>
        <v>Yes</v>
      </c>
      <c r="U1144" s="1" t="str">
        <f>VLOOKUP(Cohort[[#This Row],[Code]],Codes[],COLUMN(Codes[[#Headers],[EPDS]]),FALSE)</f>
        <v>Yes</v>
      </c>
      <c r="V1144" s="1" t="str">
        <f>VLOOKUP(Cohort[[#This Row],[Code]],Codes[],COLUMN(Codes[[#Headers],[Mother''s Medications]]),FALSE)</f>
        <v>Yes</v>
      </c>
      <c r="W1144" s="1" t="str">
        <f>VLOOKUP(Cohort[[#This Row],[Code]],Codes[],COLUMN(Codes[[#Headers],[Baby Medications]]),FALSE)</f>
        <v>Yes</v>
      </c>
      <c r="X1144" s="1" t="str">
        <f>VLOOKUP(Cohort[[#This Row],[Code]],Codes[],COLUMN(Codes[[#Headers],[Obstetric Histpry]]),FALSE)</f>
        <v>Yes</v>
      </c>
      <c r="Y1144" s="1" t="str">
        <f>VLOOKUP(Cohort[[#This Row],[Code]],Codes[],COLUMN(Codes[[#Headers],[18 Month Follow on Data]]),FALSE)</f>
        <v>No</v>
      </c>
    </row>
    <row r="1145" spans="1:25" hidden="1" x14ac:dyDescent="0.2">
      <c r="A1145" t="s">
        <v>1158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 t="str" cm="1">
        <f t="array" ref="I1145">TEXT(SUM(10^Code_Mask*(Cohort[[#This Row],[Fetal Pilot Scans, validated or not]:[Has child had an 18 month assessment.  NB this includes limited data, courtesy assessments etc]]&gt;0)),"0000000")</f>
        <v>1000000</v>
      </c>
      <c r="L1145" s="1" t="b">
        <f>VLOOKUP(Cohort[[#This Row],[Participant ID]],BIBS[],COLUMN(BIBS[[#Headers],[BIBS?]]),FALSE)</f>
        <v>0</v>
      </c>
      <c r="N1145" s="1" t="str">
        <f>VLOOKUP(Cohort[[#This Row],[Code]],Codes[],COLUMN(Codes[[#Headers],[Meaning]]),FALSE)</f>
        <v>Fetal scan, no other scans, not assessed</v>
      </c>
      <c r="O1145" s="1" t="str">
        <f>VLOOKUP(Cohort[[#This Row],[Code]],Codes[],COLUMN(Codes[[#Headers],[Parents Demographic]]),FALSE)</f>
        <v>Yes</v>
      </c>
      <c r="P1145" s="1" t="str">
        <f>VLOOKUP(Cohort[[#This Row],[Code]],Codes[],COLUMN(Codes[[#Headers],[Mother''s Past Medical History]]),FALSE)</f>
        <v>Yes</v>
      </c>
      <c r="Q1145" s="1" t="str">
        <f>VLOOKUP(Cohort[[#This Row],[Code]],Codes[],COLUMN(Codes[[#Headers],[EDD + Mode of Conception]]),FALSE)</f>
        <v>Yes</v>
      </c>
      <c r="R1145" s="1" t="str">
        <f>VLOOKUP(Cohort[[#This Row],[Code]],Codes[],COLUMN(Codes[[#Headers],[Late Pregnancy History]]),FALSE)</f>
        <v>Yes</v>
      </c>
      <c r="S1145" s="1" t="str">
        <f>VLOOKUP(Cohort[[#This Row],[Code]],Codes[],COLUMN(Codes[[#Headers],[Labour History]]),FALSE)</f>
        <v>Yes</v>
      </c>
      <c r="T1145" s="1" t="str">
        <f>VLOOKUP(Cohort[[#This Row],[Code]],Codes[],COLUMN(Codes[[#Headers],[Baby Background Information]]),FALSE)</f>
        <v>Yes</v>
      </c>
      <c r="U1145" s="1" t="str">
        <f>VLOOKUP(Cohort[[#This Row],[Code]],Codes[],COLUMN(Codes[[#Headers],[EPDS]]),FALSE)</f>
        <v>Yes</v>
      </c>
      <c r="V1145" s="1" t="str">
        <f>VLOOKUP(Cohort[[#This Row],[Code]],Codes[],COLUMN(Codes[[#Headers],[Mother''s Medications]]),FALSE)</f>
        <v>Yes</v>
      </c>
      <c r="W1145" s="1" t="str">
        <f>VLOOKUP(Cohort[[#This Row],[Code]],Codes[],COLUMN(Codes[[#Headers],[Baby Medications]]),FALSE)</f>
        <v>Yes</v>
      </c>
      <c r="X1145" s="1" t="str">
        <f>VLOOKUP(Cohort[[#This Row],[Code]],Codes[],COLUMN(Codes[[#Headers],[Obstetric Histpry]]),FALSE)</f>
        <v>Yes</v>
      </c>
      <c r="Y1145" s="1" t="str">
        <f>VLOOKUP(Cohort[[#This Row],[Code]],Codes[],COLUMN(Codes[[#Headers],[18 Month Follow on Data]]),FALSE)</f>
        <v>No</v>
      </c>
    </row>
    <row r="1146" spans="1:25" hidden="1" x14ac:dyDescent="0.2">
      <c r="A1146" t="s">
        <v>1159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0</v>
      </c>
      <c r="I1146" t="str" cm="1">
        <f t="array" ref="I1146">TEXT(SUM(10^Code_Mask*(Cohort[[#This Row],[Fetal Pilot Scans, validated or not]:[Has child had an 18 month assessment.  NB this includes limited data, courtesy assessments etc]]&gt;0)),"0000000")</f>
        <v>0011000</v>
      </c>
      <c r="L1146" s="1" t="b">
        <f>VLOOKUP(Cohort[[#This Row],[Participant ID]],BIBS[],COLUMN(BIBS[[#Headers],[BIBS?]]),FALSE)</f>
        <v>0</v>
      </c>
      <c r="N1146" s="1" t="str">
        <f>VLOOKUP(Cohort[[#This Row],[Code]],Codes[],COLUMN(Codes[[#Headers],[Meaning]]),FALSE)</f>
        <v>Pre-term and pre-term at term scans, not assessed</v>
      </c>
      <c r="O1146" s="1" t="str">
        <f>VLOOKUP(Cohort[[#This Row],[Code]],Codes[],COLUMN(Codes[[#Headers],[Parents Demographic]]),FALSE)</f>
        <v>Yes</v>
      </c>
      <c r="P1146" s="1" t="str">
        <f>VLOOKUP(Cohort[[#This Row],[Code]],Codes[],COLUMN(Codes[[#Headers],[Mother''s Past Medical History]]),FALSE)</f>
        <v>Yes</v>
      </c>
      <c r="Q1146" s="1" t="str">
        <f>VLOOKUP(Cohort[[#This Row],[Code]],Codes[],COLUMN(Codes[[#Headers],[EDD + Mode of Conception]]),FALSE)</f>
        <v>Yes</v>
      </c>
      <c r="R1146" s="1" t="str">
        <f>VLOOKUP(Cohort[[#This Row],[Code]],Codes[],COLUMN(Codes[[#Headers],[Late Pregnancy History]]),FALSE)</f>
        <v>Yes</v>
      </c>
      <c r="S1146" s="1" t="str">
        <f>VLOOKUP(Cohort[[#This Row],[Code]],Codes[],COLUMN(Codes[[#Headers],[Labour History]]),FALSE)</f>
        <v>Yes</v>
      </c>
      <c r="T1146" s="1" t="str">
        <f>VLOOKUP(Cohort[[#This Row],[Code]],Codes[],COLUMN(Codes[[#Headers],[Baby Background Information]]),FALSE)</f>
        <v>Yes</v>
      </c>
      <c r="U1146" s="1" t="str">
        <f>VLOOKUP(Cohort[[#This Row],[Code]],Codes[],COLUMN(Codes[[#Headers],[EPDS]]),FALSE)</f>
        <v>Yes</v>
      </c>
      <c r="V1146" s="1" t="str">
        <f>VLOOKUP(Cohort[[#This Row],[Code]],Codes[],COLUMN(Codes[[#Headers],[Mother''s Medications]]),FALSE)</f>
        <v>Yes</v>
      </c>
      <c r="W1146" s="1" t="str">
        <f>VLOOKUP(Cohort[[#This Row],[Code]],Codes[],COLUMN(Codes[[#Headers],[Baby Medications]]),FALSE)</f>
        <v>Yes</v>
      </c>
      <c r="X1146" s="1" t="str">
        <f>VLOOKUP(Cohort[[#This Row],[Code]],Codes[],COLUMN(Codes[[#Headers],[Obstetric Histpry]]),FALSE)</f>
        <v>Yes</v>
      </c>
      <c r="Y1146" s="1" t="str">
        <f>VLOOKUP(Cohort[[#This Row],[Code]],Codes[],COLUMN(Codes[[#Headers],[18 Month Follow on Data]]),FALSE)</f>
        <v>No</v>
      </c>
    </row>
    <row r="1147" spans="1:25" hidden="1" x14ac:dyDescent="0.2">
      <c r="A1147" t="s">
        <v>1160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 t="str" cm="1">
        <f t="array" ref="I1147">TEXT(SUM(10^Code_Mask*(Cohort[[#This Row],[Fetal Pilot Scans, validated or not]:[Has child had an 18 month assessment.  NB this includes limited data, courtesy assessments etc]]&gt;0)),"0000000")</f>
        <v>1000000</v>
      </c>
      <c r="L1147" s="1" t="b">
        <f>VLOOKUP(Cohort[[#This Row],[Participant ID]],BIBS[],COLUMN(BIBS[[#Headers],[BIBS?]]),FALSE)</f>
        <v>0</v>
      </c>
      <c r="N1147" s="1" t="str">
        <f>VLOOKUP(Cohort[[#This Row],[Code]],Codes[],COLUMN(Codes[[#Headers],[Meaning]]),FALSE)</f>
        <v>Fetal scan, no other scans, not assessed</v>
      </c>
      <c r="O1147" s="1" t="str">
        <f>VLOOKUP(Cohort[[#This Row],[Code]],Codes[],COLUMN(Codes[[#Headers],[Parents Demographic]]),FALSE)</f>
        <v>Yes</v>
      </c>
      <c r="P1147" s="1" t="str">
        <f>VLOOKUP(Cohort[[#This Row],[Code]],Codes[],COLUMN(Codes[[#Headers],[Mother''s Past Medical History]]),FALSE)</f>
        <v>Yes</v>
      </c>
      <c r="Q1147" s="1" t="str">
        <f>VLOOKUP(Cohort[[#This Row],[Code]],Codes[],COLUMN(Codes[[#Headers],[EDD + Mode of Conception]]),FALSE)</f>
        <v>Yes</v>
      </c>
      <c r="R1147" s="1" t="str">
        <f>VLOOKUP(Cohort[[#This Row],[Code]],Codes[],COLUMN(Codes[[#Headers],[Late Pregnancy History]]),FALSE)</f>
        <v>Yes</v>
      </c>
      <c r="S1147" s="1" t="str">
        <f>VLOOKUP(Cohort[[#This Row],[Code]],Codes[],COLUMN(Codes[[#Headers],[Labour History]]),FALSE)</f>
        <v>Yes</v>
      </c>
      <c r="T1147" s="1" t="str">
        <f>VLOOKUP(Cohort[[#This Row],[Code]],Codes[],COLUMN(Codes[[#Headers],[Baby Background Information]]),FALSE)</f>
        <v>Yes</v>
      </c>
      <c r="U1147" s="1" t="str">
        <f>VLOOKUP(Cohort[[#This Row],[Code]],Codes[],COLUMN(Codes[[#Headers],[EPDS]]),FALSE)</f>
        <v>Yes</v>
      </c>
      <c r="V1147" s="1" t="str">
        <f>VLOOKUP(Cohort[[#This Row],[Code]],Codes[],COLUMN(Codes[[#Headers],[Mother''s Medications]]),FALSE)</f>
        <v>Yes</v>
      </c>
      <c r="W1147" s="1" t="str">
        <f>VLOOKUP(Cohort[[#This Row],[Code]],Codes[],COLUMN(Codes[[#Headers],[Baby Medications]]),FALSE)</f>
        <v>Yes</v>
      </c>
      <c r="X1147" s="1" t="str">
        <f>VLOOKUP(Cohort[[#This Row],[Code]],Codes[],COLUMN(Codes[[#Headers],[Obstetric Histpry]]),FALSE)</f>
        <v>Yes</v>
      </c>
      <c r="Y1147" s="1" t="str">
        <f>VLOOKUP(Cohort[[#This Row],[Code]],Codes[],COLUMN(Codes[[#Headers],[18 Month Follow on Data]]),FALSE)</f>
        <v>No</v>
      </c>
    </row>
    <row r="1148" spans="1:25" hidden="1" x14ac:dyDescent="0.2">
      <c r="A1148" t="s">
        <v>1161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 t="str" cm="1">
        <f t="array" ref="I1148">TEXT(SUM(10^Code_Mask*(Cohort[[#This Row],[Fetal Pilot Scans, validated or not]:[Has child had an 18 month assessment.  NB this includes limited data, courtesy assessments etc]]&gt;0)),"0000000")</f>
        <v>0100000</v>
      </c>
      <c r="L1148" s="1" t="b">
        <f>VLOOKUP(Cohort[[#This Row],[Participant ID]],BIBS[],COLUMN(BIBS[[#Headers],[BIBS?]]),FALSE)</f>
        <v>0</v>
      </c>
      <c r="N1148" s="1" t="str">
        <f>VLOOKUP(Cohort[[#This Row],[Code]],Codes[],COLUMN(Codes[[#Headers],[Meaning]]),FALSE)</f>
        <v>Term scan, not assessed</v>
      </c>
      <c r="O1148" s="1" t="str">
        <f>VLOOKUP(Cohort[[#This Row],[Code]],Codes[],COLUMN(Codes[[#Headers],[Parents Demographic]]),FALSE)</f>
        <v>Yes</v>
      </c>
      <c r="P1148" s="1" t="str">
        <f>VLOOKUP(Cohort[[#This Row],[Code]],Codes[],COLUMN(Codes[[#Headers],[Mother''s Past Medical History]]),FALSE)</f>
        <v>Yes</v>
      </c>
      <c r="Q1148" s="1" t="str">
        <f>VLOOKUP(Cohort[[#This Row],[Code]],Codes[],COLUMN(Codes[[#Headers],[EDD + Mode of Conception]]),FALSE)</f>
        <v>Yes</v>
      </c>
      <c r="R1148" s="1" t="str">
        <f>VLOOKUP(Cohort[[#This Row],[Code]],Codes[],COLUMN(Codes[[#Headers],[Late Pregnancy History]]),FALSE)</f>
        <v>Yes</v>
      </c>
      <c r="S1148" s="1" t="str">
        <f>VLOOKUP(Cohort[[#This Row],[Code]],Codes[],COLUMN(Codes[[#Headers],[Labour History]]),FALSE)</f>
        <v>Yes</v>
      </c>
      <c r="T1148" s="1" t="str">
        <f>VLOOKUP(Cohort[[#This Row],[Code]],Codes[],COLUMN(Codes[[#Headers],[Baby Background Information]]),FALSE)</f>
        <v>Yes</v>
      </c>
      <c r="U1148" s="1" t="str">
        <f>VLOOKUP(Cohort[[#This Row],[Code]],Codes[],COLUMN(Codes[[#Headers],[EPDS]]),FALSE)</f>
        <v>Yes</v>
      </c>
      <c r="V1148" s="1" t="str">
        <f>VLOOKUP(Cohort[[#This Row],[Code]],Codes[],COLUMN(Codes[[#Headers],[Mother''s Medications]]),FALSE)</f>
        <v>Yes</v>
      </c>
      <c r="W1148" s="1" t="str">
        <f>VLOOKUP(Cohort[[#This Row],[Code]],Codes[],COLUMN(Codes[[#Headers],[Baby Medications]]),FALSE)</f>
        <v>Yes</v>
      </c>
      <c r="X1148" s="1" t="str">
        <f>VLOOKUP(Cohort[[#This Row],[Code]],Codes[],COLUMN(Codes[[#Headers],[Obstetric Histpry]]),FALSE)</f>
        <v>Yes</v>
      </c>
      <c r="Y1148" s="1" t="str">
        <f>VLOOKUP(Cohort[[#This Row],[Code]],Codes[],COLUMN(Codes[[#Headers],[18 Month Follow on Data]]),FALSE)</f>
        <v>No</v>
      </c>
    </row>
    <row r="1149" spans="1:25" x14ac:dyDescent="0.2">
      <c r="A1149" t="s">
        <v>1162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 t="str" cm="1">
        <f t="array" ref="I1149">TEXT(SUM(10^Code_Mask*(Cohort[[#This Row],[Fetal Pilot Scans, validated or not]:[Has child had an 18 month assessment.  NB this includes limited data, courtesy assessments etc]]&gt;0)),"0000000")</f>
        <v>1000000</v>
      </c>
      <c r="L1149" s="1" t="b">
        <f>VLOOKUP(Cohort[[#This Row],[Participant ID]],BIBS[],COLUMN(BIBS[[#Headers],[BIBS?]]),FALSE)</f>
        <v>1</v>
      </c>
      <c r="N1149" s="1" t="str">
        <f>VLOOKUP(Cohort[[#This Row],[Code]],Codes[],COLUMN(Codes[[#Headers],[Meaning]]),FALSE)</f>
        <v>Fetal scan, no other scans, not assessed</v>
      </c>
      <c r="O1149" s="1" t="str">
        <f>VLOOKUP(Cohort[[#This Row],[Code]],Codes[],COLUMN(Codes[[#Headers],[Parents Demographic]]),FALSE)</f>
        <v>Yes</v>
      </c>
      <c r="P1149" s="1" t="str">
        <f>VLOOKUP(Cohort[[#This Row],[Code]],Codes[],COLUMN(Codes[[#Headers],[Mother''s Past Medical History]]),FALSE)</f>
        <v>Yes</v>
      </c>
      <c r="Q1149" s="1" t="str">
        <f>VLOOKUP(Cohort[[#This Row],[Code]],Codes[],COLUMN(Codes[[#Headers],[EDD + Mode of Conception]]),FALSE)</f>
        <v>Yes</v>
      </c>
      <c r="R1149" s="1" t="str">
        <f>VLOOKUP(Cohort[[#This Row],[Code]],Codes[],COLUMN(Codes[[#Headers],[Late Pregnancy History]]),FALSE)</f>
        <v>Yes</v>
      </c>
      <c r="S1149" s="1" t="str">
        <f>VLOOKUP(Cohort[[#This Row],[Code]],Codes[],COLUMN(Codes[[#Headers],[Labour History]]),FALSE)</f>
        <v>Yes</v>
      </c>
      <c r="T1149" s="1" t="str">
        <f>VLOOKUP(Cohort[[#This Row],[Code]],Codes[],COLUMN(Codes[[#Headers],[Baby Background Information]]),FALSE)</f>
        <v>Yes</v>
      </c>
      <c r="U1149" s="1" t="str">
        <f>VLOOKUP(Cohort[[#This Row],[Code]],Codes[],COLUMN(Codes[[#Headers],[EPDS]]),FALSE)</f>
        <v>Yes</v>
      </c>
      <c r="V1149" s="1" t="str">
        <f>VLOOKUP(Cohort[[#This Row],[Code]],Codes[],COLUMN(Codes[[#Headers],[Mother''s Medications]]),FALSE)</f>
        <v>Yes</v>
      </c>
      <c r="W1149" s="1" t="str">
        <f>VLOOKUP(Cohort[[#This Row],[Code]],Codes[],COLUMN(Codes[[#Headers],[Baby Medications]]),FALSE)</f>
        <v>Yes</v>
      </c>
      <c r="X1149" s="1" t="str">
        <f>VLOOKUP(Cohort[[#This Row],[Code]],Codes[],COLUMN(Codes[[#Headers],[Obstetric Histpry]]),FALSE)</f>
        <v>Yes</v>
      </c>
      <c r="Y1149" s="1" t="str">
        <f>VLOOKUP(Cohort[[#This Row],[Code]],Codes[],COLUMN(Codes[[#Headers],[18 Month Follow on Data]]),FALSE)</f>
        <v>No</v>
      </c>
    </row>
    <row r="1150" spans="1:25" hidden="1" x14ac:dyDescent="0.2">
      <c r="A1150" t="s">
        <v>1163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 t="str" cm="1">
        <f t="array" ref="I1150">TEXT(SUM(10^Code_Mask*(Cohort[[#This Row],[Fetal Pilot Scans, validated or not]:[Has child had an 18 month assessment.  NB this includes limited data, courtesy assessments etc]]&gt;0)),"0000000")</f>
        <v>0010000</v>
      </c>
      <c r="L1150" s="1" t="b">
        <f>VLOOKUP(Cohort[[#This Row],[Participant ID]],BIBS[],COLUMN(BIBS[[#Headers],[BIBS?]]),FALSE)</f>
        <v>0</v>
      </c>
      <c r="N1150" s="1" t="str">
        <f>VLOOKUP(Cohort[[#This Row],[Code]],Codes[],COLUMN(Codes[[#Headers],[Meaning]]),FALSE)</f>
        <v>Pre-term scan, no other scans, not assessed</v>
      </c>
      <c r="O1150" s="1" t="str">
        <f>VLOOKUP(Cohort[[#This Row],[Code]],Codes[],COLUMN(Codes[[#Headers],[Parents Demographic]]),FALSE)</f>
        <v>Yes</v>
      </c>
      <c r="P1150" s="1" t="str">
        <f>VLOOKUP(Cohort[[#This Row],[Code]],Codes[],COLUMN(Codes[[#Headers],[Mother''s Past Medical History]]),FALSE)</f>
        <v>Yes</v>
      </c>
      <c r="Q1150" s="1" t="str">
        <f>VLOOKUP(Cohort[[#This Row],[Code]],Codes[],COLUMN(Codes[[#Headers],[EDD + Mode of Conception]]),FALSE)</f>
        <v>Yes</v>
      </c>
      <c r="R1150" s="1" t="str">
        <f>VLOOKUP(Cohort[[#This Row],[Code]],Codes[],COLUMN(Codes[[#Headers],[Late Pregnancy History]]),FALSE)</f>
        <v>Yes</v>
      </c>
      <c r="S1150" s="1" t="str">
        <f>VLOOKUP(Cohort[[#This Row],[Code]],Codes[],COLUMN(Codes[[#Headers],[Labour History]]),FALSE)</f>
        <v>Yes</v>
      </c>
      <c r="T1150" s="1" t="str">
        <f>VLOOKUP(Cohort[[#This Row],[Code]],Codes[],COLUMN(Codes[[#Headers],[Baby Background Information]]),FALSE)</f>
        <v>Yes</v>
      </c>
      <c r="U1150" s="1" t="str">
        <f>VLOOKUP(Cohort[[#This Row],[Code]],Codes[],COLUMN(Codes[[#Headers],[EPDS]]),FALSE)</f>
        <v>Yes</v>
      </c>
      <c r="V1150" s="1" t="str">
        <f>VLOOKUP(Cohort[[#This Row],[Code]],Codes[],COLUMN(Codes[[#Headers],[Mother''s Medications]]),FALSE)</f>
        <v>Yes</v>
      </c>
      <c r="W1150" s="1" t="str">
        <f>VLOOKUP(Cohort[[#This Row],[Code]],Codes[],COLUMN(Codes[[#Headers],[Baby Medications]]),FALSE)</f>
        <v>Yes</v>
      </c>
      <c r="X1150" s="1" t="str">
        <f>VLOOKUP(Cohort[[#This Row],[Code]],Codes[],COLUMN(Codes[[#Headers],[Obstetric Histpry]]),FALSE)</f>
        <v>Yes</v>
      </c>
      <c r="Y1150" s="1" t="str">
        <f>VLOOKUP(Cohort[[#This Row],[Code]],Codes[],COLUMN(Codes[[#Headers],[18 Month Follow on Data]]),FALSE)</f>
        <v>No</v>
      </c>
    </row>
    <row r="1151" spans="1:25" hidden="1" x14ac:dyDescent="0.2">
      <c r="A1151" t="s">
        <v>1164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 t="str" cm="1">
        <f t="array" ref="I1151">TEXT(SUM(10^Code_Mask*(Cohort[[#This Row],[Fetal Pilot Scans, validated or not]:[Has child had an 18 month assessment.  NB this includes limited data, courtesy assessments etc]]&gt;0)),"0000000")</f>
        <v>0100000</v>
      </c>
      <c r="L1151" s="1" t="b">
        <f>VLOOKUP(Cohort[[#This Row],[Participant ID]],BIBS[],COLUMN(BIBS[[#Headers],[BIBS?]]),FALSE)</f>
        <v>0</v>
      </c>
      <c r="N1151" s="1" t="str">
        <f>VLOOKUP(Cohort[[#This Row],[Code]],Codes[],COLUMN(Codes[[#Headers],[Meaning]]),FALSE)</f>
        <v>Term scan, not assessed</v>
      </c>
      <c r="O1151" s="1" t="str">
        <f>VLOOKUP(Cohort[[#This Row],[Code]],Codes[],COLUMN(Codes[[#Headers],[Parents Demographic]]),FALSE)</f>
        <v>Yes</v>
      </c>
      <c r="P1151" s="1" t="str">
        <f>VLOOKUP(Cohort[[#This Row],[Code]],Codes[],COLUMN(Codes[[#Headers],[Mother''s Past Medical History]]),FALSE)</f>
        <v>Yes</v>
      </c>
      <c r="Q1151" s="1" t="str">
        <f>VLOOKUP(Cohort[[#This Row],[Code]],Codes[],COLUMN(Codes[[#Headers],[EDD + Mode of Conception]]),FALSE)</f>
        <v>Yes</v>
      </c>
      <c r="R1151" s="1" t="str">
        <f>VLOOKUP(Cohort[[#This Row],[Code]],Codes[],COLUMN(Codes[[#Headers],[Late Pregnancy History]]),FALSE)</f>
        <v>Yes</v>
      </c>
      <c r="S1151" s="1" t="str">
        <f>VLOOKUP(Cohort[[#This Row],[Code]],Codes[],COLUMN(Codes[[#Headers],[Labour History]]),FALSE)</f>
        <v>Yes</v>
      </c>
      <c r="T1151" s="1" t="str">
        <f>VLOOKUP(Cohort[[#This Row],[Code]],Codes[],COLUMN(Codes[[#Headers],[Baby Background Information]]),FALSE)</f>
        <v>Yes</v>
      </c>
      <c r="U1151" s="1" t="str">
        <f>VLOOKUP(Cohort[[#This Row],[Code]],Codes[],COLUMN(Codes[[#Headers],[EPDS]]),FALSE)</f>
        <v>Yes</v>
      </c>
      <c r="V1151" s="1" t="str">
        <f>VLOOKUP(Cohort[[#This Row],[Code]],Codes[],COLUMN(Codes[[#Headers],[Mother''s Medications]]),FALSE)</f>
        <v>Yes</v>
      </c>
      <c r="W1151" s="1" t="str">
        <f>VLOOKUP(Cohort[[#This Row],[Code]],Codes[],COLUMN(Codes[[#Headers],[Baby Medications]]),FALSE)</f>
        <v>Yes</v>
      </c>
      <c r="X1151" s="1" t="str">
        <f>VLOOKUP(Cohort[[#This Row],[Code]],Codes[],COLUMN(Codes[[#Headers],[Obstetric Histpry]]),FALSE)</f>
        <v>Yes</v>
      </c>
      <c r="Y1151" s="1" t="str">
        <f>VLOOKUP(Cohort[[#This Row],[Code]],Codes[],COLUMN(Codes[[#Headers],[18 Month Follow on Data]]),FALSE)</f>
        <v>No</v>
      </c>
    </row>
    <row r="1152" spans="1:25" x14ac:dyDescent="0.2">
      <c r="A1152" t="s">
        <v>1165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 t="str" cm="1">
        <f t="array" ref="I1152">TEXT(SUM(10^Code_Mask*(Cohort[[#This Row],[Fetal Pilot Scans, validated or not]:[Has child had an 18 month assessment.  NB this includes limited data, courtesy assessments etc]]&gt;0)),"0000000")</f>
        <v>1000000</v>
      </c>
      <c r="L1152" s="1" t="b">
        <f>VLOOKUP(Cohort[[#This Row],[Participant ID]],BIBS[],COLUMN(BIBS[[#Headers],[BIBS?]]),FALSE)</f>
        <v>1</v>
      </c>
      <c r="N1152" s="1" t="str">
        <f>VLOOKUP(Cohort[[#This Row],[Code]],Codes[],COLUMN(Codes[[#Headers],[Meaning]]),FALSE)</f>
        <v>Fetal scan, no other scans, not assessed</v>
      </c>
      <c r="O1152" s="1" t="str">
        <f>VLOOKUP(Cohort[[#This Row],[Code]],Codes[],COLUMN(Codes[[#Headers],[Parents Demographic]]),FALSE)</f>
        <v>Yes</v>
      </c>
      <c r="P1152" s="1" t="str">
        <f>VLOOKUP(Cohort[[#This Row],[Code]],Codes[],COLUMN(Codes[[#Headers],[Mother''s Past Medical History]]),FALSE)</f>
        <v>Yes</v>
      </c>
      <c r="Q1152" s="1" t="str">
        <f>VLOOKUP(Cohort[[#This Row],[Code]],Codes[],COLUMN(Codes[[#Headers],[EDD + Mode of Conception]]),FALSE)</f>
        <v>Yes</v>
      </c>
      <c r="R1152" s="1" t="str">
        <f>VLOOKUP(Cohort[[#This Row],[Code]],Codes[],COLUMN(Codes[[#Headers],[Late Pregnancy History]]),FALSE)</f>
        <v>Yes</v>
      </c>
      <c r="S1152" s="1" t="str">
        <f>VLOOKUP(Cohort[[#This Row],[Code]],Codes[],COLUMN(Codes[[#Headers],[Labour History]]),FALSE)</f>
        <v>Yes</v>
      </c>
      <c r="T1152" s="1" t="str">
        <f>VLOOKUP(Cohort[[#This Row],[Code]],Codes[],COLUMN(Codes[[#Headers],[Baby Background Information]]),FALSE)</f>
        <v>Yes</v>
      </c>
      <c r="U1152" s="1" t="str">
        <f>VLOOKUP(Cohort[[#This Row],[Code]],Codes[],COLUMN(Codes[[#Headers],[EPDS]]),FALSE)</f>
        <v>Yes</v>
      </c>
      <c r="V1152" s="1" t="str">
        <f>VLOOKUP(Cohort[[#This Row],[Code]],Codes[],COLUMN(Codes[[#Headers],[Mother''s Medications]]),FALSE)</f>
        <v>Yes</v>
      </c>
      <c r="W1152" s="1" t="str">
        <f>VLOOKUP(Cohort[[#This Row],[Code]],Codes[],COLUMN(Codes[[#Headers],[Baby Medications]]),FALSE)</f>
        <v>Yes</v>
      </c>
      <c r="X1152" s="1" t="str">
        <f>VLOOKUP(Cohort[[#This Row],[Code]],Codes[],COLUMN(Codes[[#Headers],[Obstetric Histpry]]),FALSE)</f>
        <v>Yes</v>
      </c>
      <c r="Y1152" s="1" t="str">
        <f>VLOOKUP(Cohort[[#This Row],[Code]],Codes[],COLUMN(Codes[[#Headers],[18 Month Follow on Data]]),FALSE)</f>
        <v>No</v>
      </c>
    </row>
    <row r="1153" spans="1:25" x14ac:dyDescent="0.2">
      <c r="A1153" t="s">
        <v>1166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 t="str" cm="1">
        <f t="array" ref="I1153">TEXT(SUM(10^Code_Mask*(Cohort[[#This Row],[Fetal Pilot Scans, validated or not]:[Has child had an 18 month assessment.  NB this includes limited data, courtesy assessments etc]]&gt;0)),"0000000")</f>
        <v>1000000</v>
      </c>
      <c r="L1153" s="1" t="b">
        <f>VLOOKUP(Cohort[[#This Row],[Participant ID]],BIBS[],COLUMN(BIBS[[#Headers],[BIBS?]]),FALSE)</f>
        <v>1</v>
      </c>
      <c r="N1153" s="1" t="str">
        <f>VLOOKUP(Cohort[[#This Row],[Code]],Codes[],COLUMN(Codes[[#Headers],[Meaning]]),FALSE)</f>
        <v>Fetal scan, no other scans, not assessed</v>
      </c>
      <c r="O1153" s="1" t="str">
        <f>VLOOKUP(Cohort[[#This Row],[Code]],Codes[],COLUMN(Codes[[#Headers],[Parents Demographic]]),FALSE)</f>
        <v>Yes</v>
      </c>
      <c r="P1153" s="1" t="str">
        <f>VLOOKUP(Cohort[[#This Row],[Code]],Codes[],COLUMN(Codes[[#Headers],[Mother''s Past Medical History]]),FALSE)</f>
        <v>Yes</v>
      </c>
      <c r="Q1153" s="1" t="str">
        <f>VLOOKUP(Cohort[[#This Row],[Code]],Codes[],COLUMN(Codes[[#Headers],[EDD + Mode of Conception]]),FALSE)</f>
        <v>Yes</v>
      </c>
      <c r="R1153" s="1" t="str">
        <f>VLOOKUP(Cohort[[#This Row],[Code]],Codes[],COLUMN(Codes[[#Headers],[Late Pregnancy History]]),FALSE)</f>
        <v>Yes</v>
      </c>
      <c r="S1153" s="1" t="str">
        <f>VLOOKUP(Cohort[[#This Row],[Code]],Codes[],COLUMN(Codes[[#Headers],[Labour History]]),FALSE)</f>
        <v>Yes</v>
      </c>
      <c r="T1153" s="1" t="str">
        <f>VLOOKUP(Cohort[[#This Row],[Code]],Codes[],COLUMN(Codes[[#Headers],[Baby Background Information]]),FALSE)</f>
        <v>Yes</v>
      </c>
      <c r="U1153" s="1" t="str">
        <f>VLOOKUP(Cohort[[#This Row],[Code]],Codes[],COLUMN(Codes[[#Headers],[EPDS]]),FALSE)</f>
        <v>Yes</v>
      </c>
      <c r="V1153" s="1" t="str">
        <f>VLOOKUP(Cohort[[#This Row],[Code]],Codes[],COLUMN(Codes[[#Headers],[Mother''s Medications]]),FALSE)</f>
        <v>Yes</v>
      </c>
      <c r="W1153" s="1" t="str">
        <f>VLOOKUP(Cohort[[#This Row],[Code]],Codes[],COLUMN(Codes[[#Headers],[Baby Medications]]),FALSE)</f>
        <v>Yes</v>
      </c>
      <c r="X1153" s="1" t="str">
        <f>VLOOKUP(Cohort[[#This Row],[Code]],Codes[],COLUMN(Codes[[#Headers],[Obstetric Histpry]]),FALSE)</f>
        <v>Yes</v>
      </c>
      <c r="Y1153" s="1" t="str">
        <f>VLOOKUP(Cohort[[#This Row],[Code]],Codes[],COLUMN(Codes[[#Headers],[18 Month Follow on Data]]),FALSE)</f>
        <v>No</v>
      </c>
    </row>
    <row r="1154" spans="1:25" hidden="1" x14ac:dyDescent="0.2">
      <c r="A1154" t="s">
        <v>1167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 t="str" cm="1">
        <f t="array" ref="I1154">TEXT(SUM(10^Code_Mask*(Cohort[[#This Row],[Fetal Pilot Scans, validated or not]:[Has child had an 18 month assessment.  NB this includes limited data, courtesy assessments etc]]&gt;0)),"0000000")</f>
        <v>1000000</v>
      </c>
      <c r="L1154" s="1" t="b">
        <f>VLOOKUP(Cohort[[#This Row],[Participant ID]],BIBS[],COLUMN(BIBS[[#Headers],[BIBS?]]),FALSE)</f>
        <v>0</v>
      </c>
      <c r="N1154" s="1" t="str">
        <f>VLOOKUP(Cohort[[#This Row],[Code]],Codes[],COLUMN(Codes[[#Headers],[Meaning]]),FALSE)</f>
        <v>Fetal scan, no other scans, not assessed</v>
      </c>
      <c r="O1154" s="1" t="str">
        <f>VLOOKUP(Cohort[[#This Row],[Code]],Codes[],COLUMN(Codes[[#Headers],[Parents Demographic]]),FALSE)</f>
        <v>Yes</v>
      </c>
      <c r="P1154" s="1" t="str">
        <f>VLOOKUP(Cohort[[#This Row],[Code]],Codes[],COLUMN(Codes[[#Headers],[Mother''s Past Medical History]]),FALSE)</f>
        <v>Yes</v>
      </c>
      <c r="Q1154" s="1" t="str">
        <f>VLOOKUP(Cohort[[#This Row],[Code]],Codes[],COLUMN(Codes[[#Headers],[EDD + Mode of Conception]]),FALSE)</f>
        <v>Yes</v>
      </c>
      <c r="R1154" s="1" t="str">
        <f>VLOOKUP(Cohort[[#This Row],[Code]],Codes[],COLUMN(Codes[[#Headers],[Late Pregnancy History]]),FALSE)</f>
        <v>Yes</v>
      </c>
      <c r="S1154" s="1" t="str">
        <f>VLOOKUP(Cohort[[#This Row],[Code]],Codes[],COLUMN(Codes[[#Headers],[Labour History]]),FALSE)</f>
        <v>Yes</v>
      </c>
      <c r="T1154" s="1" t="str">
        <f>VLOOKUP(Cohort[[#This Row],[Code]],Codes[],COLUMN(Codes[[#Headers],[Baby Background Information]]),FALSE)</f>
        <v>Yes</v>
      </c>
      <c r="U1154" s="1" t="str">
        <f>VLOOKUP(Cohort[[#This Row],[Code]],Codes[],COLUMN(Codes[[#Headers],[EPDS]]),FALSE)</f>
        <v>Yes</v>
      </c>
      <c r="V1154" s="1" t="str">
        <f>VLOOKUP(Cohort[[#This Row],[Code]],Codes[],COLUMN(Codes[[#Headers],[Mother''s Medications]]),FALSE)</f>
        <v>Yes</v>
      </c>
      <c r="W1154" s="1" t="str">
        <f>VLOOKUP(Cohort[[#This Row],[Code]],Codes[],COLUMN(Codes[[#Headers],[Baby Medications]]),FALSE)</f>
        <v>Yes</v>
      </c>
      <c r="X1154" s="1" t="str">
        <f>VLOOKUP(Cohort[[#This Row],[Code]],Codes[],COLUMN(Codes[[#Headers],[Obstetric Histpry]]),FALSE)</f>
        <v>Yes</v>
      </c>
      <c r="Y1154" s="1" t="str">
        <f>VLOOKUP(Cohort[[#This Row],[Code]],Codes[],COLUMN(Codes[[#Headers],[18 Month Follow on Data]]),FALSE)</f>
        <v>No</v>
      </c>
    </row>
    <row r="1155" spans="1:25" x14ac:dyDescent="0.2">
      <c r="A1155" t="s">
        <v>1168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 t="str" cm="1">
        <f t="array" ref="I1155">TEXT(SUM(10^Code_Mask*(Cohort[[#This Row],[Fetal Pilot Scans, validated or not]:[Has child had an 18 month assessment.  NB this includes limited data, courtesy assessments etc]]&gt;0)),"0000000")</f>
        <v>1000000</v>
      </c>
      <c r="L1155" s="1" t="b">
        <f>VLOOKUP(Cohort[[#This Row],[Participant ID]],BIBS[],COLUMN(BIBS[[#Headers],[BIBS?]]),FALSE)</f>
        <v>1</v>
      </c>
      <c r="N1155" s="1" t="str">
        <f>VLOOKUP(Cohort[[#This Row],[Code]],Codes[],COLUMN(Codes[[#Headers],[Meaning]]),FALSE)</f>
        <v>Fetal scan, no other scans, not assessed</v>
      </c>
      <c r="O1155" s="1" t="str">
        <f>VLOOKUP(Cohort[[#This Row],[Code]],Codes[],COLUMN(Codes[[#Headers],[Parents Demographic]]),FALSE)</f>
        <v>Yes</v>
      </c>
      <c r="P1155" s="1" t="str">
        <f>VLOOKUP(Cohort[[#This Row],[Code]],Codes[],COLUMN(Codes[[#Headers],[Mother''s Past Medical History]]),FALSE)</f>
        <v>Yes</v>
      </c>
      <c r="Q1155" s="1" t="str">
        <f>VLOOKUP(Cohort[[#This Row],[Code]],Codes[],COLUMN(Codes[[#Headers],[EDD + Mode of Conception]]),FALSE)</f>
        <v>Yes</v>
      </c>
      <c r="R1155" s="1" t="str">
        <f>VLOOKUP(Cohort[[#This Row],[Code]],Codes[],COLUMN(Codes[[#Headers],[Late Pregnancy History]]),FALSE)</f>
        <v>Yes</v>
      </c>
      <c r="S1155" s="1" t="str">
        <f>VLOOKUP(Cohort[[#This Row],[Code]],Codes[],COLUMN(Codes[[#Headers],[Labour History]]),FALSE)</f>
        <v>Yes</v>
      </c>
      <c r="T1155" s="1" t="str">
        <f>VLOOKUP(Cohort[[#This Row],[Code]],Codes[],COLUMN(Codes[[#Headers],[Baby Background Information]]),FALSE)</f>
        <v>Yes</v>
      </c>
      <c r="U1155" s="1" t="str">
        <f>VLOOKUP(Cohort[[#This Row],[Code]],Codes[],COLUMN(Codes[[#Headers],[EPDS]]),FALSE)</f>
        <v>Yes</v>
      </c>
      <c r="V1155" s="1" t="str">
        <f>VLOOKUP(Cohort[[#This Row],[Code]],Codes[],COLUMN(Codes[[#Headers],[Mother''s Medications]]),FALSE)</f>
        <v>Yes</v>
      </c>
      <c r="W1155" s="1" t="str">
        <f>VLOOKUP(Cohort[[#This Row],[Code]],Codes[],COLUMN(Codes[[#Headers],[Baby Medications]]),FALSE)</f>
        <v>Yes</v>
      </c>
      <c r="X1155" s="1" t="str">
        <f>VLOOKUP(Cohort[[#This Row],[Code]],Codes[],COLUMN(Codes[[#Headers],[Obstetric Histpry]]),FALSE)</f>
        <v>Yes</v>
      </c>
      <c r="Y1155" s="1" t="str">
        <f>VLOOKUP(Cohort[[#This Row],[Code]],Codes[],COLUMN(Codes[[#Headers],[18 Month Follow on Data]]),FALSE)</f>
        <v>No</v>
      </c>
    </row>
    <row r="1156" spans="1:25" hidden="1" x14ac:dyDescent="0.2">
      <c r="A1156" t="s">
        <v>1169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 t="str" cm="1">
        <f t="array" ref="I1156">TEXT(SUM(10^Code_Mask*(Cohort[[#This Row],[Fetal Pilot Scans, validated or not]:[Has child had an 18 month assessment.  NB this includes limited data, courtesy assessments etc]]&gt;0)),"0000000")</f>
        <v>0010000</v>
      </c>
      <c r="L1156" s="1" t="b">
        <f>VLOOKUP(Cohort[[#This Row],[Participant ID]],BIBS[],COLUMN(BIBS[[#Headers],[BIBS?]]),FALSE)</f>
        <v>0</v>
      </c>
      <c r="N1156" s="1" t="str">
        <f>VLOOKUP(Cohort[[#This Row],[Code]],Codes[],COLUMN(Codes[[#Headers],[Meaning]]),FALSE)</f>
        <v>Pre-term scan, no other scans, not assessed</v>
      </c>
      <c r="O1156" s="1" t="str">
        <f>VLOOKUP(Cohort[[#This Row],[Code]],Codes[],COLUMN(Codes[[#Headers],[Parents Demographic]]),FALSE)</f>
        <v>Yes</v>
      </c>
      <c r="P1156" s="1" t="str">
        <f>VLOOKUP(Cohort[[#This Row],[Code]],Codes[],COLUMN(Codes[[#Headers],[Mother''s Past Medical History]]),FALSE)</f>
        <v>Yes</v>
      </c>
      <c r="Q1156" s="1" t="str">
        <f>VLOOKUP(Cohort[[#This Row],[Code]],Codes[],COLUMN(Codes[[#Headers],[EDD + Mode of Conception]]),FALSE)</f>
        <v>Yes</v>
      </c>
      <c r="R1156" s="1" t="str">
        <f>VLOOKUP(Cohort[[#This Row],[Code]],Codes[],COLUMN(Codes[[#Headers],[Late Pregnancy History]]),FALSE)</f>
        <v>Yes</v>
      </c>
      <c r="S1156" s="1" t="str">
        <f>VLOOKUP(Cohort[[#This Row],[Code]],Codes[],COLUMN(Codes[[#Headers],[Labour History]]),FALSE)</f>
        <v>Yes</v>
      </c>
      <c r="T1156" s="1" t="str">
        <f>VLOOKUP(Cohort[[#This Row],[Code]],Codes[],COLUMN(Codes[[#Headers],[Baby Background Information]]),FALSE)</f>
        <v>Yes</v>
      </c>
      <c r="U1156" s="1" t="str">
        <f>VLOOKUP(Cohort[[#This Row],[Code]],Codes[],COLUMN(Codes[[#Headers],[EPDS]]),FALSE)</f>
        <v>Yes</v>
      </c>
      <c r="V1156" s="1" t="str">
        <f>VLOOKUP(Cohort[[#This Row],[Code]],Codes[],COLUMN(Codes[[#Headers],[Mother''s Medications]]),FALSE)</f>
        <v>Yes</v>
      </c>
      <c r="W1156" s="1" t="str">
        <f>VLOOKUP(Cohort[[#This Row],[Code]],Codes[],COLUMN(Codes[[#Headers],[Baby Medications]]),FALSE)</f>
        <v>Yes</v>
      </c>
      <c r="X1156" s="1" t="str">
        <f>VLOOKUP(Cohort[[#This Row],[Code]],Codes[],COLUMN(Codes[[#Headers],[Obstetric Histpry]]),FALSE)</f>
        <v>Yes</v>
      </c>
      <c r="Y1156" s="1" t="str">
        <f>VLOOKUP(Cohort[[#This Row],[Code]],Codes[],COLUMN(Codes[[#Headers],[18 Month Follow on Data]]),FALSE)</f>
        <v>No</v>
      </c>
    </row>
    <row r="1157" spans="1:25" x14ac:dyDescent="0.2">
      <c r="A1157" t="s">
        <v>1170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 t="str" cm="1">
        <f t="array" ref="I1157">TEXT(SUM(10^Code_Mask*(Cohort[[#This Row],[Fetal Pilot Scans, validated or not]:[Has child had an 18 month assessment.  NB this includes limited data, courtesy assessments etc]]&gt;0)),"0000000")</f>
        <v>1000000</v>
      </c>
      <c r="L1157" s="1" t="b">
        <f>VLOOKUP(Cohort[[#This Row],[Participant ID]],BIBS[],COLUMN(BIBS[[#Headers],[BIBS?]]),FALSE)</f>
        <v>1</v>
      </c>
      <c r="N1157" s="1" t="str">
        <f>VLOOKUP(Cohort[[#This Row],[Code]],Codes[],COLUMN(Codes[[#Headers],[Meaning]]),FALSE)</f>
        <v>Fetal scan, no other scans, not assessed</v>
      </c>
      <c r="O1157" s="1" t="str">
        <f>VLOOKUP(Cohort[[#This Row],[Code]],Codes[],COLUMN(Codes[[#Headers],[Parents Demographic]]),FALSE)</f>
        <v>Yes</v>
      </c>
      <c r="P1157" s="1" t="str">
        <f>VLOOKUP(Cohort[[#This Row],[Code]],Codes[],COLUMN(Codes[[#Headers],[Mother''s Past Medical History]]),FALSE)</f>
        <v>Yes</v>
      </c>
      <c r="Q1157" s="1" t="str">
        <f>VLOOKUP(Cohort[[#This Row],[Code]],Codes[],COLUMN(Codes[[#Headers],[EDD + Mode of Conception]]),FALSE)</f>
        <v>Yes</v>
      </c>
      <c r="R1157" s="1" t="str">
        <f>VLOOKUP(Cohort[[#This Row],[Code]],Codes[],COLUMN(Codes[[#Headers],[Late Pregnancy History]]),FALSE)</f>
        <v>Yes</v>
      </c>
      <c r="S1157" s="1" t="str">
        <f>VLOOKUP(Cohort[[#This Row],[Code]],Codes[],COLUMN(Codes[[#Headers],[Labour History]]),FALSE)</f>
        <v>Yes</v>
      </c>
      <c r="T1157" s="1" t="str">
        <f>VLOOKUP(Cohort[[#This Row],[Code]],Codes[],COLUMN(Codes[[#Headers],[Baby Background Information]]),FALSE)</f>
        <v>Yes</v>
      </c>
      <c r="U1157" s="1" t="str">
        <f>VLOOKUP(Cohort[[#This Row],[Code]],Codes[],COLUMN(Codes[[#Headers],[EPDS]]),FALSE)</f>
        <v>Yes</v>
      </c>
      <c r="V1157" s="1" t="str">
        <f>VLOOKUP(Cohort[[#This Row],[Code]],Codes[],COLUMN(Codes[[#Headers],[Mother''s Medications]]),FALSE)</f>
        <v>Yes</v>
      </c>
      <c r="W1157" s="1" t="str">
        <f>VLOOKUP(Cohort[[#This Row],[Code]],Codes[],COLUMN(Codes[[#Headers],[Baby Medications]]),FALSE)</f>
        <v>Yes</v>
      </c>
      <c r="X1157" s="1" t="str">
        <f>VLOOKUP(Cohort[[#This Row],[Code]],Codes[],COLUMN(Codes[[#Headers],[Obstetric Histpry]]),FALSE)</f>
        <v>Yes</v>
      </c>
      <c r="Y1157" s="1" t="str">
        <f>VLOOKUP(Cohort[[#This Row],[Code]],Codes[],COLUMN(Codes[[#Headers],[18 Month Follow on Data]]),FALSE)</f>
        <v>No</v>
      </c>
    </row>
    <row r="1158" spans="1:25" hidden="1" x14ac:dyDescent="0.2">
      <c r="A1158" t="s">
        <v>1171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 t="str" cm="1">
        <f t="array" ref="I1158">TEXT(SUM(10^Code_Mask*(Cohort[[#This Row],[Fetal Pilot Scans, validated or not]:[Has child had an 18 month assessment.  NB this includes limited data, courtesy assessments etc]]&gt;0)),"0000000")</f>
        <v>0010000</v>
      </c>
      <c r="L1158" s="1" t="b">
        <f>VLOOKUP(Cohort[[#This Row],[Participant ID]],BIBS[],COLUMN(BIBS[[#Headers],[BIBS?]]),FALSE)</f>
        <v>0</v>
      </c>
      <c r="N1158" s="1" t="str">
        <f>VLOOKUP(Cohort[[#This Row],[Code]],Codes[],COLUMN(Codes[[#Headers],[Meaning]]),FALSE)</f>
        <v>Pre-term scan, no other scans, not assessed</v>
      </c>
      <c r="O1158" s="1" t="str">
        <f>VLOOKUP(Cohort[[#This Row],[Code]],Codes[],COLUMN(Codes[[#Headers],[Parents Demographic]]),FALSE)</f>
        <v>Yes</v>
      </c>
      <c r="P1158" s="1" t="str">
        <f>VLOOKUP(Cohort[[#This Row],[Code]],Codes[],COLUMN(Codes[[#Headers],[Mother''s Past Medical History]]),FALSE)</f>
        <v>Yes</v>
      </c>
      <c r="Q1158" s="1" t="str">
        <f>VLOOKUP(Cohort[[#This Row],[Code]],Codes[],COLUMN(Codes[[#Headers],[EDD + Mode of Conception]]),FALSE)</f>
        <v>Yes</v>
      </c>
      <c r="R1158" s="1" t="str">
        <f>VLOOKUP(Cohort[[#This Row],[Code]],Codes[],COLUMN(Codes[[#Headers],[Late Pregnancy History]]),FALSE)</f>
        <v>Yes</v>
      </c>
      <c r="S1158" s="1" t="str">
        <f>VLOOKUP(Cohort[[#This Row],[Code]],Codes[],COLUMN(Codes[[#Headers],[Labour History]]),FALSE)</f>
        <v>Yes</v>
      </c>
      <c r="T1158" s="1" t="str">
        <f>VLOOKUP(Cohort[[#This Row],[Code]],Codes[],COLUMN(Codes[[#Headers],[Baby Background Information]]),FALSE)</f>
        <v>Yes</v>
      </c>
      <c r="U1158" s="1" t="str">
        <f>VLOOKUP(Cohort[[#This Row],[Code]],Codes[],COLUMN(Codes[[#Headers],[EPDS]]),FALSE)</f>
        <v>Yes</v>
      </c>
      <c r="V1158" s="1" t="str">
        <f>VLOOKUP(Cohort[[#This Row],[Code]],Codes[],COLUMN(Codes[[#Headers],[Mother''s Medications]]),FALSE)</f>
        <v>Yes</v>
      </c>
      <c r="W1158" s="1" t="str">
        <f>VLOOKUP(Cohort[[#This Row],[Code]],Codes[],COLUMN(Codes[[#Headers],[Baby Medications]]),FALSE)</f>
        <v>Yes</v>
      </c>
      <c r="X1158" s="1" t="str">
        <f>VLOOKUP(Cohort[[#This Row],[Code]],Codes[],COLUMN(Codes[[#Headers],[Obstetric Histpry]]),FALSE)</f>
        <v>Yes</v>
      </c>
      <c r="Y1158" s="1" t="str">
        <f>VLOOKUP(Cohort[[#This Row],[Code]],Codes[],COLUMN(Codes[[#Headers],[18 Month Follow on Data]]),FALSE)</f>
        <v>No</v>
      </c>
    </row>
    <row r="1159" spans="1:25" hidden="1" x14ac:dyDescent="0.2">
      <c r="A1159" t="s">
        <v>1172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 t="str" cm="1">
        <f t="array" ref="I1159">TEXT(SUM(10^Code_Mask*(Cohort[[#This Row],[Fetal Pilot Scans, validated or not]:[Has child had an 18 month assessment.  NB this includes limited data, courtesy assessments etc]]&gt;0)),"0000000")</f>
        <v>0010000</v>
      </c>
      <c r="L1159" s="1" t="b">
        <f>VLOOKUP(Cohort[[#This Row],[Participant ID]],BIBS[],COLUMN(BIBS[[#Headers],[BIBS?]]),FALSE)</f>
        <v>0</v>
      </c>
      <c r="N1159" s="1" t="str">
        <f>VLOOKUP(Cohort[[#This Row],[Code]],Codes[],COLUMN(Codes[[#Headers],[Meaning]]),FALSE)</f>
        <v>Pre-term scan, no other scans, not assessed</v>
      </c>
      <c r="O1159" s="1" t="str">
        <f>VLOOKUP(Cohort[[#This Row],[Code]],Codes[],COLUMN(Codes[[#Headers],[Parents Demographic]]),FALSE)</f>
        <v>Yes</v>
      </c>
      <c r="P1159" s="1" t="str">
        <f>VLOOKUP(Cohort[[#This Row],[Code]],Codes[],COLUMN(Codes[[#Headers],[Mother''s Past Medical History]]),FALSE)</f>
        <v>Yes</v>
      </c>
      <c r="Q1159" s="1" t="str">
        <f>VLOOKUP(Cohort[[#This Row],[Code]],Codes[],COLUMN(Codes[[#Headers],[EDD + Mode of Conception]]),FALSE)</f>
        <v>Yes</v>
      </c>
      <c r="R1159" s="1" t="str">
        <f>VLOOKUP(Cohort[[#This Row],[Code]],Codes[],COLUMN(Codes[[#Headers],[Late Pregnancy History]]),FALSE)</f>
        <v>Yes</v>
      </c>
      <c r="S1159" s="1" t="str">
        <f>VLOOKUP(Cohort[[#This Row],[Code]],Codes[],COLUMN(Codes[[#Headers],[Labour History]]),FALSE)</f>
        <v>Yes</v>
      </c>
      <c r="T1159" s="1" t="str">
        <f>VLOOKUP(Cohort[[#This Row],[Code]],Codes[],COLUMN(Codes[[#Headers],[Baby Background Information]]),FALSE)</f>
        <v>Yes</v>
      </c>
      <c r="U1159" s="1" t="str">
        <f>VLOOKUP(Cohort[[#This Row],[Code]],Codes[],COLUMN(Codes[[#Headers],[EPDS]]),FALSE)</f>
        <v>Yes</v>
      </c>
      <c r="V1159" s="1" t="str">
        <f>VLOOKUP(Cohort[[#This Row],[Code]],Codes[],COLUMN(Codes[[#Headers],[Mother''s Medications]]),FALSE)</f>
        <v>Yes</v>
      </c>
      <c r="W1159" s="1" t="str">
        <f>VLOOKUP(Cohort[[#This Row],[Code]],Codes[],COLUMN(Codes[[#Headers],[Baby Medications]]),FALSE)</f>
        <v>Yes</v>
      </c>
      <c r="X1159" s="1" t="str">
        <f>VLOOKUP(Cohort[[#This Row],[Code]],Codes[],COLUMN(Codes[[#Headers],[Obstetric Histpry]]),FALSE)</f>
        <v>Yes</v>
      </c>
      <c r="Y1159" s="1" t="str">
        <f>VLOOKUP(Cohort[[#This Row],[Code]],Codes[],COLUMN(Codes[[#Headers],[18 Month Follow on Data]]),FALSE)</f>
        <v>No</v>
      </c>
    </row>
    <row r="1160" spans="1:25" hidden="1" x14ac:dyDescent="0.2">
      <c r="A1160" t="s">
        <v>1173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 t="str" cm="1">
        <f t="array" ref="I1160">TEXT(SUM(10^Code_Mask*(Cohort[[#This Row],[Fetal Pilot Scans, validated or not]:[Has child had an 18 month assessment.  NB this includes limited data, courtesy assessments etc]]&gt;0)),"0000000")</f>
        <v>0010000</v>
      </c>
      <c r="L1160" s="1" t="b">
        <f>VLOOKUP(Cohort[[#This Row],[Participant ID]],BIBS[],COLUMN(BIBS[[#Headers],[BIBS?]]),FALSE)</f>
        <v>0</v>
      </c>
      <c r="N1160" s="1" t="str">
        <f>VLOOKUP(Cohort[[#This Row],[Code]],Codes[],COLUMN(Codes[[#Headers],[Meaning]]),FALSE)</f>
        <v>Pre-term scan, no other scans, not assessed</v>
      </c>
      <c r="O1160" s="1" t="str">
        <f>VLOOKUP(Cohort[[#This Row],[Code]],Codes[],COLUMN(Codes[[#Headers],[Parents Demographic]]),FALSE)</f>
        <v>Yes</v>
      </c>
      <c r="P1160" s="1" t="str">
        <f>VLOOKUP(Cohort[[#This Row],[Code]],Codes[],COLUMN(Codes[[#Headers],[Mother''s Past Medical History]]),FALSE)</f>
        <v>Yes</v>
      </c>
      <c r="Q1160" s="1" t="str">
        <f>VLOOKUP(Cohort[[#This Row],[Code]],Codes[],COLUMN(Codes[[#Headers],[EDD + Mode of Conception]]),FALSE)</f>
        <v>Yes</v>
      </c>
      <c r="R1160" s="1" t="str">
        <f>VLOOKUP(Cohort[[#This Row],[Code]],Codes[],COLUMN(Codes[[#Headers],[Late Pregnancy History]]),FALSE)</f>
        <v>Yes</v>
      </c>
      <c r="S1160" s="1" t="str">
        <f>VLOOKUP(Cohort[[#This Row],[Code]],Codes[],COLUMN(Codes[[#Headers],[Labour History]]),FALSE)</f>
        <v>Yes</v>
      </c>
      <c r="T1160" s="1" t="str">
        <f>VLOOKUP(Cohort[[#This Row],[Code]],Codes[],COLUMN(Codes[[#Headers],[Baby Background Information]]),FALSE)</f>
        <v>Yes</v>
      </c>
      <c r="U1160" s="1" t="str">
        <f>VLOOKUP(Cohort[[#This Row],[Code]],Codes[],COLUMN(Codes[[#Headers],[EPDS]]),FALSE)</f>
        <v>Yes</v>
      </c>
      <c r="V1160" s="1" t="str">
        <f>VLOOKUP(Cohort[[#This Row],[Code]],Codes[],COLUMN(Codes[[#Headers],[Mother''s Medications]]),FALSE)</f>
        <v>Yes</v>
      </c>
      <c r="W1160" s="1" t="str">
        <f>VLOOKUP(Cohort[[#This Row],[Code]],Codes[],COLUMN(Codes[[#Headers],[Baby Medications]]),FALSE)</f>
        <v>Yes</v>
      </c>
      <c r="X1160" s="1" t="str">
        <f>VLOOKUP(Cohort[[#This Row],[Code]],Codes[],COLUMN(Codes[[#Headers],[Obstetric Histpry]]),FALSE)</f>
        <v>Yes</v>
      </c>
      <c r="Y1160" s="1" t="str">
        <f>VLOOKUP(Cohort[[#This Row],[Code]],Codes[],COLUMN(Codes[[#Headers],[18 Month Follow on Data]]),FALSE)</f>
        <v>No</v>
      </c>
    </row>
    <row r="1161" spans="1:25" hidden="1" x14ac:dyDescent="0.2">
      <c r="A1161" t="s">
        <v>1174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 t="str" cm="1">
        <f t="array" ref="I1161">TEXT(SUM(10^Code_Mask*(Cohort[[#This Row],[Fetal Pilot Scans, validated or not]:[Has child had an 18 month assessment.  NB this includes limited data, courtesy assessments etc]]&gt;0)),"0000000")</f>
        <v>0010000</v>
      </c>
      <c r="L1161" s="1" t="b">
        <f>VLOOKUP(Cohort[[#This Row],[Participant ID]],BIBS[],COLUMN(BIBS[[#Headers],[BIBS?]]),FALSE)</f>
        <v>0</v>
      </c>
      <c r="N1161" s="1" t="str">
        <f>VLOOKUP(Cohort[[#This Row],[Code]],Codes[],COLUMN(Codes[[#Headers],[Meaning]]),FALSE)</f>
        <v>Pre-term scan, no other scans, not assessed</v>
      </c>
      <c r="O1161" s="1" t="str">
        <f>VLOOKUP(Cohort[[#This Row],[Code]],Codes[],COLUMN(Codes[[#Headers],[Parents Demographic]]),FALSE)</f>
        <v>Yes</v>
      </c>
      <c r="P1161" s="1" t="str">
        <f>VLOOKUP(Cohort[[#This Row],[Code]],Codes[],COLUMN(Codes[[#Headers],[Mother''s Past Medical History]]),FALSE)</f>
        <v>Yes</v>
      </c>
      <c r="Q1161" s="1" t="str">
        <f>VLOOKUP(Cohort[[#This Row],[Code]],Codes[],COLUMN(Codes[[#Headers],[EDD + Mode of Conception]]),FALSE)</f>
        <v>Yes</v>
      </c>
      <c r="R1161" s="1" t="str">
        <f>VLOOKUP(Cohort[[#This Row],[Code]],Codes[],COLUMN(Codes[[#Headers],[Late Pregnancy History]]),FALSE)</f>
        <v>Yes</v>
      </c>
      <c r="S1161" s="1" t="str">
        <f>VLOOKUP(Cohort[[#This Row],[Code]],Codes[],COLUMN(Codes[[#Headers],[Labour History]]),FALSE)</f>
        <v>Yes</v>
      </c>
      <c r="T1161" s="1" t="str">
        <f>VLOOKUP(Cohort[[#This Row],[Code]],Codes[],COLUMN(Codes[[#Headers],[Baby Background Information]]),FALSE)</f>
        <v>Yes</v>
      </c>
      <c r="U1161" s="1" t="str">
        <f>VLOOKUP(Cohort[[#This Row],[Code]],Codes[],COLUMN(Codes[[#Headers],[EPDS]]),FALSE)</f>
        <v>Yes</v>
      </c>
      <c r="V1161" s="1" t="str">
        <f>VLOOKUP(Cohort[[#This Row],[Code]],Codes[],COLUMN(Codes[[#Headers],[Mother''s Medications]]),FALSE)</f>
        <v>Yes</v>
      </c>
      <c r="W1161" s="1" t="str">
        <f>VLOOKUP(Cohort[[#This Row],[Code]],Codes[],COLUMN(Codes[[#Headers],[Baby Medications]]),FALSE)</f>
        <v>Yes</v>
      </c>
      <c r="X1161" s="1" t="str">
        <f>VLOOKUP(Cohort[[#This Row],[Code]],Codes[],COLUMN(Codes[[#Headers],[Obstetric Histpry]]),FALSE)</f>
        <v>Yes</v>
      </c>
      <c r="Y1161" s="1" t="str">
        <f>VLOOKUP(Cohort[[#This Row],[Code]],Codes[],COLUMN(Codes[[#Headers],[18 Month Follow on Data]]),FALSE)</f>
        <v>No</v>
      </c>
    </row>
    <row r="1162" spans="1:25" x14ac:dyDescent="0.2">
      <c r="A1162" t="s">
        <v>1175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 t="str" cm="1">
        <f t="array" ref="I1162">TEXT(SUM(10^Code_Mask*(Cohort[[#This Row],[Fetal Pilot Scans, validated or not]:[Has child had an 18 month assessment.  NB this includes limited data, courtesy assessments etc]]&gt;0)),"0000000")</f>
        <v>1000000</v>
      </c>
      <c r="L1162" s="1" t="b">
        <f>VLOOKUP(Cohort[[#This Row],[Participant ID]],BIBS[],COLUMN(BIBS[[#Headers],[BIBS?]]),FALSE)</f>
        <v>1</v>
      </c>
      <c r="N1162" s="1" t="str">
        <f>VLOOKUP(Cohort[[#This Row],[Code]],Codes[],COLUMN(Codes[[#Headers],[Meaning]]),FALSE)</f>
        <v>Fetal scan, no other scans, not assessed</v>
      </c>
      <c r="O1162" s="1" t="str">
        <f>VLOOKUP(Cohort[[#This Row],[Code]],Codes[],COLUMN(Codes[[#Headers],[Parents Demographic]]),FALSE)</f>
        <v>Yes</v>
      </c>
      <c r="P1162" s="1" t="str">
        <f>VLOOKUP(Cohort[[#This Row],[Code]],Codes[],COLUMN(Codes[[#Headers],[Mother''s Past Medical History]]),FALSE)</f>
        <v>Yes</v>
      </c>
      <c r="Q1162" s="1" t="str">
        <f>VLOOKUP(Cohort[[#This Row],[Code]],Codes[],COLUMN(Codes[[#Headers],[EDD + Mode of Conception]]),FALSE)</f>
        <v>Yes</v>
      </c>
      <c r="R1162" s="1" t="str">
        <f>VLOOKUP(Cohort[[#This Row],[Code]],Codes[],COLUMN(Codes[[#Headers],[Late Pregnancy History]]),FALSE)</f>
        <v>Yes</v>
      </c>
      <c r="S1162" s="1" t="str">
        <f>VLOOKUP(Cohort[[#This Row],[Code]],Codes[],COLUMN(Codes[[#Headers],[Labour History]]),FALSE)</f>
        <v>Yes</v>
      </c>
      <c r="T1162" s="1" t="str">
        <f>VLOOKUP(Cohort[[#This Row],[Code]],Codes[],COLUMN(Codes[[#Headers],[Baby Background Information]]),FALSE)</f>
        <v>Yes</v>
      </c>
      <c r="U1162" s="1" t="str">
        <f>VLOOKUP(Cohort[[#This Row],[Code]],Codes[],COLUMN(Codes[[#Headers],[EPDS]]),FALSE)</f>
        <v>Yes</v>
      </c>
      <c r="V1162" s="1" t="str">
        <f>VLOOKUP(Cohort[[#This Row],[Code]],Codes[],COLUMN(Codes[[#Headers],[Mother''s Medications]]),FALSE)</f>
        <v>Yes</v>
      </c>
      <c r="W1162" s="1" t="str">
        <f>VLOOKUP(Cohort[[#This Row],[Code]],Codes[],COLUMN(Codes[[#Headers],[Baby Medications]]),FALSE)</f>
        <v>Yes</v>
      </c>
      <c r="X1162" s="1" t="str">
        <f>VLOOKUP(Cohort[[#This Row],[Code]],Codes[],COLUMN(Codes[[#Headers],[Obstetric Histpry]]),FALSE)</f>
        <v>Yes</v>
      </c>
      <c r="Y1162" s="1" t="str">
        <f>VLOOKUP(Cohort[[#This Row],[Code]],Codes[],COLUMN(Codes[[#Headers],[18 Month Follow on Data]]),FALSE)</f>
        <v>No</v>
      </c>
    </row>
    <row r="1163" spans="1:25" x14ac:dyDescent="0.2">
      <c r="A1163" t="s">
        <v>1176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 t="str" cm="1">
        <f t="array" ref="I1163">TEXT(SUM(10^Code_Mask*(Cohort[[#This Row],[Fetal Pilot Scans, validated or not]:[Has child had an 18 month assessment.  NB this includes limited data, courtesy assessments etc]]&gt;0)),"0000000")</f>
        <v>0100000</v>
      </c>
      <c r="L1163" s="1" t="b">
        <f>VLOOKUP(Cohort[[#This Row],[Participant ID]],BIBS[],COLUMN(BIBS[[#Headers],[BIBS?]]),FALSE)</f>
        <v>1</v>
      </c>
      <c r="N1163" s="1" t="str">
        <f>VLOOKUP(Cohort[[#This Row],[Code]],Codes[],COLUMN(Codes[[#Headers],[Meaning]]),FALSE)</f>
        <v>Term scan, not assessed</v>
      </c>
      <c r="O1163" s="1" t="str">
        <f>VLOOKUP(Cohort[[#This Row],[Code]],Codes[],COLUMN(Codes[[#Headers],[Parents Demographic]]),FALSE)</f>
        <v>Yes</v>
      </c>
      <c r="P1163" s="1" t="str">
        <f>VLOOKUP(Cohort[[#This Row],[Code]],Codes[],COLUMN(Codes[[#Headers],[Mother''s Past Medical History]]),FALSE)</f>
        <v>Yes</v>
      </c>
      <c r="Q1163" s="1" t="str">
        <f>VLOOKUP(Cohort[[#This Row],[Code]],Codes[],COLUMN(Codes[[#Headers],[EDD + Mode of Conception]]),FALSE)</f>
        <v>Yes</v>
      </c>
      <c r="R1163" s="1" t="str">
        <f>VLOOKUP(Cohort[[#This Row],[Code]],Codes[],COLUMN(Codes[[#Headers],[Late Pregnancy History]]),FALSE)</f>
        <v>Yes</v>
      </c>
      <c r="S1163" s="1" t="str">
        <f>VLOOKUP(Cohort[[#This Row],[Code]],Codes[],COLUMN(Codes[[#Headers],[Labour History]]),FALSE)</f>
        <v>Yes</v>
      </c>
      <c r="T1163" s="1" t="str">
        <f>VLOOKUP(Cohort[[#This Row],[Code]],Codes[],COLUMN(Codes[[#Headers],[Baby Background Information]]),FALSE)</f>
        <v>Yes</v>
      </c>
      <c r="U1163" s="1" t="str">
        <f>VLOOKUP(Cohort[[#This Row],[Code]],Codes[],COLUMN(Codes[[#Headers],[EPDS]]),FALSE)</f>
        <v>Yes</v>
      </c>
      <c r="V1163" s="1" t="str">
        <f>VLOOKUP(Cohort[[#This Row],[Code]],Codes[],COLUMN(Codes[[#Headers],[Mother''s Medications]]),FALSE)</f>
        <v>Yes</v>
      </c>
      <c r="W1163" s="1" t="str">
        <f>VLOOKUP(Cohort[[#This Row],[Code]],Codes[],COLUMN(Codes[[#Headers],[Baby Medications]]),FALSE)</f>
        <v>Yes</v>
      </c>
      <c r="X1163" s="1" t="str">
        <f>VLOOKUP(Cohort[[#This Row],[Code]],Codes[],COLUMN(Codes[[#Headers],[Obstetric Histpry]]),FALSE)</f>
        <v>Yes</v>
      </c>
      <c r="Y1163" s="1" t="str">
        <f>VLOOKUP(Cohort[[#This Row],[Code]],Codes[],COLUMN(Codes[[#Headers],[18 Month Follow on Data]]),FALSE)</f>
        <v>No</v>
      </c>
    </row>
    <row r="1164" spans="1:25" x14ac:dyDescent="0.2">
      <c r="A1164" t="s">
        <v>1177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 t="str" cm="1">
        <f t="array" ref="I1164">TEXT(SUM(10^Code_Mask*(Cohort[[#This Row],[Fetal Pilot Scans, validated or not]:[Has child had an 18 month assessment.  NB this includes limited data, courtesy assessments etc]]&gt;0)),"0000000")</f>
        <v>1000000</v>
      </c>
      <c r="L1164" s="1" t="b">
        <f>VLOOKUP(Cohort[[#This Row],[Participant ID]],BIBS[],COLUMN(BIBS[[#Headers],[BIBS?]]),FALSE)</f>
        <v>1</v>
      </c>
      <c r="N1164" s="1" t="str">
        <f>VLOOKUP(Cohort[[#This Row],[Code]],Codes[],COLUMN(Codes[[#Headers],[Meaning]]),FALSE)</f>
        <v>Fetal scan, no other scans, not assessed</v>
      </c>
      <c r="O1164" s="1" t="str">
        <f>VLOOKUP(Cohort[[#This Row],[Code]],Codes[],COLUMN(Codes[[#Headers],[Parents Demographic]]),FALSE)</f>
        <v>Yes</v>
      </c>
      <c r="P1164" s="1" t="str">
        <f>VLOOKUP(Cohort[[#This Row],[Code]],Codes[],COLUMN(Codes[[#Headers],[Mother''s Past Medical History]]),FALSE)</f>
        <v>Yes</v>
      </c>
      <c r="Q1164" s="1" t="str">
        <f>VLOOKUP(Cohort[[#This Row],[Code]],Codes[],COLUMN(Codes[[#Headers],[EDD + Mode of Conception]]),FALSE)</f>
        <v>Yes</v>
      </c>
      <c r="R1164" s="1" t="str">
        <f>VLOOKUP(Cohort[[#This Row],[Code]],Codes[],COLUMN(Codes[[#Headers],[Late Pregnancy History]]),FALSE)</f>
        <v>Yes</v>
      </c>
      <c r="S1164" s="1" t="str">
        <f>VLOOKUP(Cohort[[#This Row],[Code]],Codes[],COLUMN(Codes[[#Headers],[Labour History]]),FALSE)</f>
        <v>Yes</v>
      </c>
      <c r="T1164" s="1" t="str">
        <f>VLOOKUP(Cohort[[#This Row],[Code]],Codes[],COLUMN(Codes[[#Headers],[Baby Background Information]]),FALSE)</f>
        <v>Yes</v>
      </c>
      <c r="U1164" s="1" t="str">
        <f>VLOOKUP(Cohort[[#This Row],[Code]],Codes[],COLUMN(Codes[[#Headers],[EPDS]]),FALSE)</f>
        <v>Yes</v>
      </c>
      <c r="V1164" s="1" t="str">
        <f>VLOOKUP(Cohort[[#This Row],[Code]],Codes[],COLUMN(Codes[[#Headers],[Mother''s Medications]]),FALSE)</f>
        <v>Yes</v>
      </c>
      <c r="W1164" s="1" t="str">
        <f>VLOOKUP(Cohort[[#This Row],[Code]],Codes[],COLUMN(Codes[[#Headers],[Baby Medications]]),FALSE)</f>
        <v>Yes</v>
      </c>
      <c r="X1164" s="1" t="str">
        <f>VLOOKUP(Cohort[[#This Row],[Code]],Codes[],COLUMN(Codes[[#Headers],[Obstetric Histpry]]),FALSE)</f>
        <v>Yes</v>
      </c>
      <c r="Y1164" s="1" t="str">
        <f>VLOOKUP(Cohort[[#This Row],[Code]],Codes[],COLUMN(Codes[[#Headers],[18 Month Follow on Data]]),FALSE)</f>
        <v>No</v>
      </c>
    </row>
    <row r="1165" spans="1:25" x14ac:dyDescent="0.2">
      <c r="A1165">
        <f>SUBTOTAL(103,Cohort[Participant ID])</f>
        <v>138</v>
      </c>
      <c r="B1165">
        <f>SUBTOTAL(109,Cohort[Fetal Pilot Scans, validated or not])</f>
        <v>1</v>
      </c>
      <c r="C1165">
        <f>SUBTOTAL(109,Cohort[Neonatal Pilot Scans, validated or not])</f>
        <v>0</v>
      </c>
      <c r="D1165">
        <f>SUBTOTAL(109,Cohort[Fetal dHCP Scans, Validated])</f>
        <v>33</v>
      </c>
      <c r="E1165">
        <f>SUBTOTAL(109,Cohort[Neonatal Term Scans])</f>
        <v>102</v>
      </c>
      <c r="F1165">
        <f>SUBTOTAL(109,Cohort[Neonatal dHCP Preterm Scans, Validated])</f>
        <v>3</v>
      </c>
      <c r="G1165">
        <f>SUBTOTAL(109,Cohort[Neonatal dHCP Preterm-at- Term Scans, Validated])</f>
        <v>10</v>
      </c>
      <c r="H1165">
        <f>SUBTOTAL(109,Cohort[Has child had an 18 month assessment.  NB this includes limited data, courtesy assessments etc])</f>
        <v>66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>
        <f>SUBTOTAL(103,Cohort[18 Month Follow on Data])</f>
        <v>138</v>
      </c>
    </row>
    <row r="1167" spans="1:25" x14ac:dyDescent="0.2">
      <c r="B1167">
        <f>SUM(Cohort[[#Totals],[Fetal Pilot Scans, validated or not]:[Has child had an 18 month assessment.  NB this includes limited data, courtesy assessments etc]])</f>
        <v>215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B3E7-DA9F-8C46-833C-A98B59FEEA07}">
  <dimension ref="A1:M28"/>
  <sheetViews>
    <sheetView zoomScale="108" workbookViewId="0">
      <selection activeCell="J5" sqref="J5"/>
    </sheetView>
  </sheetViews>
  <sheetFormatPr baseColWidth="10" defaultRowHeight="16" x14ac:dyDescent="0.2"/>
  <cols>
    <col min="2" max="2" width="49.1640625" customWidth="1"/>
    <col min="3" max="3" width="12.6640625" customWidth="1"/>
  </cols>
  <sheetData>
    <row r="1" spans="1:13" ht="68" x14ac:dyDescent="0.2">
      <c r="A1" s="1" t="s">
        <v>1178</v>
      </c>
      <c r="B1" s="1" t="s">
        <v>1244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1259</v>
      </c>
      <c r="H1" s="1" t="s">
        <v>1249</v>
      </c>
      <c r="I1" s="1" t="s">
        <v>1250</v>
      </c>
      <c r="J1" s="1" t="s">
        <v>1251</v>
      </c>
      <c r="K1" s="1" t="s">
        <v>1252</v>
      </c>
      <c r="L1" s="1" t="s">
        <v>1253</v>
      </c>
      <c r="M1" s="1" t="s">
        <v>1254</v>
      </c>
    </row>
    <row r="2" spans="1:13" ht="34" x14ac:dyDescent="0.2">
      <c r="A2" s="5" t="s">
        <v>1181</v>
      </c>
      <c r="B2" s="1" t="s">
        <v>1216</v>
      </c>
      <c r="C2" s="10" t="s">
        <v>15</v>
      </c>
      <c r="D2" s="10" t="s">
        <v>15</v>
      </c>
      <c r="E2" s="10" t="s">
        <v>15</v>
      </c>
      <c r="F2" s="10" t="s">
        <v>15</v>
      </c>
      <c r="G2" s="10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10" t="s">
        <v>15</v>
      </c>
      <c r="M2" s="10" t="s">
        <v>15</v>
      </c>
    </row>
    <row r="3" spans="1:13" ht="34" x14ac:dyDescent="0.2">
      <c r="A3" s="5" t="s">
        <v>1182</v>
      </c>
      <c r="B3" s="1" t="s">
        <v>1217</v>
      </c>
      <c r="C3" s="16" t="s">
        <v>1260</v>
      </c>
      <c r="D3" s="16" t="s">
        <v>1260</v>
      </c>
      <c r="E3" s="16" t="s">
        <v>1260</v>
      </c>
      <c r="F3" s="16" t="s">
        <v>1260</v>
      </c>
      <c r="G3" s="16" t="s">
        <v>1260</v>
      </c>
      <c r="H3" s="16" t="s">
        <v>1260</v>
      </c>
      <c r="I3" s="10" t="s">
        <v>15</v>
      </c>
      <c r="J3" s="16" t="s">
        <v>1260</v>
      </c>
      <c r="K3" s="16" t="s">
        <v>1260</v>
      </c>
      <c r="L3" s="16" t="s">
        <v>1260</v>
      </c>
      <c r="M3" s="10" t="s">
        <v>15</v>
      </c>
    </row>
    <row r="4" spans="1:13" ht="34" x14ac:dyDescent="0.2">
      <c r="A4" s="5" t="s">
        <v>1183</v>
      </c>
      <c r="B4" s="1" t="s">
        <v>1256</v>
      </c>
      <c r="C4" s="16" t="s">
        <v>1260</v>
      </c>
      <c r="D4" s="16" t="s">
        <v>1260</v>
      </c>
      <c r="E4" s="16" t="s">
        <v>1260</v>
      </c>
      <c r="F4" s="10" t="s">
        <v>15</v>
      </c>
      <c r="G4" s="10" t="s">
        <v>15</v>
      </c>
      <c r="H4" s="10" t="s">
        <v>15</v>
      </c>
      <c r="I4" s="16" t="s">
        <v>1255</v>
      </c>
      <c r="J4" s="16" t="s">
        <v>1260</v>
      </c>
      <c r="K4" s="10" t="s">
        <v>15</v>
      </c>
      <c r="L4" s="16" t="s">
        <v>1260</v>
      </c>
      <c r="M4" s="10" t="s">
        <v>15</v>
      </c>
    </row>
    <row r="5" spans="1:13" ht="51" x14ac:dyDescent="0.2">
      <c r="A5" s="5" t="s">
        <v>1184</v>
      </c>
      <c r="B5" s="1" t="s">
        <v>1219</v>
      </c>
      <c r="C5" s="10" t="s">
        <v>15</v>
      </c>
      <c r="D5" s="10" t="s">
        <v>15</v>
      </c>
      <c r="E5" s="10" t="s">
        <v>1257</v>
      </c>
      <c r="F5" s="10" t="s">
        <v>15</v>
      </c>
      <c r="G5" s="10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10" t="s">
        <v>15</v>
      </c>
      <c r="M5" s="16" t="s">
        <v>1260</v>
      </c>
    </row>
    <row r="6" spans="1:13" ht="34" x14ac:dyDescent="0.2">
      <c r="A6" s="5" t="s">
        <v>1185</v>
      </c>
      <c r="B6" s="1" t="s">
        <v>1217</v>
      </c>
      <c r="C6" s="16" t="s">
        <v>1260</v>
      </c>
      <c r="D6" s="16" t="s">
        <v>1260</v>
      </c>
      <c r="E6" s="16" t="s">
        <v>1260</v>
      </c>
      <c r="F6" s="16" t="s">
        <v>1260</v>
      </c>
      <c r="G6" s="16" t="s">
        <v>1260</v>
      </c>
      <c r="H6" s="16" t="s">
        <v>1260</v>
      </c>
      <c r="I6" s="10" t="s">
        <v>15</v>
      </c>
      <c r="J6" s="16" t="s">
        <v>1260</v>
      </c>
      <c r="K6" s="16" t="s">
        <v>1260</v>
      </c>
      <c r="L6" s="16" t="s">
        <v>1260</v>
      </c>
      <c r="M6" s="16" t="s">
        <v>1260</v>
      </c>
    </row>
    <row r="7" spans="1:13" ht="34" x14ac:dyDescent="0.2">
      <c r="A7" s="5" t="s">
        <v>1186</v>
      </c>
      <c r="B7" s="1" t="s">
        <v>1243</v>
      </c>
      <c r="C7" s="16" t="s">
        <v>1260</v>
      </c>
      <c r="D7" s="16" t="s">
        <v>1260</v>
      </c>
      <c r="E7" s="16" t="s">
        <v>1260</v>
      </c>
      <c r="F7" s="10" t="s">
        <v>15</v>
      </c>
      <c r="G7" s="10" t="s">
        <v>15</v>
      </c>
      <c r="H7" s="10" t="s">
        <v>15</v>
      </c>
      <c r="I7" s="16" t="s">
        <v>1260</v>
      </c>
      <c r="J7" s="16" t="s">
        <v>1260</v>
      </c>
      <c r="K7" s="10" t="s">
        <v>15</v>
      </c>
      <c r="L7" s="16" t="s">
        <v>1260</v>
      </c>
      <c r="M7" s="16" t="s">
        <v>1260</v>
      </c>
    </row>
    <row r="8" spans="1:13" ht="17" x14ac:dyDescent="0.2">
      <c r="A8" s="5" t="s">
        <v>1187</v>
      </c>
      <c r="B8" s="1" t="s">
        <v>1222</v>
      </c>
      <c r="C8" s="17" t="s">
        <v>1255</v>
      </c>
      <c r="D8" s="17" t="s">
        <v>1255</v>
      </c>
      <c r="E8" s="17" t="s">
        <v>1255</v>
      </c>
      <c r="F8" s="17" t="s">
        <v>1255</v>
      </c>
      <c r="G8" s="17" t="s">
        <v>1255</v>
      </c>
      <c r="H8" s="17" t="s">
        <v>1255</v>
      </c>
      <c r="I8" s="17" t="s">
        <v>1255</v>
      </c>
      <c r="J8" s="17" t="s">
        <v>1255</v>
      </c>
      <c r="K8" s="17" t="s">
        <v>1255</v>
      </c>
      <c r="L8" s="17" t="s">
        <v>1255</v>
      </c>
      <c r="M8" s="10" t="s">
        <v>15</v>
      </c>
    </row>
    <row r="9" spans="1:13" ht="34" x14ac:dyDescent="0.2">
      <c r="A9" s="5" t="s">
        <v>1188</v>
      </c>
      <c r="B9" s="1" t="s">
        <v>1223</v>
      </c>
      <c r="C9" s="17" t="s">
        <v>1255</v>
      </c>
      <c r="D9" s="17" t="s">
        <v>1255</v>
      </c>
      <c r="E9" s="17" t="s">
        <v>1255</v>
      </c>
      <c r="F9" s="17" t="s">
        <v>1255</v>
      </c>
      <c r="G9" s="17" t="s">
        <v>1255</v>
      </c>
      <c r="H9" s="17" t="s">
        <v>1255</v>
      </c>
      <c r="I9" s="17" t="s">
        <v>1255</v>
      </c>
      <c r="J9" s="17" t="s">
        <v>1255</v>
      </c>
      <c r="K9" s="17" t="s">
        <v>1255</v>
      </c>
      <c r="L9" s="17" t="s">
        <v>1255</v>
      </c>
      <c r="M9" s="10" t="s">
        <v>15</v>
      </c>
    </row>
    <row r="10" spans="1:13" ht="34" x14ac:dyDescent="0.2">
      <c r="A10" s="5" t="s">
        <v>1189</v>
      </c>
      <c r="B10" s="1" t="s">
        <v>1224</v>
      </c>
      <c r="C10" s="17" t="s">
        <v>1255</v>
      </c>
      <c r="D10" s="17" t="s">
        <v>1255</v>
      </c>
      <c r="E10" s="17" t="s">
        <v>1255</v>
      </c>
      <c r="F10" s="17" t="s">
        <v>1255</v>
      </c>
      <c r="G10" s="17" t="s">
        <v>1255</v>
      </c>
      <c r="H10" s="17" t="s">
        <v>1255</v>
      </c>
      <c r="I10" s="17" t="s">
        <v>1255</v>
      </c>
      <c r="J10" s="17" t="s">
        <v>1255</v>
      </c>
      <c r="K10" s="17" t="s">
        <v>1255</v>
      </c>
      <c r="L10" s="17" t="s">
        <v>1255</v>
      </c>
      <c r="M10" s="17" t="s">
        <v>1255</v>
      </c>
    </row>
    <row r="11" spans="1:13" ht="17" x14ac:dyDescent="0.2">
      <c r="A11" s="5" t="s">
        <v>1190</v>
      </c>
      <c r="B11" s="1" t="s">
        <v>1225</v>
      </c>
      <c r="C11" s="17" t="s">
        <v>1255</v>
      </c>
      <c r="D11" s="17" t="s">
        <v>1255</v>
      </c>
      <c r="E11" s="17" t="s">
        <v>1255</v>
      </c>
      <c r="F11" s="17" t="s">
        <v>1255</v>
      </c>
      <c r="G11" s="17" t="s">
        <v>1255</v>
      </c>
      <c r="H11" s="17" t="s">
        <v>1255</v>
      </c>
      <c r="I11" s="17" t="s">
        <v>1255</v>
      </c>
      <c r="J11" s="17" t="s">
        <v>1255</v>
      </c>
      <c r="K11" s="17" t="s">
        <v>1255</v>
      </c>
      <c r="L11" s="17" t="s">
        <v>1255</v>
      </c>
      <c r="M11" s="10" t="s">
        <v>15</v>
      </c>
    </row>
    <row r="12" spans="1:13" ht="17" x14ac:dyDescent="0.2">
      <c r="A12" s="5" t="s">
        <v>1191</v>
      </c>
      <c r="B12" s="1" t="s">
        <v>1226</v>
      </c>
      <c r="C12" s="17" t="s">
        <v>1255</v>
      </c>
      <c r="D12" s="17" t="s">
        <v>1255</v>
      </c>
      <c r="E12" s="17" t="s">
        <v>1255</v>
      </c>
      <c r="F12" s="17" t="s">
        <v>1255</v>
      </c>
      <c r="G12" s="17" t="s">
        <v>1255</v>
      </c>
      <c r="H12" s="17" t="s">
        <v>1255</v>
      </c>
      <c r="I12" s="17" t="s">
        <v>1255</v>
      </c>
      <c r="J12" s="17" t="s">
        <v>1255</v>
      </c>
      <c r="K12" s="17" t="s">
        <v>1255</v>
      </c>
      <c r="L12" s="17" t="s">
        <v>1255</v>
      </c>
      <c r="M12" s="17" t="s">
        <v>1255</v>
      </c>
    </row>
    <row r="13" spans="1:13" ht="17" x14ac:dyDescent="0.2">
      <c r="A13" s="5" t="s">
        <v>1192</v>
      </c>
      <c r="B13" s="1" t="s">
        <v>1227</v>
      </c>
      <c r="C13" s="17" t="s">
        <v>1255</v>
      </c>
      <c r="D13" s="17" t="s">
        <v>1255</v>
      </c>
      <c r="E13" s="17" t="s">
        <v>1255</v>
      </c>
      <c r="F13" s="17" t="s">
        <v>1255</v>
      </c>
      <c r="G13" s="17" t="s">
        <v>1255</v>
      </c>
      <c r="H13" s="17" t="s">
        <v>1255</v>
      </c>
      <c r="I13" s="17" t="s">
        <v>1255</v>
      </c>
      <c r="J13" s="17" t="s">
        <v>1255</v>
      </c>
      <c r="K13" s="17" t="s">
        <v>1255</v>
      </c>
      <c r="L13" s="17" t="s">
        <v>1255</v>
      </c>
      <c r="M13" s="10" t="s">
        <v>15</v>
      </c>
    </row>
    <row r="14" spans="1:13" ht="34" x14ac:dyDescent="0.2">
      <c r="A14" s="5" t="s">
        <v>1193</v>
      </c>
      <c r="B14" s="1" t="s">
        <v>1228</v>
      </c>
      <c r="C14" s="17" t="s">
        <v>1255</v>
      </c>
      <c r="D14" s="17" t="s">
        <v>1255</v>
      </c>
      <c r="E14" s="17" t="s">
        <v>1255</v>
      </c>
      <c r="F14" s="17" t="s">
        <v>1255</v>
      </c>
      <c r="G14" s="17" t="s">
        <v>1255</v>
      </c>
      <c r="H14" s="17" t="s">
        <v>1255</v>
      </c>
      <c r="I14" s="17" t="s">
        <v>1255</v>
      </c>
      <c r="J14" s="17" t="s">
        <v>1255</v>
      </c>
      <c r="K14" s="17" t="s">
        <v>1255</v>
      </c>
      <c r="L14" s="17" t="s">
        <v>1255</v>
      </c>
      <c r="M14" s="17" t="s">
        <v>1255</v>
      </c>
    </row>
    <row r="15" spans="1:13" ht="34" x14ac:dyDescent="0.2">
      <c r="A15" s="5" t="s">
        <v>1194</v>
      </c>
      <c r="B15" s="1" t="s">
        <v>1229</v>
      </c>
      <c r="C15" s="17" t="s">
        <v>1255</v>
      </c>
      <c r="D15" s="17" t="s">
        <v>1255</v>
      </c>
      <c r="E15" s="17" t="s">
        <v>1255</v>
      </c>
      <c r="F15" s="17" t="s">
        <v>1255</v>
      </c>
      <c r="G15" s="17" t="s">
        <v>1255</v>
      </c>
      <c r="H15" s="17" t="s">
        <v>1255</v>
      </c>
      <c r="I15" s="17" t="s">
        <v>1255</v>
      </c>
      <c r="J15" s="17" t="s">
        <v>1255</v>
      </c>
      <c r="K15" s="17" t="s">
        <v>1255</v>
      </c>
      <c r="L15" s="17" t="s">
        <v>1255</v>
      </c>
      <c r="M15" s="17" t="s">
        <v>1255</v>
      </c>
    </row>
    <row r="16" spans="1:13" ht="17" x14ac:dyDescent="0.2">
      <c r="A16" s="5" t="s">
        <v>1195</v>
      </c>
      <c r="B16" s="1" t="s">
        <v>1230</v>
      </c>
      <c r="C16" s="17" t="s">
        <v>1255</v>
      </c>
      <c r="D16" s="17" t="s">
        <v>1255</v>
      </c>
      <c r="E16" s="17" t="s">
        <v>1255</v>
      </c>
      <c r="F16" s="17" t="s">
        <v>1255</v>
      </c>
      <c r="G16" s="17" t="s">
        <v>1255</v>
      </c>
      <c r="H16" s="17" t="s">
        <v>1255</v>
      </c>
      <c r="I16" s="17" t="s">
        <v>1255</v>
      </c>
      <c r="J16" s="17" t="s">
        <v>1255</v>
      </c>
      <c r="K16" s="17" t="s">
        <v>1255</v>
      </c>
      <c r="L16" s="17" t="s">
        <v>1255</v>
      </c>
      <c r="M16" s="10" t="s">
        <v>15</v>
      </c>
    </row>
    <row r="17" spans="1:13" ht="17" x14ac:dyDescent="0.2">
      <c r="A17" s="5" t="s">
        <v>1196</v>
      </c>
      <c r="B17" s="1" t="s">
        <v>1231</v>
      </c>
      <c r="C17" s="17" t="s">
        <v>1255</v>
      </c>
      <c r="D17" s="17" t="s">
        <v>1255</v>
      </c>
      <c r="E17" s="17" t="s">
        <v>1255</v>
      </c>
      <c r="F17" s="17" t="s">
        <v>1255</v>
      </c>
      <c r="G17" s="17" t="s">
        <v>1255</v>
      </c>
      <c r="H17" s="17" t="s">
        <v>1255</v>
      </c>
      <c r="I17" s="17" t="s">
        <v>1255</v>
      </c>
      <c r="J17" s="17" t="s">
        <v>1255</v>
      </c>
      <c r="K17" s="17" t="s">
        <v>1255</v>
      </c>
      <c r="L17" s="17" t="s">
        <v>1255</v>
      </c>
      <c r="M17" s="10" t="s">
        <v>15</v>
      </c>
    </row>
    <row r="18" spans="1:13" ht="17" x14ac:dyDescent="0.2">
      <c r="A18" s="5" t="s">
        <v>1197</v>
      </c>
      <c r="B18" s="1" t="s">
        <v>1232</v>
      </c>
      <c r="C18" s="17" t="s">
        <v>1255</v>
      </c>
      <c r="D18" s="17" t="s">
        <v>1255</v>
      </c>
      <c r="E18" s="17" t="s">
        <v>1255</v>
      </c>
      <c r="F18" s="17" t="s">
        <v>1255</v>
      </c>
      <c r="G18" s="17" t="s">
        <v>1255</v>
      </c>
      <c r="H18" s="17" t="s">
        <v>1255</v>
      </c>
      <c r="I18" s="17" t="s">
        <v>1255</v>
      </c>
      <c r="J18" s="17" t="s">
        <v>1255</v>
      </c>
      <c r="K18" s="17" t="s">
        <v>1255</v>
      </c>
      <c r="L18" s="17" t="s">
        <v>1255</v>
      </c>
      <c r="M18" s="17" t="s">
        <v>1255</v>
      </c>
    </row>
    <row r="19" spans="1:13" ht="17" x14ac:dyDescent="0.2">
      <c r="A19" s="5" t="s">
        <v>1198</v>
      </c>
      <c r="B19" s="1" t="s">
        <v>1233</v>
      </c>
      <c r="C19" s="17" t="s">
        <v>1255</v>
      </c>
      <c r="D19" s="17" t="s">
        <v>1255</v>
      </c>
      <c r="E19" s="17" t="s">
        <v>1255</v>
      </c>
      <c r="F19" s="17" t="s">
        <v>1255</v>
      </c>
      <c r="G19" s="17" t="s">
        <v>1255</v>
      </c>
      <c r="H19" s="17" t="s">
        <v>1255</v>
      </c>
      <c r="I19" s="17" t="s">
        <v>1255</v>
      </c>
      <c r="J19" s="17" t="s">
        <v>1255</v>
      </c>
      <c r="K19" s="17" t="s">
        <v>1255</v>
      </c>
      <c r="L19" s="17" t="s">
        <v>1255</v>
      </c>
      <c r="M19" s="17" t="s">
        <v>1255</v>
      </c>
    </row>
    <row r="20" spans="1:13" ht="17" x14ac:dyDescent="0.2">
      <c r="A20" s="5" t="s">
        <v>1199</v>
      </c>
      <c r="B20" s="1" t="s">
        <v>1234</v>
      </c>
      <c r="C20" s="17" t="s">
        <v>1255</v>
      </c>
      <c r="D20" s="17" t="s">
        <v>1255</v>
      </c>
      <c r="E20" s="17" t="s">
        <v>1255</v>
      </c>
      <c r="F20" s="17" t="s">
        <v>1255</v>
      </c>
      <c r="G20" s="17" t="s">
        <v>1255</v>
      </c>
      <c r="H20" s="17" t="s">
        <v>1255</v>
      </c>
      <c r="I20" s="17" t="s">
        <v>1255</v>
      </c>
      <c r="J20" s="17" t="s">
        <v>1255</v>
      </c>
      <c r="K20" s="17" t="s">
        <v>1255</v>
      </c>
      <c r="L20" s="17" t="s">
        <v>1255</v>
      </c>
      <c r="M20" s="10" t="s">
        <v>15</v>
      </c>
    </row>
    <row r="21" spans="1:13" ht="17" x14ac:dyDescent="0.2">
      <c r="A21" s="5" t="s">
        <v>1200</v>
      </c>
      <c r="B21" s="1" t="s">
        <v>1236</v>
      </c>
      <c r="C21" s="17" t="s">
        <v>1255</v>
      </c>
      <c r="D21" s="17" t="s">
        <v>1255</v>
      </c>
      <c r="E21" s="17" t="s">
        <v>1255</v>
      </c>
      <c r="F21" s="17" t="s">
        <v>1255</v>
      </c>
      <c r="G21" s="17" t="s">
        <v>1255</v>
      </c>
      <c r="H21" s="17" t="s">
        <v>1255</v>
      </c>
      <c r="I21" s="17" t="s">
        <v>1255</v>
      </c>
      <c r="J21" s="17" t="s">
        <v>1255</v>
      </c>
      <c r="K21" s="17" t="s">
        <v>1255</v>
      </c>
      <c r="L21" s="17" t="s">
        <v>1255</v>
      </c>
      <c r="M21" s="17" t="s">
        <v>1255</v>
      </c>
    </row>
    <row r="22" spans="1:13" ht="17" x14ac:dyDescent="0.2">
      <c r="A22" s="5" t="s">
        <v>1201</v>
      </c>
      <c r="B22" s="1" t="s">
        <v>1235</v>
      </c>
      <c r="C22" s="17" t="s">
        <v>1255</v>
      </c>
      <c r="D22" s="17" t="s">
        <v>1255</v>
      </c>
      <c r="E22" s="17" t="s">
        <v>1255</v>
      </c>
      <c r="F22" s="17" t="s">
        <v>1255</v>
      </c>
      <c r="G22" s="17" t="s">
        <v>1255</v>
      </c>
      <c r="H22" s="17" t="s">
        <v>1255</v>
      </c>
      <c r="I22" s="17" t="s">
        <v>1255</v>
      </c>
      <c r="J22" s="17" t="s">
        <v>1255</v>
      </c>
      <c r="K22" s="17" t="s">
        <v>1255</v>
      </c>
      <c r="L22" s="17" t="s">
        <v>1255</v>
      </c>
      <c r="M22" s="17" t="s">
        <v>1255</v>
      </c>
    </row>
    <row r="23" spans="1:13" ht="17" x14ac:dyDescent="0.2">
      <c r="A23" s="5" t="s">
        <v>1202</v>
      </c>
      <c r="B23" s="1" t="s">
        <v>1239</v>
      </c>
      <c r="C23" s="17" t="s">
        <v>1255</v>
      </c>
      <c r="D23" s="17" t="s">
        <v>1255</v>
      </c>
      <c r="E23" s="17" t="s">
        <v>1255</v>
      </c>
      <c r="F23" s="17" t="s">
        <v>1255</v>
      </c>
      <c r="G23" s="17" t="s">
        <v>1255</v>
      </c>
      <c r="H23" s="17" t="s">
        <v>1255</v>
      </c>
      <c r="I23" s="17" t="s">
        <v>1255</v>
      </c>
      <c r="J23" s="17" t="s">
        <v>1255</v>
      </c>
      <c r="K23" s="17" t="s">
        <v>1255</v>
      </c>
      <c r="L23" s="17" t="s">
        <v>1255</v>
      </c>
      <c r="M23" s="10" t="s">
        <v>15</v>
      </c>
    </row>
    <row r="24" spans="1:13" ht="34" x14ac:dyDescent="0.2">
      <c r="A24" s="5" t="s">
        <v>1203</v>
      </c>
      <c r="B24" s="1" t="s">
        <v>1240</v>
      </c>
      <c r="C24" s="17" t="s">
        <v>1255</v>
      </c>
      <c r="D24" s="17" t="s">
        <v>1255</v>
      </c>
      <c r="E24" s="17" t="s">
        <v>1255</v>
      </c>
      <c r="F24" s="17" t="s">
        <v>1255</v>
      </c>
      <c r="G24" s="17" t="s">
        <v>1255</v>
      </c>
      <c r="H24" s="17" t="s">
        <v>1255</v>
      </c>
      <c r="I24" s="17" t="s">
        <v>1255</v>
      </c>
      <c r="J24" s="17" t="s">
        <v>1255</v>
      </c>
      <c r="K24" s="17" t="s">
        <v>1255</v>
      </c>
      <c r="L24" s="17" t="s">
        <v>1255</v>
      </c>
      <c r="M24" s="17" t="s">
        <v>1255</v>
      </c>
    </row>
    <row r="25" spans="1:13" ht="17" x14ac:dyDescent="0.2">
      <c r="A25" s="5" t="s">
        <v>1204</v>
      </c>
      <c r="B25" s="1" t="s">
        <v>1241</v>
      </c>
      <c r="C25" s="17" t="s">
        <v>1255</v>
      </c>
      <c r="D25" s="17" t="s">
        <v>1255</v>
      </c>
      <c r="E25" s="17" t="s">
        <v>1255</v>
      </c>
      <c r="F25" s="17" t="s">
        <v>1255</v>
      </c>
      <c r="G25" s="17" t="s">
        <v>1255</v>
      </c>
      <c r="H25" s="17" t="s">
        <v>1255</v>
      </c>
      <c r="I25" s="17" t="s">
        <v>1255</v>
      </c>
      <c r="J25" s="17" t="s">
        <v>1255</v>
      </c>
      <c r="K25" s="17" t="s">
        <v>1255</v>
      </c>
      <c r="L25" s="17" t="s">
        <v>1255</v>
      </c>
      <c r="M25" s="10" t="s">
        <v>15</v>
      </c>
    </row>
    <row r="26" spans="1:13" ht="17" x14ac:dyDescent="0.2">
      <c r="A26" s="5" t="s">
        <v>1205</v>
      </c>
      <c r="B26" s="1" t="s">
        <v>1237</v>
      </c>
      <c r="C26" s="17" t="s">
        <v>1255</v>
      </c>
      <c r="D26" s="17" t="s">
        <v>1255</v>
      </c>
      <c r="E26" s="17" t="s">
        <v>1255</v>
      </c>
      <c r="F26" s="17" t="s">
        <v>1255</v>
      </c>
      <c r="G26" s="17" t="s">
        <v>1255</v>
      </c>
      <c r="H26" s="17" t="s">
        <v>1255</v>
      </c>
      <c r="I26" s="17" t="s">
        <v>1255</v>
      </c>
      <c r="J26" s="17" t="s">
        <v>1255</v>
      </c>
      <c r="K26" s="17" t="s">
        <v>1255</v>
      </c>
      <c r="L26" s="17" t="s">
        <v>1255</v>
      </c>
      <c r="M26" s="10" t="s">
        <v>15</v>
      </c>
    </row>
    <row r="27" spans="1:13" ht="17" x14ac:dyDescent="0.2">
      <c r="A27" s="5" t="s">
        <v>1206</v>
      </c>
      <c r="B27" s="1" t="s">
        <v>1238</v>
      </c>
      <c r="C27" s="17" t="s">
        <v>1255</v>
      </c>
      <c r="D27" s="17" t="s">
        <v>1255</v>
      </c>
      <c r="E27" s="17" t="s">
        <v>1255</v>
      </c>
      <c r="F27" s="17" t="s">
        <v>1255</v>
      </c>
      <c r="G27" s="17" t="s">
        <v>1255</v>
      </c>
      <c r="H27" s="17" t="s">
        <v>1255</v>
      </c>
      <c r="I27" s="17" t="s">
        <v>1255</v>
      </c>
      <c r="J27" s="17" t="s">
        <v>1255</v>
      </c>
      <c r="K27" s="17" t="s">
        <v>1255</v>
      </c>
      <c r="L27" s="17" t="s">
        <v>1255</v>
      </c>
      <c r="M27" s="17" t="s">
        <v>1255</v>
      </c>
    </row>
    <row r="28" spans="1:13" ht="34" x14ac:dyDescent="0.2">
      <c r="A28" s="5" t="s">
        <v>1207</v>
      </c>
      <c r="B28" s="1" t="s">
        <v>1242</v>
      </c>
      <c r="C28" s="17" t="s">
        <v>1255</v>
      </c>
      <c r="D28" s="17" t="s">
        <v>1255</v>
      </c>
      <c r="E28" s="17" t="s">
        <v>1255</v>
      </c>
      <c r="F28" s="17" t="s">
        <v>1255</v>
      </c>
      <c r="G28" s="17" t="s">
        <v>1255</v>
      </c>
      <c r="H28" s="17" t="s">
        <v>1255</v>
      </c>
      <c r="I28" s="17" t="s">
        <v>1255</v>
      </c>
      <c r="J28" s="17" t="s">
        <v>1255</v>
      </c>
      <c r="K28" s="17" t="s">
        <v>1255</v>
      </c>
      <c r="L28" s="17" t="s">
        <v>1255</v>
      </c>
      <c r="M28" s="17" t="s">
        <v>1255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I9" sqref="I9"/>
    </sheetView>
  </sheetViews>
  <sheetFormatPr baseColWidth="10" defaultRowHeight="16" x14ac:dyDescent="0.2"/>
  <cols>
    <col min="1" max="1" width="13.5" customWidth="1"/>
  </cols>
  <sheetData>
    <row r="1" spans="1:8" ht="21" thickBot="1" x14ac:dyDescent="0.3">
      <c r="A1" s="2" t="s">
        <v>1179</v>
      </c>
    </row>
    <row r="2" spans="1:8" ht="177" thickTop="1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t="s">
        <v>1180</v>
      </c>
      <c r="B3" s="3">
        <v>1</v>
      </c>
      <c r="C3" s="3">
        <v>0</v>
      </c>
      <c r="D3" s="3">
        <v>6</v>
      </c>
      <c r="E3" s="3">
        <v>5</v>
      </c>
      <c r="F3" s="3">
        <v>4</v>
      </c>
      <c r="G3" s="3">
        <v>3</v>
      </c>
      <c r="H3" s="3">
        <v>2</v>
      </c>
    </row>
    <row r="6" spans="1:8" ht="18" thickBot="1" x14ac:dyDescent="0.25">
      <c r="A6" s="15" t="s">
        <v>1258</v>
      </c>
    </row>
    <row r="7" spans="1:8" ht="17" thickTop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8A52-87E0-484F-8DE6-E300A347BE9C}">
  <dimension ref="A1:H1143"/>
  <sheetViews>
    <sheetView zoomScale="150" workbookViewId="0">
      <selection activeCell="A8" sqref="A8"/>
    </sheetView>
  </sheetViews>
  <sheetFormatPr baseColWidth="10" defaultRowHeight="16" x14ac:dyDescent="0.2"/>
  <cols>
    <col min="1" max="1" width="13.6640625" customWidth="1"/>
    <col min="2" max="2" width="12.5" customWidth="1"/>
    <col min="3" max="3" width="14.1640625" customWidth="1"/>
    <col min="4" max="4" width="20.33203125" customWidth="1"/>
    <col min="5" max="5" width="27.83203125" customWidth="1"/>
    <col min="6" max="6" width="31.33203125" customWidth="1"/>
    <col min="7" max="7" width="52.83203125" customWidth="1"/>
    <col min="8" max="8" width="32.83203125" customWidth="1"/>
    <col min="9" max="9" width="40.5" customWidth="1"/>
    <col min="10" max="10" width="38.6640625" customWidth="1"/>
    <col min="11" max="11" width="48" customWidth="1"/>
    <col min="12" max="12" width="46.1640625" customWidth="1"/>
    <col min="13" max="13" width="34.1640625" customWidth="1"/>
    <col min="14" max="14" width="36.5" customWidth="1"/>
    <col min="15" max="15" width="57.1640625" customWidth="1"/>
    <col min="16" max="16" width="17.83203125" customWidth="1"/>
    <col min="17" max="17" width="36.83203125" customWidth="1"/>
    <col min="18" max="18" width="29.1640625" customWidth="1"/>
  </cols>
  <sheetData>
    <row r="1" spans="1:8" s="1" customFormat="1" ht="51" x14ac:dyDescent="0.2">
      <c r="A1" s="1" t="s">
        <v>0</v>
      </c>
      <c r="B1" s="1" t="s">
        <v>1263</v>
      </c>
      <c r="C1" s="1" t="s">
        <v>1264</v>
      </c>
      <c r="D1" s="1" t="s">
        <v>1265</v>
      </c>
      <c r="E1" s="1" t="s">
        <v>1266</v>
      </c>
      <c r="F1" s="1" t="s">
        <v>1267</v>
      </c>
      <c r="G1" s="1" t="s">
        <v>1268</v>
      </c>
      <c r="H1" s="1" t="s">
        <v>1269</v>
      </c>
    </row>
    <row r="2" spans="1:8" x14ac:dyDescent="0.2">
      <c r="A2" t="s">
        <v>18</v>
      </c>
      <c r="B2" t="s">
        <v>1270</v>
      </c>
      <c r="C2" t="s">
        <v>1271</v>
      </c>
      <c r="H2" t="b">
        <f>OR(BIBS[[#This Row],[Consent Ethics (choice=BIBS '[12/LO2017'])]]="Checked",BIBS[[#This Row],[BIBS Participant ID]]&lt;&gt;"",BIBS[[#This Row],[Is participant considered high or low risk?]]&lt;&gt;"")</f>
        <v>0</v>
      </c>
    </row>
    <row r="3" spans="1:8" x14ac:dyDescent="0.2">
      <c r="A3" t="s">
        <v>1272</v>
      </c>
      <c r="B3" t="s">
        <v>1270</v>
      </c>
      <c r="C3" t="s">
        <v>1271</v>
      </c>
      <c r="H3" t="b">
        <f>OR(BIBS[[#This Row],[Consent Ethics (choice=BIBS '[12/LO2017'])]]="Checked",BIBS[[#This Row],[BIBS Participant ID]]&lt;&gt;"",BIBS[[#This Row],[Is participant considered high or low risk?]]&lt;&gt;"")</f>
        <v>0</v>
      </c>
    </row>
    <row r="4" spans="1:8" x14ac:dyDescent="0.2">
      <c r="A4" t="s">
        <v>22</v>
      </c>
      <c r="B4" t="s">
        <v>1270</v>
      </c>
      <c r="C4" t="s">
        <v>1271</v>
      </c>
      <c r="H4" t="b">
        <f>OR(BIBS[[#This Row],[Consent Ethics (choice=BIBS '[12/LO2017'])]]="Checked",BIBS[[#This Row],[BIBS Participant ID]]&lt;&gt;"",BIBS[[#This Row],[Is participant considered high or low risk?]]&lt;&gt;"")</f>
        <v>0</v>
      </c>
    </row>
    <row r="5" spans="1:8" x14ac:dyDescent="0.2">
      <c r="A5" t="s">
        <v>26</v>
      </c>
      <c r="B5" t="s">
        <v>1270</v>
      </c>
      <c r="C5" t="s">
        <v>1271</v>
      </c>
      <c r="H5" t="b">
        <f>OR(BIBS[[#This Row],[Consent Ethics (choice=BIBS '[12/LO2017'])]]="Checked",BIBS[[#This Row],[BIBS Participant ID]]&lt;&gt;"",BIBS[[#This Row],[Is participant considered high or low risk?]]&lt;&gt;"")</f>
        <v>0</v>
      </c>
    </row>
    <row r="6" spans="1:8" x14ac:dyDescent="0.2">
      <c r="A6" t="s">
        <v>30</v>
      </c>
      <c r="B6" t="s">
        <v>1270</v>
      </c>
      <c r="C6" t="s">
        <v>1271</v>
      </c>
      <c r="H6" t="b">
        <f>OR(BIBS[[#This Row],[Consent Ethics (choice=BIBS '[12/LO2017'])]]="Checked",BIBS[[#This Row],[BIBS Participant ID]]&lt;&gt;"",BIBS[[#This Row],[Is participant considered high or low risk?]]&lt;&gt;"")</f>
        <v>0</v>
      </c>
    </row>
    <row r="7" spans="1:8" x14ac:dyDescent="0.2">
      <c r="A7" t="s">
        <v>1273</v>
      </c>
      <c r="B7" t="s">
        <v>1270</v>
      </c>
      <c r="C7" t="s">
        <v>1271</v>
      </c>
      <c r="H7" t="b">
        <f>OR(BIBS[[#This Row],[Consent Ethics (choice=BIBS '[12/LO2017'])]]="Checked",BIBS[[#This Row],[BIBS Participant ID]]&lt;&gt;"",BIBS[[#This Row],[Is participant considered high or low risk?]]&lt;&gt;"")</f>
        <v>0</v>
      </c>
    </row>
    <row r="8" spans="1:8" x14ac:dyDescent="0.2">
      <c r="A8" t="s">
        <v>1274</v>
      </c>
      <c r="B8" t="s">
        <v>1270</v>
      </c>
      <c r="C8" t="s">
        <v>1271</v>
      </c>
      <c r="H8" t="b">
        <f>OR(BIBS[[#This Row],[Consent Ethics (choice=BIBS '[12/LO2017'])]]="Checked",BIBS[[#This Row],[BIBS Participant ID]]&lt;&gt;"",BIBS[[#This Row],[Is participant considered high or low risk?]]&lt;&gt;"")</f>
        <v>0</v>
      </c>
    </row>
    <row r="9" spans="1:8" x14ac:dyDescent="0.2">
      <c r="A9" t="s">
        <v>1275</v>
      </c>
      <c r="B9" t="s">
        <v>1270</v>
      </c>
      <c r="C9" t="s">
        <v>1271</v>
      </c>
      <c r="H9" t="b">
        <f>OR(BIBS[[#This Row],[Consent Ethics (choice=BIBS '[12/LO2017'])]]="Checked",BIBS[[#This Row],[BIBS Participant ID]]&lt;&gt;"",BIBS[[#This Row],[Is participant considered high or low risk?]]&lt;&gt;"")</f>
        <v>0</v>
      </c>
    </row>
    <row r="10" spans="1:8" x14ac:dyDescent="0.2">
      <c r="A10" t="s">
        <v>1276</v>
      </c>
      <c r="B10" t="s">
        <v>1270</v>
      </c>
      <c r="C10" t="s">
        <v>1271</v>
      </c>
      <c r="H10" t="b">
        <f>OR(BIBS[[#This Row],[Consent Ethics (choice=BIBS '[12/LO2017'])]]="Checked",BIBS[[#This Row],[BIBS Participant ID]]&lt;&gt;"",BIBS[[#This Row],[Is participant considered high or low risk?]]&lt;&gt;"")</f>
        <v>0</v>
      </c>
    </row>
    <row r="11" spans="1:8" x14ac:dyDescent="0.2">
      <c r="A11" t="s">
        <v>1277</v>
      </c>
      <c r="B11" t="s">
        <v>1270</v>
      </c>
      <c r="C11" t="s">
        <v>1271</v>
      </c>
      <c r="H11" t="b">
        <f>OR(BIBS[[#This Row],[Consent Ethics (choice=BIBS '[12/LO2017'])]]="Checked",BIBS[[#This Row],[BIBS Participant ID]]&lt;&gt;"",BIBS[[#This Row],[Is participant considered high or low risk?]]&lt;&gt;"")</f>
        <v>0</v>
      </c>
    </row>
    <row r="12" spans="1:8" x14ac:dyDescent="0.2">
      <c r="A12" t="s">
        <v>1278</v>
      </c>
      <c r="B12" t="s">
        <v>1270</v>
      </c>
      <c r="C12" t="s">
        <v>1271</v>
      </c>
      <c r="H12" t="b">
        <f>OR(BIBS[[#This Row],[Consent Ethics (choice=BIBS '[12/LO2017'])]]="Checked",BIBS[[#This Row],[BIBS Participant ID]]&lt;&gt;"",BIBS[[#This Row],[Is participant considered high or low risk?]]&lt;&gt;"")</f>
        <v>0</v>
      </c>
    </row>
    <row r="13" spans="1:8" x14ac:dyDescent="0.2">
      <c r="A13" t="s">
        <v>1279</v>
      </c>
      <c r="B13" t="s">
        <v>1270</v>
      </c>
      <c r="C13" t="s">
        <v>1271</v>
      </c>
      <c r="H13" t="b">
        <f>OR(BIBS[[#This Row],[Consent Ethics (choice=BIBS '[12/LO2017'])]]="Checked",BIBS[[#This Row],[BIBS Participant ID]]&lt;&gt;"",BIBS[[#This Row],[Is participant considered high or low risk?]]&lt;&gt;"")</f>
        <v>0</v>
      </c>
    </row>
    <row r="14" spans="1:8" x14ac:dyDescent="0.2">
      <c r="A14" t="s">
        <v>44</v>
      </c>
      <c r="B14" t="s">
        <v>1270</v>
      </c>
      <c r="C14" t="s">
        <v>1271</v>
      </c>
      <c r="H14" t="b">
        <f>OR(BIBS[[#This Row],[Consent Ethics (choice=BIBS '[12/LO2017'])]]="Checked",BIBS[[#This Row],[BIBS Participant ID]]&lt;&gt;"",BIBS[[#This Row],[Is participant considered high or low risk?]]&lt;&gt;"")</f>
        <v>0</v>
      </c>
    </row>
    <row r="15" spans="1:8" x14ac:dyDescent="0.2">
      <c r="A15" t="s">
        <v>45</v>
      </c>
      <c r="B15" t="s">
        <v>1270</v>
      </c>
      <c r="C15" t="s">
        <v>1271</v>
      </c>
      <c r="H15" t="b">
        <f>OR(BIBS[[#This Row],[Consent Ethics (choice=BIBS '[12/LO2017'])]]="Checked",BIBS[[#This Row],[BIBS Participant ID]]&lt;&gt;"",BIBS[[#This Row],[Is participant considered high or low risk?]]&lt;&gt;"")</f>
        <v>0</v>
      </c>
    </row>
    <row r="16" spans="1:8" x14ac:dyDescent="0.2">
      <c r="A16" t="s">
        <v>46</v>
      </c>
      <c r="B16" t="s">
        <v>1270</v>
      </c>
      <c r="C16" t="s">
        <v>1271</v>
      </c>
      <c r="H16" t="b">
        <f>OR(BIBS[[#This Row],[Consent Ethics (choice=BIBS '[12/LO2017'])]]="Checked",BIBS[[#This Row],[BIBS Participant ID]]&lt;&gt;"",BIBS[[#This Row],[Is participant considered high or low risk?]]&lt;&gt;"")</f>
        <v>0</v>
      </c>
    </row>
    <row r="17" spans="1:8" x14ac:dyDescent="0.2">
      <c r="A17" t="s">
        <v>47</v>
      </c>
      <c r="B17" t="s">
        <v>1270</v>
      </c>
      <c r="C17" t="s">
        <v>1271</v>
      </c>
      <c r="H17" t="b">
        <f>OR(BIBS[[#This Row],[Consent Ethics (choice=BIBS '[12/LO2017'])]]="Checked",BIBS[[#This Row],[BIBS Participant ID]]&lt;&gt;"",BIBS[[#This Row],[Is participant considered high or low risk?]]&lt;&gt;"")</f>
        <v>0</v>
      </c>
    </row>
    <row r="18" spans="1:8" x14ac:dyDescent="0.2">
      <c r="A18" t="s">
        <v>48</v>
      </c>
      <c r="B18" t="s">
        <v>1270</v>
      </c>
      <c r="C18" t="s">
        <v>1271</v>
      </c>
      <c r="H18" t="b">
        <f>OR(BIBS[[#This Row],[Consent Ethics (choice=BIBS '[12/LO2017'])]]="Checked",BIBS[[#This Row],[BIBS Participant ID]]&lt;&gt;"",BIBS[[#This Row],[Is participant considered high or low risk?]]&lt;&gt;"")</f>
        <v>0</v>
      </c>
    </row>
    <row r="19" spans="1:8" x14ac:dyDescent="0.2">
      <c r="A19" t="s">
        <v>49</v>
      </c>
      <c r="B19" t="s">
        <v>1270</v>
      </c>
      <c r="C19" t="s">
        <v>1271</v>
      </c>
      <c r="H19" t="b">
        <f>OR(BIBS[[#This Row],[Consent Ethics (choice=BIBS '[12/LO2017'])]]="Checked",BIBS[[#This Row],[BIBS Participant ID]]&lt;&gt;"",BIBS[[#This Row],[Is participant considered high or low risk?]]&lt;&gt;"")</f>
        <v>0</v>
      </c>
    </row>
    <row r="20" spans="1:8" x14ac:dyDescent="0.2">
      <c r="A20" t="s">
        <v>50</v>
      </c>
      <c r="B20" t="s">
        <v>1270</v>
      </c>
      <c r="C20" t="s">
        <v>1271</v>
      </c>
      <c r="H20" t="b">
        <f>OR(BIBS[[#This Row],[Consent Ethics (choice=BIBS '[12/LO2017'])]]="Checked",BIBS[[#This Row],[BIBS Participant ID]]&lt;&gt;"",BIBS[[#This Row],[Is participant considered high or low risk?]]&lt;&gt;"")</f>
        <v>0</v>
      </c>
    </row>
    <row r="21" spans="1:8" x14ac:dyDescent="0.2">
      <c r="A21" t="s">
        <v>51</v>
      </c>
      <c r="B21" t="s">
        <v>1270</v>
      </c>
      <c r="C21" t="s">
        <v>1271</v>
      </c>
      <c r="H21" t="b">
        <f>OR(BIBS[[#This Row],[Consent Ethics (choice=BIBS '[12/LO2017'])]]="Checked",BIBS[[#This Row],[BIBS Participant ID]]&lt;&gt;"",BIBS[[#This Row],[Is participant considered high or low risk?]]&lt;&gt;"")</f>
        <v>0</v>
      </c>
    </row>
    <row r="22" spans="1:8" x14ac:dyDescent="0.2">
      <c r="A22" t="s">
        <v>52</v>
      </c>
      <c r="B22" t="s">
        <v>1270</v>
      </c>
      <c r="C22" t="s">
        <v>1271</v>
      </c>
      <c r="H22" t="b">
        <f>OR(BIBS[[#This Row],[Consent Ethics (choice=BIBS '[12/LO2017'])]]="Checked",BIBS[[#This Row],[BIBS Participant ID]]&lt;&gt;"",BIBS[[#This Row],[Is participant considered high or low risk?]]&lt;&gt;"")</f>
        <v>0</v>
      </c>
    </row>
    <row r="23" spans="1:8" x14ac:dyDescent="0.2">
      <c r="A23" t="s">
        <v>53</v>
      </c>
      <c r="B23" t="s">
        <v>1270</v>
      </c>
      <c r="C23" t="s">
        <v>1271</v>
      </c>
      <c r="H23" t="b">
        <f>OR(BIBS[[#This Row],[Consent Ethics (choice=BIBS '[12/LO2017'])]]="Checked",BIBS[[#This Row],[BIBS Participant ID]]&lt;&gt;"",BIBS[[#This Row],[Is participant considered high or low risk?]]&lt;&gt;"")</f>
        <v>0</v>
      </c>
    </row>
    <row r="24" spans="1:8" x14ac:dyDescent="0.2">
      <c r="A24" t="s">
        <v>54</v>
      </c>
      <c r="B24" t="s">
        <v>1270</v>
      </c>
      <c r="C24" t="s">
        <v>1271</v>
      </c>
      <c r="H24" t="b">
        <f>OR(BIBS[[#This Row],[Consent Ethics (choice=BIBS '[12/LO2017'])]]="Checked",BIBS[[#This Row],[BIBS Participant ID]]&lt;&gt;"",BIBS[[#This Row],[Is participant considered high or low risk?]]&lt;&gt;"")</f>
        <v>0</v>
      </c>
    </row>
    <row r="25" spans="1:8" x14ac:dyDescent="0.2">
      <c r="A25" t="s">
        <v>55</v>
      </c>
      <c r="B25" t="s">
        <v>1270</v>
      </c>
      <c r="C25" t="s">
        <v>1271</v>
      </c>
      <c r="H25" t="b">
        <f>OR(BIBS[[#This Row],[Consent Ethics (choice=BIBS '[12/LO2017'])]]="Checked",BIBS[[#This Row],[BIBS Participant ID]]&lt;&gt;"",BIBS[[#This Row],[Is participant considered high or low risk?]]&lt;&gt;"")</f>
        <v>0</v>
      </c>
    </row>
    <row r="26" spans="1:8" x14ac:dyDescent="0.2">
      <c r="A26" t="s">
        <v>56</v>
      </c>
      <c r="B26" t="s">
        <v>1270</v>
      </c>
      <c r="C26" t="s">
        <v>1271</v>
      </c>
      <c r="H26" t="b">
        <f>OR(BIBS[[#This Row],[Consent Ethics (choice=BIBS '[12/LO2017'])]]="Checked",BIBS[[#This Row],[BIBS Participant ID]]&lt;&gt;"",BIBS[[#This Row],[Is participant considered high or low risk?]]&lt;&gt;"")</f>
        <v>0</v>
      </c>
    </row>
    <row r="27" spans="1:8" x14ac:dyDescent="0.2">
      <c r="A27" t="s">
        <v>57</v>
      </c>
      <c r="B27" t="s">
        <v>1270</v>
      </c>
      <c r="C27" t="s">
        <v>1271</v>
      </c>
      <c r="H27" t="b">
        <f>OR(BIBS[[#This Row],[Consent Ethics (choice=BIBS '[12/LO2017'])]]="Checked",BIBS[[#This Row],[BIBS Participant ID]]&lt;&gt;"",BIBS[[#This Row],[Is participant considered high or low risk?]]&lt;&gt;"")</f>
        <v>0</v>
      </c>
    </row>
    <row r="28" spans="1:8" x14ac:dyDescent="0.2">
      <c r="A28" t="s">
        <v>58</v>
      </c>
      <c r="B28" t="s">
        <v>1270</v>
      </c>
      <c r="C28" t="s">
        <v>1271</v>
      </c>
      <c r="H28" t="b">
        <f>OR(BIBS[[#This Row],[Consent Ethics (choice=BIBS '[12/LO2017'])]]="Checked",BIBS[[#This Row],[BIBS Participant ID]]&lt;&gt;"",BIBS[[#This Row],[Is participant considered high or low risk?]]&lt;&gt;"")</f>
        <v>0</v>
      </c>
    </row>
    <row r="29" spans="1:8" x14ac:dyDescent="0.2">
      <c r="A29" t="s">
        <v>59</v>
      </c>
      <c r="B29" t="s">
        <v>1270</v>
      </c>
      <c r="C29" t="s">
        <v>1271</v>
      </c>
      <c r="H29" t="b">
        <f>OR(BIBS[[#This Row],[Consent Ethics (choice=BIBS '[12/LO2017'])]]="Checked",BIBS[[#This Row],[BIBS Participant ID]]&lt;&gt;"",BIBS[[#This Row],[Is participant considered high or low risk?]]&lt;&gt;"")</f>
        <v>0</v>
      </c>
    </row>
    <row r="30" spans="1:8" x14ac:dyDescent="0.2">
      <c r="A30" t="s">
        <v>60</v>
      </c>
      <c r="B30" t="s">
        <v>1270</v>
      </c>
      <c r="C30" t="s">
        <v>1271</v>
      </c>
      <c r="H30" t="b">
        <f>OR(BIBS[[#This Row],[Consent Ethics (choice=BIBS '[12/LO2017'])]]="Checked",BIBS[[#This Row],[BIBS Participant ID]]&lt;&gt;"",BIBS[[#This Row],[Is participant considered high or low risk?]]&lt;&gt;"")</f>
        <v>0</v>
      </c>
    </row>
    <row r="31" spans="1:8" x14ac:dyDescent="0.2">
      <c r="A31" t="s">
        <v>61</v>
      </c>
      <c r="B31" t="s">
        <v>1270</v>
      </c>
      <c r="C31" t="s">
        <v>1271</v>
      </c>
      <c r="H31" t="b">
        <f>OR(BIBS[[#This Row],[Consent Ethics (choice=BIBS '[12/LO2017'])]]="Checked",BIBS[[#This Row],[BIBS Participant ID]]&lt;&gt;"",BIBS[[#This Row],[Is participant considered high or low risk?]]&lt;&gt;"")</f>
        <v>0</v>
      </c>
    </row>
    <row r="32" spans="1:8" x14ac:dyDescent="0.2">
      <c r="A32" t="s">
        <v>62</v>
      </c>
      <c r="B32" t="s">
        <v>1270</v>
      </c>
      <c r="C32" t="s">
        <v>1271</v>
      </c>
      <c r="H32" t="b">
        <f>OR(BIBS[[#This Row],[Consent Ethics (choice=BIBS '[12/LO2017'])]]="Checked",BIBS[[#This Row],[BIBS Participant ID]]&lt;&gt;"",BIBS[[#This Row],[Is participant considered high or low risk?]]&lt;&gt;"")</f>
        <v>0</v>
      </c>
    </row>
    <row r="33" spans="1:8" x14ac:dyDescent="0.2">
      <c r="A33" t="s">
        <v>63</v>
      </c>
      <c r="B33" t="s">
        <v>1270</v>
      </c>
      <c r="C33" t="s">
        <v>1271</v>
      </c>
      <c r="H33" t="b">
        <f>OR(BIBS[[#This Row],[Consent Ethics (choice=BIBS '[12/LO2017'])]]="Checked",BIBS[[#This Row],[BIBS Participant ID]]&lt;&gt;"",BIBS[[#This Row],[Is participant considered high or low risk?]]&lt;&gt;"")</f>
        <v>0</v>
      </c>
    </row>
    <row r="34" spans="1:8" x14ac:dyDescent="0.2">
      <c r="A34" t="s">
        <v>64</v>
      </c>
      <c r="B34" t="s">
        <v>1270</v>
      </c>
      <c r="C34" t="s">
        <v>1271</v>
      </c>
      <c r="H34" t="b">
        <f>OR(BIBS[[#This Row],[Consent Ethics (choice=BIBS '[12/LO2017'])]]="Checked",BIBS[[#This Row],[BIBS Participant ID]]&lt;&gt;"",BIBS[[#This Row],[Is participant considered high or low risk?]]&lt;&gt;"")</f>
        <v>0</v>
      </c>
    </row>
    <row r="35" spans="1:8" x14ac:dyDescent="0.2">
      <c r="A35" t="s">
        <v>65</v>
      </c>
      <c r="B35" t="s">
        <v>1270</v>
      </c>
      <c r="C35" t="s">
        <v>1271</v>
      </c>
      <c r="H35" t="b">
        <f>OR(BIBS[[#This Row],[Consent Ethics (choice=BIBS '[12/LO2017'])]]="Checked",BIBS[[#This Row],[BIBS Participant ID]]&lt;&gt;"",BIBS[[#This Row],[Is participant considered high or low risk?]]&lt;&gt;"")</f>
        <v>0</v>
      </c>
    </row>
    <row r="36" spans="1:8" x14ac:dyDescent="0.2">
      <c r="A36" t="s">
        <v>66</v>
      </c>
      <c r="B36" t="s">
        <v>1270</v>
      </c>
      <c r="C36" t="s">
        <v>1271</v>
      </c>
      <c r="H36" t="b">
        <f>OR(BIBS[[#This Row],[Consent Ethics (choice=BIBS '[12/LO2017'])]]="Checked",BIBS[[#This Row],[BIBS Participant ID]]&lt;&gt;"",BIBS[[#This Row],[Is participant considered high or low risk?]]&lt;&gt;"")</f>
        <v>0</v>
      </c>
    </row>
    <row r="37" spans="1:8" x14ac:dyDescent="0.2">
      <c r="A37" t="s">
        <v>67</v>
      </c>
      <c r="B37" t="s">
        <v>1270</v>
      </c>
      <c r="C37" t="s">
        <v>1271</v>
      </c>
      <c r="H37" t="b">
        <f>OR(BIBS[[#This Row],[Consent Ethics (choice=BIBS '[12/LO2017'])]]="Checked",BIBS[[#This Row],[BIBS Participant ID]]&lt;&gt;"",BIBS[[#This Row],[Is participant considered high or low risk?]]&lt;&gt;"")</f>
        <v>0</v>
      </c>
    </row>
    <row r="38" spans="1:8" x14ac:dyDescent="0.2">
      <c r="A38" t="s">
        <v>68</v>
      </c>
      <c r="B38" t="s">
        <v>1270</v>
      </c>
      <c r="C38" t="s">
        <v>1271</v>
      </c>
      <c r="H38" t="b">
        <f>OR(BIBS[[#This Row],[Consent Ethics (choice=BIBS '[12/LO2017'])]]="Checked",BIBS[[#This Row],[BIBS Participant ID]]&lt;&gt;"",BIBS[[#This Row],[Is participant considered high or low risk?]]&lt;&gt;"")</f>
        <v>0</v>
      </c>
    </row>
    <row r="39" spans="1:8" x14ac:dyDescent="0.2">
      <c r="A39" s="7" t="s">
        <v>69</v>
      </c>
      <c r="B39" t="s">
        <v>1270</v>
      </c>
      <c r="C39" t="s">
        <v>1271</v>
      </c>
      <c r="D39" t="s">
        <v>1280</v>
      </c>
      <c r="E39" t="s">
        <v>1281</v>
      </c>
      <c r="G39" t="s">
        <v>1282</v>
      </c>
      <c r="H39" t="b">
        <f>OR(BIBS[[#This Row],[Consent Ethics (choice=BIBS '[12/LO2017'])]]="Checked",BIBS[[#This Row],[BIBS Participant ID]]&lt;&gt;"",BIBS[[#This Row],[Is participant considered high or low risk?]]&lt;&gt;"")</f>
        <v>1</v>
      </c>
    </row>
    <row r="40" spans="1:8" x14ac:dyDescent="0.2">
      <c r="A40" t="s">
        <v>70</v>
      </c>
      <c r="B40" t="s">
        <v>1270</v>
      </c>
      <c r="C40" t="s">
        <v>1271</v>
      </c>
      <c r="H40" t="b">
        <f>OR(BIBS[[#This Row],[Consent Ethics (choice=BIBS '[12/LO2017'])]]="Checked",BIBS[[#This Row],[BIBS Participant ID]]&lt;&gt;"",BIBS[[#This Row],[Is participant considered high or low risk?]]&lt;&gt;"")</f>
        <v>0</v>
      </c>
    </row>
    <row r="41" spans="1:8" x14ac:dyDescent="0.2">
      <c r="A41" t="s">
        <v>71</v>
      </c>
      <c r="B41" t="s">
        <v>1270</v>
      </c>
      <c r="C41" t="s">
        <v>1271</v>
      </c>
      <c r="H41" t="b">
        <f>OR(BIBS[[#This Row],[Consent Ethics (choice=BIBS '[12/LO2017'])]]="Checked",BIBS[[#This Row],[BIBS Participant ID]]&lt;&gt;"",BIBS[[#This Row],[Is participant considered high or low risk?]]&lt;&gt;"")</f>
        <v>0</v>
      </c>
    </row>
    <row r="42" spans="1:8" x14ac:dyDescent="0.2">
      <c r="A42" t="s">
        <v>72</v>
      </c>
      <c r="B42" t="s">
        <v>1270</v>
      </c>
      <c r="C42" t="s">
        <v>1271</v>
      </c>
      <c r="H42" t="b">
        <f>OR(BIBS[[#This Row],[Consent Ethics (choice=BIBS '[12/LO2017'])]]="Checked",BIBS[[#This Row],[BIBS Participant ID]]&lt;&gt;"",BIBS[[#This Row],[Is participant considered high or low risk?]]&lt;&gt;"")</f>
        <v>0</v>
      </c>
    </row>
    <row r="43" spans="1:8" x14ac:dyDescent="0.2">
      <c r="A43" t="s">
        <v>73</v>
      </c>
      <c r="B43" t="s">
        <v>1270</v>
      </c>
      <c r="C43" t="s">
        <v>1271</v>
      </c>
      <c r="H43" t="b">
        <f>OR(BIBS[[#This Row],[Consent Ethics (choice=BIBS '[12/LO2017'])]]="Checked",BIBS[[#This Row],[BIBS Participant ID]]&lt;&gt;"",BIBS[[#This Row],[Is participant considered high or low risk?]]&lt;&gt;"")</f>
        <v>0</v>
      </c>
    </row>
    <row r="44" spans="1:8" x14ac:dyDescent="0.2">
      <c r="A44" t="s">
        <v>74</v>
      </c>
      <c r="B44" t="s">
        <v>1270</v>
      </c>
      <c r="C44" t="s">
        <v>1271</v>
      </c>
      <c r="H44" t="b">
        <f>OR(BIBS[[#This Row],[Consent Ethics (choice=BIBS '[12/LO2017'])]]="Checked",BIBS[[#This Row],[BIBS Participant ID]]&lt;&gt;"",BIBS[[#This Row],[Is participant considered high or low risk?]]&lt;&gt;"")</f>
        <v>0</v>
      </c>
    </row>
    <row r="45" spans="1:8" x14ac:dyDescent="0.2">
      <c r="A45" t="s">
        <v>75</v>
      </c>
      <c r="B45" t="s">
        <v>1270</v>
      </c>
      <c r="C45" t="s">
        <v>1271</v>
      </c>
      <c r="H45" t="b">
        <f>OR(BIBS[[#This Row],[Consent Ethics (choice=BIBS '[12/LO2017'])]]="Checked",BIBS[[#This Row],[BIBS Participant ID]]&lt;&gt;"",BIBS[[#This Row],[Is participant considered high or low risk?]]&lt;&gt;"")</f>
        <v>0</v>
      </c>
    </row>
    <row r="46" spans="1:8" x14ac:dyDescent="0.2">
      <c r="A46" t="s">
        <v>76</v>
      </c>
      <c r="B46" t="s">
        <v>1270</v>
      </c>
      <c r="C46" t="s">
        <v>1271</v>
      </c>
      <c r="H46" t="b">
        <f>OR(BIBS[[#This Row],[Consent Ethics (choice=BIBS '[12/LO2017'])]]="Checked",BIBS[[#This Row],[BIBS Participant ID]]&lt;&gt;"",BIBS[[#This Row],[Is participant considered high or low risk?]]&lt;&gt;"")</f>
        <v>0</v>
      </c>
    </row>
    <row r="47" spans="1:8" x14ac:dyDescent="0.2">
      <c r="A47" t="s">
        <v>77</v>
      </c>
      <c r="B47" t="s">
        <v>1270</v>
      </c>
      <c r="C47" t="s">
        <v>1271</v>
      </c>
      <c r="H47" t="b">
        <f>OR(BIBS[[#This Row],[Consent Ethics (choice=BIBS '[12/LO2017'])]]="Checked",BIBS[[#This Row],[BIBS Participant ID]]&lt;&gt;"",BIBS[[#This Row],[Is participant considered high or low risk?]]&lt;&gt;"")</f>
        <v>0</v>
      </c>
    </row>
    <row r="48" spans="1:8" x14ac:dyDescent="0.2">
      <c r="A48" t="s">
        <v>78</v>
      </c>
      <c r="B48" t="s">
        <v>1270</v>
      </c>
      <c r="C48" t="s">
        <v>1271</v>
      </c>
      <c r="H48" t="b">
        <f>OR(BIBS[[#This Row],[Consent Ethics (choice=BIBS '[12/LO2017'])]]="Checked",BIBS[[#This Row],[BIBS Participant ID]]&lt;&gt;"",BIBS[[#This Row],[Is participant considered high or low risk?]]&lt;&gt;"")</f>
        <v>0</v>
      </c>
    </row>
    <row r="49" spans="1:8" x14ac:dyDescent="0.2">
      <c r="A49" t="s">
        <v>79</v>
      </c>
      <c r="B49" t="s">
        <v>1270</v>
      </c>
      <c r="C49" t="s">
        <v>1271</v>
      </c>
      <c r="H49" t="b">
        <f>OR(BIBS[[#This Row],[Consent Ethics (choice=BIBS '[12/LO2017'])]]="Checked",BIBS[[#This Row],[BIBS Participant ID]]&lt;&gt;"",BIBS[[#This Row],[Is participant considered high or low risk?]]&lt;&gt;"")</f>
        <v>0</v>
      </c>
    </row>
    <row r="50" spans="1:8" x14ac:dyDescent="0.2">
      <c r="A50" t="s">
        <v>80</v>
      </c>
      <c r="B50" t="s">
        <v>1270</v>
      </c>
      <c r="C50" t="s">
        <v>1271</v>
      </c>
      <c r="H50" t="b">
        <f>OR(BIBS[[#This Row],[Consent Ethics (choice=BIBS '[12/LO2017'])]]="Checked",BIBS[[#This Row],[BIBS Participant ID]]&lt;&gt;"",BIBS[[#This Row],[Is participant considered high or low risk?]]&lt;&gt;"")</f>
        <v>0</v>
      </c>
    </row>
    <row r="51" spans="1:8" x14ac:dyDescent="0.2">
      <c r="A51" s="7" t="s">
        <v>81</v>
      </c>
      <c r="B51" t="s">
        <v>1270</v>
      </c>
      <c r="C51" t="s">
        <v>1271</v>
      </c>
      <c r="D51" t="s">
        <v>1283</v>
      </c>
      <c r="E51" t="s">
        <v>1284</v>
      </c>
      <c r="F51" t="s">
        <v>1285</v>
      </c>
      <c r="G51" t="s">
        <v>1282</v>
      </c>
      <c r="H51" t="b">
        <f>OR(BIBS[[#This Row],[Consent Ethics (choice=BIBS '[12/LO2017'])]]="Checked",BIBS[[#This Row],[BIBS Participant ID]]&lt;&gt;"",BIBS[[#This Row],[Is participant considered high or low risk?]]&lt;&gt;"")</f>
        <v>1</v>
      </c>
    </row>
    <row r="52" spans="1:8" x14ac:dyDescent="0.2">
      <c r="A52" t="s">
        <v>82</v>
      </c>
      <c r="B52" t="s">
        <v>1270</v>
      </c>
      <c r="C52" t="s">
        <v>1271</v>
      </c>
      <c r="H52" t="b">
        <f>OR(BIBS[[#This Row],[Consent Ethics (choice=BIBS '[12/LO2017'])]]="Checked",BIBS[[#This Row],[BIBS Participant ID]]&lt;&gt;"",BIBS[[#This Row],[Is participant considered high or low risk?]]&lt;&gt;"")</f>
        <v>0</v>
      </c>
    </row>
    <row r="53" spans="1:8" x14ac:dyDescent="0.2">
      <c r="A53" t="s">
        <v>83</v>
      </c>
      <c r="B53" t="s">
        <v>1270</v>
      </c>
      <c r="C53" t="s">
        <v>1271</v>
      </c>
      <c r="H53" t="b">
        <f>OR(BIBS[[#This Row],[Consent Ethics (choice=BIBS '[12/LO2017'])]]="Checked",BIBS[[#This Row],[BIBS Participant ID]]&lt;&gt;"",BIBS[[#This Row],[Is participant considered high or low risk?]]&lt;&gt;"")</f>
        <v>0</v>
      </c>
    </row>
    <row r="54" spans="1:8" x14ac:dyDescent="0.2">
      <c r="A54" t="s">
        <v>84</v>
      </c>
      <c r="B54" t="s">
        <v>1270</v>
      </c>
      <c r="C54" t="s">
        <v>1271</v>
      </c>
      <c r="H54" t="b">
        <f>OR(BIBS[[#This Row],[Consent Ethics (choice=BIBS '[12/LO2017'])]]="Checked",BIBS[[#This Row],[BIBS Participant ID]]&lt;&gt;"",BIBS[[#This Row],[Is participant considered high or low risk?]]&lt;&gt;"")</f>
        <v>0</v>
      </c>
    </row>
    <row r="55" spans="1:8" x14ac:dyDescent="0.2">
      <c r="A55" t="s">
        <v>85</v>
      </c>
      <c r="B55" t="s">
        <v>1270</v>
      </c>
      <c r="C55" t="s">
        <v>1271</v>
      </c>
      <c r="H55" t="b">
        <f>OR(BIBS[[#This Row],[Consent Ethics (choice=BIBS '[12/LO2017'])]]="Checked",BIBS[[#This Row],[BIBS Participant ID]]&lt;&gt;"",BIBS[[#This Row],[Is participant considered high or low risk?]]&lt;&gt;"")</f>
        <v>0</v>
      </c>
    </row>
    <row r="56" spans="1:8" x14ac:dyDescent="0.2">
      <c r="A56" t="s">
        <v>86</v>
      </c>
      <c r="B56" t="s">
        <v>1270</v>
      </c>
      <c r="C56" t="s">
        <v>1271</v>
      </c>
      <c r="H56" t="b">
        <f>OR(BIBS[[#This Row],[Consent Ethics (choice=BIBS '[12/LO2017'])]]="Checked",BIBS[[#This Row],[BIBS Participant ID]]&lt;&gt;"",BIBS[[#This Row],[Is participant considered high or low risk?]]&lt;&gt;"")</f>
        <v>0</v>
      </c>
    </row>
    <row r="57" spans="1:8" x14ac:dyDescent="0.2">
      <c r="A57" t="s">
        <v>88</v>
      </c>
      <c r="B57" t="s">
        <v>1270</v>
      </c>
      <c r="C57" t="s">
        <v>1286</v>
      </c>
      <c r="D57" t="s">
        <v>1287</v>
      </c>
      <c r="E57" t="s">
        <v>1284</v>
      </c>
      <c r="F57" t="s">
        <v>1288</v>
      </c>
      <c r="H57" t="b">
        <f>OR(BIBS[[#This Row],[Consent Ethics (choice=BIBS '[12/LO2017'])]]="Checked",BIBS[[#This Row],[BIBS Participant ID]]&lt;&gt;"",BIBS[[#This Row],[Is participant considered high or low risk?]]&lt;&gt;"")</f>
        <v>1</v>
      </c>
    </row>
    <row r="58" spans="1:8" x14ac:dyDescent="0.2">
      <c r="A58" t="s">
        <v>89</v>
      </c>
      <c r="B58" t="s">
        <v>1270</v>
      </c>
      <c r="C58" t="s">
        <v>1271</v>
      </c>
      <c r="H58" t="b">
        <f>OR(BIBS[[#This Row],[Consent Ethics (choice=BIBS '[12/LO2017'])]]="Checked",BIBS[[#This Row],[BIBS Participant ID]]&lt;&gt;"",BIBS[[#This Row],[Is participant considered high or low risk?]]&lt;&gt;"")</f>
        <v>0</v>
      </c>
    </row>
    <row r="59" spans="1:8" x14ac:dyDescent="0.2">
      <c r="A59" t="s">
        <v>90</v>
      </c>
      <c r="B59" t="s">
        <v>1270</v>
      </c>
      <c r="C59" t="s">
        <v>1271</v>
      </c>
      <c r="H59" t="b">
        <f>OR(BIBS[[#This Row],[Consent Ethics (choice=BIBS '[12/LO2017'])]]="Checked",BIBS[[#This Row],[BIBS Participant ID]]&lt;&gt;"",BIBS[[#This Row],[Is participant considered high or low risk?]]&lt;&gt;"")</f>
        <v>0</v>
      </c>
    </row>
    <row r="60" spans="1:8" x14ac:dyDescent="0.2">
      <c r="A60" t="s">
        <v>91</v>
      </c>
      <c r="B60" t="s">
        <v>1270</v>
      </c>
      <c r="C60" t="s">
        <v>1271</v>
      </c>
      <c r="H60" t="b">
        <f>OR(BIBS[[#This Row],[Consent Ethics (choice=BIBS '[12/LO2017'])]]="Checked",BIBS[[#This Row],[BIBS Participant ID]]&lt;&gt;"",BIBS[[#This Row],[Is participant considered high or low risk?]]&lt;&gt;"")</f>
        <v>0</v>
      </c>
    </row>
    <row r="61" spans="1:8" x14ac:dyDescent="0.2">
      <c r="A61" t="s">
        <v>92</v>
      </c>
      <c r="B61" t="s">
        <v>1270</v>
      </c>
      <c r="C61" t="s">
        <v>1271</v>
      </c>
      <c r="H61" t="b">
        <f>OR(BIBS[[#This Row],[Consent Ethics (choice=BIBS '[12/LO2017'])]]="Checked",BIBS[[#This Row],[BIBS Participant ID]]&lt;&gt;"",BIBS[[#This Row],[Is participant considered high or low risk?]]&lt;&gt;"")</f>
        <v>0</v>
      </c>
    </row>
    <row r="62" spans="1:8" x14ac:dyDescent="0.2">
      <c r="A62" t="s">
        <v>93</v>
      </c>
      <c r="B62" t="s">
        <v>1270</v>
      </c>
      <c r="C62" t="s">
        <v>1271</v>
      </c>
      <c r="H62" t="b">
        <f>OR(BIBS[[#This Row],[Consent Ethics (choice=BIBS '[12/LO2017'])]]="Checked",BIBS[[#This Row],[BIBS Participant ID]]&lt;&gt;"",BIBS[[#This Row],[Is participant considered high or low risk?]]&lt;&gt;"")</f>
        <v>0</v>
      </c>
    </row>
    <row r="63" spans="1:8" x14ac:dyDescent="0.2">
      <c r="A63" t="s">
        <v>94</v>
      </c>
      <c r="B63" t="s">
        <v>1270</v>
      </c>
      <c r="C63" t="s">
        <v>1271</v>
      </c>
      <c r="H63" t="b">
        <f>OR(BIBS[[#This Row],[Consent Ethics (choice=BIBS '[12/LO2017'])]]="Checked",BIBS[[#This Row],[BIBS Participant ID]]&lt;&gt;"",BIBS[[#This Row],[Is participant considered high or low risk?]]&lt;&gt;"")</f>
        <v>0</v>
      </c>
    </row>
    <row r="64" spans="1:8" x14ac:dyDescent="0.2">
      <c r="A64" t="s">
        <v>95</v>
      </c>
      <c r="B64" t="s">
        <v>1270</v>
      </c>
      <c r="C64" t="s">
        <v>1271</v>
      </c>
      <c r="H64" t="b">
        <f>OR(BIBS[[#This Row],[Consent Ethics (choice=BIBS '[12/LO2017'])]]="Checked",BIBS[[#This Row],[BIBS Participant ID]]&lt;&gt;"",BIBS[[#This Row],[Is participant considered high or low risk?]]&lt;&gt;"")</f>
        <v>0</v>
      </c>
    </row>
    <row r="65" spans="1:8" x14ac:dyDescent="0.2">
      <c r="A65" t="s">
        <v>96</v>
      </c>
      <c r="B65" t="s">
        <v>1270</v>
      </c>
      <c r="C65" t="s">
        <v>1271</v>
      </c>
      <c r="H65" t="b">
        <f>OR(BIBS[[#This Row],[Consent Ethics (choice=BIBS '[12/LO2017'])]]="Checked",BIBS[[#This Row],[BIBS Participant ID]]&lt;&gt;"",BIBS[[#This Row],[Is participant considered high or low risk?]]&lt;&gt;"")</f>
        <v>0</v>
      </c>
    </row>
    <row r="66" spans="1:8" x14ac:dyDescent="0.2">
      <c r="A66" t="s">
        <v>97</v>
      </c>
      <c r="B66" t="s">
        <v>1270</v>
      </c>
      <c r="C66" t="s">
        <v>1271</v>
      </c>
      <c r="H66" t="b">
        <f>OR(BIBS[[#This Row],[Consent Ethics (choice=BIBS '[12/LO2017'])]]="Checked",BIBS[[#This Row],[BIBS Participant ID]]&lt;&gt;"",BIBS[[#This Row],[Is participant considered high or low risk?]]&lt;&gt;"")</f>
        <v>0</v>
      </c>
    </row>
    <row r="67" spans="1:8" x14ac:dyDescent="0.2">
      <c r="A67" t="s">
        <v>98</v>
      </c>
      <c r="B67" t="s">
        <v>1270</v>
      </c>
      <c r="C67" t="s">
        <v>1271</v>
      </c>
      <c r="H67" t="b">
        <f>OR(BIBS[[#This Row],[Consent Ethics (choice=BIBS '[12/LO2017'])]]="Checked",BIBS[[#This Row],[BIBS Participant ID]]&lt;&gt;"",BIBS[[#This Row],[Is participant considered high or low risk?]]&lt;&gt;"")</f>
        <v>0</v>
      </c>
    </row>
    <row r="68" spans="1:8" x14ac:dyDescent="0.2">
      <c r="A68" t="s">
        <v>99</v>
      </c>
      <c r="B68" t="s">
        <v>1270</v>
      </c>
      <c r="C68" t="s">
        <v>1271</v>
      </c>
      <c r="H68" t="b">
        <f>OR(BIBS[[#This Row],[Consent Ethics (choice=BIBS '[12/LO2017'])]]="Checked",BIBS[[#This Row],[BIBS Participant ID]]&lt;&gt;"",BIBS[[#This Row],[Is participant considered high or low risk?]]&lt;&gt;"")</f>
        <v>0</v>
      </c>
    </row>
    <row r="69" spans="1:8" x14ac:dyDescent="0.2">
      <c r="A69" t="s">
        <v>100</v>
      </c>
      <c r="B69" t="s">
        <v>1270</v>
      </c>
      <c r="C69" t="s">
        <v>1271</v>
      </c>
      <c r="H69" t="b">
        <f>OR(BIBS[[#This Row],[Consent Ethics (choice=BIBS '[12/LO2017'])]]="Checked",BIBS[[#This Row],[BIBS Participant ID]]&lt;&gt;"",BIBS[[#This Row],[Is participant considered high or low risk?]]&lt;&gt;"")</f>
        <v>0</v>
      </c>
    </row>
    <row r="70" spans="1:8" x14ac:dyDescent="0.2">
      <c r="A70" t="s">
        <v>101</v>
      </c>
      <c r="B70" t="s">
        <v>1270</v>
      </c>
      <c r="C70" t="s">
        <v>1271</v>
      </c>
      <c r="H70" t="b">
        <f>OR(BIBS[[#This Row],[Consent Ethics (choice=BIBS '[12/LO2017'])]]="Checked",BIBS[[#This Row],[BIBS Participant ID]]&lt;&gt;"",BIBS[[#This Row],[Is participant considered high or low risk?]]&lt;&gt;"")</f>
        <v>0</v>
      </c>
    </row>
    <row r="71" spans="1:8" x14ac:dyDescent="0.2">
      <c r="A71" t="s">
        <v>102</v>
      </c>
      <c r="B71" t="s">
        <v>1270</v>
      </c>
      <c r="C71" t="s">
        <v>1271</v>
      </c>
      <c r="H71" t="b">
        <f>OR(BIBS[[#This Row],[Consent Ethics (choice=BIBS '[12/LO2017'])]]="Checked",BIBS[[#This Row],[BIBS Participant ID]]&lt;&gt;"",BIBS[[#This Row],[Is participant considered high or low risk?]]&lt;&gt;"")</f>
        <v>0</v>
      </c>
    </row>
    <row r="72" spans="1:8" x14ac:dyDescent="0.2">
      <c r="A72" t="s">
        <v>103</v>
      </c>
      <c r="B72" t="s">
        <v>1270</v>
      </c>
      <c r="C72" t="s">
        <v>1271</v>
      </c>
      <c r="H72" t="b">
        <f>OR(BIBS[[#This Row],[Consent Ethics (choice=BIBS '[12/LO2017'])]]="Checked",BIBS[[#This Row],[BIBS Participant ID]]&lt;&gt;"",BIBS[[#This Row],[Is participant considered high or low risk?]]&lt;&gt;"")</f>
        <v>0</v>
      </c>
    </row>
    <row r="73" spans="1:8" x14ac:dyDescent="0.2">
      <c r="A73" t="s">
        <v>104</v>
      </c>
      <c r="B73" t="s">
        <v>1270</v>
      </c>
      <c r="C73" t="s">
        <v>1286</v>
      </c>
      <c r="D73" t="s">
        <v>1289</v>
      </c>
      <c r="E73" t="s">
        <v>1281</v>
      </c>
      <c r="H73" t="b">
        <f>OR(BIBS[[#This Row],[Consent Ethics (choice=BIBS '[12/LO2017'])]]="Checked",BIBS[[#This Row],[BIBS Participant ID]]&lt;&gt;"",BIBS[[#This Row],[Is participant considered high or low risk?]]&lt;&gt;"")</f>
        <v>1</v>
      </c>
    </row>
    <row r="74" spans="1:8" x14ac:dyDescent="0.2">
      <c r="A74" t="s">
        <v>105</v>
      </c>
      <c r="B74" t="s">
        <v>1270</v>
      </c>
      <c r="C74" t="s">
        <v>1286</v>
      </c>
      <c r="D74" t="s">
        <v>1290</v>
      </c>
      <c r="E74" t="s">
        <v>1284</v>
      </c>
      <c r="F74" t="s">
        <v>1285</v>
      </c>
      <c r="H74" t="b">
        <f>OR(BIBS[[#This Row],[Consent Ethics (choice=BIBS '[12/LO2017'])]]="Checked",BIBS[[#This Row],[BIBS Participant ID]]&lt;&gt;"",BIBS[[#This Row],[Is participant considered high or low risk?]]&lt;&gt;"")</f>
        <v>1</v>
      </c>
    </row>
    <row r="75" spans="1:8" x14ac:dyDescent="0.2">
      <c r="A75" t="s">
        <v>106</v>
      </c>
      <c r="B75" t="s">
        <v>1270</v>
      </c>
      <c r="C75" t="s">
        <v>1271</v>
      </c>
      <c r="H75" t="b">
        <f>OR(BIBS[[#This Row],[Consent Ethics (choice=BIBS '[12/LO2017'])]]="Checked",BIBS[[#This Row],[BIBS Participant ID]]&lt;&gt;"",BIBS[[#This Row],[Is participant considered high or low risk?]]&lt;&gt;"")</f>
        <v>0</v>
      </c>
    </row>
    <row r="76" spans="1:8" x14ac:dyDescent="0.2">
      <c r="A76" t="s">
        <v>107</v>
      </c>
      <c r="B76" t="s">
        <v>1270</v>
      </c>
      <c r="C76" t="s">
        <v>1286</v>
      </c>
      <c r="D76" t="s">
        <v>1291</v>
      </c>
      <c r="E76" t="s">
        <v>1281</v>
      </c>
      <c r="H76" t="b">
        <f>OR(BIBS[[#This Row],[Consent Ethics (choice=BIBS '[12/LO2017'])]]="Checked",BIBS[[#This Row],[BIBS Participant ID]]&lt;&gt;"",BIBS[[#This Row],[Is participant considered high or low risk?]]&lt;&gt;"")</f>
        <v>1</v>
      </c>
    </row>
    <row r="77" spans="1:8" x14ac:dyDescent="0.2">
      <c r="A77" t="s">
        <v>108</v>
      </c>
      <c r="B77" t="s">
        <v>1270</v>
      </c>
      <c r="C77" t="s">
        <v>1271</v>
      </c>
      <c r="H77" t="b">
        <f>OR(BIBS[[#This Row],[Consent Ethics (choice=BIBS '[12/LO2017'])]]="Checked",BIBS[[#This Row],[BIBS Participant ID]]&lt;&gt;"",BIBS[[#This Row],[Is participant considered high or low risk?]]&lt;&gt;"")</f>
        <v>0</v>
      </c>
    </row>
    <row r="78" spans="1:8" x14ac:dyDescent="0.2">
      <c r="A78" t="s">
        <v>109</v>
      </c>
      <c r="B78" t="s">
        <v>1270</v>
      </c>
      <c r="C78" t="s">
        <v>1271</v>
      </c>
      <c r="H78" t="b">
        <f>OR(BIBS[[#This Row],[Consent Ethics (choice=BIBS '[12/LO2017'])]]="Checked",BIBS[[#This Row],[BIBS Participant ID]]&lt;&gt;"",BIBS[[#This Row],[Is participant considered high or low risk?]]&lt;&gt;"")</f>
        <v>0</v>
      </c>
    </row>
    <row r="79" spans="1:8" x14ac:dyDescent="0.2">
      <c r="A79" t="s">
        <v>110</v>
      </c>
      <c r="B79" t="s">
        <v>1270</v>
      </c>
      <c r="C79" t="s">
        <v>1271</v>
      </c>
      <c r="H79" t="b">
        <f>OR(BIBS[[#This Row],[Consent Ethics (choice=BIBS '[12/LO2017'])]]="Checked",BIBS[[#This Row],[BIBS Participant ID]]&lt;&gt;"",BIBS[[#This Row],[Is participant considered high or low risk?]]&lt;&gt;"")</f>
        <v>0</v>
      </c>
    </row>
    <row r="80" spans="1:8" x14ac:dyDescent="0.2">
      <c r="A80" t="s">
        <v>111</v>
      </c>
      <c r="B80" t="s">
        <v>1270</v>
      </c>
      <c r="C80" t="s">
        <v>1271</v>
      </c>
      <c r="H80" t="b">
        <f>OR(BIBS[[#This Row],[Consent Ethics (choice=BIBS '[12/LO2017'])]]="Checked",BIBS[[#This Row],[BIBS Participant ID]]&lt;&gt;"",BIBS[[#This Row],[Is participant considered high or low risk?]]&lt;&gt;"")</f>
        <v>0</v>
      </c>
    </row>
    <row r="81" spans="1:8" x14ac:dyDescent="0.2">
      <c r="A81" t="s">
        <v>112</v>
      </c>
      <c r="B81" t="s">
        <v>1270</v>
      </c>
      <c r="C81" t="s">
        <v>1271</v>
      </c>
      <c r="H81" t="b">
        <f>OR(BIBS[[#This Row],[Consent Ethics (choice=BIBS '[12/LO2017'])]]="Checked",BIBS[[#This Row],[BIBS Participant ID]]&lt;&gt;"",BIBS[[#This Row],[Is participant considered high or low risk?]]&lt;&gt;"")</f>
        <v>0</v>
      </c>
    </row>
    <row r="82" spans="1:8" x14ac:dyDescent="0.2">
      <c r="A82" t="s">
        <v>113</v>
      </c>
      <c r="B82" t="s">
        <v>1270</v>
      </c>
      <c r="C82" t="s">
        <v>1271</v>
      </c>
      <c r="H82" t="b">
        <f>OR(BIBS[[#This Row],[Consent Ethics (choice=BIBS '[12/LO2017'])]]="Checked",BIBS[[#This Row],[BIBS Participant ID]]&lt;&gt;"",BIBS[[#This Row],[Is participant considered high or low risk?]]&lt;&gt;"")</f>
        <v>0</v>
      </c>
    </row>
    <row r="83" spans="1:8" x14ac:dyDescent="0.2">
      <c r="A83" t="s">
        <v>114</v>
      </c>
      <c r="B83" t="s">
        <v>1270</v>
      </c>
      <c r="C83" t="s">
        <v>1271</v>
      </c>
      <c r="H83" t="b">
        <f>OR(BIBS[[#This Row],[Consent Ethics (choice=BIBS '[12/LO2017'])]]="Checked",BIBS[[#This Row],[BIBS Participant ID]]&lt;&gt;"",BIBS[[#This Row],[Is participant considered high or low risk?]]&lt;&gt;"")</f>
        <v>0</v>
      </c>
    </row>
    <row r="84" spans="1:8" x14ac:dyDescent="0.2">
      <c r="A84" t="s">
        <v>115</v>
      </c>
      <c r="B84" t="s">
        <v>1270</v>
      </c>
      <c r="C84" t="s">
        <v>1271</v>
      </c>
      <c r="H84" t="b">
        <f>OR(BIBS[[#This Row],[Consent Ethics (choice=BIBS '[12/LO2017'])]]="Checked",BIBS[[#This Row],[BIBS Participant ID]]&lt;&gt;"",BIBS[[#This Row],[Is participant considered high or low risk?]]&lt;&gt;"")</f>
        <v>0</v>
      </c>
    </row>
    <row r="85" spans="1:8" x14ac:dyDescent="0.2">
      <c r="A85" t="s">
        <v>116</v>
      </c>
      <c r="B85" t="s">
        <v>1270</v>
      </c>
      <c r="C85" t="s">
        <v>1286</v>
      </c>
      <c r="D85" t="s">
        <v>1292</v>
      </c>
      <c r="E85" t="s">
        <v>1284</v>
      </c>
      <c r="F85" t="s">
        <v>1285</v>
      </c>
      <c r="H85" t="b">
        <f>OR(BIBS[[#This Row],[Consent Ethics (choice=BIBS '[12/LO2017'])]]="Checked",BIBS[[#This Row],[BIBS Participant ID]]&lt;&gt;"",BIBS[[#This Row],[Is participant considered high or low risk?]]&lt;&gt;"")</f>
        <v>1</v>
      </c>
    </row>
    <row r="86" spans="1:8" x14ac:dyDescent="0.2">
      <c r="A86" t="s">
        <v>117</v>
      </c>
      <c r="B86" t="s">
        <v>1270</v>
      </c>
      <c r="C86" t="s">
        <v>1271</v>
      </c>
      <c r="H86" t="b">
        <f>OR(BIBS[[#This Row],[Consent Ethics (choice=BIBS '[12/LO2017'])]]="Checked",BIBS[[#This Row],[BIBS Participant ID]]&lt;&gt;"",BIBS[[#This Row],[Is participant considered high or low risk?]]&lt;&gt;"")</f>
        <v>0</v>
      </c>
    </row>
    <row r="87" spans="1:8" x14ac:dyDescent="0.2">
      <c r="A87" t="s">
        <v>118</v>
      </c>
      <c r="B87" t="s">
        <v>1270</v>
      </c>
      <c r="C87" t="s">
        <v>1271</v>
      </c>
      <c r="H87" t="b">
        <f>OR(BIBS[[#This Row],[Consent Ethics (choice=BIBS '[12/LO2017'])]]="Checked",BIBS[[#This Row],[BIBS Participant ID]]&lt;&gt;"",BIBS[[#This Row],[Is participant considered high or low risk?]]&lt;&gt;"")</f>
        <v>0</v>
      </c>
    </row>
    <row r="88" spans="1:8" x14ac:dyDescent="0.2">
      <c r="A88" t="s">
        <v>119</v>
      </c>
      <c r="B88" t="s">
        <v>1270</v>
      </c>
      <c r="C88" t="s">
        <v>1271</v>
      </c>
      <c r="H88" t="b">
        <f>OR(BIBS[[#This Row],[Consent Ethics (choice=BIBS '[12/LO2017'])]]="Checked",BIBS[[#This Row],[BIBS Participant ID]]&lt;&gt;"",BIBS[[#This Row],[Is participant considered high or low risk?]]&lt;&gt;"")</f>
        <v>0</v>
      </c>
    </row>
    <row r="89" spans="1:8" x14ac:dyDescent="0.2">
      <c r="A89" t="s">
        <v>120</v>
      </c>
      <c r="B89" t="s">
        <v>1270</v>
      </c>
      <c r="C89" t="s">
        <v>1271</v>
      </c>
      <c r="H89" t="b">
        <f>OR(BIBS[[#This Row],[Consent Ethics (choice=BIBS '[12/LO2017'])]]="Checked",BIBS[[#This Row],[BIBS Participant ID]]&lt;&gt;"",BIBS[[#This Row],[Is participant considered high or low risk?]]&lt;&gt;"")</f>
        <v>0</v>
      </c>
    </row>
    <row r="90" spans="1:8" x14ac:dyDescent="0.2">
      <c r="A90" t="s">
        <v>121</v>
      </c>
      <c r="B90" t="s">
        <v>1270</v>
      </c>
      <c r="C90" t="s">
        <v>1271</v>
      </c>
      <c r="H90" t="b">
        <f>OR(BIBS[[#This Row],[Consent Ethics (choice=BIBS '[12/LO2017'])]]="Checked",BIBS[[#This Row],[BIBS Participant ID]]&lt;&gt;"",BIBS[[#This Row],[Is participant considered high or low risk?]]&lt;&gt;"")</f>
        <v>0</v>
      </c>
    </row>
    <row r="91" spans="1:8" x14ac:dyDescent="0.2">
      <c r="A91" t="s">
        <v>122</v>
      </c>
      <c r="B91" t="s">
        <v>1270</v>
      </c>
      <c r="C91" t="s">
        <v>1271</v>
      </c>
      <c r="H91" t="b">
        <f>OR(BIBS[[#This Row],[Consent Ethics (choice=BIBS '[12/LO2017'])]]="Checked",BIBS[[#This Row],[BIBS Participant ID]]&lt;&gt;"",BIBS[[#This Row],[Is participant considered high or low risk?]]&lt;&gt;"")</f>
        <v>0</v>
      </c>
    </row>
    <row r="92" spans="1:8" x14ac:dyDescent="0.2">
      <c r="A92" t="s">
        <v>123</v>
      </c>
      <c r="B92" t="s">
        <v>1270</v>
      </c>
      <c r="C92" t="s">
        <v>1271</v>
      </c>
      <c r="H92" t="b">
        <f>OR(BIBS[[#This Row],[Consent Ethics (choice=BIBS '[12/LO2017'])]]="Checked",BIBS[[#This Row],[BIBS Participant ID]]&lt;&gt;"",BIBS[[#This Row],[Is participant considered high or low risk?]]&lt;&gt;"")</f>
        <v>0</v>
      </c>
    </row>
    <row r="93" spans="1:8" x14ac:dyDescent="0.2">
      <c r="A93" t="s">
        <v>124</v>
      </c>
      <c r="B93" t="s">
        <v>1270</v>
      </c>
      <c r="C93" t="s">
        <v>1271</v>
      </c>
      <c r="H93" t="b">
        <f>OR(BIBS[[#This Row],[Consent Ethics (choice=BIBS '[12/LO2017'])]]="Checked",BIBS[[#This Row],[BIBS Participant ID]]&lt;&gt;"",BIBS[[#This Row],[Is participant considered high or low risk?]]&lt;&gt;"")</f>
        <v>0</v>
      </c>
    </row>
    <row r="94" spans="1:8" x14ac:dyDescent="0.2">
      <c r="A94" t="s">
        <v>125</v>
      </c>
      <c r="B94" t="s">
        <v>1270</v>
      </c>
      <c r="C94" t="s">
        <v>1271</v>
      </c>
      <c r="H94" t="b">
        <f>OR(BIBS[[#This Row],[Consent Ethics (choice=BIBS '[12/LO2017'])]]="Checked",BIBS[[#This Row],[BIBS Participant ID]]&lt;&gt;"",BIBS[[#This Row],[Is participant considered high or low risk?]]&lt;&gt;"")</f>
        <v>0</v>
      </c>
    </row>
    <row r="95" spans="1:8" x14ac:dyDescent="0.2">
      <c r="A95" t="s">
        <v>126</v>
      </c>
      <c r="B95" t="s">
        <v>1270</v>
      </c>
      <c r="C95" t="s">
        <v>1271</v>
      </c>
      <c r="H95" t="b">
        <f>OR(BIBS[[#This Row],[Consent Ethics (choice=BIBS '[12/LO2017'])]]="Checked",BIBS[[#This Row],[BIBS Participant ID]]&lt;&gt;"",BIBS[[#This Row],[Is participant considered high or low risk?]]&lt;&gt;"")</f>
        <v>0</v>
      </c>
    </row>
    <row r="96" spans="1:8" x14ac:dyDescent="0.2">
      <c r="A96" t="s">
        <v>127</v>
      </c>
      <c r="B96" t="s">
        <v>1270</v>
      </c>
      <c r="C96" t="s">
        <v>1271</v>
      </c>
      <c r="H96" t="b">
        <f>OR(BIBS[[#This Row],[Consent Ethics (choice=BIBS '[12/LO2017'])]]="Checked",BIBS[[#This Row],[BIBS Participant ID]]&lt;&gt;"",BIBS[[#This Row],[Is participant considered high or low risk?]]&lt;&gt;"")</f>
        <v>0</v>
      </c>
    </row>
    <row r="97" spans="1:8" x14ac:dyDescent="0.2">
      <c r="A97" t="s">
        <v>128</v>
      </c>
      <c r="B97" t="s">
        <v>1270</v>
      </c>
      <c r="C97" t="s">
        <v>1271</v>
      </c>
      <c r="H97" t="b">
        <f>OR(BIBS[[#This Row],[Consent Ethics (choice=BIBS '[12/LO2017'])]]="Checked",BIBS[[#This Row],[BIBS Participant ID]]&lt;&gt;"",BIBS[[#This Row],[Is participant considered high or low risk?]]&lt;&gt;"")</f>
        <v>0</v>
      </c>
    </row>
    <row r="98" spans="1:8" x14ac:dyDescent="0.2">
      <c r="A98" t="s">
        <v>129</v>
      </c>
      <c r="B98" t="s">
        <v>1270</v>
      </c>
      <c r="C98" t="s">
        <v>1271</v>
      </c>
      <c r="H98" t="b">
        <f>OR(BIBS[[#This Row],[Consent Ethics (choice=BIBS '[12/LO2017'])]]="Checked",BIBS[[#This Row],[BIBS Participant ID]]&lt;&gt;"",BIBS[[#This Row],[Is participant considered high or low risk?]]&lt;&gt;"")</f>
        <v>0</v>
      </c>
    </row>
    <row r="99" spans="1:8" x14ac:dyDescent="0.2">
      <c r="A99" t="s">
        <v>130</v>
      </c>
      <c r="B99" t="s">
        <v>1270</v>
      </c>
      <c r="C99" t="s">
        <v>1271</v>
      </c>
      <c r="H99" t="b">
        <f>OR(BIBS[[#This Row],[Consent Ethics (choice=BIBS '[12/LO2017'])]]="Checked",BIBS[[#This Row],[BIBS Participant ID]]&lt;&gt;"",BIBS[[#This Row],[Is participant considered high or low risk?]]&lt;&gt;"")</f>
        <v>0</v>
      </c>
    </row>
    <row r="100" spans="1:8" x14ac:dyDescent="0.2">
      <c r="A100" t="s">
        <v>131</v>
      </c>
      <c r="B100" t="s">
        <v>1270</v>
      </c>
      <c r="C100" t="s">
        <v>1271</v>
      </c>
      <c r="H100" t="b">
        <f>OR(BIBS[[#This Row],[Consent Ethics (choice=BIBS '[12/LO2017'])]]="Checked",BIBS[[#This Row],[BIBS Participant ID]]&lt;&gt;"",BIBS[[#This Row],[Is participant considered high or low risk?]]&lt;&gt;"")</f>
        <v>0</v>
      </c>
    </row>
    <row r="101" spans="1:8" x14ac:dyDescent="0.2">
      <c r="A101" t="s">
        <v>132</v>
      </c>
      <c r="B101" t="s">
        <v>1270</v>
      </c>
      <c r="C101" t="s">
        <v>1271</v>
      </c>
      <c r="H101" t="b">
        <f>OR(BIBS[[#This Row],[Consent Ethics (choice=BIBS '[12/LO2017'])]]="Checked",BIBS[[#This Row],[BIBS Participant ID]]&lt;&gt;"",BIBS[[#This Row],[Is participant considered high or low risk?]]&lt;&gt;"")</f>
        <v>0</v>
      </c>
    </row>
    <row r="102" spans="1:8" x14ac:dyDescent="0.2">
      <c r="A102" t="s">
        <v>133</v>
      </c>
      <c r="B102" t="s">
        <v>1270</v>
      </c>
      <c r="C102" t="s">
        <v>1271</v>
      </c>
      <c r="H102" t="b">
        <f>OR(BIBS[[#This Row],[Consent Ethics (choice=BIBS '[12/LO2017'])]]="Checked",BIBS[[#This Row],[BIBS Participant ID]]&lt;&gt;"",BIBS[[#This Row],[Is participant considered high or low risk?]]&lt;&gt;"")</f>
        <v>0</v>
      </c>
    </row>
    <row r="103" spans="1:8" x14ac:dyDescent="0.2">
      <c r="A103" t="s">
        <v>134</v>
      </c>
      <c r="B103" t="s">
        <v>1270</v>
      </c>
      <c r="C103" t="s">
        <v>1271</v>
      </c>
      <c r="H103" t="b">
        <f>OR(BIBS[[#This Row],[Consent Ethics (choice=BIBS '[12/LO2017'])]]="Checked",BIBS[[#This Row],[BIBS Participant ID]]&lt;&gt;"",BIBS[[#This Row],[Is participant considered high or low risk?]]&lt;&gt;"")</f>
        <v>0</v>
      </c>
    </row>
    <row r="104" spans="1:8" x14ac:dyDescent="0.2">
      <c r="A104" t="s">
        <v>135</v>
      </c>
      <c r="B104" t="s">
        <v>1270</v>
      </c>
      <c r="C104" t="s">
        <v>1271</v>
      </c>
      <c r="H104" t="b">
        <f>OR(BIBS[[#This Row],[Consent Ethics (choice=BIBS '[12/LO2017'])]]="Checked",BIBS[[#This Row],[BIBS Participant ID]]&lt;&gt;"",BIBS[[#This Row],[Is participant considered high or low risk?]]&lt;&gt;"")</f>
        <v>0</v>
      </c>
    </row>
    <row r="105" spans="1:8" x14ac:dyDescent="0.2">
      <c r="A105" t="s">
        <v>136</v>
      </c>
      <c r="B105" t="s">
        <v>1270</v>
      </c>
      <c r="C105" t="s">
        <v>1271</v>
      </c>
      <c r="H105" t="b">
        <f>OR(BIBS[[#This Row],[Consent Ethics (choice=BIBS '[12/LO2017'])]]="Checked",BIBS[[#This Row],[BIBS Participant ID]]&lt;&gt;"",BIBS[[#This Row],[Is participant considered high or low risk?]]&lt;&gt;"")</f>
        <v>0</v>
      </c>
    </row>
    <row r="106" spans="1:8" x14ac:dyDescent="0.2">
      <c r="A106" t="s">
        <v>137</v>
      </c>
      <c r="B106" t="s">
        <v>1270</v>
      </c>
      <c r="C106" t="s">
        <v>1271</v>
      </c>
      <c r="H106" t="b">
        <f>OR(BIBS[[#This Row],[Consent Ethics (choice=BIBS '[12/LO2017'])]]="Checked",BIBS[[#This Row],[BIBS Participant ID]]&lt;&gt;"",BIBS[[#This Row],[Is participant considered high or low risk?]]&lt;&gt;"")</f>
        <v>0</v>
      </c>
    </row>
    <row r="107" spans="1:8" x14ac:dyDescent="0.2">
      <c r="A107" t="s">
        <v>138</v>
      </c>
      <c r="B107" t="s">
        <v>1270</v>
      </c>
      <c r="C107" t="s">
        <v>1286</v>
      </c>
      <c r="D107" t="s">
        <v>1293</v>
      </c>
      <c r="E107" t="s">
        <v>1284</v>
      </c>
      <c r="F107" t="s">
        <v>1294</v>
      </c>
      <c r="H107" t="b">
        <f>OR(BIBS[[#This Row],[Consent Ethics (choice=BIBS '[12/LO2017'])]]="Checked",BIBS[[#This Row],[BIBS Participant ID]]&lt;&gt;"",BIBS[[#This Row],[Is participant considered high or low risk?]]&lt;&gt;"")</f>
        <v>1</v>
      </c>
    </row>
    <row r="108" spans="1:8" x14ac:dyDescent="0.2">
      <c r="A108" t="s">
        <v>139</v>
      </c>
      <c r="B108" t="s">
        <v>1270</v>
      </c>
      <c r="C108" t="s">
        <v>1271</v>
      </c>
      <c r="H108" t="b">
        <f>OR(BIBS[[#This Row],[Consent Ethics (choice=BIBS '[12/LO2017'])]]="Checked",BIBS[[#This Row],[BIBS Participant ID]]&lt;&gt;"",BIBS[[#This Row],[Is participant considered high or low risk?]]&lt;&gt;"")</f>
        <v>0</v>
      </c>
    </row>
    <row r="109" spans="1:8" x14ac:dyDescent="0.2">
      <c r="A109" t="s">
        <v>142</v>
      </c>
      <c r="B109" t="s">
        <v>1270</v>
      </c>
      <c r="C109" t="s">
        <v>1271</v>
      </c>
      <c r="H109" t="b">
        <f>OR(BIBS[[#This Row],[Consent Ethics (choice=BIBS '[12/LO2017'])]]="Checked",BIBS[[#This Row],[BIBS Participant ID]]&lt;&gt;"",BIBS[[#This Row],[Is participant considered high or low risk?]]&lt;&gt;"")</f>
        <v>0</v>
      </c>
    </row>
    <row r="110" spans="1:8" x14ac:dyDescent="0.2">
      <c r="A110" t="s">
        <v>143</v>
      </c>
      <c r="B110" t="s">
        <v>1270</v>
      </c>
      <c r="C110" t="s">
        <v>1271</v>
      </c>
      <c r="H110" t="b">
        <f>OR(BIBS[[#This Row],[Consent Ethics (choice=BIBS '[12/LO2017'])]]="Checked",BIBS[[#This Row],[BIBS Participant ID]]&lt;&gt;"",BIBS[[#This Row],[Is participant considered high or low risk?]]&lt;&gt;"")</f>
        <v>0</v>
      </c>
    </row>
    <row r="111" spans="1:8" x14ac:dyDescent="0.2">
      <c r="A111" t="s">
        <v>144</v>
      </c>
      <c r="B111" t="s">
        <v>1270</v>
      </c>
      <c r="C111" t="s">
        <v>1271</v>
      </c>
      <c r="H111" t="b">
        <f>OR(BIBS[[#This Row],[Consent Ethics (choice=BIBS '[12/LO2017'])]]="Checked",BIBS[[#This Row],[BIBS Participant ID]]&lt;&gt;"",BIBS[[#This Row],[Is participant considered high or low risk?]]&lt;&gt;"")</f>
        <v>0</v>
      </c>
    </row>
    <row r="112" spans="1:8" x14ac:dyDescent="0.2">
      <c r="A112" t="s">
        <v>145</v>
      </c>
      <c r="B112" t="s">
        <v>1270</v>
      </c>
      <c r="C112" t="s">
        <v>1271</v>
      </c>
      <c r="H112" t="b">
        <f>OR(BIBS[[#This Row],[Consent Ethics (choice=BIBS '[12/LO2017'])]]="Checked",BIBS[[#This Row],[BIBS Participant ID]]&lt;&gt;"",BIBS[[#This Row],[Is participant considered high or low risk?]]&lt;&gt;"")</f>
        <v>0</v>
      </c>
    </row>
    <row r="113" spans="1:8" x14ac:dyDescent="0.2">
      <c r="A113" t="s">
        <v>146</v>
      </c>
      <c r="B113" t="s">
        <v>1270</v>
      </c>
      <c r="C113" t="s">
        <v>1271</v>
      </c>
      <c r="H113" t="b">
        <f>OR(BIBS[[#This Row],[Consent Ethics (choice=BIBS '[12/LO2017'])]]="Checked",BIBS[[#This Row],[BIBS Participant ID]]&lt;&gt;"",BIBS[[#This Row],[Is participant considered high or low risk?]]&lt;&gt;"")</f>
        <v>0</v>
      </c>
    </row>
    <row r="114" spans="1:8" x14ac:dyDescent="0.2">
      <c r="A114" t="s">
        <v>147</v>
      </c>
      <c r="B114" t="s">
        <v>1270</v>
      </c>
      <c r="C114" t="s">
        <v>1271</v>
      </c>
      <c r="H114" t="b">
        <f>OR(BIBS[[#This Row],[Consent Ethics (choice=BIBS '[12/LO2017'])]]="Checked",BIBS[[#This Row],[BIBS Participant ID]]&lt;&gt;"",BIBS[[#This Row],[Is participant considered high or low risk?]]&lt;&gt;"")</f>
        <v>0</v>
      </c>
    </row>
    <row r="115" spans="1:8" x14ac:dyDescent="0.2">
      <c r="A115" t="s">
        <v>148</v>
      </c>
      <c r="B115" t="s">
        <v>1270</v>
      </c>
      <c r="C115" t="s">
        <v>1271</v>
      </c>
      <c r="H115" t="b">
        <f>OR(BIBS[[#This Row],[Consent Ethics (choice=BIBS '[12/LO2017'])]]="Checked",BIBS[[#This Row],[BIBS Participant ID]]&lt;&gt;"",BIBS[[#This Row],[Is participant considered high or low risk?]]&lt;&gt;"")</f>
        <v>0</v>
      </c>
    </row>
    <row r="116" spans="1:8" x14ac:dyDescent="0.2">
      <c r="A116" t="s">
        <v>149</v>
      </c>
      <c r="B116" t="s">
        <v>1270</v>
      </c>
      <c r="C116" t="s">
        <v>1271</v>
      </c>
      <c r="H116" t="b">
        <f>OR(BIBS[[#This Row],[Consent Ethics (choice=BIBS '[12/LO2017'])]]="Checked",BIBS[[#This Row],[BIBS Participant ID]]&lt;&gt;"",BIBS[[#This Row],[Is participant considered high or low risk?]]&lt;&gt;"")</f>
        <v>0</v>
      </c>
    </row>
    <row r="117" spans="1:8" x14ac:dyDescent="0.2">
      <c r="A117" t="s">
        <v>150</v>
      </c>
      <c r="B117" t="s">
        <v>1270</v>
      </c>
      <c r="C117" t="s">
        <v>1271</v>
      </c>
      <c r="H117" t="b">
        <f>OR(BIBS[[#This Row],[Consent Ethics (choice=BIBS '[12/LO2017'])]]="Checked",BIBS[[#This Row],[BIBS Participant ID]]&lt;&gt;"",BIBS[[#This Row],[Is participant considered high or low risk?]]&lt;&gt;"")</f>
        <v>0</v>
      </c>
    </row>
    <row r="118" spans="1:8" x14ac:dyDescent="0.2">
      <c r="A118" t="s">
        <v>151</v>
      </c>
      <c r="B118" t="s">
        <v>1270</v>
      </c>
      <c r="C118" t="s">
        <v>1271</v>
      </c>
      <c r="H118" t="b">
        <f>OR(BIBS[[#This Row],[Consent Ethics (choice=BIBS '[12/LO2017'])]]="Checked",BIBS[[#This Row],[BIBS Participant ID]]&lt;&gt;"",BIBS[[#This Row],[Is participant considered high or low risk?]]&lt;&gt;"")</f>
        <v>0</v>
      </c>
    </row>
    <row r="119" spans="1:8" x14ac:dyDescent="0.2">
      <c r="A119" t="s">
        <v>152</v>
      </c>
      <c r="B119" t="s">
        <v>1270</v>
      </c>
      <c r="C119" t="s">
        <v>1286</v>
      </c>
      <c r="D119" t="s">
        <v>1295</v>
      </c>
      <c r="E119" t="s">
        <v>1281</v>
      </c>
      <c r="H119" t="b">
        <f>OR(BIBS[[#This Row],[Consent Ethics (choice=BIBS '[12/LO2017'])]]="Checked",BIBS[[#This Row],[BIBS Participant ID]]&lt;&gt;"",BIBS[[#This Row],[Is participant considered high or low risk?]]&lt;&gt;"")</f>
        <v>1</v>
      </c>
    </row>
    <row r="120" spans="1:8" x14ac:dyDescent="0.2">
      <c r="A120" t="s">
        <v>153</v>
      </c>
      <c r="B120" t="s">
        <v>1270</v>
      </c>
      <c r="C120" t="s">
        <v>1271</v>
      </c>
      <c r="H120" t="b">
        <f>OR(BIBS[[#This Row],[Consent Ethics (choice=BIBS '[12/LO2017'])]]="Checked",BIBS[[#This Row],[BIBS Participant ID]]&lt;&gt;"",BIBS[[#This Row],[Is participant considered high or low risk?]]&lt;&gt;"")</f>
        <v>0</v>
      </c>
    </row>
    <row r="121" spans="1:8" x14ac:dyDescent="0.2">
      <c r="A121" t="s">
        <v>154</v>
      </c>
      <c r="B121" t="s">
        <v>1270</v>
      </c>
      <c r="C121" t="s">
        <v>1271</v>
      </c>
      <c r="H121" t="b">
        <f>OR(BIBS[[#This Row],[Consent Ethics (choice=BIBS '[12/LO2017'])]]="Checked",BIBS[[#This Row],[BIBS Participant ID]]&lt;&gt;"",BIBS[[#This Row],[Is participant considered high or low risk?]]&lt;&gt;"")</f>
        <v>0</v>
      </c>
    </row>
    <row r="122" spans="1:8" x14ac:dyDescent="0.2">
      <c r="A122" t="s">
        <v>155</v>
      </c>
      <c r="B122" t="s">
        <v>1270</v>
      </c>
      <c r="C122" t="s">
        <v>1271</v>
      </c>
      <c r="H122" t="b">
        <f>OR(BIBS[[#This Row],[Consent Ethics (choice=BIBS '[12/LO2017'])]]="Checked",BIBS[[#This Row],[BIBS Participant ID]]&lt;&gt;"",BIBS[[#This Row],[Is participant considered high or low risk?]]&lt;&gt;"")</f>
        <v>0</v>
      </c>
    </row>
    <row r="123" spans="1:8" x14ac:dyDescent="0.2">
      <c r="A123" t="s">
        <v>156</v>
      </c>
      <c r="B123" t="s">
        <v>1270</v>
      </c>
      <c r="C123" t="s">
        <v>1271</v>
      </c>
      <c r="H123" t="b">
        <f>OR(BIBS[[#This Row],[Consent Ethics (choice=BIBS '[12/LO2017'])]]="Checked",BIBS[[#This Row],[BIBS Participant ID]]&lt;&gt;"",BIBS[[#This Row],[Is participant considered high or low risk?]]&lt;&gt;"")</f>
        <v>0</v>
      </c>
    </row>
    <row r="124" spans="1:8" x14ac:dyDescent="0.2">
      <c r="A124" t="s">
        <v>157</v>
      </c>
      <c r="B124" t="s">
        <v>1270</v>
      </c>
      <c r="C124" t="s">
        <v>1271</v>
      </c>
      <c r="H124" t="b">
        <f>OR(BIBS[[#This Row],[Consent Ethics (choice=BIBS '[12/LO2017'])]]="Checked",BIBS[[#This Row],[BIBS Participant ID]]&lt;&gt;"",BIBS[[#This Row],[Is participant considered high or low risk?]]&lt;&gt;"")</f>
        <v>0</v>
      </c>
    </row>
    <row r="125" spans="1:8" x14ac:dyDescent="0.2">
      <c r="A125" t="s">
        <v>158</v>
      </c>
      <c r="B125" t="s">
        <v>1270</v>
      </c>
      <c r="C125" t="s">
        <v>1271</v>
      </c>
      <c r="H125" t="b">
        <f>OR(BIBS[[#This Row],[Consent Ethics (choice=BIBS '[12/LO2017'])]]="Checked",BIBS[[#This Row],[BIBS Participant ID]]&lt;&gt;"",BIBS[[#This Row],[Is participant considered high or low risk?]]&lt;&gt;"")</f>
        <v>0</v>
      </c>
    </row>
    <row r="126" spans="1:8" x14ac:dyDescent="0.2">
      <c r="A126" t="s">
        <v>159</v>
      </c>
      <c r="B126" t="s">
        <v>1270</v>
      </c>
      <c r="C126" t="s">
        <v>1271</v>
      </c>
      <c r="H126" t="b">
        <f>OR(BIBS[[#This Row],[Consent Ethics (choice=BIBS '[12/LO2017'])]]="Checked",BIBS[[#This Row],[BIBS Participant ID]]&lt;&gt;"",BIBS[[#This Row],[Is participant considered high or low risk?]]&lt;&gt;"")</f>
        <v>0</v>
      </c>
    </row>
    <row r="127" spans="1:8" x14ac:dyDescent="0.2">
      <c r="A127" t="s">
        <v>160</v>
      </c>
      <c r="B127" t="s">
        <v>1270</v>
      </c>
      <c r="C127" t="s">
        <v>1271</v>
      </c>
      <c r="H127" t="b">
        <f>OR(BIBS[[#This Row],[Consent Ethics (choice=BIBS '[12/LO2017'])]]="Checked",BIBS[[#This Row],[BIBS Participant ID]]&lt;&gt;"",BIBS[[#This Row],[Is participant considered high or low risk?]]&lt;&gt;"")</f>
        <v>0</v>
      </c>
    </row>
    <row r="128" spans="1:8" x14ac:dyDescent="0.2">
      <c r="A128" t="s">
        <v>161</v>
      </c>
      <c r="B128" t="s">
        <v>1270</v>
      </c>
      <c r="C128" t="s">
        <v>1271</v>
      </c>
      <c r="H128" t="b">
        <f>OR(BIBS[[#This Row],[Consent Ethics (choice=BIBS '[12/LO2017'])]]="Checked",BIBS[[#This Row],[BIBS Participant ID]]&lt;&gt;"",BIBS[[#This Row],[Is participant considered high or low risk?]]&lt;&gt;"")</f>
        <v>0</v>
      </c>
    </row>
    <row r="129" spans="1:8" x14ac:dyDescent="0.2">
      <c r="A129" t="s">
        <v>162</v>
      </c>
      <c r="B129" t="s">
        <v>1270</v>
      </c>
      <c r="C129" t="s">
        <v>1271</v>
      </c>
      <c r="H129" t="b">
        <f>OR(BIBS[[#This Row],[Consent Ethics (choice=BIBS '[12/LO2017'])]]="Checked",BIBS[[#This Row],[BIBS Participant ID]]&lt;&gt;"",BIBS[[#This Row],[Is participant considered high or low risk?]]&lt;&gt;"")</f>
        <v>0</v>
      </c>
    </row>
    <row r="130" spans="1:8" x14ac:dyDescent="0.2">
      <c r="A130" t="s">
        <v>163</v>
      </c>
      <c r="B130" t="s">
        <v>1270</v>
      </c>
      <c r="C130" t="s">
        <v>1271</v>
      </c>
      <c r="H130" t="b">
        <f>OR(BIBS[[#This Row],[Consent Ethics (choice=BIBS '[12/LO2017'])]]="Checked",BIBS[[#This Row],[BIBS Participant ID]]&lt;&gt;"",BIBS[[#This Row],[Is participant considered high or low risk?]]&lt;&gt;"")</f>
        <v>0</v>
      </c>
    </row>
    <row r="131" spans="1:8" x14ac:dyDescent="0.2">
      <c r="A131" t="s">
        <v>164</v>
      </c>
      <c r="B131" t="s">
        <v>1270</v>
      </c>
      <c r="C131" t="s">
        <v>1271</v>
      </c>
      <c r="H131" t="b">
        <f>OR(BIBS[[#This Row],[Consent Ethics (choice=BIBS '[12/LO2017'])]]="Checked",BIBS[[#This Row],[BIBS Participant ID]]&lt;&gt;"",BIBS[[#This Row],[Is participant considered high or low risk?]]&lt;&gt;"")</f>
        <v>0</v>
      </c>
    </row>
    <row r="132" spans="1:8" x14ac:dyDescent="0.2">
      <c r="A132" t="s">
        <v>165</v>
      </c>
      <c r="B132" t="s">
        <v>1270</v>
      </c>
      <c r="C132" t="s">
        <v>1271</v>
      </c>
      <c r="H132" t="b">
        <f>OR(BIBS[[#This Row],[Consent Ethics (choice=BIBS '[12/LO2017'])]]="Checked",BIBS[[#This Row],[BIBS Participant ID]]&lt;&gt;"",BIBS[[#This Row],[Is participant considered high or low risk?]]&lt;&gt;"")</f>
        <v>0</v>
      </c>
    </row>
    <row r="133" spans="1:8" x14ac:dyDescent="0.2">
      <c r="A133" t="s">
        <v>166</v>
      </c>
      <c r="B133" t="s">
        <v>1270</v>
      </c>
      <c r="C133" t="s">
        <v>1271</v>
      </c>
      <c r="H133" t="b">
        <f>OR(BIBS[[#This Row],[Consent Ethics (choice=BIBS '[12/LO2017'])]]="Checked",BIBS[[#This Row],[BIBS Participant ID]]&lt;&gt;"",BIBS[[#This Row],[Is participant considered high or low risk?]]&lt;&gt;"")</f>
        <v>0</v>
      </c>
    </row>
    <row r="134" spans="1:8" x14ac:dyDescent="0.2">
      <c r="A134" t="s">
        <v>167</v>
      </c>
      <c r="B134" t="s">
        <v>1270</v>
      </c>
      <c r="C134" t="s">
        <v>1286</v>
      </c>
      <c r="D134" t="s">
        <v>1296</v>
      </c>
      <c r="E134" t="s">
        <v>1281</v>
      </c>
      <c r="H134" t="b">
        <f>OR(BIBS[[#This Row],[Consent Ethics (choice=BIBS '[12/LO2017'])]]="Checked",BIBS[[#This Row],[BIBS Participant ID]]&lt;&gt;"",BIBS[[#This Row],[Is participant considered high or low risk?]]&lt;&gt;"")</f>
        <v>1</v>
      </c>
    </row>
    <row r="135" spans="1:8" x14ac:dyDescent="0.2">
      <c r="A135" t="s">
        <v>168</v>
      </c>
      <c r="B135" t="s">
        <v>1270</v>
      </c>
      <c r="C135" t="s">
        <v>1271</v>
      </c>
      <c r="H135" t="b">
        <f>OR(BIBS[[#This Row],[Consent Ethics (choice=BIBS '[12/LO2017'])]]="Checked",BIBS[[#This Row],[BIBS Participant ID]]&lt;&gt;"",BIBS[[#This Row],[Is participant considered high or low risk?]]&lt;&gt;"")</f>
        <v>0</v>
      </c>
    </row>
    <row r="136" spans="1:8" x14ac:dyDescent="0.2">
      <c r="A136" t="s">
        <v>169</v>
      </c>
      <c r="B136" t="s">
        <v>1270</v>
      </c>
      <c r="C136" t="s">
        <v>1271</v>
      </c>
      <c r="H136" t="b">
        <f>OR(BIBS[[#This Row],[Consent Ethics (choice=BIBS '[12/LO2017'])]]="Checked",BIBS[[#This Row],[BIBS Participant ID]]&lt;&gt;"",BIBS[[#This Row],[Is participant considered high or low risk?]]&lt;&gt;"")</f>
        <v>0</v>
      </c>
    </row>
    <row r="137" spans="1:8" x14ac:dyDescent="0.2">
      <c r="A137" t="s">
        <v>170</v>
      </c>
      <c r="B137" t="s">
        <v>1270</v>
      </c>
      <c r="C137" t="s">
        <v>1271</v>
      </c>
      <c r="H137" t="b">
        <f>OR(BIBS[[#This Row],[Consent Ethics (choice=BIBS '[12/LO2017'])]]="Checked",BIBS[[#This Row],[BIBS Participant ID]]&lt;&gt;"",BIBS[[#This Row],[Is participant considered high or low risk?]]&lt;&gt;"")</f>
        <v>0</v>
      </c>
    </row>
    <row r="138" spans="1:8" x14ac:dyDescent="0.2">
      <c r="A138" t="s">
        <v>171</v>
      </c>
      <c r="B138" t="s">
        <v>1270</v>
      </c>
      <c r="C138" t="s">
        <v>1271</v>
      </c>
      <c r="H138" t="b">
        <f>OR(BIBS[[#This Row],[Consent Ethics (choice=BIBS '[12/LO2017'])]]="Checked",BIBS[[#This Row],[BIBS Participant ID]]&lt;&gt;"",BIBS[[#This Row],[Is participant considered high or low risk?]]&lt;&gt;"")</f>
        <v>0</v>
      </c>
    </row>
    <row r="139" spans="1:8" x14ac:dyDescent="0.2">
      <c r="A139" t="s">
        <v>172</v>
      </c>
      <c r="B139" t="s">
        <v>1270</v>
      </c>
      <c r="C139" t="s">
        <v>1271</v>
      </c>
      <c r="H139" t="b">
        <f>OR(BIBS[[#This Row],[Consent Ethics (choice=BIBS '[12/LO2017'])]]="Checked",BIBS[[#This Row],[BIBS Participant ID]]&lt;&gt;"",BIBS[[#This Row],[Is participant considered high or low risk?]]&lt;&gt;"")</f>
        <v>0</v>
      </c>
    </row>
    <row r="140" spans="1:8" x14ac:dyDescent="0.2">
      <c r="A140" t="s">
        <v>173</v>
      </c>
      <c r="B140" t="s">
        <v>1270</v>
      </c>
      <c r="C140" t="s">
        <v>1271</v>
      </c>
      <c r="H140" t="b">
        <f>OR(BIBS[[#This Row],[Consent Ethics (choice=BIBS '[12/LO2017'])]]="Checked",BIBS[[#This Row],[BIBS Participant ID]]&lt;&gt;"",BIBS[[#This Row],[Is participant considered high or low risk?]]&lt;&gt;"")</f>
        <v>0</v>
      </c>
    </row>
    <row r="141" spans="1:8" x14ac:dyDescent="0.2">
      <c r="A141" t="s">
        <v>174</v>
      </c>
      <c r="B141" t="s">
        <v>1270</v>
      </c>
      <c r="C141" t="s">
        <v>1271</v>
      </c>
      <c r="H141" t="b">
        <f>OR(BIBS[[#This Row],[Consent Ethics (choice=BIBS '[12/LO2017'])]]="Checked",BIBS[[#This Row],[BIBS Participant ID]]&lt;&gt;"",BIBS[[#This Row],[Is participant considered high or low risk?]]&lt;&gt;"")</f>
        <v>0</v>
      </c>
    </row>
    <row r="142" spans="1:8" x14ac:dyDescent="0.2">
      <c r="A142" t="s">
        <v>175</v>
      </c>
      <c r="B142" t="s">
        <v>1270</v>
      </c>
      <c r="C142" t="s">
        <v>1271</v>
      </c>
      <c r="H142" t="b">
        <f>OR(BIBS[[#This Row],[Consent Ethics (choice=BIBS '[12/LO2017'])]]="Checked",BIBS[[#This Row],[BIBS Participant ID]]&lt;&gt;"",BIBS[[#This Row],[Is participant considered high or low risk?]]&lt;&gt;"")</f>
        <v>0</v>
      </c>
    </row>
    <row r="143" spans="1:8" x14ac:dyDescent="0.2">
      <c r="A143" t="s">
        <v>176</v>
      </c>
      <c r="B143" t="s">
        <v>1270</v>
      </c>
      <c r="C143" t="s">
        <v>1271</v>
      </c>
      <c r="H143" t="b">
        <f>OR(BIBS[[#This Row],[Consent Ethics (choice=BIBS '[12/LO2017'])]]="Checked",BIBS[[#This Row],[BIBS Participant ID]]&lt;&gt;"",BIBS[[#This Row],[Is participant considered high or low risk?]]&lt;&gt;"")</f>
        <v>0</v>
      </c>
    </row>
    <row r="144" spans="1:8" x14ac:dyDescent="0.2">
      <c r="A144" t="s">
        <v>177</v>
      </c>
      <c r="B144" t="s">
        <v>1270</v>
      </c>
      <c r="C144" t="s">
        <v>1271</v>
      </c>
      <c r="H144" t="b">
        <f>OR(BIBS[[#This Row],[Consent Ethics (choice=BIBS '[12/LO2017'])]]="Checked",BIBS[[#This Row],[BIBS Participant ID]]&lt;&gt;"",BIBS[[#This Row],[Is participant considered high or low risk?]]&lt;&gt;"")</f>
        <v>0</v>
      </c>
    </row>
    <row r="145" spans="1:8" x14ac:dyDescent="0.2">
      <c r="A145" t="s">
        <v>178</v>
      </c>
      <c r="B145" t="s">
        <v>1270</v>
      </c>
      <c r="C145" t="s">
        <v>1271</v>
      </c>
      <c r="H145" t="b">
        <f>OR(BIBS[[#This Row],[Consent Ethics (choice=BIBS '[12/LO2017'])]]="Checked",BIBS[[#This Row],[BIBS Participant ID]]&lt;&gt;"",BIBS[[#This Row],[Is participant considered high or low risk?]]&lt;&gt;"")</f>
        <v>0</v>
      </c>
    </row>
    <row r="146" spans="1:8" x14ac:dyDescent="0.2">
      <c r="A146" t="s">
        <v>179</v>
      </c>
      <c r="B146" t="s">
        <v>1270</v>
      </c>
      <c r="C146" t="s">
        <v>1271</v>
      </c>
      <c r="H146" t="b">
        <f>OR(BIBS[[#This Row],[Consent Ethics (choice=BIBS '[12/LO2017'])]]="Checked",BIBS[[#This Row],[BIBS Participant ID]]&lt;&gt;"",BIBS[[#This Row],[Is participant considered high or low risk?]]&lt;&gt;"")</f>
        <v>0</v>
      </c>
    </row>
    <row r="147" spans="1:8" x14ac:dyDescent="0.2">
      <c r="A147" t="s">
        <v>180</v>
      </c>
      <c r="B147" t="s">
        <v>1270</v>
      </c>
      <c r="C147" t="s">
        <v>1271</v>
      </c>
      <c r="H147" t="b">
        <f>OR(BIBS[[#This Row],[Consent Ethics (choice=BIBS '[12/LO2017'])]]="Checked",BIBS[[#This Row],[BIBS Participant ID]]&lt;&gt;"",BIBS[[#This Row],[Is participant considered high or low risk?]]&lt;&gt;"")</f>
        <v>0</v>
      </c>
    </row>
    <row r="148" spans="1:8" x14ac:dyDescent="0.2">
      <c r="A148" t="s">
        <v>181</v>
      </c>
      <c r="B148" t="s">
        <v>1270</v>
      </c>
      <c r="C148" t="s">
        <v>1286</v>
      </c>
      <c r="D148" t="s">
        <v>1297</v>
      </c>
      <c r="E148" t="s">
        <v>1281</v>
      </c>
      <c r="H148" t="b">
        <f>OR(BIBS[[#This Row],[Consent Ethics (choice=BIBS '[12/LO2017'])]]="Checked",BIBS[[#This Row],[BIBS Participant ID]]&lt;&gt;"",BIBS[[#This Row],[Is participant considered high or low risk?]]&lt;&gt;"")</f>
        <v>1</v>
      </c>
    </row>
    <row r="149" spans="1:8" x14ac:dyDescent="0.2">
      <c r="A149" t="s">
        <v>182</v>
      </c>
      <c r="B149" t="s">
        <v>1270</v>
      </c>
      <c r="C149" t="s">
        <v>1271</v>
      </c>
      <c r="H149" t="b">
        <f>OR(BIBS[[#This Row],[Consent Ethics (choice=BIBS '[12/LO2017'])]]="Checked",BIBS[[#This Row],[BIBS Participant ID]]&lt;&gt;"",BIBS[[#This Row],[Is participant considered high or low risk?]]&lt;&gt;"")</f>
        <v>0</v>
      </c>
    </row>
    <row r="150" spans="1:8" x14ac:dyDescent="0.2">
      <c r="A150" t="s">
        <v>183</v>
      </c>
      <c r="B150" t="s">
        <v>1270</v>
      </c>
      <c r="C150" t="s">
        <v>1271</v>
      </c>
      <c r="H150" t="b">
        <f>OR(BIBS[[#This Row],[Consent Ethics (choice=BIBS '[12/LO2017'])]]="Checked",BIBS[[#This Row],[BIBS Participant ID]]&lt;&gt;"",BIBS[[#This Row],[Is participant considered high or low risk?]]&lt;&gt;"")</f>
        <v>0</v>
      </c>
    </row>
    <row r="151" spans="1:8" x14ac:dyDescent="0.2">
      <c r="A151" t="s">
        <v>184</v>
      </c>
      <c r="B151" t="s">
        <v>1270</v>
      </c>
      <c r="C151" t="s">
        <v>1271</v>
      </c>
      <c r="H151" t="b">
        <f>OR(BIBS[[#This Row],[Consent Ethics (choice=BIBS '[12/LO2017'])]]="Checked",BIBS[[#This Row],[BIBS Participant ID]]&lt;&gt;"",BIBS[[#This Row],[Is participant considered high or low risk?]]&lt;&gt;"")</f>
        <v>0</v>
      </c>
    </row>
    <row r="152" spans="1:8" x14ac:dyDescent="0.2">
      <c r="A152" t="s">
        <v>185</v>
      </c>
      <c r="B152" t="s">
        <v>1270</v>
      </c>
      <c r="C152" t="s">
        <v>1271</v>
      </c>
      <c r="H152" t="b">
        <f>OR(BIBS[[#This Row],[Consent Ethics (choice=BIBS '[12/LO2017'])]]="Checked",BIBS[[#This Row],[BIBS Participant ID]]&lt;&gt;"",BIBS[[#This Row],[Is participant considered high or low risk?]]&lt;&gt;"")</f>
        <v>0</v>
      </c>
    </row>
    <row r="153" spans="1:8" x14ac:dyDescent="0.2">
      <c r="A153" t="s">
        <v>186</v>
      </c>
      <c r="B153" t="s">
        <v>1270</v>
      </c>
      <c r="C153" t="s">
        <v>1271</v>
      </c>
      <c r="H153" t="b">
        <f>OR(BIBS[[#This Row],[Consent Ethics (choice=BIBS '[12/LO2017'])]]="Checked",BIBS[[#This Row],[BIBS Participant ID]]&lt;&gt;"",BIBS[[#This Row],[Is participant considered high or low risk?]]&lt;&gt;"")</f>
        <v>0</v>
      </c>
    </row>
    <row r="154" spans="1:8" x14ac:dyDescent="0.2">
      <c r="A154" t="s">
        <v>187</v>
      </c>
      <c r="B154" t="s">
        <v>1270</v>
      </c>
      <c r="C154" t="s">
        <v>1286</v>
      </c>
      <c r="D154" t="s">
        <v>1298</v>
      </c>
      <c r="E154" t="s">
        <v>1281</v>
      </c>
      <c r="H154" t="b">
        <f>OR(BIBS[[#This Row],[Consent Ethics (choice=BIBS '[12/LO2017'])]]="Checked",BIBS[[#This Row],[BIBS Participant ID]]&lt;&gt;"",BIBS[[#This Row],[Is participant considered high or low risk?]]&lt;&gt;"")</f>
        <v>1</v>
      </c>
    </row>
    <row r="155" spans="1:8" x14ac:dyDescent="0.2">
      <c r="A155" t="s">
        <v>188</v>
      </c>
      <c r="B155" t="s">
        <v>1270</v>
      </c>
      <c r="C155" t="s">
        <v>1271</v>
      </c>
      <c r="H155" t="b">
        <f>OR(BIBS[[#This Row],[Consent Ethics (choice=BIBS '[12/LO2017'])]]="Checked",BIBS[[#This Row],[BIBS Participant ID]]&lt;&gt;"",BIBS[[#This Row],[Is participant considered high or low risk?]]&lt;&gt;"")</f>
        <v>0</v>
      </c>
    </row>
    <row r="156" spans="1:8" x14ac:dyDescent="0.2">
      <c r="A156" t="s">
        <v>189</v>
      </c>
      <c r="B156" t="s">
        <v>1270</v>
      </c>
      <c r="C156" t="s">
        <v>1271</v>
      </c>
      <c r="H156" t="b">
        <f>OR(BIBS[[#This Row],[Consent Ethics (choice=BIBS '[12/LO2017'])]]="Checked",BIBS[[#This Row],[BIBS Participant ID]]&lt;&gt;"",BIBS[[#This Row],[Is participant considered high or low risk?]]&lt;&gt;"")</f>
        <v>0</v>
      </c>
    </row>
    <row r="157" spans="1:8" x14ac:dyDescent="0.2">
      <c r="A157" t="s">
        <v>190</v>
      </c>
      <c r="B157" t="s">
        <v>1270</v>
      </c>
      <c r="C157" t="s">
        <v>1271</v>
      </c>
      <c r="H157" t="b">
        <f>OR(BIBS[[#This Row],[Consent Ethics (choice=BIBS '[12/LO2017'])]]="Checked",BIBS[[#This Row],[BIBS Participant ID]]&lt;&gt;"",BIBS[[#This Row],[Is participant considered high or low risk?]]&lt;&gt;"")</f>
        <v>0</v>
      </c>
    </row>
    <row r="158" spans="1:8" x14ac:dyDescent="0.2">
      <c r="A158" t="s">
        <v>192</v>
      </c>
      <c r="B158" t="s">
        <v>1270</v>
      </c>
      <c r="C158" t="s">
        <v>1271</v>
      </c>
      <c r="H158" t="b">
        <f>OR(BIBS[[#This Row],[Consent Ethics (choice=BIBS '[12/LO2017'])]]="Checked",BIBS[[#This Row],[BIBS Participant ID]]&lt;&gt;"",BIBS[[#This Row],[Is participant considered high or low risk?]]&lt;&gt;"")</f>
        <v>0</v>
      </c>
    </row>
    <row r="159" spans="1:8" x14ac:dyDescent="0.2">
      <c r="A159" t="s">
        <v>193</v>
      </c>
      <c r="B159" t="s">
        <v>1270</v>
      </c>
      <c r="C159" t="s">
        <v>1271</v>
      </c>
      <c r="H159" t="b">
        <f>OR(BIBS[[#This Row],[Consent Ethics (choice=BIBS '[12/LO2017'])]]="Checked",BIBS[[#This Row],[BIBS Participant ID]]&lt;&gt;"",BIBS[[#This Row],[Is participant considered high or low risk?]]&lt;&gt;"")</f>
        <v>0</v>
      </c>
    </row>
    <row r="160" spans="1:8" x14ac:dyDescent="0.2">
      <c r="A160" t="s">
        <v>194</v>
      </c>
      <c r="B160" t="s">
        <v>1270</v>
      </c>
      <c r="C160" t="s">
        <v>1271</v>
      </c>
      <c r="H160" t="b">
        <f>OR(BIBS[[#This Row],[Consent Ethics (choice=BIBS '[12/LO2017'])]]="Checked",BIBS[[#This Row],[BIBS Participant ID]]&lt;&gt;"",BIBS[[#This Row],[Is participant considered high or low risk?]]&lt;&gt;"")</f>
        <v>0</v>
      </c>
    </row>
    <row r="161" spans="1:8" x14ac:dyDescent="0.2">
      <c r="A161" t="s">
        <v>195</v>
      </c>
      <c r="B161" t="s">
        <v>1270</v>
      </c>
      <c r="C161" t="s">
        <v>1271</v>
      </c>
      <c r="H161" t="b">
        <f>OR(BIBS[[#This Row],[Consent Ethics (choice=BIBS '[12/LO2017'])]]="Checked",BIBS[[#This Row],[BIBS Participant ID]]&lt;&gt;"",BIBS[[#This Row],[Is participant considered high or low risk?]]&lt;&gt;"")</f>
        <v>0</v>
      </c>
    </row>
    <row r="162" spans="1:8" x14ac:dyDescent="0.2">
      <c r="A162" t="s">
        <v>196</v>
      </c>
      <c r="B162" t="s">
        <v>1270</v>
      </c>
      <c r="C162" t="s">
        <v>1286</v>
      </c>
      <c r="D162" t="s">
        <v>1299</v>
      </c>
      <c r="E162" t="s">
        <v>1284</v>
      </c>
      <c r="F162" t="s">
        <v>1285</v>
      </c>
      <c r="H162" t="b">
        <f>OR(BIBS[[#This Row],[Consent Ethics (choice=BIBS '[12/LO2017'])]]="Checked",BIBS[[#This Row],[BIBS Participant ID]]&lt;&gt;"",BIBS[[#This Row],[Is participant considered high or low risk?]]&lt;&gt;"")</f>
        <v>1</v>
      </c>
    </row>
    <row r="163" spans="1:8" x14ac:dyDescent="0.2">
      <c r="A163" t="s">
        <v>197</v>
      </c>
      <c r="B163" t="s">
        <v>1270</v>
      </c>
      <c r="C163" t="s">
        <v>1286</v>
      </c>
      <c r="D163" t="s">
        <v>1300</v>
      </c>
      <c r="E163" t="s">
        <v>1281</v>
      </c>
      <c r="H163" t="b">
        <f>OR(BIBS[[#This Row],[Consent Ethics (choice=BIBS '[12/LO2017'])]]="Checked",BIBS[[#This Row],[BIBS Participant ID]]&lt;&gt;"",BIBS[[#This Row],[Is participant considered high or low risk?]]&lt;&gt;"")</f>
        <v>1</v>
      </c>
    </row>
    <row r="164" spans="1:8" x14ac:dyDescent="0.2">
      <c r="A164" t="s">
        <v>198</v>
      </c>
      <c r="B164" t="s">
        <v>1270</v>
      </c>
      <c r="C164" t="s">
        <v>1286</v>
      </c>
      <c r="D164" t="s">
        <v>1301</v>
      </c>
      <c r="E164" t="s">
        <v>1281</v>
      </c>
      <c r="H164" t="b">
        <f>OR(BIBS[[#This Row],[Consent Ethics (choice=BIBS '[12/LO2017'])]]="Checked",BIBS[[#This Row],[BIBS Participant ID]]&lt;&gt;"",BIBS[[#This Row],[Is participant considered high or low risk?]]&lt;&gt;"")</f>
        <v>1</v>
      </c>
    </row>
    <row r="165" spans="1:8" x14ac:dyDescent="0.2">
      <c r="A165" t="s">
        <v>199</v>
      </c>
      <c r="B165" t="s">
        <v>1270</v>
      </c>
      <c r="C165" t="s">
        <v>1271</v>
      </c>
      <c r="H165" t="b">
        <f>OR(BIBS[[#This Row],[Consent Ethics (choice=BIBS '[12/LO2017'])]]="Checked",BIBS[[#This Row],[BIBS Participant ID]]&lt;&gt;"",BIBS[[#This Row],[Is participant considered high or low risk?]]&lt;&gt;"")</f>
        <v>0</v>
      </c>
    </row>
    <row r="166" spans="1:8" x14ac:dyDescent="0.2">
      <c r="A166" t="s">
        <v>200</v>
      </c>
      <c r="B166" t="s">
        <v>1270</v>
      </c>
      <c r="C166" t="s">
        <v>1271</v>
      </c>
      <c r="H166" t="b">
        <f>OR(BIBS[[#This Row],[Consent Ethics (choice=BIBS '[12/LO2017'])]]="Checked",BIBS[[#This Row],[BIBS Participant ID]]&lt;&gt;"",BIBS[[#This Row],[Is participant considered high or low risk?]]&lt;&gt;"")</f>
        <v>0</v>
      </c>
    </row>
    <row r="167" spans="1:8" x14ac:dyDescent="0.2">
      <c r="A167" t="s">
        <v>201</v>
      </c>
      <c r="B167" t="s">
        <v>1270</v>
      </c>
      <c r="C167" t="s">
        <v>1271</v>
      </c>
      <c r="H167" t="b">
        <f>OR(BIBS[[#This Row],[Consent Ethics (choice=BIBS '[12/LO2017'])]]="Checked",BIBS[[#This Row],[BIBS Participant ID]]&lt;&gt;"",BIBS[[#This Row],[Is participant considered high or low risk?]]&lt;&gt;"")</f>
        <v>0</v>
      </c>
    </row>
    <row r="168" spans="1:8" x14ac:dyDescent="0.2">
      <c r="A168" t="s">
        <v>202</v>
      </c>
      <c r="B168" t="s">
        <v>1270</v>
      </c>
      <c r="C168" t="s">
        <v>1286</v>
      </c>
      <c r="D168" t="s">
        <v>1302</v>
      </c>
      <c r="E168" t="s">
        <v>1281</v>
      </c>
      <c r="H168" t="b">
        <f>OR(BIBS[[#This Row],[Consent Ethics (choice=BIBS '[12/LO2017'])]]="Checked",BIBS[[#This Row],[BIBS Participant ID]]&lt;&gt;"",BIBS[[#This Row],[Is participant considered high or low risk?]]&lt;&gt;"")</f>
        <v>1</v>
      </c>
    </row>
    <row r="169" spans="1:8" x14ac:dyDescent="0.2">
      <c r="A169" t="s">
        <v>203</v>
      </c>
      <c r="B169" t="s">
        <v>1270</v>
      </c>
      <c r="C169" t="s">
        <v>1271</v>
      </c>
      <c r="H169" t="b">
        <f>OR(BIBS[[#This Row],[Consent Ethics (choice=BIBS '[12/LO2017'])]]="Checked",BIBS[[#This Row],[BIBS Participant ID]]&lt;&gt;"",BIBS[[#This Row],[Is participant considered high or low risk?]]&lt;&gt;"")</f>
        <v>0</v>
      </c>
    </row>
    <row r="170" spans="1:8" x14ac:dyDescent="0.2">
      <c r="A170" t="s">
        <v>204</v>
      </c>
      <c r="B170" t="s">
        <v>1270</v>
      </c>
      <c r="C170" t="s">
        <v>1271</v>
      </c>
      <c r="H170" t="b">
        <f>OR(BIBS[[#This Row],[Consent Ethics (choice=BIBS '[12/LO2017'])]]="Checked",BIBS[[#This Row],[BIBS Participant ID]]&lt;&gt;"",BIBS[[#This Row],[Is participant considered high or low risk?]]&lt;&gt;"")</f>
        <v>0</v>
      </c>
    </row>
    <row r="171" spans="1:8" x14ac:dyDescent="0.2">
      <c r="A171" t="s">
        <v>205</v>
      </c>
      <c r="B171" t="s">
        <v>1270</v>
      </c>
      <c r="C171" t="s">
        <v>1271</v>
      </c>
      <c r="H171" t="b">
        <f>OR(BIBS[[#This Row],[Consent Ethics (choice=BIBS '[12/LO2017'])]]="Checked",BIBS[[#This Row],[BIBS Participant ID]]&lt;&gt;"",BIBS[[#This Row],[Is participant considered high or low risk?]]&lt;&gt;"")</f>
        <v>0</v>
      </c>
    </row>
    <row r="172" spans="1:8" x14ac:dyDescent="0.2">
      <c r="A172" t="s">
        <v>206</v>
      </c>
      <c r="B172" t="s">
        <v>1270</v>
      </c>
      <c r="C172" t="s">
        <v>1271</v>
      </c>
      <c r="H172" t="b">
        <f>OR(BIBS[[#This Row],[Consent Ethics (choice=BIBS '[12/LO2017'])]]="Checked",BIBS[[#This Row],[BIBS Participant ID]]&lt;&gt;"",BIBS[[#This Row],[Is participant considered high or low risk?]]&lt;&gt;"")</f>
        <v>0</v>
      </c>
    </row>
    <row r="173" spans="1:8" x14ac:dyDescent="0.2">
      <c r="A173" t="s">
        <v>207</v>
      </c>
      <c r="B173" t="s">
        <v>1270</v>
      </c>
      <c r="C173" t="s">
        <v>1271</v>
      </c>
      <c r="H173" t="b">
        <f>OR(BIBS[[#This Row],[Consent Ethics (choice=BIBS '[12/LO2017'])]]="Checked",BIBS[[#This Row],[BIBS Participant ID]]&lt;&gt;"",BIBS[[#This Row],[Is participant considered high or low risk?]]&lt;&gt;"")</f>
        <v>0</v>
      </c>
    </row>
    <row r="174" spans="1:8" x14ac:dyDescent="0.2">
      <c r="A174" t="s">
        <v>208</v>
      </c>
      <c r="B174" t="s">
        <v>1270</v>
      </c>
      <c r="C174" t="s">
        <v>1271</v>
      </c>
      <c r="H174" t="b">
        <f>OR(BIBS[[#This Row],[Consent Ethics (choice=BIBS '[12/LO2017'])]]="Checked",BIBS[[#This Row],[BIBS Participant ID]]&lt;&gt;"",BIBS[[#This Row],[Is participant considered high or low risk?]]&lt;&gt;"")</f>
        <v>0</v>
      </c>
    </row>
    <row r="175" spans="1:8" x14ac:dyDescent="0.2">
      <c r="A175" t="s">
        <v>209</v>
      </c>
      <c r="B175" t="s">
        <v>1270</v>
      </c>
      <c r="C175" t="s">
        <v>1286</v>
      </c>
      <c r="D175" t="s">
        <v>1303</v>
      </c>
      <c r="E175" t="s">
        <v>1281</v>
      </c>
      <c r="H175" t="b">
        <f>OR(BIBS[[#This Row],[Consent Ethics (choice=BIBS '[12/LO2017'])]]="Checked",BIBS[[#This Row],[BIBS Participant ID]]&lt;&gt;"",BIBS[[#This Row],[Is participant considered high or low risk?]]&lt;&gt;"")</f>
        <v>1</v>
      </c>
    </row>
    <row r="176" spans="1:8" x14ac:dyDescent="0.2">
      <c r="A176" t="s">
        <v>210</v>
      </c>
      <c r="B176" t="s">
        <v>1270</v>
      </c>
      <c r="C176" t="s">
        <v>1271</v>
      </c>
      <c r="H176" t="b">
        <f>OR(BIBS[[#This Row],[Consent Ethics (choice=BIBS '[12/LO2017'])]]="Checked",BIBS[[#This Row],[BIBS Participant ID]]&lt;&gt;"",BIBS[[#This Row],[Is participant considered high or low risk?]]&lt;&gt;"")</f>
        <v>0</v>
      </c>
    </row>
    <row r="177" spans="1:8" x14ac:dyDescent="0.2">
      <c r="A177" t="s">
        <v>1304</v>
      </c>
      <c r="B177" t="s">
        <v>1270</v>
      </c>
      <c r="C177" t="s">
        <v>1286</v>
      </c>
      <c r="D177" t="s">
        <v>1305</v>
      </c>
      <c r="E177" t="s">
        <v>1281</v>
      </c>
      <c r="H177" t="b">
        <f>OR(BIBS[[#This Row],[Consent Ethics (choice=BIBS '[12/LO2017'])]]="Checked",BIBS[[#This Row],[BIBS Participant ID]]&lt;&gt;"",BIBS[[#This Row],[Is participant considered high or low risk?]]&lt;&gt;"")</f>
        <v>1</v>
      </c>
    </row>
    <row r="178" spans="1:8" x14ac:dyDescent="0.2">
      <c r="A178" t="s">
        <v>211</v>
      </c>
      <c r="B178" t="s">
        <v>1270</v>
      </c>
      <c r="C178" t="s">
        <v>1271</v>
      </c>
      <c r="H178" t="b">
        <f>OR(BIBS[[#This Row],[Consent Ethics (choice=BIBS '[12/LO2017'])]]="Checked",BIBS[[#This Row],[BIBS Participant ID]]&lt;&gt;"",BIBS[[#This Row],[Is participant considered high or low risk?]]&lt;&gt;"")</f>
        <v>0</v>
      </c>
    </row>
    <row r="179" spans="1:8" x14ac:dyDescent="0.2">
      <c r="A179" t="s">
        <v>212</v>
      </c>
      <c r="B179" t="s">
        <v>1270</v>
      </c>
      <c r="C179" t="s">
        <v>1271</v>
      </c>
      <c r="H179" t="b">
        <f>OR(BIBS[[#This Row],[Consent Ethics (choice=BIBS '[12/LO2017'])]]="Checked",BIBS[[#This Row],[BIBS Participant ID]]&lt;&gt;"",BIBS[[#This Row],[Is participant considered high or low risk?]]&lt;&gt;"")</f>
        <v>0</v>
      </c>
    </row>
    <row r="180" spans="1:8" x14ac:dyDescent="0.2">
      <c r="A180" t="s">
        <v>213</v>
      </c>
      <c r="B180" t="s">
        <v>1270</v>
      </c>
      <c r="C180" t="s">
        <v>1271</v>
      </c>
      <c r="H180" t="b">
        <f>OR(BIBS[[#This Row],[Consent Ethics (choice=BIBS '[12/LO2017'])]]="Checked",BIBS[[#This Row],[BIBS Participant ID]]&lt;&gt;"",BIBS[[#This Row],[Is participant considered high or low risk?]]&lt;&gt;"")</f>
        <v>0</v>
      </c>
    </row>
    <row r="181" spans="1:8" x14ac:dyDescent="0.2">
      <c r="A181" t="s">
        <v>214</v>
      </c>
      <c r="B181" t="s">
        <v>1270</v>
      </c>
      <c r="C181" t="s">
        <v>1271</v>
      </c>
      <c r="H181" t="b">
        <f>OR(BIBS[[#This Row],[Consent Ethics (choice=BIBS '[12/LO2017'])]]="Checked",BIBS[[#This Row],[BIBS Participant ID]]&lt;&gt;"",BIBS[[#This Row],[Is participant considered high or low risk?]]&lt;&gt;"")</f>
        <v>0</v>
      </c>
    </row>
    <row r="182" spans="1:8" x14ac:dyDescent="0.2">
      <c r="A182" t="s">
        <v>215</v>
      </c>
      <c r="B182" t="s">
        <v>1270</v>
      </c>
      <c r="C182" t="s">
        <v>1271</v>
      </c>
      <c r="H182" t="b">
        <f>OR(BIBS[[#This Row],[Consent Ethics (choice=BIBS '[12/LO2017'])]]="Checked",BIBS[[#This Row],[BIBS Participant ID]]&lt;&gt;"",BIBS[[#This Row],[Is participant considered high or low risk?]]&lt;&gt;"")</f>
        <v>0</v>
      </c>
    </row>
    <row r="183" spans="1:8" x14ac:dyDescent="0.2">
      <c r="A183" t="s">
        <v>216</v>
      </c>
      <c r="B183" t="s">
        <v>1270</v>
      </c>
      <c r="C183" t="s">
        <v>1271</v>
      </c>
      <c r="H183" t="b">
        <f>OR(BIBS[[#This Row],[Consent Ethics (choice=BIBS '[12/LO2017'])]]="Checked",BIBS[[#This Row],[BIBS Participant ID]]&lt;&gt;"",BIBS[[#This Row],[Is participant considered high or low risk?]]&lt;&gt;"")</f>
        <v>0</v>
      </c>
    </row>
    <row r="184" spans="1:8" x14ac:dyDescent="0.2">
      <c r="A184" t="s">
        <v>217</v>
      </c>
      <c r="B184" t="s">
        <v>1270</v>
      </c>
      <c r="C184" t="s">
        <v>1271</v>
      </c>
      <c r="H184" t="b">
        <f>OR(BIBS[[#This Row],[Consent Ethics (choice=BIBS '[12/LO2017'])]]="Checked",BIBS[[#This Row],[BIBS Participant ID]]&lt;&gt;"",BIBS[[#This Row],[Is participant considered high or low risk?]]&lt;&gt;"")</f>
        <v>0</v>
      </c>
    </row>
    <row r="185" spans="1:8" x14ac:dyDescent="0.2">
      <c r="A185" t="s">
        <v>218</v>
      </c>
      <c r="B185" t="s">
        <v>1270</v>
      </c>
      <c r="C185" t="s">
        <v>1271</v>
      </c>
      <c r="H185" t="b">
        <f>OR(BIBS[[#This Row],[Consent Ethics (choice=BIBS '[12/LO2017'])]]="Checked",BIBS[[#This Row],[BIBS Participant ID]]&lt;&gt;"",BIBS[[#This Row],[Is participant considered high or low risk?]]&lt;&gt;"")</f>
        <v>0</v>
      </c>
    </row>
    <row r="186" spans="1:8" x14ac:dyDescent="0.2">
      <c r="A186" t="s">
        <v>219</v>
      </c>
      <c r="B186" t="s">
        <v>1270</v>
      </c>
      <c r="C186" t="s">
        <v>1271</v>
      </c>
      <c r="H186" t="b">
        <f>OR(BIBS[[#This Row],[Consent Ethics (choice=BIBS '[12/LO2017'])]]="Checked",BIBS[[#This Row],[BIBS Participant ID]]&lt;&gt;"",BIBS[[#This Row],[Is participant considered high or low risk?]]&lt;&gt;"")</f>
        <v>0</v>
      </c>
    </row>
    <row r="187" spans="1:8" x14ac:dyDescent="0.2">
      <c r="A187" t="s">
        <v>220</v>
      </c>
      <c r="B187" t="s">
        <v>1270</v>
      </c>
      <c r="C187" t="s">
        <v>1286</v>
      </c>
      <c r="D187" t="s">
        <v>1306</v>
      </c>
      <c r="E187" t="s">
        <v>1284</v>
      </c>
      <c r="F187" t="s">
        <v>1307</v>
      </c>
      <c r="H187" t="b">
        <f>OR(BIBS[[#This Row],[Consent Ethics (choice=BIBS '[12/LO2017'])]]="Checked",BIBS[[#This Row],[BIBS Participant ID]]&lt;&gt;"",BIBS[[#This Row],[Is participant considered high or low risk?]]&lt;&gt;"")</f>
        <v>1</v>
      </c>
    </row>
    <row r="188" spans="1:8" x14ac:dyDescent="0.2">
      <c r="A188" t="s">
        <v>221</v>
      </c>
      <c r="B188" t="s">
        <v>1270</v>
      </c>
      <c r="C188" t="s">
        <v>1271</v>
      </c>
      <c r="H188" t="b">
        <f>OR(BIBS[[#This Row],[Consent Ethics (choice=BIBS '[12/LO2017'])]]="Checked",BIBS[[#This Row],[BIBS Participant ID]]&lt;&gt;"",BIBS[[#This Row],[Is participant considered high or low risk?]]&lt;&gt;"")</f>
        <v>0</v>
      </c>
    </row>
    <row r="189" spans="1:8" x14ac:dyDescent="0.2">
      <c r="A189" t="s">
        <v>222</v>
      </c>
      <c r="B189" t="s">
        <v>1270</v>
      </c>
      <c r="C189" t="s">
        <v>1271</v>
      </c>
      <c r="H189" t="b">
        <f>OR(BIBS[[#This Row],[Consent Ethics (choice=BIBS '[12/LO2017'])]]="Checked",BIBS[[#This Row],[BIBS Participant ID]]&lt;&gt;"",BIBS[[#This Row],[Is participant considered high or low risk?]]&lt;&gt;"")</f>
        <v>0</v>
      </c>
    </row>
    <row r="190" spans="1:8" x14ac:dyDescent="0.2">
      <c r="A190" t="s">
        <v>223</v>
      </c>
      <c r="B190" t="s">
        <v>1270</v>
      </c>
      <c r="C190" t="s">
        <v>1271</v>
      </c>
      <c r="H190" t="b">
        <f>OR(BIBS[[#This Row],[Consent Ethics (choice=BIBS '[12/LO2017'])]]="Checked",BIBS[[#This Row],[BIBS Participant ID]]&lt;&gt;"",BIBS[[#This Row],[Is participant considered high or low risk?]]&lt;&gt;"")</f>
        <v>0</v>
      </c>
    </row>
    <row r="191" spans="1:8" x14ac:dyDescent="0.2">
      <c r="A191" t="s">
        <v>224</v>
      </c>
      <c r="B191" t="s">
        <v>1270</v>
      </c>
      <c r="C191" t="s">
        <v>1271</v>
      </c>
      <c r="H191" t="b">
        <f>OR(BIBS[[#This Row],[Consent Ethics (choice=BIBS '[12/LO2017'])]]="Checked",BIBS[[#This Row],[BIBS Participant ID]]&lt;&gt;"",BIBS[[#This Row],[Is participant considered high or low risk?]]&lt;&gt;"")</f>
        <v>0</v>
      </c>
    </row>
    <row r="192" spans="1:8" x14ac:dyDescent="0.2">
      <c r="A192" t="s">
        <v>225</v>
      </c>
      <c r="B192" t="s">
        <v>1270</v>
      </c>
      <c r="C192" t="s">
        <v>1271</v>
      </c>
      <c r="H192" t="b">
        <f>OR(BIBS[[#This Row],[Consent Ethics (choice=BIBS '[12/LO2017'])]]="Checked",BIBS[[#This Row],[BIBS Participant ID]]&lt;&gt;"",BIBS[[#This Row],[Is participant considered high or low risk?]]&lt;&gt;"")</f>
        <v>0</v>
      </c>
    </row>
    <row r="193" spans="1:8" x14ac:dyDescent="0.2">
      <c r="A193" t="s">
        <v>226</v>
      </c>
      <c r="B193" t="s">
        <v>1270</v>
      </c>
      <c r="C193" t="s">
        <v>1271</v>
      </c>
      <c r="H193" t="b">
        <f>OR(BIBS[[#This Row],[Consent Ethics (choice=BIBS '[12/LO2017'])]]="Checked",BIBS[[#This Row],[BIBS Participant ID]]&lt;&gt;"",BIBS[[#This Row],[Is participant considered high or low risk?]]&lt;&gt;"")</f>
        <v>0</v>
      </c>
    </row>
    <row r="194" spans="1:8" x14ac:dyDescent="0.2">
      <c r="A194" t="s">
        <v>227</v>
      </c>
      <c r="B194" t="s">
        <v>1270</v>
      </c>
      <c r="C194" t="s">
        <v>1271</v>
      </c>
      <c r="H194" t="b">
        <f>OR(BIBS[[#This Row],[Consent Ethics (choice=BIBS '[12/LO2017'])]]="Checked",BIBS[[#This Row],[BIBS Participant ID]]&lt;&gt;"",BIBS[[#This Row],[Is participant considered high or low risk?]]&lt;&gt;"")</f>
        <v>0</v>
      </c>
    </row>
    <row r="195" spans="1:8" x14ac:dyDescent="0.2">
      <c r="A195" t="s">
        <v>228</v>
      </c>
      <c r="B195" t="s">
        <v>1270</v>
      </c>
      <c r="C195" t="s">
        <v>1271</v>
      </c>
      <c r="H195" t="b">
        <f>OR(BIBS[[#This Row],[Consent Ethics (choice=BIBS '[12/LO2017'])]]="Checked",BIBS[[#This Row],[BIBS Participant ID]]&lt;&gt;"",BIBS[[#This Row],[Is participant considered high or low risk?]]&lt;&gt;"")</f>
        <v>0</v>
      </c>
    </row>
    <row r="196" spans="1:8" x14ac:dyDescent="0.2">
      <c r="A196" t="s">
        <v>229</v>
      </c>
      <c r="B196" t="s">
        <v>1270</v>
      </c>
      <c r="C196" t="s">
        <v>1271</v>
      </c>
      <c r="H196" t="b">
        <f>OR(BIBS[[#This Row],[Consent Ethics (choice=BIBS '[12/LO2017'])]]="Checked",BIBS[[#This Row],[BIBS Participant ID]]&lt;&gt;"",BIBS[[#This Row],[Is participant considered high or low risk?]]&lt;&gt;"")</f>
        <v>0</v>
      </c>
    </row>
    <row r="197" spans="1:8" x14ac:dyDescent="0.2">
      <c r="A197" t="s">
        <v>230</v>
      </c>
      <c r="B197" t="s">
        <v>1270</v>
      </c>
      <c r="C197" t="s">
        <v>1286</v>
      </c>
      <c r="D197" t="s">
        <v>1308</v>
      </c>
      <c r="E197" t="s">
        <v>1281</v>
      </c>
      <c r="H197" t="b">
        <f>OR(BIBS[[#This Row],[Consent Ethics (choice=BIBS '[12/LO2017'])]]="Checked",BIBS[[#This Row],[BIBS Participant ID]]&lt;&gt;"",BIBS[[#This Row],[Is participant considered high or low risk?]]&lt;&gt;"")</f>
        <v>1</v>
      </c>
    </row>
    <row r="198" spans="1:8" x14ac:dyDescent="0.2">
      <c r="A198" t="s">
        <v>231</v>
      </c>
      <c r="B198" t="s">
        <v>1270</v>
      </c>
      <c r="C198" t="s">
        <v>1271</v>
      </c>
      <c r="H198" t="b">
        <f>OR(BIBS[[#This Row],[Consent Ethics (choice=BIBS '[12/LO2017'])]]="Checked",BIBS[[#This Row],[BIBS Participant ID]]&lt;&gt;"",BIBS[[#This Row],[Is participant considered high or low risk?]]&lt;&gt;"")</f>
        <v>0</v>
      </c>
    </row>
    <row r="199" spans="1:8" x14ac:dyDescent="0.2">
      <c r="A199" t="s">
        <v>232</v>
      </c>
      <c r="B199" t="s">
        <v>1270</v>
      </c>
      <c r="C199" t="s">
        <v>1271</v>
      </c>
      <c r="H199" t="b">
        <f>OR(BIBS[[#This Row],[Consent Ethics (choice=BIBS '[12/LO2017'])]]="Checked",BIBS[[#This Row],[BIBS Participant ID]]&lt;&gt;"",BIBS[[#This Row],[Is participant considered high or low risk?]]&lt;&gt;"")</f>
        <v>0</v>
      </c>
    </row>
    <row r="200" spans="1:8" x14ac:dyDescent="0.2">
      <c r="A200" t="s">
        <v>233</v>
      </c>
      <c r="B200" t="s">
        <v>1270</v>
      </c>
      <c r="C200" t="s">
        <v>1271</v>
      </c>
      <c r="H200" t="b">
        <f>OR(BIBS[[#This Row],[Consent Ethics (choice=BIBS '[12/LO2017'])]]="Checked",BIBS[[#This Row],[BIBS Participant ID]]&lt;&gt;"",BIBS[[#This Row],[Is participant considered high or low risk?]]&lt;&gt;"")</f>
        <v>0</v>
      </c>
    </row>
    <row r="201" spans="1:8" x14ac:dyDescent="0.2">
      <c r="A201" t="s">
        <v>234</v>
      </c>
      <c r="B201" t="s">
        <v>1270</v>
      </c>
      <c r="C201" t="s">
        <v>1271</v>
      </c>
      <c r="H201" t="b">
        <f>OR(BIBS[[#This Row],[Consent Ethics (choice=BIBS '[12/LO2017'])]]="Checked",BIBS[[#This Row],[BIBS Participant ID]]&lt;&gt;"",BIBS[[#This Row],[Is participant considered high or low risk?]]&lt;&gt;"")</f>
        <v>0</v>
      </c>
    </row>
    <row r="202" spans="1:8" x14ac:dyDescent="0.2">
      <c r="A202" t="s">
        <v>235</v>
      </c>
      <c r="B202" t="s">
        <v>1270</v>
      </c>
      <c r="C202" t="s">
        <v>1271</v>
      </c>
      <c r="H202" t="b">
        <f>OR(BIBS[[#This Row],[Consent Ethics (choice=BIBS '[12/LO2017'])]]="Checked",BIBS[[#This Row],[BIBS Participant ID]]&lt;&gt;"",BIBS[[#This Row],[Is participant considered high or low risk?]]&lt;&gt;"")</f>
        <v>0</v>
      </c>
    </row>
    <row r="203" spans="1:8" x14ac:dyDescent="0.2">
      <c r="A203" t="s">
        <v>236</v>
      </c>
      <c r="B203" t="s">
        <v>1270</v>
      </c>
      <c r="C203" t="s">
        <v>1271</v>
      </c>
      <c r="H203" t="b">
        <f>OR(BIBS[[#This Row],[Consent Ethics (choice=BIBS '[12/LO2017'])]]="Checked",BIBS[[#This Row],[BIBS Participant ID]]&lt;&gt;"",BIBS[[#This Row],[Is participant considered high or low risk?]]&lt;&gt;"")</f>
        <v>0</v>
      </c>
    </row>
    <row r="204" spans="1:8" x14ac:dyDescent="0.2">
      <c r="A204" t="s">
        <v>237</v>
      </c>
      <c r="B204" t="s">
        <v>1270</v>
      </c>
      <c r="C204" t="s">
        <v>1271</v>
      </c>
      <c r="H204" t="b">
        <f>OR(BIBS[[#This Row],[Consent Ethics (choice=BIBS '[12/LO2017'])]]="Checked",BIBS[[#This Row],[BIBS Participant ID]]&lt;&gt;"",BIBS[[#This Row],[Is participant considered high or low risk?]]&lt;&gt;"")</f>
        <v>0</v>
      </c>
    </row>
    <row r="205" spans="1:8" x14ac:dyDescent="0.2">
      <c r="A205" t="s">
        <v>238</v>
      </c>
      <c r="B205" t="s">
        <v>1270</v>
      </c>
      <c r="C205" t="s">
        <v>1271</v>
      </c>
      <c r="H205" t="b">
        <f>OR(BIBS[[#This Row],[Consent Ethics (choice=BIBS '[12/LO2017'])]]="Checked",BIBS[[#This Row],[BIBS Participant ID]]&lt;&gt;"",BIBS[[#This Row],[Is participant considered high or low risk?]]&lt;&gt;"")</f>
        <v>0</v>
      </c>
    </row>
    <row r="206" spans="1:8" x14ac:dyDescent="0.2">
      <c r="A206" t="s">
        <v>239</v>
      </c>
      <c r="B206" t="s">
        <v>1270</v>
      </c>
      <c r="C206" t="s">
        <v>1271</v>
      </c>
      <c r="H206" t="b">
        <f>OR(BIBS[[#This Row],[Consent Ethics (choice=BIBS '[12/LO2017'])]]="Checked",BIBS[[#This Row],[BIBS Participant ID]]&lt;&gt;"",BIBS[[#This Row],[Is participant considered high or low risk?]]&lt;&gt;"")</f>
        <v>0</v>
      </c>
    </row>
    <row r="207" spans="1:8" x14ac:dyDescent="0.2">
      <c r="A207" t="s">
        <v>240</v>
      </c>
      <c r="B207" t="s">
        <v>1270</v>
      </c>
      <c r="C207" t="s">
        <v>1271</v>
      </c>
      <c r="H207" t="b">
        <f>OR(BIBS[[#This Row],[Consent Ethics (choice=BIBS '[12/LO2017'])]]="Checked",BIBS[[#This Row],[BIBS Participant ID]]&lt;&gt;"",BIBS[[#This Row],[Is participant considered high or low risk?]]&lt;&gt;"")</f>
        <v>0</v>
      </c>
    </row>
    <row r="208" spans="1:8" x14ac:dyDescent="0.2">
      <c r="A208" t="s">
        <v>241</v>
      </c>
      <c r="B208" t="s">
        <v>1270</v>
      </c>
      <c r="C208" t="s">
        <v>1271</v>
      </c>
      <c r="H208" t="b">
        <f>OR(BIBS[[#This Row],[Consent Ethics (choice=BIBS '[12/LO2017'])]]="Checked",BIBS[[#This Row],[BIBS Participant ID]]&lt;&gt;"",BIBS[[#This Row],[Is participant considered high or low risk?]]&lt;&gt;"")</f>
        <v>0</v>
      </c>
    </row>
    <row r="209" spans="1:8" x14ac:dyDescent="0.2">
      <c r="A209" t="s">
        <v>242</v>
      </c>
      <c r="B209" t="s">
        <v>1270</v>
      </c>
      <c r="C209" t="s">
        <v>1271</v>
      </c>
      <c r="H209" t="b">
        <f>OR(BIBS[[#This Row],[Consent Ethics (choice=BIBS '[12/LO2017'])]]="Checked",BIBS[[#This Row],[BIBS Participant ID]]&lt;&gt;"",BIBS[[#This Row],[Is participant considered high or low risk?]]&lt;&gt;"")</f>
        <v>0</v>
      </c>
    </row>
    <row r="210" spans="1:8" x14ac:dyDescent="0.2">
      <c r="A210" t="s">
        <v>243</v>
      </c>
      <c r="B210" t="s">
        <v>1270</v>
      </c>
      <c r="C210" t="s">
        <v>1271</v>
      </c>
      <c r="H210" t="b">
        <f>OR(BIBS[[#This Row],[Consent Ethics (choice=BIBS '[12/LO2017'])]]="Checked",BIBS[[#This Row],[BIBS Participant ID]]&lt;&gt;"",BIBS[[#This Row],[Is participant considered high or low risk?]]&lt;&gt;"")</f>
        <v>0</v>
      </c>
    </row>
    <row r="211" spans="1:8" x14ac:dyDescent="0.2">
      <c r="A211" t="s">
        <v>244</v>
      </c>
      <c r="B211" t="s">
        <v>1270</v>
      </c>
      <c r="C211" t="s">
        <v>1271</v>
      </c>
      <c r="H211" t="b">
        <f>OR(BIBS[[#This Row],[Consent Ethics (choice=BIBS '[12/LO2017'])]]="Checked",BIBS[[#This Row],[BIBS Participant ID]]&lt;&gt;"",BIBS[[#This Row],[Is participant considered high or low risk?]]&lt;&gt;"")</f>
        <v>0</v>
      </c>
    </row>
    <row r="212" spans="1:8" x14ac:dyDescent="0.2">
      <c r="A212" t="s">
        <v>245</v>
      </c>
      <c r="B212" t="s">
        <v>1270</v>
      </c>
      <c r="C212" t="s">
        <v>1271</v>
      </c>
      <c r="H212" t="b">
        <f>OR(BIBS[[#This Row],[Consent Ethics (choice=BIBS '[12/LO2017'])]]="Checked",BIBS[[#This Row],[BIBS Participant ID]]&lt;&gt;"",BIBS[[#This Row],[Is participant considered high or low risk?]]&lt;&gt;"")</f>
        <v>0</v>
      </c>
    </row>
    <row r="213" spans="1:8" x14ac:dyDescent="0.2">
      <c r="A213" t="s">
        <v>246</v>
      </c>
      <c r="B213" t="s">
        <v>1270</v>
      </c>
      <c r="C213" t="s">
        <v>1271</v>
      </c>
      <c r="H213" t="b">
        <f>OR(BIBS[[#This Row],[Consent Ethics (choice=BIBS '[12/LO2017'])]]="Checked",BIBS[[#This Row],[BIBS Participant ID]]&lt;&gt;"",BIBS[[#This Row],[Is participant considered high or low risk?]]&lt;&gt;"")</f>
        <v>0</v>
      </c>
    </row>
    <row r="214" spans="1:8" x14ac:dyDescent="0.2">
      <c r="A214" t="s">
        <v>247</v>
      </c>
      <c r="B214" t="s">
        <v>1270</v>
      </c>
      <c r="C214" t="s">
        <v>1271</v>
      </c>
      <c r="H214" t="b">
        <f>OR(BIBS[[#This Row],[Consent Ethics (choice=BIBS '[12/LO2017'])]]="Checked",BIBS[[#This Row],[BIBS Participant ID]]&lt;&gt;"",BIBS[[#This Row],[Is participant considered high or low risk?]]&lt;&gt;"")</f>
        <v>0</v>
      </c>
    </row>
    <row r="215" spans="1:8" x14ac:dyDescent="0.2">
      <c r="A215" t="s">
        <v>248</v>
      </c>
      <c r="B215" t="s">
        <v>1270</v>
      </c>
      <c r="C215" t="s">
        <v>1271</v>
      </c>
      <c r="H215" t="b">
        <f>OR(BIBS[[#This Row],[Consent Ethics (choice=BIBS '[12/LO2017'])]]="Checked",BIBS[[#This Row],[BIBS Participant ID]]&lt;&gt;"",BIBS[[#This Row],[Is participant considered high or low risk?]]&lt;&gt;"")</f>
        <v>0</v>
      </c>
    </row>
    <row r="216" spans="1:8" x14ac:dyDescent="0.2">
      <c r="A216" t="s">
        <v>249</v>
      </c>
      <c r="B216" t="s">
        <v>1270</v>
      </c>
      <c r="C216" t="s">
        <v>1271</v>
      </c>
      <c r="H216" t="b">
        <f>OR(BIBS[[#This Row],[Consent Ethics (choice=BIBS '[12/LO2017'])]]="Checked",BIBS[[#This Row],[BIBS Participant ID]]&lt;&gt;"",BIBS[[#This Row],[Is participant considered high or low risk?]]&lt;&gt;"")</f>
        <v>0</v>
      </c>
    </row>
    <row r="217" spans="1:8" x14ac:dyDescent="0.2">
      <c r="A217" t="s">
        <v>250</v>
      </c>
      <c r="B217" t="s">
        <v>1270</v>
      </c>
      <c r="C217" t="s">
        <v>1286</v>
      </c>
      <c r="D217" t="s">
        <v>1309</v>
      </c>
      <c r="E217" t="s">
        <v>1281</v>
      </c>
      <c r="H217" t="b">
        <f>OR(BIBS[[#This Row],[Consent Ethics (choice=BIBS '[12/LO2017'])]]="Checked",BIBS[[#This Row],[BIBS Participant ID]]&lt;&gt;"",BIBS[[#This Row],[Is participant considered high or low risk?]]&lt;&gt;"")</f>
        <v>1</v>
      </c>
    </row>
    <row r="218" spans="1:8" x14ac:dyDescent="0.2">
      <c r="A218" t="s">
        <v>251</v>
      </c>
      <c r="B218" t="s">
        <v>1270</v>
      </c>
      <c r="C218" t="s">
        <v>1271</v>
      </c>
      <c r="H218" t="b">
        <f>OR(BIBS[[#This Row],[Consent Ethics (choice=BIBS '[12/LO2017'])]]="Checked",BIBS[[#This Row],[BIBS Participant ID]]&lt;&gt;"",BIBS[[#This Row],[Is participant considered high or low risk?]]&lt;&gt;"")</f>
        <v>0</v>
      </c>
    </row>
    <row r="219" spans="1:8" x14ac:dyDescent="0.2">
      <c r="A219" t="s">
        <v>252</v>
      </c>
      <c r="B219" t="s">
        <v>1270</v>
      </c>
      <c r="C219" t="s">
        <v>1271</v>
      </c>
      <c r="H219" t="b">
        <f>OR(BIBS[[#This Row],[Consent Ethics (choice=BIBS '[12/LO2017'])]]="Checked",BIBS[[#This Row],[BIBS Participant ID]]&lt;&gt;"",BIBS[[#This Row],[Is participant considered high or low risk?]]&lt;&gt;"")</f>
        <v>0</v>
      </c>
    </row>
    <row r="220" spans="1:8" x14ac:dyDescent="0.2">
      <c r="A220" t="s">
        <v>253</v>
      </c>
      <c r="B220" t="s">
        <v>1270</v>
      </c>
      <c r="C220" t="s">
        <v>1271</v>
      </c>
      <c r="H220" t="b">
        <f>OR(BIBS[[#This Row],[Consent Ethics (choice=BIBS '[12/LO2017'])]]="Checked",BIBS[[#This Row],[BIBS Participant ID]]&lt;&gt;"",BIBS[[#This Row],[Is participant considered high or low risk?]]&lt;&gt;"")</f>
        <v>0</v>
      </c>
    </row>
    <row r="221" spans="1:8" x14ac:dyDescent="0.2">
      <c r="A221" t="s">
        <v>254</v>
      </c>
      <c r="B221" t="s">
        <v>1270</v>
      </c>
      <c r="C221" t="s">
        <v>1271</v>
      </c>
      <c r="H221" t="b">
        <f>OR(BIBS[[#This Row],[Consent Ethics (choice=BIBS '[12/LO2017'])]]="Checked",BIBS[[#This Row],[BIBS Participant ID]]&lt;&gt;"",BIBS[[#This Row],[Is participant considered high or low risk?]]&lt;&gt;"")</f>
        <v>0</v>
      </c>
    </row>
    <row r="222" spans="1:8" x14ac:dyDescent="0.2">
      <c r="A222" t="s">
        <v>255</v>
      </c>
      <c r="B222" t="s">
        <v>1270</v>
      </c>
      <c r="C222" t="s">
        <v>1271</v>
      </c>
      <c r="H222" t="b">
        <f>OR(BIBS[[#This Row],[Consent Ethics (choice=BIBS '[12/LO2017'])]]="Checked",BIBS[[#This Row],[BIBS Participant ID]]&lt;&gt;"",BIBS[[#This Row],[Is participant considered high or low risk?]]&lt;&gt;"")</f>
        <v>0</v>
      </c>
    </row>
    <row r="223" spans="1:8" x14ac:dyDescent="0.2">
      <c r="A223" t="s">
        <v>256</v>
      </c>
      <c r="B223" t="s">
        <v>1270</v>
      </c>
      <c r="C223" t="s">
        <v>1286</v>
      </c>
      <c r="D223" t="s">
        <v>1310</v>
      </c>
      <c r="E223" t="s">
        <v>1284</v>
      </c>
      <c r="F223" t="s">
        <v>1307</v>
      </c>
      <c r="H223" t="b">
        <f>OR(BIBS[[#This Row],[Consent Ethics (choice=BIBS '[12/LO2017'])]]="Checked",BIBS[[#This Row],[BIBS Participant ID]]&lt;&gt;"",BIBS[[#This Row],[Is participant considered high or low risk?]]&lt;&gt;"")</f>
        <v>1</v>
      </c>
    </row>
    <row r="224" spans="1:8" x14ac:dyDescent="0.2">
      <c r="A224" t="s">
        <v>257</v>
      </c>
      <c r="B224" t="s">
        <v>1270</v>
      </c>
      <c r="C224" t="s">
        <v>1271</v>
      </c>
      <c r="H224" t="b">
        <f>OR(BIBS[[#This Row],[Consent Ethics (choice=BIBS '[12/LO2017'])]]="Checked",BIBS[[#This Row],[BIBS Participant ID]]&lt;&gt;"",BIBS[[#This Row],[Is participant considered high or low risk?]]&lt;&gt;"")</f>
        <v>0</v>
      </c>
    </row>
    <row r="225" spans="1:8" x14ac:dyDescent="0.2">
      <c r="A225" t="s">
        <v>258</v>
      </c>
      <c r="B225" t="s">
        <v>1270</v>
      </c>
      <c r="C225" t="s">
        <v>1271</v>
      </c>
      <c r="H225" t="b">
        <f>OR(BIBS[[#This Row],[Consent Ethics (choice=BIBS '[12/LO2017'])]]="Checked",BIBS[[#This Row],[BIBS Participant ID]]&lt;&gt;"",BIBS[[#This Row],[Is participant considered high or low risk?]]&lt;&gt;"")</f>
        <v>0</v>
      </c>
    </row>
    <row r="226" spans="1:8" x14ac:dyDescent="0.2">
      <c r="A226" t="s">
        <v>259</v>
      </c>
      <c r="B226" t="s">
        <v>1270</v>
      </c>
      <c r="C226" t="s">
        <v>1271</v>
      </c>
      <c r="H226" t="b">
        <f>OR(BIBS[[#This Row],[Consent Ethics (choice=BIBS '[12/LO2017'])]]="Checked",BIBS[[#This Row],[BIBS Participant ID]]&lt;&gt;"",BIBS[[#This Row],[Is participant considered high or low risk?]]&lt;&gt;"")</f>
        <v>0</v>
      </c>
    </row>
    <row r="227" spans="1:8" x14ac:dyDescent="0.2">
      <c r="A227" t="s">
        <v>260</v>
      </c>
      <c r="B227" t="s">
        <v>1270</v>
      </c>
      <c r="C227" t="s">
        <v>1271</v>
      </c>
      <c r="H227" t="b">
        <f>OR(BIBS[[#This Row],[Consent Ethics (choice=BIBS '[12/LO2017'])]]="Checked",BIBS[[#This Row],[BIBS Participant ID]]&lt;&gt;"",BIBS[[#This Row],[Is participant considered high or low risk?]]&lt;&gt;"")</f>
        <v>0</v>
      </c>
    </row>
    <row r="228" spans="1:8" x14ac:dyDescent="0.2">
      <c r="A228" t="s">
        <v>261</v>
      </c>
      <c r="B228" t="s">
        <v>1270</v>
      </c>
      <c r="C228" t="s">
        <v>1271</v>
      </c>
      <c r="H228" t="b">
        <f>OR(BIBS[[#This Row],[Consent Ethics (choice=BIBS '[12/LO2017'])]]="Checked",BIBS[[#This Row],[BIBS Participant ID]]&lt;&gt;"",BIBS[[#This Row],[Is participant considered high or low risk?]]&lt;&gt;"")</f>
        <v>0</v>
      </c>
    </row>
    <row r="229" spans="1:8" x14ac:dyDescent="0.2">
      <c r="A229" t="s">
        <v>262</v>
      </c>
      <c r="B229" t="s">
        <v>1270</v>
      </c>
      <c r="C229" t="s">
        <v>1271</v>
      </c>
      <c r="H229" t="b">
        <f>OR(BIBS[[#This Row],[Consent Ethics (choice=BIBS '[12/LO2017'])]]="Checked",BIBS[[#This Row],[BIBS Participant ID]]&lt;&gt;"",BIBS[[#This Row],[Is participant considered high or low risk?]]&lt;&gt;"")</f>
        <v>0</v>
      </c>
    </row>
    <row r="230" spans="1:8" x14ac:dyDescent="0.2">
      <c r="A230" t="s">
        <v>263</v>
      </c>
      <c r="B230" t="s">
        <v>1270</v>
      </c>
      <c r="C230" t="s">
        <v>1271</v>
      </c>
      <c r="H230" t="b">
        <f>OR(BIBS[[#This Row],[Consent Ethics (choice=BIBS '[12/LO2017'])]]="Checked",BIBS[[#This Row],[BIBS Participant ID]]&lt;&gt;"",BIBS[[#This Row],[Is participant considered high or low risk?]]&lt;&gt;"")</f>
        <v>0</v>
      </c>
    </row>
    <row r="231" spans="1:8" x14ac:dyDescent="0.2">
      <c r="A231" t="s">
        <v>264</v>
      </c>
      <c r="B231" t="s">
        <v>1270</v>
      </c>
      <c r="C231" t="s">
        <v>1286</v>
      </c>
      <c r="D231" t="s">
        <v>1311</v>
      </c>
      <c r="E231" t="s">
        <v>1284</v>
      </c>
      <c r="F231" t="s">
        <v>1285</v>
      </c>
      <c r="H231" t="b">
        <f>OR(BIBS[[#This Row],[Consent Ethics (choice=BIBS '[12/LO2017'])]]="Checked",BIBS[[#This Row],[BIBS Participant ID]]&lt;&gt;"",BIBS[[#This Row],[Is participant considered high or low risk?]]&lt;&gt;"")</f>
        <v>1</v>
      </c>
    </row>
    <row r="232" spans="1:8" x14ac:dyDescent="0.2">
      <c r="A232" t="s">
        <v>265</v>
      </c>
      <c r="B232" t="s">
        <v>1270</v>
      </c>
      <c r="C232" t="s">
        <v>1271</v>
      </c>
      <c r="H232" t="b">
        <f>OR(BIBS[[#This Row],[Consent Ethics (choice=BIBS '[12/LO2017'])]]="Checked",BIBS[[#This Row],[BIBS Participant ID]]&lt;&gt;"",BIBS[[#This Row],[Is participant considered high or low risk?]]&lt;&gt;"")</f>
        <v>0</v>
      </c>
    </row>
    <row r="233" spans="1:8" x14ac:dyDescent="0.2">
      <c r="A233" t="s">
        <v>266</v>
      </c>
      <c r="B233" t="s">
        <v>1270</v>
      </c>
      <c r="C233" t="s">
        <v>1271</v>
      </c>
      <c r="H233" t="b">
        <f>OR(BIBS[[#This Row],[Consent Ethics (choice=BIBS '[12/LO2017'])]]="Checked",BIBS[[#This Row],[BIBS Participant ID]]&lt;&gt;"",BIBS[[#This Row],[Is participant considered high or low risk?]]&lt;&gt;"")</f>
        <v>0</v>
      </c>
    </row>
    <row r="234" spans="1:8" x14ac:dyDescent="0.2">
      <c r="A234" s="7" t="s">
        <v>267</v>
      </c>
      <c r="B234" t="s">
        <v>1270</v>
      </c>
      <c r="C234" t="s">
        <v>1271</v>
      </c>
      <c r="D234" t="s">
        <v>1312</v>
      </c>
      <c r="E234" t="s">
        <v>1284</v>
      </c>
      <c r="F234" t="s">
        <v>1307</v>
      </c>
      <c r="G234" t="s">
        <v>1282</v>
      </c>
      <c r="H234" t="b">
        <f>OR(BIBS[[#This Row],[Consent Ethics (choice=BIBS '[12/LO2017'])]]="Checked",BIBS[[#This Row],[BIBS Participant ID]]&lt;&gt;"",BIBS[[#This Row],[Is participant considered high or low risk?]]&lt;&gt;"")</f>
        <v>1</v>
      </c>
    </row>
    <row r="235" spans="1:8" x14ac:dyDescent="0.2">
      <c r="A235" t="s">
        <v>268</v>
      </c>
      <c r="B235" t="s">
        <v>1270</v>
      </c>
      <c r="C235" t="s">
        <v>1271</v>
      </c>
      <c r="H235" t="b">
        <f>OR(BIBS[[#This Row],[Consent Ethics (choice=BIBS '[12/LO2017'])]]="Checked",BIBS[[#This Row],[BIBS Participant ID]]&lt;&gt;"",BIBS[[#This Row],[Is participant considered high or low risk?]]&lt;&gt;"")</f>
        <v>0</v>
      </c>
    </row>
    <row r="236" spans="1:8" x14ac:dyDescent="0.2">
      <c r="A236" t="s">
        <v>269</v>
      </c>
      <c r="B236" t="s">
        <v>1270</v>
      </c>
      <c r="C236" t="s">
        <v>1271</v>
      </c>
      <c r="H236" t="b">
        <f>OR(BIBS[[#This Row],[Consent Ethics (choice=BIBS '[12/LO2017'])]]="Checked",BIBS[[#This Row],[BIBS Participant ID]]&lt;&gt;"",BIBS[[#This Row],[Is participant considered high or low risk?]]&lt;&gt;"")</f>
        <v>0</v>
      </c>
    </row>
    <row r="237" spans="1:8" x14ac:dyDescent="0.2">
      <c r="A237" t="s">
        <v>270</v>
      </c>
      <c r="B237" t="s">
        <v>1270</v>
      </c>
      <c r="C237" t="s">
        <v>1271</v>
      </c>
      <c r="H237" t="b">
        <f>OR(BIBS[[#This Row],[Consent Ethics (choice=BIBS '[12/LO2017'])]]="Checked",BIBS[[#This Row],[BIBS Participant ID]]&lt;&gt;"",BIBS[[#This Row],[Is participant considered high or low risk?]]&lt;&gt;"")</f>
        <v>0</v>
      </c>
    </row>
    <row r="238" spans="1:8" x14ac:dyDescent="0.2">
      <c r="A238" t="s">
        <v>271</v>
      </c>
      <c r="B238" t="s">
        <v>1270</v>
      </c>
      <c r="C238" t="s">
        <v>1271</v>
      </c>
      <c r="H238" t="b">
        <f>OR(BIBS[[#This Row],[Consent Ethics (choice=BIBS '[12/LO2017'])]]="Checked",BIBS[[#This Row],[BIBS Participant ID]]&lt;&gt;"",BIBS[[#This Row],[Is participant considered high or low risk?]]&lt;&gt;"")</f>
        <v>0</v>
      </c>
    </row>
    <row r="239" spans="1:8" x14ac:dyDescent="0.2">
      <c r="A239" t="s">
        <v>272</v>
      </c>
      <c r="B239" t="s">
        <v>1270</v>
      </c>
      <c r="C239" t="s">
        <v>1271</v>
      </c>
      <c r="H239" t="b">
        <f>OR(BIBS[[#This Row],[Consent Ethics (choice=BIBS '[12/LO2017'])]]="Checked",BIBS[[#This Row],[BIBS Participant ID]]&lt;&gt;"",BIBS[[#This Row],[Is participant considered high or low risk?]]&lt;&gt;"")</f>
        <v>0</v>
      </c>
    </row>
    <row r="240" spans="1:8" x14ac:dyDescent="0.2">
      <c r="A240" t="s">
        <v>273</v>
      </c>
      <c r="B240" t="s">
        <v>1270</v>
      </c>
      <c r="C240" t="s">
        <v>1286</v>
      </c>
      <c r="D240" t="s">
        <v>1313</v>
      </c>
      <c r="E240" t="s">
        <v>1281</v>
      </c>
      <c r="H240" t="b">
        <f>OR(BIBS[[#This Row],[Consent Ethics (choice=BIBS '[12/LO2017'])]]="Checked",BIBS[[#This Row],[BIBS Participant ID]]&lt;&gt;"",BIBS[[#This Row],[Is participant considered high or low risk?]]&lt;&gt;"")</f>
        <v>1</v>
      </c>
    </row>
    <row r="241" spans="1:8" x14ac:dyDescent="0.2">
      <c r="A241" t="s">
        <v>274</v>
      </c>
      <c r="B241" t="s">
        <v>1270</v>
      </c>
      <c r="C241" t="s">
        <v>1271</v>
      </c>
      <c r="H241" t="b">
        <f>OR(BIBS[[#This Row],[Consent Ethics (choice=BIBS '[12/LO2017'])]]="Checked",BIBS[[#This Row],[BIBS Participant ID]]&lt;&gt;"",BIBS[[#This Row],[Is participant considered high or low risk?]]&lt;&gt;"")</f>
        <v>0</v>
      </c>
    </row>
    <row r="242" spans="1:8" x14ac:dyDescent="0.2">
      <c r="A242" t="s">
        <v>275</v>
      </c>
      <c r="B242" t="s">
        <v>1270</v>
      </c>
      <c r="C242" t="s">
        <v>1271</v>
      </c>
      <c r="H242" t="b">
        <f>OR(BIBS[[#This Row],[Consent Ethics (choice=BIBS '[12/LO2017'])]]="Checked",BIBS[[#This Row],[BIBS Participant ID]]&lt;&gt;"",BIBS[[#This Row],[Is participant considered high or low risk?]]&lt;&gt;"")</f>
        <v>0</v>
      </c>
    </row>
    <row r="243" spans="1:8" x14ac:dyDescent="0.2">
      <c r="A243" t="s">
        <v>276</v>
      </c>
      <c r="B243" t="s">
        <v>1270</v>
      </c>
      <c r="C243" t="s">
        <v>1271</v>
      </c>
      <c r="H243" t="b">
        <f>OR(BIBS[[#This Row],[Consent Ethics (choice=BIBS '[12/LO2017'])]]="Checked",BIBS[[#This Row],[BIBS Participant ID]]&lt;&gt;"",BIBS[[#This Row],[Is participant considered high or low risk?]]&lt;&gt;"")</f>
        <v>0</v>
      </c>
    </row>
    <row r="244" spans="1:8" x14ac:dyDescent="0.2">
      <c r="A244" t="s">
        <v>277</v>
      </c>
      <c r="B244" t="s">
        <v>1270</v>
      </c>
      <c r="C244" t="s">
        <v>1271</v>
      </c>
      <c r="H244" t="b">
        <f>OR(BIBS[[#This Row],[Consent Ethics (choice=BIBS '[12/LO2017'])]]="Checked",BIBS[[#This Row],[BIBS Participant ID]]&lt;&gt;"",BIBS[[#This Row],[Is participant considered high or low risk?]]&lt;&gt;"")</f>
        <v>0</v>
      </c>
    </row>
    <row r="245" spans="1:8" x14ac:dyDescent="0.2">
      <c r="A245" t="s">
        <v>278</v>
      </c>
      <c r="B245" t="s">
        <v>1270</v>
      </c>
      <c r="C245" t="s">
        <v>1271</v>
      </c>
      <c r="H245" t="b">
        <f>OR(BIBS[[#This Row],[Consent Ethics (choice=BIBS '[12/LO2017'])]]="Checked",BIBS[[#This Row],[BIBS Participant ID]]&lt;&gt;"",BIBS[[#This Row],[Is participant considered high or low risk?]]&lt;&gt;"")</f>
        <v>0</v>
      </c>
    </row>
    <row r="246" spans="1:8" x14ac:dyDescent="0.2">
      <c r="A246" t="s">
        <v>279</v>
      </c>
      <c r="B246" t="s">
        <v>1270</v>
      </c>
      <c r="C246" t="s">
        <v>1271</v>
      </c>
      <c r="H246" t="b">
        <f>OR(BIBS[[#This Row],[Consent Ethics (choice=BIBS '[12/LO2017'])]]="Checked",BIBS[[#This Row],[BIBS Participant ID]]&lt;&gt;"",BIBS[[#This Row],[Is participant considered high or low risk?]]&lt;&gt;"")</f>
        <v>0</v>
      </c>
    </row>
    <row r="247" spans="1:8" x14ac:dyDescent="0.2">
      <c r="A247" t="s">
        <v>280</v>
      </c>
      <c r="B247" t="s">
        <v>1270</v>
      </c>
      <c r="C247" t="s">
        <v>1271</v>
      </c>
      <c r="H247" t="b">
        <f>OR(BIBS[[#This Row],[Consent Ethics (choice=BIBS '[12/LO2017'])]]="Checked",BIBS[[#This Row],[BIBS Participant ID]]&lt;&gt;"",BIBS[[#This Row],[Is participant considered high or low risk?]]&lt;&gt;"")</f>
        <v>0</v>
      </c>
    </row>
    <row r="248" spans="1:8" x14ac:dyDescent="0.2">
      <c r="A248" t="s">
        <v>281</v>
      </c>
      <c r="B248" t="s">
        <v>1270</v>
      </c>
      <c r="C248" t="s">
        <v>1271</v>
      </c>
      <c r="H248" t="b">
        <f>OR(BIBS[[#This Row],[Consent Ethics (choice=BIBS '[12/LO2017'])]]="Checked",BIBS[[#This Row],[BIBS Participant ID]]&lt;&gt;"",BIBS[[#This Row],[Is participant considered high or low risk?]]&lt;&gt;"")</f>
        <v>0</v>
      </c>
    </row>
    <row r="249" spans="1:8" x14ac:dyDescent="0.2">
      <c r="A249" t="s">
        <v>282</v>
      </c>
      <c r="B249" t="s">
        <v>1270</v>
      </c>
      <c r="C249" t="s">
        <v>1271</v>
      </c>
      <c r="H249" t="b">
        <f>OR(BIBS[[#This Row],[Consent Ethics (choice=BIBS '[12/LO2017'])]]="Checked",BIBS[[#This Row],[BIBS Participant ID]]&lt;&gt;"",BIBS[[#This Row],[Is participant considered high or low risk?]]&lt;&gt;"")</f>
        <v>0</v>
      </c>
    </row>
    <row r="250" spans="1:8" x14ac:dyDescent="0.2">
      <c r="A250" t="s">
        <v>283</v>
      </c>
      <c r="B250" t="s">
        <v>1270</v>
      </c>
      <c r="C250" t="s">
        <v>1271</v>
      </c>
      <c r="H250" t="b">
        <f>OR(BIBS[[#This Row],[Consent Ethics (choice=BIBS '[12/LO2017'])]]="Checked",BIBS[[#This Row],[BIBS Participant ID]]&lt;&gt;"",BIBS[[#This Row],[Is participant considered high or low risk?]]&lt;&gt;"")</f>
        <v>0</v>
      </c>
    </row>
    <row r="251" spans="1:8" x14ac:dyDescent="0.2">
      <c r="A251" t="s">
        <v>284</v>
      </c>
      <c r="B251" t="s">
        <v>1270</v>
      </c>
      <c r="C251" t="s">
        <v>1286</v>
      </c>
      <c r="D251" t="s">
        <v>1314</v>
      </c>
      <c r="E251" t="s">
        <v>1284</v>
      </c>
      <c r="F251" t="s">
        <v>1285</v>
      </c>
      <c r="H251" t="b">
        <f>OR(BIBS[[#This Row],[Consent Ethics (choice=BIBS '[12/LO2017'])]]="Checked",BIBS[[#This Row],[BIBS Participant ID]]&lt;&gt;"",BIBS[[#This Row],[Is participant considered high or low risk?]]&lt;&gt;"")</f>
        <v>1</v>
      </c>
    </row>
    <row r="252" spans="1:8" x14ac:dyDescent="0.2">
      <c r="A252" t="s">
        <v>285</v>
      </c>
      <c r="B252" t="s">
        <v>1270</v>
      </c>
      <c r="C252" t="s">
        <v>1286</v>
      </c>
      <c r="D252" t="s">
        <v>1315</v>
      </c>
      <c r="E252" t="s">
        <v>1281</v>
      </c>
      <c r="H252" t="b">
        <f>OR(BIBS[[#This Row],[Consent Ethics (choice=BIBS '[12/LO2017'])]]="Checked",BIBS[[#This Row],[BIBS Participant ID]]&lt;&gt;"",BIBS[[#This Row],[Is participant considered high or low risk?]]&lt;&gt;"")</f>
        <v>1</v>
      </c>
    </row>
    <row r="253" spans="1:8" x14ac:dyDescent="0.2">
      <c r="A253" t="s">
        <v>286</v>
      </c>
      <c r="B253" t="s">
        <v>1270</v>
      </c>
      <c r="C253" t="s">
        <v>1286</v>
      </c>
      <c r="D253" t="s">
        <v>1316</v>
      </c>
      <c r="E253" t="s">
        <v>1281</v>
      </c>
      <c r="H253" t="b">
        <f>OR(BIBS[[#This Row],[Consent Ethics (choice=BIBS '[12/LO2017'])]]="Checked",BIBS[[#This Row],[BIBS Participant ID]]&lt;&gt;"",BIBS[[#This Row],[Is participant considered high or low risk?]]&lt;&gt;"")</f>
        <v>1</v>
      </c>
    </row>
    <row r="254" spans="1:8" x14ac:dyDescent="0.2">
      <c r="A254" t="s">
        <v>287</v>
      </c>
      <c r="B254" t="s">
        <v>1270</v>
      </c>
      <c r="C254" t="s">
        <v>1271</v>
      </c>
      <c r="H254" t="b">
        <f>OR(BIBS[[#This Row],[Consent Ethics (choice=BIBS '[12/LO2017'])]]="Checked",BIBS[[#This Row],[BIBS Participant ID]]&lt;&gt;"",BIBS[[#This Row],[Is participant considered high or low risk?]]&lt;&gt;"")</f>
        <v>0</v>
      </c>
    </row>
    <row r="255" spans="1:8" x14ac:dyDescent="0.2">
      <c r="A255" t="s">
        <v>288</v>
      </c>
      <c r="B255" t="s">
        <v>1270</v>
      </c>
      <c r="C255" t="s">
        <v>1271</v>
      </c>
      <c r="H255" t="b">
        <f>OR(BIBS[[#This Row],[Consent Ethics (choice=BIBS '[12/LO2017'])]]="Checked",BIBS[[#This Row],[BIBS Participant ID]]&lt;&gt;"",BIBS[[#This Row],[Is participant considered high or low risk?]]&lt;&gt;"")</f>
        <v>0</v>
      </c>
    </row>
    <row r="256" spans="1:8" x14ac:dyDescent="0.2">
      <c r="A256" t="s">
        <v>1317</v>
      </c>
      <c r="B256" t="s">
        <v>1270</v>
      </c>
      <c r="C256" t="s">
        <v>1286</v>
      </c>
      <c r="D256" t="s">
        <v>1318</v>
      </c>
      <c r="E256" t="s">
        <v>1281</v>
      </c>
      <c r="H256" t="b">
        <f>OR(BIBS[[#This Row],[Consent Ethics (choice=BIBS '[12/LO2017'])]]="Checked",BIBS[[#This Row],[BIBS Participant ID]]&lt;&gt;"",BIBS[[#This Row],[Is participant considered high or low risk?]]&lt;&gt;"")</f>
        <v>1</v>
      </c>
    </row>
    <row r="257" spans="1:8" x14ac:dyDescent="0.2">
      <c r="A257" t="s">
        <v>289</v>
      </c>
      <c r="B257" t="s">
        <v>1270</v>
      </c>
      <c r="C257" t="s">
        <v>1271</v>
      </c>
      <c r="H257" t="b">
        <f>OR(BIBS[[#This Row],[Consent Ethics (choice=BIBS '[12/LO2017'])]]="Checked",BIBS[[#This Row],[BIBS Participant ID]]&lt;&gt;"",BIBS[[#This Row],[Is participant considered high or low risk?]]&lt;&gt;"")</f>
        <v>0</v>
      </c>
    </row>
    <row r="258" spans="1:8" x14ac:dyDescent="0.2">
      <c r="A258" t="s">
        <v>290</v>
      </c>
      <c r="B258" t="s">
        <v>1270</v>
      </c>
      <c r="C258" t="s">
        <v>1271</v>
      </c>
      <c r="H258" t="b">
        <f>OR(BIBS[[#This Row],[Consent Ethics (choice=BIBS '[12/LO2017'])]]="Checked",BIBS[[#This Row],[BIBS Participant ID]]&lt;&gt;"",BIBS[[#This Row],[Is participant considered high or low risk?]]&lt;&gt;"")</f>
        <v>0</v>
      </c>
    </row>
    <row r="259" spans="1:8" x14ac:dyDescent="0.2">
      <c r="A259" t="s">
        <v>291</v>
      </c>
      <c r="B259" t="s">
        <v>1270</v>
      </c>
      <c r="C259" t="s">
        <v>1271</v>
      </c>
      <c r="H259" t="b">
        <f>OR(BIBS[[#This Row],[Consent Ethics (choice=BIBS '[12/LO2017'])]]="Checked",BIBS[[#This Row],[BIBS Participant ID]]&lt;&gt;"",BIBS[[#This Row],[Is participant considered high or low risk?]]&lt;&gt;"")</f>
        <v>0</v>
      </c>
    </row>
    <row r="260" spans="1:8" x14ac:dyDescent="0.2">
      <c r="A260" t="s">
        <v>292</v>
      </c>
      <c r="B260" t="s">
        <v>1270</v>
      </c>
      <c r="C260" t="s">
        <v>1271</v>
      </c>
      <c r="H260" t="b">
        <f>OR(BIBS[[#This Row],[Consent Ethics (choice=BIBS '[12/LO2017'])]]="Checked",BIBS[[#This Row],[BIBS Participant ID]]&lt;&gt;"",BIBS[[#This Row],[Is participant considered high or low risk?]]&lt;&gt;"")</f>
        <v>0</v>
      </c>
    </row>
    <row r="261" spans="1:8" x14ac:dyDescent="0.2">
      <c r="A261" t="s">
        <v>293</v>
      </c>
      <c r="B261" t="s">
        <v>1270</v>
      </c>
      <c r="C261" t="s">
        <v>1271</v>
      </c>
      <c r="H261" t="b">
        <f>OR(BIBS[[#This Row],[Consent Ethics (choice=BIBS '[12/LO2017'])]]="Checked",BIBS[[#This Row],[BIBS Participant ID]]&lt;&gt;"",BIBS[[#This Row],[Is participant considered high or low risk?]]&lt;&gt;"")</f>
        <v>0</v>
      </c>
    </row>
    <row r="262" spans="1:8" x14ac:dyDescent="0.2">
      <c r="A262" t="s">
        <v>294</v>
      </c>
      <c r="B262" t="s">
        <v>1270</v>
      </c>
      <c r="C262" t="s">
        <v>1271</v>
      </c>
      <c r="H262" t="b">
        <f>OR(BIBS[[#This Row],[Consent Ethics (choice=BIBS '[12/LO2017'])]]="Checked",BIBS[[#This Row],[BIBS Participant ID]]&lt;&gt;"",BIBS[[#This Row],[Is participant considered high or low risk?]]&lt;&gt;"")</f>
        <v>0</v>
      </c>
    </row>
    <row r="263" spans="1:8" x14ac:dyDescent="0.2">
      <c r="A263" t="s">
        <v>295</v>
      </c>
      <c r="B263" t="s">
        <v>1270</v>
      </c>
      <c r="C263" t="s">
        <v>1271</v>
      </c>
      <c r="H263" t="b">
        <f>OR(BIBS[[#This Row],[Consent Ethics (choice=BIBS '[12/LO2017'])]]="Checked",BIBS[[#This Row],[BIBS Participant ID]]&lt;&gt;"",BIBS[[#This Row],[Is participant considered high or low risk?]]&lt;&gt;"")</f>
        <v>0</v>
      </c>
    </row>
    <row r="264" spans="1:8" x14ac:dyDescent="0.2">
      <c r="A264" t="s">
        <v>296</v>
      </c>
      <c r="B264" t="s">
        <v>1270</v>
      </c>
      <c r="C264" t="s">
        <v>1271</v>
      </c>
      <c r="H264" t="b">
        <f>OR(BIBS[[#This Row],[Consent Ethics (choice=BIBS '[12/LO2017'])]]="Checked",BIBS[[#This Row],[BIBS Participant ID]]&lt;&gt;"",BIBS[[#This Row],[Is participant considered high or low risk?]]&lt;&gt;"")</f>
        <v>0</v>
      </c>
    </row>
    <row r="265" spans="1:8" x14ac:dyDescent="0.2">
      <c r="A265" t="s">
        <v>297</v>
      </c>
      <c r="B265" t="s">
        <v>1270</v>
      </c>
      <c r="C265" t="s">
        <v>1271</v>
      </c>
      <c r="H265" t="b">
        <f>OR(BIBS[[#This Row],[Consent Ethics (choice=BIBS '[12/LO2017'])]]="Checked",BIBS[[#This Row],[BIBS Participant ID]]&lt;&gt;"",BIBS[[#This Row],[Is participant considered high or low risk?]]&lt;&gt;"")</f>
        <v>0</v>
      </c>
    </row>
    <row r="266" spans="1:8" x14ac:dyDescent="0.2">
      <c r="A266" t="s">
        <v>298</v>
      </c>
      <c r="B266" t="s">
        <v>1270</v>
      </c>
      <c r="C266" t="s">
        <v>1271</v>
      </c>
      <c r="H266" t="b">
        <f>OR(BIBS[[#This Row],[Consent Ethics (choice=BIBS '[12/LO2017'])]]="Checked",BIBS[[#This Row],[BIBS Participant ID]]&lt;&gt;"",BIBS[[#This Row],[Is participant considered high or low risk?]]&lt;&gt;"")</f>
        <v>0</v>
      </c>
    </row>
    <row r="267" spans="1:8" x14ac:dyDescent="0.2">
      <c r="A267" t="s">
        <v>299</v>
      </c>
      <c r="B267" t="s">
        <v>1270</v>
      </c>
      <c r="C267" t="s">
        <v>1271</v>
      </c>
      <c r="H267" t="b">
        <f>OR(BIBS[[#This Row],[Consent Ethics (choice=BIBS '[12/LO2017'])]]="Checked",BIBS[[#This Row],[BIBS Participant ID]]&lt;&gt;"",BIBS[[#This Row],[Is participant considered high or low risk?]]&lt;&gt;"")</f>
        <v>0</v>
      </c>
    </row>
    <row r="268" spans="1:8" x14ac:dyDescent="0.2">
      <c r="A268" t="s">
        <v>300</v>
      </c>
      <c r="B268" t="s">
        <v>1270</v>
      </c>
      <c r="C268" t="s">
        <v>1271</v>
      </c>
      <c r="H268" t="b">
        <f>OR(BIBS[[#This Row],[Consent Ethics (choice=BIBS '[12/LO2017'])]]="Checked",BIBS[[#This Row],[BIBS Participant ID]]&lt;&gt;"",BIBS[[#This Row],[Is participant considered high or low risk?]]&lt;&gt;"")</f>
        <v>0</v>
      </c>
    </row>
    <row r="269" spans="1:8" x14ac:dyDescent="0.2">
      <c r="A269" t="s">
        <v>301</v>
      </c>
      <c r="B269" t="s">
        <v>1270</v>
      </c>
      <c r="C269" t="s">
        <v>1271</v>
      </c>
      <c r="H269" t="b">
        <f>OR(BIBS[[#This Row],[Consent Ethics (choice=BIBS '[12/LO2017'])]]="Checked",BIBS[[#This Row],[BIBS Participant ID]]&lt;&gt;"",BIBS[[#This Row],[Is participant considered high or low risk?]]&lt;&gt;"")</f>
        <v>0</v>
      </c>
    </row>
    <row r="270" spans="1:8" x14ac:dyDescent="0.2">
      <c r="A270" t="s">
        <v>302</v>
      </c>
      <c r="B270" t="s">
        <v>1270</v>
      </c>
      <c r="C270" t="s">
        <v>1271</v>
      </c>
      <c r="H270" t="b">
        <f>OR(BIBS[[#This Row],[Consent Ethics (choice=BIBS '[12/LO2017'])]]="Checked",BIBS[[#This Row],[BIBS Participant ID]]&lt;&gt;"",BIBS[[#This Row],[Is participant considered high or low risk?]]&lt;&gt;"")</f>
        <v>0</v>
      </c>
    </row>
    <row r="271" spans="1:8" x14ac:dyDescent="0.2">
      <c r="A271" t="s">
        <v>303</v>
      </c>
      <c r="B271" t="s">
        <v>1270</v>
      </c>
      <c r="C271" t="s">
        <v>1271</v>
      </c>
      <c r="H271" t="b">
        <f>OR(BIBS[[#This Row],[Consent Ethics (choice=BIBS '[12/LO2017'])]]="Checked",BIBS[[#This Row],[BIBS Participant ID]]&lt;&gt;"",BIBS[[#This Row],[Is participant considered high or low risk?]]&lt;&gt;"")</f>
        <v>0</v>
      </c>
    </row>
    <row r="272" spans="1:8" x14ac:dyDescent="0.2">
      <c r="A272" t="s">
        <v>304</v>
      </c>
      <c r="B272" t="s">
        <v>1270</v>
      </c>
      <c r="C272" t="s">
        <v>1271</v>
      </c>
      <c r="H272" t="b">
        <f>OR(BIBS[[#This Row],[Consent Ethics (choice=BIBS '[12/LO2017'])]]="Checked",BIBS[[#This Row],[BIBS Participant ID]]&lt;&gt;"",BIBS[[#This Row],[Is participant considered high or low risk?]]&lt;&gt;"")</f>
        <v>0</v>
      </c>
    </row>
    <row r="273" spans="1:8" x14ac:dyDescent="0.2">
      <c r="A273" t="s">
        <v>305</v>
      </c>
      <c r="B273" t="s">
        <v>1270</v>
      </c>
      <c r="C273" t="s">
        <v>1271</v>
      </c>
      <c r="H273" t="b">
        <f>OR(BIBS[[#This Row],[Consent Ethics (choice=BIBS '[12/LO2017'])]]="Checked",BIBS[[#This Row],[BIBS Participant ID]]&lt;&gt;"",BIBS[[#This Row],[Is participant considered high or low risk?]]&lt;&gt;"")</f>
        <v>0</v>
      </c>
    </row>
    <row r="274" spans="1:8" x14ac:dyDescent="0.2">
      <c r="A274" t="s">
        <v>306</v>
      </c>
      <c r="B274" t="s">
        <v>1270</v>
      </c>
      <c r="C274" t="s">
        <v>1271</v>
      </c>
      <c r="H274" t="b">
        <f>OR(BIBS[[#This Row],[Consent Ethics (choice=BIBS '[12/LO2017'])]]="Checked",BIBS[[#This Row],[BIBS Participant ID]]&lt;&gt;"",BIBS[[#This Row],[Is participant considered high or low risk?]]&lt;&gt;"")</f>
        <v>0</v>
      </c>
    </row>
    <row r="275" spans="1:8" x14ac:dyDescent="0.2">
      <c r="A275" t="s">
        <v>307</v>
      </c>
      <c r="B275" t="s">
        <v>1270</v>
      </c>
      <c r="C275" t="s">
        <v>1271</v>
      </c>
      <c r="H275" t="b">
        <f>OR(BIBS[[#This Row],[Consent Ethics (choice=BIBS '[12/LO2017'])]]="Checked",BIBS[[#This Row],[BIBS Participant ID]]&lt;&gt;"",BIBS[[#This Row],[Is participant considered high or low risk?]]&lt;&gt;"")</f>
        <v>0</v>
      </c>
    </row>
    <row r="276" spans="1:8" x14ac:dyDescent="0.2">
      <c r="A276" t="s">
        <v>308</v>
      </c>
      <c r="B276" t="s">
        <v>1270</v>
      </c>
      <c r="C276" t="s">
        <v>1271</v>
      </c>
      <c r="H276" t="b">
        <f>OR(BIBS[[#This Row],[Consent Ethics (choice=BIBS '[12/LO2017'])]]="Checked",BIBS[[#This Row],[BIBS Participant ID]]&lt;&gt;"",BIBS[[#This Row],[Is participant considered high or low risk?]]&lt;&gt;"")</f>
        <v>0</v>
      </c>
    </row>
    <row r="277" spans="1:8" x14ac:dyDescent="0.2">
      <c r="A277" t="s">
        <v>309</v>
      </c>
      <c r="B277" t="s">
        <v>1270</v>
      </c>
      <c r="C277" t="s">
        <v>1286</v>
      </c>
      <c r="D277" t="s">
        <v>1319</v>
      </c>
      <c r="E277" t="s">
        <v>1281</v>
      </c>
      <c r="H277" t="b">
        <f>OR(BIBS[[#This Row],[Consent Ethics (choice=BIBS '[12/LO2017'])]]="Checked",BIBS[[#This Row],[BIBS Participant ID]]&lt;&gt;"",BIBS[[#This Row],[Is participant considered high or low risk?]]&lt;&gt;"")</f>
        <v>1</v>
      </c>
    </row>
    <row r="278" spans="1:8" x14ac:dyDescent="0.2">
      <c r="A278" t="s">
        <v>310</v>
      </c>
      <c r="B278" t="s">
        <v>1270</v>
      </c>
      <c r="C278" t="s">
        <v>1271</v>
      </c>
      <c r="H278" t="b">
        <f>OR(BIBS[[#This Row],[Consent Ethics (choice=BIBS '[12/LO2017'])]]="Checked",BIBS[[#This Row],[BIBS Participant ID]]&lt;&gt;"",BIBS[[#This Row],[Is participant considered high or low risk?]]&lt;&gt;"")</f>
        <v>0</v>
      </c>
    </row>
    <row r="279" spans="1:8" x14ac:dyDescent="0.2">
      <c r="A279" t="s">
        <v>311</v>
      </c>
      <c r="B279" t="s">
        <v>1270</v>
      </c>
      <c r="C279" t="s">
        <v>1271</v>
      </c>
      <c r="H279" t="b">
        <f>OR(BIBS[[#This Row],[Consent Ethics (choice=BIBS '[12/LO2017'])]]="Checked",BIBS[[#This Row],[BIBS Participant ID]]&lt;&gt;"",BIBS[[#This Row],[Is participant considered high or low risk?]]&lt;&gt;"")</f>
        <v>0</v>
      </c>
    </row>
    <row r="280" spans="1:8" x14ac:dyDescent="0.2">
      <c r="A280" t="s">
        <v>312</v>
      </c>
      <c r="B280" t="s">
        <v>1270</v>
      </c>
      <c r="C280" t="s">
        <v>1271</v>
      </c>
      <c r="H280" t="b">
        <f>OR(BIBS[[#This Row],[Consent Ethics (choice=BIBS '[12/LO2017'])]]="Checked",BIBS[[#This Row],[BIBS Participant ID]]&lt;&gt;"",BIBS[[#This Row],[Is participant considered high or low risk?]]&lt;&gt;"")</f>
        <v>0</v>
      </c>
    </row>
    <row r="281" spans="1:8" x14ac:dyDescent="0.2">
      <c r="A281" t="s">
        <v>313</v>
      </c>
      <c r="B281" t="s">
        <v>1270</v>
      </c>
      <c r="C281" t="s">
        <v>1271</v>
      </c>
      <c r="H281" t="b">
        <f>OR(BIBS[[#This Row],[Consent Ethics (choice=BIBS '[12/LO2017'])]]="Checked",BIBS[[#This Row],[BIBS Participant ID]]&lt;&gt;"",BIBS[[#This Row],[Is participant considered high or low risk?]]&lt;&gt;"")</f>
        <v>0</v>
      </c>
    </row>
    <row r="282" spans="1:8" x14ac:dyDescent="0.2">
      <c r="A282" t="s">
        <v>314</v>
      </c>
      <c r="B282" t="s">
        <v>1270</v>
      </c>
      <c r="C282" t="s">
        <v>1271</v>
      </c>
      <c r="H282" t="b">
        <f>OR(BIBS[[#This Row],[Consent Ethics (choice=BIBS '[12/LO2017'])]]="Checked",BIBS[[#This Row],[BIBS Participant ID]]&lt;&gt;"",BIBS[[#This Row],[Is participant considered high or low risk?]]&lt;&gt;"")</f>
        <v>0</v>
      </c>
    </row>
    <row r="283" spans="1:8" x14ac:dyDescent="0.2">
      <c r="A283" t="s">
        <v>315</v>
      </c>
      <c r="B283" t="s">
        <v>1270</v>
      </c>
      <c r="C283" t="s">
        <v>1271</v>
      </c>
      <c r="H283" t="b">
        <f>OR(BIBS[[#This Row],[Consent Ethics (choice=BIBS '[12/LO2017'])]]="Checked",BIBS[[#This Row],[BIBS Participant ID]]&lt;&gt;"",BIBS[[#This Row],[Is participant considered high or low risk?]]&lt;&gt;"")</f>
        <v>0</v>
      </c>
    </row>
    <row r="284" spans="1:8" x14ac:dyDescent="0.2">
      <c r="A284" t="s">
        <v>316</v>
      </c>
      <c r="B284" t="s">
        <v>1270</v>
      </c>
      <c r="C284" t="s">
        <v>1271</v>
      </c>
      <c r="H284" t="b">
        <f>OR(BIBS[[#This Row],[Consent Ethics (choice=BIBS '[12/LO2017'])]]="Checked",BIBS[[#This Row],[BIBS Participant ID]]&lt;&gt;"",BIBS[[#This Row],[Is participant considered high or low risk?]]&lt;&gt;"")</f>
        <v>0</v>
      </c>
    </row>
    <row r="285" spans="1:8" x14ac:dyDescent="0.2">
      <c r="A285" t="s">
        <v>317</v>
      </c>
      <c r="B285" t="s">
        <v>1270</v>
      </c>
      <c r="C285" t="s">
        <v>1271</v>
      </c>
      <c r="H285" t="b">
        <f>OR(BIBS[[#This Row],[Consent Ethics (choice=BIBS '[12/LO2017'])]]="Checked",BIBS[[#This Row],[BIBS Participant ID]]&lt;&gt;"",BIBS[[#This Row],[Is participant considered high or low risk?]]&lt;&gt;"")</f>
        <v>0</v>
      </c>
    </row>
    <row r="286" spans="1:8" x14ac:dyDescent="0.2">
      <c r="A286" t="s">
        <v>318</v>
      </c>
      <c r="B286" t="s">
        <v>1270</v>
      </c>
      <c r="C286" t="s">
        <v>1286</v>
      </c>
      <c r="D286" t="s">
        <v>1320</v>
      </c>
      <c r="E286" t="s">
        <v>1284</v>
      </c>
      <c r="F286" t="s">
        <v>1285</v>
      </c>
      <c r="H286" t="b">
        <f>OR(BIBS[[#This Row],[Consent Ethics (choice=BIBS '[12/LO2017'])]]="Checked",BIBS[[#This Row],[BIBS Participant ID]]&lt;&gt;"",BIBS[[#This Row],[Is participant considered high or low risk?]]&lt;&gt;"")</f>
        <v>1</v>
      </c>
    </row>
    <row r="287" spans="1:8" x14ac:dyDescent="0.2">
      <c r="A287" t="s">
        <v>319</v>
      </c>
      <c r="B287" t="s">
        <v>1270</v>
      </c>
      <c r="C287" t="s">
        <v>1271</v>
      </c>
      <c r="H287" t="b">
        <f>OR(BIBS[[#This Row],[Consent Ethics (choice=BIBS '[12/LO2017'])]]="Checked",BIBS[[#This Row],[BIBS Participant ID]]&lt;&gt;"",BIBS[[#This Row],[Is participant considered high or low risk?]]&lt;&gt;"")</f>
        <v>0</v>
      </c>
    </row>
    <row r="288" spans="1:8" x14ac:dyDescent="0.2">
      <c r="A288" t="s">
        <v>320</v>
      </c>
      <c r="B288" t="s">
        <v>1270</v>
      </c>
      <c r="C288" t="s">
        <v>1271</v>
      </c>
      <c r="H288" t="b">
        <f>OR(BIBS[[#This Row],[Consent Ethics (choice=BIBS '[12/LO2017'])]]="Checked",BIBS[[#This Row],[BIBS Participant ID]]&lt;&gt;"",BIBS[[#This Row],[Is participant considered high or low risk?]]&lt;&gt;"")</f>
        <v>0</v>
      </c>
    </row>
    <row r="289" spans="1:8" x14ac:dyDescent="0.2">
      <c r="A289" t="s">
        <v>321</v>
      </c>
      <c r="B289" t="s">
        <v>1270</v>
      </c>
      <c r="C289" t="s">
        <v>1271</v>
      </c>
      <c r="H289" t="b">
        <f>OR(BIBS[[#This Row],[Consent Ethics (choice=BIBS '[12/LO2017'])]]="Checked",BIBS[[#This Row],[BIBS Participant ID]]&lt;&gt;"",BIBS[[#This Row],[Is participant considered high or low risk?]]&lt;&gt;"")</f>
        <v>0</v>
      </c>
    </row>
    <row r="290" spans="1:8" x14ac:dyDescent="0.2">
      <c r="A290" t="s">
        <v>322</v>
      </c>
      <c r="B290" t="s">
        <v>1270</v>
      </c>
      <c r="C290" t="s">
        <v>1271</v>
      </c>
      <c r="H290" t="b">
        <f>OR(BIBS[[#This Row],[Consent Ethics (choice=BIBS '[12/LO2017'])]]="Checked",BIBS[[#This Row],[BIBS Participant ID]]&lt;&gt;"",BIBS[[#This Row],[Is participant considered high or low risk?]]&lt;&gt;"")</f>
        <v>0</v>
      </c>
    </row>
    <row r="291" spans="1:8" x14ac:dyDescent="0.2">
      <c r="A291" t="s">
        <v>323</v>
      </c>
      <c r="B291" t="s">
        <v>1270</v>
      </c>
      <c r="C291" t="s">
        <v>1271</v>
      </c>
      <c r="H291" t="b">
        <f>OR(BIBS[[#This Row],[Consent Ethics (choice=BIBS '[12/LO2017'])]]="Checked",BIBS[[#This Row],[BIBS Participant ID]]&lt;&gt;"",BIBS[[#This Row],[Is participant considered high or low risk?]]&lt;&gt;"")</f>
        <v>0</v>
      </c>
    </row>
    <row r="292" spans="1:8" x14ac:dyDescent="0.2">
      <c r="A292" t="s">
        <v>324</v>
      </c>
      <c r="B292" t="s">
        <v>1270</v>
      </c>
      <c r="C292" t="s">
        <v>1286</v>
      </c>
      <c r="D292" t="s">
        <v>1321</v>
      </c>
      <c r="E292" t="s">
        <v>1284</v>
      </c>
      <c r="F292" t="s">
        <v>1322</v>
      </c>
      <c r="H292" t="b">
        <f>OR(BIBS[[#This Row],[Consent Ethics (choice=BIBS '[12/LO2017'])]]="Checked",BIBS[[#This Row],[BIBS Participant ID]]&lt;&gt;"",BIBS[[#This Row],[Is participant considered high or low risk?]]&lt;&gt;"")</f>
        <v>1</v>
      </c>
    </row>
    <row r="293" spans="1:8" x14ac:dyDescent="0.2">
      <c r="A293" t="s">
        <v>325</v>
      </c>
      <c r="B293" t="s">
        <v>1270</v>
      </c>
      <c r="C293" t="s">
        <v>1271</v>
      </c>
      <c r="H293" t="b">
        <f>OR(BIBS[[#This Row],[Consent Ethics (choice=BIBS '[12/LO2017'])]]="Checked",BIBS[[#This Row],[BIBS Participant ID]]&lt;&gt;"",BIBS[[#This Row],[Is participant considered high or low risk?]]&lt;&gt;"")</f>
        <v>0</v>
      </c>
    </row>
    <row r="294" spans="1:8" x14ac:dyDescent="0.2">
      <c r="A294" t="s">
        <v>326</v>
      </c>
      <c r="B294" t="s">
        <v>1270</v>
      </c>
      <c r="C294" t="s">
        <v>1286</v>
      </c>
      <c r="D294" t="s">
        <v>1323</v>
      </c>
      <c r="E294" t="s">
        <v>1284</v>
      </c>
      <c r="F294" t="s">
        <v>1285</v>
      </c>
      <c r="H294" t="b">
        <f>OR(BIBS[[#This Row],[Consent Ethics (choice=BIBS '[12/LO2017'])]]="Checked",BIBS[[#This Row],[BIBS Participant ID]]&lt;&gt;"",BIBS[[#This Row],[Is participant considered high or low risk?]]&lt;&gt;"")</f>
        <v>1</v>
      </c>
    </row>
    <row r="295" spans="1:8" x14ac:dyDescent="0.2">
      <c r="A295" s="7" t="s">
        <v>327</v>
      </c>
      <c r="B295" t="s">
        <v>1270</v>
      </c>
      <c r="C295" t="s">
        <v>1271</v>
      </c>
      <c r="D295" t="s">
        <v>1324</v>
      </c>
      <c r="G295" t="s">
        <v>1325</v>
      </c>
      <c r="H295" t="b">
        <f>OR(BIBS[[#This Row],[Consent Ethics (choice=BIBS '[12/LO2017'])]]="Checked",BIBS[[#This Row],[BIBS Participant ID]]&lt;&gt;"",BIBS[[#This Row],[Is participant considered high or low risk?]]&lt;&gt;"")</f>
        <v>1</v>
      </c>
    </row>
    <row r="296" spans="1:8" x14ac:dyDescent="0.2">
      <c r="A296" t="s">
        <v>328</v>
      </c>
      <c r="B296" t="s">
        <v>1270</v>
      </c>
      <c r="C296" t="s">
        <v>1286</v>
      </c>
      <c r="D296" t="s">
        <v>1326</v>
      </c>
      <c r="E296" t="s">
        <v>1284</v>
      </c>
      <c r="F296" t="s">
        <v>1285</v>
      </c>
      <c r="H296" t="b">
        <f>OR(BIBS[[#This Row],[Consent Ethics (choice=BIBS '[12/LO2017'])]]="Checked",BIBS[[#This Row],[BIBS Participant ID]]&lt;&gt;"",BIBS[[#This Row],[Is participant considered high or low risk?]]&lt;&gt;"")</f>
        <v>1</v>
      </c>
    </row>
    <row r="297" spans="1:8" x14ac:dyDescent="0.2">
      <c r="A297" t="s">
        <v>329</v>
      </c>
      <c r="B297" t="s">
        <v>1270</v>
      </c>
      <c r="C297" t="s">
        <v>1286</v>
      </c>
      <c r="D297" t="s">
        <v>1327</v>
      </c>
      <c r="E297" t="s">
        <v>1281</v>
      </c>
      <c r="H297" t="b">
        <f>OR(BIBS[[#This Row],[Consent Ethics (choice=BIBS '[12/LO2017'])]]="Checked",BIBS[[#This Row],[BIBS Participant ID]]&lt;&gt;"",BIBS[[#This Row],[Is participant considered high or low risk?]]&lt;&gt;"")</f>
        <v>1</v>
      </c>
    </row>
    <row r="298" spans="1:8" x14ac:dyDescent="0.2">
      <c r="A298" t="s">
        <v>330</v>
      </c>
      <c r="B298" t="s">
        <v>1270</v>
      </c>
      <c r="C298" t="s">
        <v>1271</v>
      </c>
      <c r="H298" t="b">
        <f>OR(BIBS[[#This Row],[Consent Ethics (choice=BIBS '[12/LO2017'])]]="Checked",BIBS[[#This Row],[BIBS Participant ID]]&lt;&gt;"",BIBS[[#This Row],[Is participant considered high or low risk?]]&lt;&gt;"")</f>
        <v>0</v>
      </c>
    </row>
    <row r="299" spans="1:8" x14ac:dyDescent="0.2">
      <c r="A299" t="s">
        <v>331</v>
      </c>
      <c r="B299" t="s">
        <v>1270</v>
      </c>
      <c r="C299" t="s">
        <v>1271</v>
      </c>
      <c r="H299" t="b">
        <f>OR(BIBS[[#This Row],[Consent Ethics (choice=BIBS '[12/LO2017'])]]="Checked",BIBS[[#This Row],[BIBS Participant ID]]&lt;&gt;"",BIBS[[#This Row],[Is participant considered high or low risk?]]&lt;&gt;"")</f>
        <v>0</v>
      </c>
    </row>
    <row r="300" spans="1:8" x14ac:dyDescent="0.2">
      <c r="A300" t="s">
        <v>332</v>
      </c>
      <c r="B300" t="s">
        <v>1270</v>
      </c>
      <c r="C300" t="s">
        <v>1271</v>
      </c>
      <c r="H300" t="b">
        <f>OR(BIBS[[#This Row],[Consent Ethics (choice=BIBS '[12/LO2017'])]]="Checked",BIBS[[#This Row],[BIBS Participant ID]]&lt;&gt;"",BIBS[[#This Row],[Is participant considered high or low risk?]]&lt;&gt;"")</f>
        <v>0</v>
      </c>
    </row>
    <row r="301" spans="1:8" x14ac:dyDescent="0.2">
      <c r="A301" t="s">
        <v>333</v>
      </c>
      <c r="B301" t="s">
        <v>1270</v>
      </c>
      <c r="C301" t="s">
        <v>1271</v>
      </c>
      <c r="H301" t="b">
        <f>OR(BIBS[[#This Row],[Consent Ethics (choice=BIBS '[12/LO2017'])]]="Checked",BIBS[[#This Row],[BIBS Participant ID]]&lt;&gt;"",BIBS[[#This Row],[Is participant considered high or low risk?]]&lt;&gt;"")</f>
        <v>0</v>
      </c>
    </row>
    <row r="302" spans="1:8" x14ac:dyDescent="0.2">
      <c r="A302" t="s">
        <v>334</v>
      </c>
      <c r="B302" t="s">
        <v>1270</v>
      </c>
      <c r="C302" t="s">
        <v>1271</v>
      </c>
      <c r="H302" t="b">
        <f>OR(BIBS[[#This Row],[Consent Ethics (choice=BIBS '[12/LO2017'])]]="Checked",BIBS[[#This Row],[BIBS Participant ID]]&lt;&gt;"",BIBS[[#This Row],[Is participant considered high or low risk?]]&lt;&gt;"")</f>
        <v>0</v>
      </c>
    </row>
    <row r="303" spans="1:8" x14ac:dyDescent="0.2">
      <c r="A303" t="s">
        <v>335</v>
      </c>
      <c r="B303" t="s">
        <v>1270</v>
      </c>
      <c r="C303" t="s">
        <v>1271</v>
      </c>
      <c r="H303" t="b">
        <f>OR(BIBS[[#This Row],[Consent Ethics (choice=BIBS '[12/LO2017'])]]="Checked",BIBS[[#This Row],[BIBS Participant ID]]&lt;&gt;"",BIBS[[#This Row],[Is participant considered high or low risk?]]&lt;&gt;"")</f>
        <v>0</v>
      </c>
    </row>
    <row r="304" spans="1:8" x14ac:dyDescent="0.2">
      <c r="A304" t="s">
        <v>336</v>
      </c>
      <c r="B304" t="s">
        <v>1270</v>
      </c>
      <c r="C304" t="s">
        <v>1271</v>
      </c>
      <c r="H304" t="b">
        <f>OR(BIBS[[#This Row],[Consent Ethics (choice=BIBS '[12/LO2017'])]]="Checked",BIBS[[#This Row],[BIBS Participant ID]]&lt;&gt;"",BIBS[[#This Row],[Is participant considered high or low risk?]]&lt;&gt;"")</f>
        <v>0</v>
      </c>
    </row>
    <row r="305" spans="1:8" x14ac:dyDescent="0.2">
      <c r="A305" t="s">
        <v>337</v>
      </c>
      <c r="B305" t="s">
        <v>1270</v>
      </c>
      <c r="C305" t="s">
        <v>1271</v>
      </c>
      <c r="H305" t="b">
        <f>OR(BIBS[[#This Row],[Consent Ethics (choice=BIBS '[12/LO2017'])]]="Checked",BIBS[[#This Row],[BIBS Participant ID]]&lt;&gt;"",BIBS[[#This Row],[Is participant considered high or low risk?]]&lt;&gt;"")</f>
        <v>0</v>
      </c>
    </row>
    <row r="306" spans="1:8" x14ac:dyDescent="0.2">
      <c r="A306" t="s">
        <v>338</v>
      </c>
      <c r="B306" t="s">
        <v>1270</v>
      </c>
      <c r="C306" t="s">
        <v>1271</v>
      </c>
      <c r="H306" t="b">
        <f>OR(BIBS[[#This Row],[Consent Ethics (choice=BIBS '[12/LO2017'])]]="Checked",BIBS[[#This Row],[BIBS Participant ID]]&lt;&gt;"",BIBS[[#This Row],[Is participant considered high or low risk?]]&lt;&gt;"")</f>
        <v>0</v>
      </c>
    </row>
    <row r="307" spans="1:8" x14ac:dyDescent="0.2">
      <c r="A307" t="s">
        <v>339</v>
      </c>
      <c r="B307" t="s">
        <v>1270</v>
      </c>
      <c r="C307" t="s">
        <v>1271</v>
      </c>
      <c r="H307" t="b">
        <f>OR(BIBS[[#This Row],[Consent Ethics (choice=BIBS '[12/LO2017'])]]="Checked",BIBS[[#This Row],[BIBS Participant ID]]&lt;&gt;"",BIBS[[#This Row],[Is participant considered high or low risk?]]&lt;&gt;"")</f>
        <v>0</v>
      </c>
    </row>
    <row r="308" spans="1:8" x14ac:dyDescent="0.2">
      <c r="A308" t="s">
        <v>340</v>
      </c>
      <c r="B308" t="s">
        <v>1270</v>
      </c>
      <c r="C308" t="s">
        <v>1271</v>
      </c>
      <c r="H308" t="b">
        <f>OR(BIBS[[#This Row],[Consent Ethics (choice=BIBS '[12/LO2017'])]]="Checked",BIBS[[#This Row],[BIBS Participant ID]]&lt;&gt;"",BIBS[[#This Row],[Is participant considered high or low risk?]]&lt;&gt;"")</f>
        <v>0</v>
      </c>
    </row>
    <row r="309" spans="1:8" x14ac:dyDescent="0.2">
      <c r="A309" t="s">
        <v>341</v>
      </c>
      <c r="B309" t="s">
        <v>1270</v>
      </c>
      <c r="C309" t="s">
        <v>1271</v>
      </c>
      <c r="H309" t="b">
        <f>OR(BIBS[[#This Row],[Consent Ethics (choice=BIBS '[12/LO2017'])]]="Checked",BIBS[[#This Row],[BIBS Participant ID]]&lt;&gt;"",BIBS[[#This Row],[Is participant considered high or low risk?]]&lt;&gt;"")</f>
        <v>0</v>
      </c>
    </row>
    <row r="310" spans="1:8" x14ac:dyDescent="0.2">
      <c r="A310" t="s">
        <v>342</v>
      </c>
      <c r="B310" t="s">
        <v>1270</v>
      </c>
      <c r="C310" t="s">
        <v>1271</v>
      </c>
      <c r="H310" t="b">
        <f>OR(BIBS[[#This Row],[Consent Ethics (choice=BIBS '[12/LO2017'])]]="Checked",BIBS[[#This Row],[BIBS Participant ID]]&lt;&gt;"",BIBS[[#This Row],[Is participant considered high or low risk?]]&lt;&gt;"")</f>
        <v>0</v>
      </c>
    </row>
    <row r="311" spans="1:8" x14ac:dyDescent="0.2">
      <c r="A311" t="s">
        <v>343</v>
      </c>
      <c r="B311" t="s">
        <v>1270</v>
      </c>
      <c r="C311" t="s">
        <v>1271</v>
      </c>
      <c r="H311" t="b">
        <f>OR(BIBS[[#This Row],[Consent Ethics (choice=BIBS '[12/LO2017'])]]="Checked",BIBS[[#This Row],[BIBS Participant ID]]&lt;&gt;"",BIBS[[#This Row],[Is participant considered high or low risk?]]&lt;&gt;"")</f>
        <v>0</v>
      </c>
    </row>
    <row r="312" spans="1:8" x14ac:dyDescent="0.2">
      <c r="A312" t="s">
        <v>344</v>
      </c>
      <c r="B312" t="s">
        <v>1270</v>
      </c>
      <c r="C312" t="s">
        <v>1271</v>
      </c>
      <c r="H312" t="b">
        <f>OR(BIBS[[#This Row],[Consent Ethics (choice=BIBS '[12/LO2017'])]]="Checked",BIBS[[#This Row],[BIBS Participant ID]]&lt;&gt;"",BIBS[[#This Row],[Is participant considered high or low risk?]]&lt;&gt;"")</f>
        <v>0</v>
      </c>
    </row>
    <row r="313" spans="1:8" x14ac:dyDescent="0.2">
      <c r="A313" t="s">
        <v>345</v>
      </c>
      <c r="B313" t="s">
        <v>1270</v>
      </c>
      <c r="C313" t="s">
        <v>1286</v>
      </c>
      <c r="D313" t="s">
        <v>1328</v>
      </c>
      <c r="E313" t="s">
        <v>1284</v>
      </c>
      <c r="F313" t="s">
        <v>1307</v>
      </c>
      <c r="H313" t="b">
        <f>OR(BIBS[[#This Row],[Consent Ethics (choice=BIBS '[12/LO2017'])]]="Checked",BIBS[[#This Row],[BIBS Participant ID]]&lt;&gt;"",BIBS[[#This Row],[Is participant considered high or low risk?]]&lt;&gt;"")</f>
        <v>1</v>
      </c>
    </row>
    <row r="314" spans="1:8" x14ac:dyDescent="0.2">
      <c r="A314" t="s">
        <v>346</v>
      </c>
      <c r="B314" t="s">
        <v>1270</v>
      </c>
      <c r="C314" t="s">
        <v>1271</v>
      </c>
      <c r="H314" t="b">
        <f>OR(BIBS[[#This Row],[Consent Ethics (choice=BIBS '[12/LO2017'])]]="Checked",BIBS[[#This Row],[BIBS Participant ID]]&lt;&gt;"",BIBS[[#This Row],[Is participant considered high or low risk?]]&lt;&gt;"")</f>
        <v>0</v>
      </c>
    </row>
    <row r="315" spans="1:8" x14ac:dyDescent="0.2">
      <c r="A315" t="s">
        <v>347</v>
      </c>
      <c r="B315" t="s">
        <v>1270</v>
      </c>
      <c r="C315" t="s">
        <v>1271</v>
      </c>
      <c r="H315" t="b">
        <f>OR(BIBS[[#This Row],[Consent Ethics (choice=BIBS '[12/LO2017'])]]="Checked",BIBS[[#This Row],[BIBS Participant ID]]&lt;&gt;"",BIBS[[#This Row],[Is participant considered high or low risk?]]&lt;&gt;"")</f>
        <v>0</v>
      </c>
    </row>
    <row r="316" spans="1:8" x14ac:dyDescent="0.2">
      <c r="A316" t="s">
        <v>348</v>
      </c>
      <c r="B316" t="s">
        <v>1270</v>
      </c>
      <c r="C316" t="s">
        <v>1271</v>
      </c>
      <c r="H316" t="b">
        <f>OR(BIBS[[#This Row],[Consent Ethics (choice=BIBS '[12/LO2017'])]]="Checked",BIBS[[#This Row],[BIBS Participant ID]]&lt;&gt;"",BIBS[[#This Row],[Is participant considered high or low risk?]]&lt;&gt;"")</f>
        <v>0</v>
      </c>
    </row>
    <row r="317" spans="1:8" x14ac:dyDescent="0.2">
      <c r="A317" t="s">
        <v>349</v>
      </c>
      <c r="B317" t="s">
        <v>1270</v>
      </c>
      <c r="C317" t="s">
        <v>1271</v>
      </c>
      <c r="H317" t="b">
        <f>OR(BIBS[[#This Row],[Consent Ethics (choice=BIBS '[12/LO2017'])]]="Checked",BIBS[[#This Row],[BIBS Participant ID]]&lt;&gt;"",BIBS[[#This Row],[Is participant considered high or low risk?]]&lt;&gt;"")</f>
        <v>0</v>
      </c>
    </row>
    <row r="318" spans="1:8" x14ac:dyDescent="0.2">
      <c r="A318" t="s">
        <v>350</v>
      </c>
      <c r="B318" t="s">
        <v>1270</v>
      </c>
      <c r="C318" t="s">
        <v>1271</v>
      </c>
      <c r="H318" t="b">
        <f>OR(BIBS[[#This Row],[Consent Ethics (choice=BIBS '[12/LO2017'])]]="Checked",BIBS[[#This Row],[BIBS Participant ID]]&lt;&gt;"",BIBS[[#This Row],[Is participant considered high or low risk?]]&lt;&gt;"")</f>
        <v>0</v>
      </c>
    </row>
    <row r="319" spans="1:8" x14ac:dyDescent="0.2">
      <c r="A319" t="s">
        <v>351</v>
      </c>
      <c r="B319" t="s">
        <v>1270</v>
      </c>
      <c r="C319" t="s">
        <v>1271</v>
      </c>
      <c r="H319" t="b">
        <f>OR(BIBS[[#This Row],[Consent Ethics (choice=BIBS '[12/LO2017'])]]="Checked",BIBS[[#This Row],[BIBS Participant ID]]&lt;&gt;"",BIBS[[#This Row],[Is participant considered high or low risk?]]&lt;&gt;"")</f>
        <v>0</v>
      </c>
    </row>
    <row r="320" spans="1:8" x14ac:dyDescent="0.2">
      <c r="A320" t="s">
        <v>352</v>
      </c>
      <c r="B320" t="s">
        <v>1270</v>
      </c>
      <c r="C320" t="s">
        <v>1271</v>
      </c>
      <c r="H320" t="b">
        <f>OR(BIBS[[#This Row],[Consent Ethics (choice=BIBS '[12/LO2017'])]]="Checked",BIBS[[#This Row],[BIBS Participant ID]]&lt;&gt;"",BIBS[[#This Row],[Is participant considered high or low risk?]]&lt;&gt;"")</f>
        <v>0</v>
      </c>
    </row>
    <row r="321" spans="1:8" x14ac:dyDescent="0.2">
      <c r="A321" t="s">
        <v>353</v>
      </c>
      <c r="B321" t="s">
        <v>1270</v>
      </c>
      <c r="C321" t="s">
        <v>1271</v>
      </c>
      <c r="H321" t="b">
        <f>OR(BIBS[[#This Row],[Consent Ethics (choice=BIBS '[12/LO2017'])]]="Checked",BIBS[[#This Row],[BIBS Participant ID]]&lt;&gt;"",BIBS[[#This Row],[Is participant considered high or low risk?]]&lt;&gt;"")</f>
        <v>0</v>
      </c>
    </row>
    <row r="322" spans="1:8" x14ac:dyDescent="0.2">
      <c r="A322" t="s">
        <v>354</v>
      </c>
      <c r="B322" t="s">
        <v>1270</v>
      </c>
      <c r="C322" t="s">
        <v>1271</v>
      </c>
      <c r="H322" t="b">
        <f>OR(BIBS[[#This Row],[Consent Ethics (choice=BIBS '[12/LO2017'])]]="Checked",BIBS[[#This Row],[BIBS Participant ID]]&lt;&gt;"",BIBS[[#This Row],[Is participant considered high or low risk?]]&lt;&gt;"")</f>
        <v>0</v>
      </c>
    </row>
    <row r="323" spans="1:8" x14ac:dyDescent="0.2">
      <c r="A323" t="s">
        <v>355</v>
      </c>
      <c r="B323" t="s">
        <v>1270</v>
      </c>
      <c r="C323" t="s">
        <v>1271</v>
      </c>
      <c r="H323" t="b">
        <f>OR(BIBS[[#This Row],[Consent Ethics (choice=BIBS '[12/LO2017'])]]="Checked",BIBS[[#This Row],[BIBS Participant ID]]&lt;&gt;"",BIBS[[#This Row],[Is participant considered high or low risk?]]&lt;&gt;"")</f>
        <v>0</v>
      </c>
    </row>
    <row r="324" spans="1:8" x14ac:dyDescent="0.2">
      <c r="A324" t="s">
        <v>356</v>
      </c>
      <c r="B324" t="s">
        <v>1270</v>
      </c>
      <c r="C324" t="s">
        <v>1271</v>
      </c>
      <c r="H324" t="b">
        <f>OR(BIBS[[#This Row],[Consent Ethics (choice=BIBS '[12/LO2017'])]]="Checked",BIBS[[#This Row],[BIBS Participant ID]]&lt;&gt;"",BIBS[[#This Row],[Is participant considered high or low risk?]]&lt;&gt;"")</f>
        <v>0</v>
      </c>
    </row>
    <row r="325" spans="1:8" x14ac:dyDescent="0.2">
      <c r="A325" t="s">
        <v>357</v>
      </c>
      <c r="B325" t="s">
        <v>1270</v>
      </c>
      <c r="C325" t="s">
        <v>1271</v>
      </c>
      <c r="H325" t="b">
        <f>OR(BIBS[[#This Row],[Consent Ethics (choice=BIBS '[12/LO2017'])]]="Checked",BIBS[[#This Row],[BIBS Participant ID]]&lt;&gt;"",BIBS[[#This Row],[Is participant considered high or low risk?]]&lt;&gt;"")</f>
        <v>0</v>
      </c>
    </row>
    <row r="326" spans="1:8" x14ac:dyDescent="0.2">
      <c r="A326" t="s">
        <v>358</v>
      </c>
      <c r="B326" t="s">
        <v>1270</v>
      </c>
      <c r="C326" t="s">
        <v>1271</v>
      </c>
      <c r="H326" t="b">
        <f>OR(BIBS[[#This Row],[Consent Ethics (choice=BIBS '[12/LO2017'])]]="Checked",BIBS[[#This Row],[BIBS Participant ID]]&lt;&gt;"",BIBS[[#This Row],[Is participant considered high or low risk?]]&lt;&gt;"")</f>
        <v>0</v>
      </c>
    </row>
    <row r="327" spans="1:8" x14ac:dyDescent="0.2">
      <c r="A327" t="s">
        <v>359</v>
      </c>
      <c r="B327" t="s">
        <v>1270</v>
      </c>
      <c r="C327" t="s">
        <v>1271</v>
      </c>
      <c r="H327" t="b">
        <f>OR(BIBS[[#This Row],[Consent Ethics (choice=BIBS '[12/LO2017'])]]="Checked",BIBS[[#This Row],[BIBS Participant ID]]&lt;&gt;"",BIBS[[#This Row],[Is participant considered high or low risk?]]&lt;&gt;"")</f>
        <v>0</v>
      </c>
    </row>
    <row r="328" spans="1:8" x14ac:dyDescent="0.2">
      <c r="A328" t="s">
        <v>360</v>
      </c>
      <c r="B328" t="s">
        <v>1270</v>
      </c>
      <c r="C328" t="s">
        <v>1271</v>
      </c>
      <c r="H328" t="b">
        <f>OR(BIBS[[#This Row],[Consent Ethics (choice=BIBS '[12/LO2017'])]]="Checked",BIBS[[#This Row],[BIBS Participant ID]]&lt;&gt;"",BIBS[[#This Row],[Is participant considered high or low risk?]]&lt;&gt;"")</f>
        <v>0</v>
      </c>
    </row>
    <row r="329" spans="1:8" x14ac:dyDescent="0.2">
      <c r="A329" t="s">
        <v>361</v>
      </c>
      <c r="B329" t="s">
        <v>1270</v>
      </c>
      <c r="C329" t="s">
        <v>1271</v>
      </c>
      <c r="H329" t="b">
        <f>OR(BIBS[[#This Row],[Consent Ethics (choice=BIBS '[12/LO2017'])]]="Checked",BIBS[[#This Row],[BIBS Participant ID]]&lt;&gt;"",BIBS[[#This Row],[Is participant considered high or low risk?]]&lt;&gt;"")</f>
        <v>0</v>
      </c>
    </row>
    <row r="330" spans="1:8" x14ac:dyDescent="0.2">
      <c r="A330" t="s">
        <v>362</v>
      </c>
      <c r="B330" t="s">
        <v>1270</v>
      </c>
      <c r="C330" t="s">
        <v>1271</v>
      </c>
      <c r="H330" t="b">
        <f>OR(BIBS[[#This Row],[Consent Ethics (choice=BIBS '[12/LO2017'])]]="Checked",BIBS[[#This Row],[BIBS Participant ID]]&lt;&gt;"",BIBS[[#This Row],[Is participant considered high or low risk?]]&lt;&gt;"")</f>
        <v>0</v>
      </c>
    </row>
    <row r="331" spans="1:8" x14ac:dyDescent="0.2">
      <c r="A331" t="s">
        <v>363</v>
      </c>
      <c r="B331" t="s">
        <v>1270</v>
      </c>
      <c r="C331" t="s">
        <v>1271</v>
      </c>
      <c r="H331" t="b">
        <f>OR(BIBS[[#This Row],[Consent Ethics (choice=BIBS '[12/LO2017'])]]="Checked",BIBS[[#This Row],[BIBS Participant ID]]&lt;&gt;"",BIBS[[#This Row],[Is participant considered high or low risk?]]&lt;&gt;"")</f>
        <v>0</v>
      </c>
    </row>
    <row r="332" spans="1:8" x14ac:dyDescent="0.2">
      <c r="A332" t="s">
        <v>364</v>
      </c>
      <c r="B332" t="s">
        <v>1270</v>
      </c>
      <c r="C332" t="s">
        <v>1271</v>
      </c>
      <c r="H332" t="b">
        <f>OR(BIBS[[#This Row],[Consent Ethics (choice=BIBS '[12/LO2017'])]]="Checked",BIBS[[#This Row],[BIBS Participant ID]]&lt;&gt;"",BIBS[[#This Row],[Is participant considered high or low risk?]]&lt;&gt;"")</f>
        <v>0</v>
      </c>
    </row>
    <row r="333" spans="1:8" x14ac:dyDescent="0.2">
      <c r="A333" t="s">
        <v>365</v>
      </c>
      <c r="B333" t="s">
        <v>1270</v>
      </c>
      <c r="C333" t="s">
        <v>1271</v>
      </c>
      <c r="H333" t="b">
        <f>OR(BIBS[[#This Row],[Consent Ethics (choice=BIBS '[12/LO2017'])]]="Checked",BIBS[[#This Row],[BIBS Participant ID]]&lt;&gt;"",BIBS[[#This Row],[Is participant considered high or low risk?]]&lt;&gt;"")</f>
        <v>0</v>
      </c>
    </row>
    <row r="334" spans="1:8" x14ac:dyDescent="0.2">
      <c r="A334" t="s">
        <v>366</v>
      </c>
      <c r="B334" t="s">
        <v>1270</v>
      </c>
      <c r="C334" t="s">
        <v>1271</v>
      </c>
      <c r="H334" t="b">
        <f>OR(BIBS[[#This Row],[Consent Ethics (choice=BIBS '[12/LO2017'])]]="Checked",BIBS[[#This Row],[BIBS Participant ID]]&lt;&gt;"",BIBS[[#This Row],[Is participant considered high or low risk?]]&lt;&gt;"")</f>
        <v>0</v>
      </c>
    </row>
    <row r="335" spans="1:8" x14ac:dyDescent="0.2">
      <c r="A335" t="s">
        <v>367</v>
      </c>
      <c r="B335" t="s">
        <v>1270</v>
      </c>
      <c r="C335" t="s">
        <v>1286</v>
      </c>
      <c r="D335" t="s">
        <v>1329</v>
      </c>
      <c r="E335" t="s">
        <v>1284</v>
      </c>
      <c r="F335" t="s">
        <v>1285</v>
      </c>
      <c r="H335" t="b">
        <f>OR(BIBS[[#This Row],[Consent Ethics (choice=BIBS '[12/LO2017'])]]="Checked",BIBS[[#This Row],[BIBS Participant ID]]&lt;&gt;"",BIBS[[#This Row],[Is participant considered high or low risk?]]&lt;&gt;"")</f>
        <v>1</v>
      </c>
    </row>
    <row r="336" spans="1:8" x14ac:dyDescent="0.2">
      <c r="A336" t="s">
        <v>368</v>
      </c>
      <c r="B336" t="s">
        <v>1270</v>
      </c>
      <c r="C336" t="s">
        <v>1271</v>
      </c>
      <c r="H336" t="b">
        <f>OR(BIBS[[#This Row],[Consent Ethics (choice=BIBS '[12/LO2017'])]]="Checked",BIBS[[#This Row],[BIBS Participant ID]]&lt;&gt;"",BIBS[[#This Row],[Is participant considered high or low risk?]]&lt;&gt;"")</f>
        <v>0</v>
      </c>
    </row>
    <row r="337" spans="1:8" x14ac:dyDescent="0.2">
      <c r="A337" t="s">
        <v>369</v>
      </c>
      <c r="B337" t="s">
        <v>1270</v>
      </c>
      <c r="C337" t="s">
        <v>1271</v>
      </c>
      <c r="H337" t="b">
        <f>OR(BIBS[[#This Row],[Consent Ethics (choice=BIBS '[12/LO2017'])]]="Checked",BIBS[[#This Row],[BIBS Participant ID]]&lt;&gt;"",BIBS[[#This Row],[Is participant considered high or low risk?]]&lt;&gt;"")</f>
        <v>0</v>
      </c>
    </row>
    <row r="338" spans="1:8" x14ac:dyDescent="0.2">
      <c r="A338" t="s">
        <v>370</v>
      </c>
      <c r="B338" t="s">
        <v>1270</v>
      </c>
      <c r="C338" t="s">
        <v>1271</v>
      </c>
      <c r="H338" t="b">
        <f>OR(BIBS[[#This Row],[Consent Ethics (choice=BIBS '[12/LO2017'])]]="Checked",BIBS[[#This Row],[BIBS Participant ID]]&lt;&gt;"",BIBS[[#This Row],[Is participant considered high or low risk?]]&lt;&gt;"")</f>
        <v>0</v>
      </c>
    </row>
    <row r="339" spans="1:8" x14ac:dyDescent="0.2">
      <c r="A339" t="s">
        <v>371</v>
      </c>
      <c r="B339" t="s">
        <v>1270</v>
      </c>
      <c r="C339" t="s">
        <v>1271</v>
      </c>
      <c r="H339" t="b">
        <f>OR(BIBS[[#This Row],[Consent Ethics (choice=BIBS '[12/LO2017'])]]="Checked",BIBS[[#This Row],[BIBS Participant ID]]&lt;&gt;"",BIBS[[#This Row],[Is participant considered high or low risk?]]&lt;&gt;"")</f>
        <v>0</v>
      </c>
    </row>
    <row r="340" spans="1:8" x14ac:dyDescent="0.2">
      <c r="A340" t="s">
        <v>372</v>
      </c>
      <c r="B340" t="s">
        <v>1270</v>
      </c>
      <c r="C340" t="s">
        <v>1271</v>
      </c>
      <c r="H340" t="b">
        <f>OR(BIBS[[#This Row],[Consent Ethics (choice=BIBS '[12/LO2017'])]]="Checked",BIBS[[#This Row],[BIBS Participant ID]]&lt;&gt;"",BIBS[[#This Row],[Is participant considered high or low risk?]]&lt;&gt;"")</f>
        <v>0</v>
      </c>
    </row>
    <row r="341" spans="1:8" x14ac:dyDescent="0.2">
      <c r="A341" t="s">
        <v>373</v>
      </c>
      <c r="B341" t="s">
        <v>1270</v>
      </c>
      <c r="C341" t="s">
        <v>1286</v>
      </c>
      <c r="D341" t="s">
        <v>1330</v>
      </c>
      <c r="E341" t="s">
        <v>1281</v>
      </c>
      <c r="H341" t="b">
        <f>OR(BIBS[[#This Row],[Consent Ethics (choice=BIBS '[12/LO2017'])]]="Checked",BIBS[[#This Row],[BIBS Participant ID]]&lt;&gt;"",BIBS[[#This Row],[Is participant considered high or low risk?]]&lt;&gt;"")</f>
        <v>1</v>
      </c>
    </row>
    <row r="342" spans="1:8" x14ac:dyDescent="0.2">
      <c r="A342" t="s">
        <v>374</v>
      </c>
      <c r="B342" t="s">
        <v>1270</v>
      </c>
      <c r="C342" t="s">
        <v>1286</v>
      </c>
      <c r="D342" t="s">
        <v>1331</v>
      </c>
      <c r="E342" t="s">
        <v>1281</v>
      </c>
      <c r="H342" t="b">
        <f>OR(BIBS[[#This Row],[Consent Ethics (choice=BIBS '[12/LO2017'])]]="Checked",BIBS[[#This Row],[BIBS Participant ID]]&lt;&gt;"",BIBS[[#This Row],[Is participant considered high or low risk?]]&lt;&gt;"")</f>
        <v>1</v>
      </c>
    </row>
    <row r="343" spans="1:8" x14ac:dyDescent="0.2">
      <c r="A343" t="s">
        <v>375</v>
      </c>
      <c r="B343" t="s">
        <v>1270</v>
      </c>
      <c r="C343" t="s">
        <v>1286</v>
      </c>
      <c r="D343" t="s">
        <v>1332</v>
      </c>
      <c r="E343" t="s">
        <v>1284</v>
      </c>
      <c r="F343" t="s">
        <v>1285</v>
      </c>
      <c r="H343" t="b">
        <f>OR(BIBS[[#This Row],[Consent Ethics (choice=BIBS '[12/LO2017'])]]="Checked",BIBS[[#This Row],[BIBS Participant ID]]&lt;&gt;"",BIBS[[#This Row],[Is participant considered high or low risk?]]&lt;&gt;"")</f>
        <v>1</v>
      </c>
    </row>
    <row r="344" spans="1:8" x14ac:dyDescent="0.2">
      <c r="A344" t="s">
        <v>376</v>
      </c>
      <c r="B344" t="s">
        <v>1270</v>
      </c>
      <c r="C344" t="s">
        <v>1286</v>
      </c>
      <c r="D344" t="s">
        <v>1333</v>
      </c>
      <c r="E344" t="s">
        <v>1284</v>
      </c>
      <c r="F344" t="s">
        <v>1285</v>
      </c>
      <c r="H344" t="b">
        <f>OR(BIBS[[#This Row],[Consent Ethics (choice=BIBS '[12/LO2017'])]]="Checked",BIBS[[#This Row],[BIBS Participant ID]]&lt;&gt;"",BIBS[[#This Row],[Is participant considered high or low risk?]]&lt;&gt;"")</f>
        <v>1</v>
      </c>
    </row>
    <row r="345" spans="1:8" x14ac:dyDescent="0.2">
      <c r="A345" t="s">
        <v>377</v>
      </c>
      <c r="B345" t="s">
        <v>1270</v>
      </c>
      <c r="C345" t="s">
        <v>1271</v>
      </c>
      <c r="H345" t="b">
        <f>OR(BIBS[[#This Row],[Consent Ethics (choice=BIBS '[12/LO2017'])]]="Checked",BIBS[[#This Row],[BIBS Participant ID]]&lt;&gt;"",BIBS[[#This Row],[Is participant considered high or low risk?]]&lt;&gt;"")</f>
        <v>0</v>
      </c>
    </row>
    <row r="346" spans="1:8" x14ac:dyDescent="0.2">
      <c r="A346" t="s">
        <v>378</v>
      </c>
      <c r="B346" t="s">
        <v>1270</v>
      </c>
      <c r="C346" t="s">
        <v>1271</v>
      </c>
      <c r="H346" t="b">
        <f>OR(BIBS[[#This Row],[Consent Ethics (choice=BIBS '[12/LO2017'])]]="Checked",BIBS[[#This Row],[BIBS Participant ID]]&lt;&gt;"",BIBS[[#This Row],[Is participant considered high or low risk?]]&lt;&gt;"")</f>
        <v>0</v>
      </c>
    </row>
    <row r="347" spans="1:8" x14ac:dyDescent="0.2">
      <c r="A347" t="s">
        <v>379</v>
      </c>
      <c r="B347" t="s">
        <v>1270</v>
      </c>
      <c r="C347" t="s">
        <v>1286</v>
      </c>
      <c r="D347" t="s">
        <v>1334</v>
      </c>
      <c r="E347" t="s">
        <v>1284</v>
      </c>
      <c r="F347" t="s">
        <v>1335</v>
      </c>
      <c r="H347" t="b">
        <f>OR(BIBS[[#This Row],[Consent Ethics (choice=BIBS '[12/LO2017'])]]="Checked",BIBS[[#This Row],[BIBS Participant ID]]&lt;&gt;"",BIBS[[#This Row],[Is participant considered high or low risk?]]&lt;&gt;"")</f>
        <v>1</v>
      </c>
    </row>
    <row r="348" spans="1:8" x14ac:dyDescent="0.2">
      <c r="A348" t="s">
        <v>380</v>
      </c>
      <c r="B348" t="s">
        <v>1270</v>
      </c>
      <c r="C348" t="s">
        <v>1271</v>
      </c>
      <c r="H348" t="b">
        <f>OR(BIBS[[#This Row],[Consent Ethics (choice=BIBS '[12/LO2017'])]]="Checked",BIBS[[#This Row],[BIBS Participant ID]]&lt;&gt;"",BIBS[[#This Row],[Is participant considered high or low risk?]]&lt;&gt;"")</f>
        <v>0</v>
      </c>
    </row>
    <row r="349" spans="1:8" x14ac:dyDescent="0.2">
      <c r="A349" t="s">
        <v>381</v>
      </c>
      <c r="B349" t="s">
        <v>1270</v>
      </c>
      <c r="C349" t="s">
        <v>1271</v>
      </c>
      <c r="H349" t="b">
        <f>OR(BIBS[[#This Row],[Consent Ethics (choice=BIBS '[12/LO2017'])]]="Checked",BIBS[[#This Row],[BIBS Participant ID]]&lt;&gt;"",BIBS[[#This Row],[Is participant considered high or low risk?]]&lt;&gt;"")</f>
        <v>0</v>
      </c>
    </row>
    <row r="350" spans="1:8" x14ac:dyDescent="0.2">
      <c r="A350" t="s">
        <v>382</v>
      </c>
      <c r="B350" t="s">
        <v>1270</v>
      </c>
      <c r="C350" t="s">
        <v>1271</v>
      </c>
      <c r="H350" t="b">
        <f>OR(BIBS[[#This Row],[Consent Ethics (choice=BIBS '[12/LO2017'])]]="Checked",BIBS[[#This Row],[BIBS Participant ID]]&lt;&gt;"",BIBS[[#This Row],[Is participant considered high or low risk?]]&lt;&gt;"")</f>
        <v>0</v>
      </c>
    </row>
    <row r="351" spans="1:8" x14ac:dyDescent="0.2">
      <c r="A351" t="s">
        <v>383</v>
      </c>
      <c r="B351" t="s">
        <v>1270</v>
      </c>
      <c r="C351" t="s">
        <v>1271</v>
      </c>
      <c r="H351" t="b">
        <f>OR(BIBS[[#This Row],[Consent Ethics (choice=BIBS '[12/LO2017'])]]="Checked",BIBS[[#This Row],[BIBS Participant ID]]&lt;&gt;"",BIBS[[#This Row],[Is participant considered high or low risk?]]&lt;&gt;"")</f>
        <v>0</v>
      </c>
    </row>
    <row r="352" spans="1:8" x14ac:dyDescent="0.2">
      <c r="A352" t="s">
        <v>384</v>
      </c>
      <c r="B352" t="s">
        <v>1270</v>
      </c>
      <c r="C352" t="s">
        <v>1271</v>
      </c>
      <c r="H352" t="b">
        <f>OR(BIBS[[#This Row],[Consent Ethics (choice=BIBS '[12/LO2017'])]]="Checked",BIBS[[#This Row],[BIBS Participant ID]]&lt;&gt;"",BIBS[[#This Row],[Is participant considered high or low risk?]]&lt;&gt;"")</f>
        <v>0</v>
      </c>
    </row>
    <row r="353" spans="1:8" x14ac:dyDescent="0.2">
      <c r="A353" t="s">
        <v>385</v>
      </c>
      <c r="B353" t="s">
        <v>1270</v>
      </c>
      <c r="C353" t="s">
        <v>1271</v>
      </c>
      <c r="H353" t="b">
        <f>OR(BIBS[[#This Row],[Consent Ethics (choice=BIBS '[12/LO2017'])]]="Checked",BIBS[[#This Row],[BIBS Participant ID]]&lt;&gt;"",BIBS[[#This Row],[Is participant considered high or low risk?]]&lt;&gt;"")</f>
        <v>0</v>
      </c>
    </row>
    <row r="354" spans="1:8" x14ac:dyDescent="0.2">
      <c r="A354" t="s">
        <v>386</v>
      </c>
      <c r="B354" t="s">
        <v>1270</v>
      </c>
      <c r="C354" t="s">
        <v>1286</v>
      </c>
      <c r="D354" t="s">
        <v>1336</v>
      </c>
      <c r="E354" t="s">
        <v>1284</v>
      </c>
      <c r="F354" t="s">
        <v>1307</v>
      </c>
      <c r="H354" t="b">
        <f>OR(BIBS[[#This Row],[Consent Ethics (choice=BIBS '[12/LO2017'])]]="Checked",BIBS[[#This Row],[BIBS Participant ID]]&lt;&gt;"",BIBS[[#This Row],[Is participant considered high or low risk?]]&lt;&gt;"")</f>
        <v>1</v>
      </c>
    </row>
    <row r="355" spans="1:8" x14ac:dyDescent="0.2">
      <c r="A355" t="s">
        <v>387</v>
      </c>
      <c r="B355" t="s">
        <v>1270</v>
      </c>
      <c r="C355" t="s">
        <v>1271</v>
      </c>
      <c r="H355" t="b">
        <f>OR(BIBS[[#This Row],[Consent Ethics (choice=BIBS '[12/LO2017'])]]="Checked",BIBS[[#This Row],[BIBS Participant ID]]&lt;&gt;"",BIBS[[#This Row],[Is participant considered high or low risk?]]&lt;&gt;"")</f>
        <v>0</v>
      </c>
    </row>
    <row r="356" spans="1:8" x14ac:dyDescent="0.2">
      <c r="A356" t="s">
        <v>388</v>
      </c>
      <c r="B356" t="s">
        <v>1270</v>
      </c>
      <c r="C356" t="s">
        <v>1271</v>
      </c>
      <c r="H356" t="b">
        <f>OR(BIBS[[#This Row],[Consent Ethics (choice=BIBS '[12/LO2017'])]]="Checked",BIBS[[#This Row],[BIBS Participant ID]]&lt;&gt;"",BIBS[[#This Row],[Is participant considered high or low risk?]]&lt;&gt;"")</f>
        <v>0</v>
      </c>
    </row>
    <row r="357" spans="1:8" x14ac:dyDescent="0.2">
      <c r="A357" t="s">
        <v>389</v>
      </c>
      <c r="B357" t="s">
        <v>1270</v>
      </c>
      <c r="C357" t="s">
        <v>1271</v>
      </c>
      <c r="H357" t="b">
        <f>OR(BIBS[[#This Row],[Consent Ethics (choice=BIBS '[12/LO2017'])]]="Checked",BIBS[[#This Row],[BIBS Participant ID]]&lt;&gt;"",BIBS[[#This Row],[Is participant considered high or low risk?]]&lt;&gt;"")</f>
        <v>0</v>
      </c>
    </row>
    <row r="358" spans="1:8" x14ac:dyDescent="0.2">
      <c r="A358" t="s">
        <v>390</v>
      </c>
      <c r="B358" t="s">
        <v>1270</v>
      </c>
      <c r="C358" t="s">
        <v>1271</v>
      </c>
      <c r="H358" t="b">
        <f>OR(BIBS[[#This Row],[Consent Ethics (choice=BIBS '[12/LO2017'])]]="Checked",BIBS[[#This Row],[BIBS Participant ID]]&lt;&gt;"",BIBS[[#This Row],[Is participant considered high or low risk?]]&lt;&gt;"")</f>
        <v>0</v>
      </c>
    </row>
    <row r="359" spans="1:8" x14ac:dyDescent="0.2">
      <c r="A359" t="s">
        <v>391</v>
      </c>
      <c r="B359" t="s">
        <v>1270</v>
      </c>
      <c r="C359" t="s">
        <v>1271</v>
      </c>
      <c r="H359" t="b">
        <f>OR(BIBS[[#This Row],[Consent Ethics (choice=BIBS '[12/LO2017'])]]="Checked",BIBS[[#This Row],[BIBS Participant ID]]&lt;&gt;"",BIBS[[#This Row],[Is participant considered high or low risk?]]&lt;&gt;"")</f>
        <v>0</v>
      </c>
    </row>
    <row r="360" spans="1:8" x14ac:dyDescent="0.2">
      <c r="A360" t="s">
        <v>392</v>
      </c>
      <c r="B360" t="s">
        <v>1270</v>
      </c>
      <c r="C360" t="s">
        <v>1271</v>
      </c>
      <c r="H360" t="b">
        <f>OR(BIBS[[#This Row],[Consent Ethics (choice=BIBS '[12/LO2017'])]]="Checked",BIBS[[#This Row],[BIBS Participant ID]]&lt;&gt;"",BIBS[[#This Row],[Is participant considered high or low risk?]]&lt;&gt;"")</f>
        <v>0</v>
      </c>
    </row>
    <row r="361" spans="1:8" x14ac:dyDescent="0.2">
      <c r="A361" t="s">
        <v>393</v>
      </c>
      <c r="B361" t="s">
        <v>1270</v>
      </c>
      <c r="C361" t="s">
        <v>1271</v>
      </c>
      <c r="H361" t="b">
        <f>OR(BIBS[[#This Row],[Consent Ethics (choice=BIBS '[12/LO2017'])]]="Checked",BIBS[[#This Row],[BIBS Participant ID]]&lt;&gt;"",BIBS[[#This Row],[Is participant considered high or low risk?]]&lt;&gt;"")</f>
        <v>0</v>
      </c>
    </row>
    <row r="362" spans="1:8" x14ac:dyDescent="0.2">
      <c r="A362" t="s">
        <v>394</v>
      </c>
      <c r="B362" t="s">
        <v>1270</v>
      </c>
      <c r="C362" t="s">
        <v>1271</v>
      </c>
      <c r="H362" t="b">
        <f>OR(BIBS[[#This Row],[Consent Ethics (choice=BIBS '[12/LO2017'])]]="Checked",BIBS[[#This Row],[BIBS Participant ID]]&lt;&gt;"",BIBS[[#This Row],[Is participant considered high or low risk?]]&lt;&gt;"")</f>
        <v>0</v>
      </c>
    </row>
    <row r="363" spans="1:8" x14ac:dyDescent="0.2">
      <c r="A363" t="s">
        <v>395</v>
      </c>
      <c r="B363" t="s">
        <v>1270</v>
      </c>
      <c r="C363" t="s">
        <v>1271</v>
      </c>
      <c r="H363" t="b">
        <f>OR(BIBS[[#This Row],[Consent Ethics (choice=BIBS '[12/LO2017'])]]="Checked",BIBS[[#This Row],[BIBS Participant ID]]&lt;&gt;"",BIBS[[#This Row],[Is participant considered high or low risk?]]&lt;&gt;"")</f>
        <v>0</v>
      </c>
    </row>
    <row r="364" spans="1:8" x14ac:dyDescent="0.2">
      <c r="A364" t="s">
        <v>396</v>
      </c>
      <c r="B364" t="s">
        <v>1270</v>
      </c>
      <c r="C364" t="s">
        <v>1271</v>
      </c>
      <c r="H364" t="b">
        <f>OR(BIBS[[#This Row],[Consent Ethics (choice=BIBS '[12/LO2017'])]]="Checked",BIBS[[#This Row],[BIBS Participant ID]]&lt;&gt;"",BIBS[[#This Row],[Is participant considered high or low risk?]]&lt;&gt;"")</f>
        <v>0</v>
      </c>
    </row>
    <row r="365" spans="1:8" x14ac:dyDescent="0.2">
      <c r="A365" t="s">
        <v>397</v>
      </c>
      <c r="B365" t="s">
        <v>1270</v>
      </c>
      <c r="C365" t="s">
        <v>1271</v>
      </c>
      <c r="H365" t="b">
        <f>OR(BIBS[[#This Row],[Consent Ethics (choice=BIBS '[12/LO2017'])]]="Checked",BIBS[[#This Row],[BIBS Participant ID]]&lt;&gt;"",BIBS[[#This Row],[Is participant considered high or low risk?]]&lt;&gt;"")</f>
        <v>0</v>
      </c>
    </row>
    <row r="366" spans="1:8" x14ac:dyDescent="0.2">
      <c r="A366" t="s">
        <v>398</v>
      </c>
      <c r="B366" t="s">
        <v>1270</v>
      </c>
      <c r="C366" t="s">
        <v>1271</v>
      </c>
      <c r="H366" t="b">
        <f>OR(BIBS[[#This Row],[Consent Ethics (choice=BIBS '[12/LO2017'])]]="Checked",BIBS[[#This Row],[BIBS Participant ID]]&lt;&gt;"",BIBS[[#This Row],[Is participant considered high or low risk?]]&lt;&gt;"")</f>
        <v>0</v>
      </c>
    </row>
    <row r="367" spans="1:8" x14ac:dyDescent="0.2">
      <c r="A367" t="s">
        <v>399</v>
      </c>
      <c r="B367" t="s">
        <v>1270</v>
      </c>
      <c r="C367" t="s">
        <v>1271</v>
      </c>
      <c r="H367" t="b">
        <f>OR(BIBS[[#This Row],[Consent Ethics (choice=BIBS '[12/LO2017'])]]="Checked",BIBS[[#This Row],[BIBS Participant ID]]&lt;&gt;"",BIBS[[#This Row],[Is participant considered high or low risk?]]&lt;&gt;"")</f>
        <v>0</v>
      </c>
    </row>
    <row r="368" spans="1:8" x14ac:dyDescent="0.2">
      <c r="A368" t="s">
        <v>400</v>
      </c>
      <c r="B368" t="s">
        <v>1270</v>
      </c>
      <c r="C368" t="s">
        <v>1271</v>
      </c>
      <c r="H368" t="b">
        <f>OR(BIBS[[#This Row],[Consent Ethics (choice=BIBS '[12/LO2017'])]]="Checked",BIBS[[#This Row],[BIBS Participant ID]]&lt;&gt;"",BIBS[[#This Row],[Is participant considered high or low risk?]]&lt;&gt;"")</f>
        <v>0</v>
      </c>
    </row>
    <row r="369" spans="1:8" x14ac:dyDescent="0.2">
      <c r="A369" t="s">
        <v>401</v>
      </c>
      <c r="B369" t="s">
        <v>1270</v>
      </c>
      <c r="C369" t="s">
        <v>1271</v>
      </c>
      <c r="H369" t="b">
        <f>OR(BIBS[[#This Row],[Consent Ethics (choice=BIBS '[12/LO2017'])]]="Checked",BIBS[[#This Row],[BIBS Participant ID]]&lt;&gt;"",BIBS[[#This Row],[Is participant considered high or low risk?]]&lt;&gt;"")</f>
        <v>0</v>
      </c>
    </row>
    <row r="370" spans="1:8" x14ac:dyDescent="0.2">
      <c r="A370" t="s">
        <v>402</v>
      </c>
      <c r="B370" t="s">
        <v>1270</v>
      </c>
      <c r="C370" t="s">
        <v>1271</v>
      </c>
      <c r="H370" t="b">
        <f>OR(BIBS[[#This Row],[Consent Ethics (choice=BIBS '[12/LO2017'])]]="Checked",BIBS[[#This Row],[BIBS Participant ID]]&lt;&gt;"",BIBS[[#This Row],[Is participant considered high or low risk?]]&lt;&gt;"")</f>
        <v>0</v>
      </c>
    </row>
    <row r="371" spans="1:8" x14ac:dyDescent="0.2">
      <c r="A371" t="s">
        <v>403</v>
      </c>
      <c r="B371" t="s">
        <v>1270</v>
      </c>
      <c r="C371" t="s">
        <v>1271</v>
      </c>
      <c r="H371" t="b">
        <f>OR(BIBS[[#This Row],[Consent Ethics (choice=BIBS '[12/LO2017'])]]="Checked",BIBS[[#This Row],[BIBS Participant ID]]&lt;&gt;"",BIBS[[#This Row],[Is participant considered high or low risk?]]&lt;&gt;"")</f>
        <v>0</v>
      </c>
    </row>
    <row r="372" spans="1:8" x14ac:dyDescent="0.2">
      <c r="A372" t="s">
        <v>404</v>
      </c>
      <c r="B372" t="s">
        <v>1270</v>
      </c>
      <c r="C372" t="s">
        <v>1271</v>
      </c>
      <c r="H372" t="b">
        <f>OR(BIBS[[#This Row],[Consent Ethics (choice=BIBS '[12/LO2017'])]]="Checked",BIBS[[#This Row],[BIBS Participant ID]]&lt;&gt;"",BIBS[[#This Row],[Is participant considered high or low risk?]]&lt;&gt;"")</f>
        <v>0</v>
      </c>
    </row>
    <row r="373" spans="1:8" x14ac:dyDescent="0.2">
      <c r="A373" t="s">
        <v>405</v>
      </c>
      <c r="B373" t="s">
        <v>1270</v>
      </c>
      <c r="C373" t="s">
        <v>1286</v>
      </c>
      <c r="D373" t="s">
        <v>1337</v>
      </c>
      <c r="E373" t="s">
        <v>1284</v>
      </c>
      <c r="F373" t="s">
        <v>1285</v>
      </c>
      <c r="H373" t="b">
        <f>OR(BIBS[[#This Row],[Consent Ethics (choice=BIBS '[12/LO2017'])]]="Checked",BIBS[[#This Row],[BIBS Participant ID]]&lt;&gt;"",BIBS[[#This Row],[Is participant considered high or low risk?]]&lt;&gt;"")</f>
        <v>1</v>
      </c>
    </row>
    <row r="374" spans="1:8" x14ac:dyDescent="0.2">
      <c r="A374" t="s">
        <v>406</v>
      </c>
      <c r="B374" t="s">
        <v>1270</v>
      </c>
      <c r="C374" t="s">
        <v>1271</v>
      </c>
      <c r="H374" t="b">
        <f>OR(BIBS[[#This Row],[Consent Ethics (choice=BIBS '[12/LO2017'])]]="Checked",BIBS[[#This Row],[BIBS Participant ID]]&lt;&gt;"",BIBS[[#This Row],[Is participant considered high or low risk?]]&lt;&gt;"")</f>
        <v>0</v>
      </c>
    </row>
    <row r="375" spans="1:8" x14ac:dyDescent="0.2">
      <c r="A375" t="s">
        <v>407</v>
      </c>
      <c r="B375" t="s">
        <v>1270</v>
      </c>
      <c r="C375" t="s">
        <v>1271</v>
      </c>
      <c r="H375" t="b">
        <f>OR(BIBS[[#This Row],[Consent Ethics (choice=BIBS '[12/LO2017'])]]="Checked",BIBS[[#This Row],[BIBS Participant ID]]&lt;&gt;"",BIBS[[#This Row],[Is participant considered high or low risk?]]&lt;&gt;"")</f>
        <v>0</v>
      </c>
    </row>
    <row r="376" spans="1:8" x14ac:dyDescent="0.2">
      <c r="A376" t="s">
        <v>408</v>
      </c>
      <c r="B376" t="s">
        <v>1270</v>
      </c>
      <c r="C376" t="s">
        <v>1271</v>
      </c>
      <c r="H376" t="b">
        <f>OR(BIBS[[#This Row],[Consent Ethics (choice=BIBS '[12/LO2017'])]]="Checked",BIBS[[#This Row],[BIBS Participant ID]]&lt;&gt;"",BIBS[[#This Row],[Is participant considered high or low risk?]]&lt;&gt;"")</f>
        <v>0</v>
      </c>
    </row>
    <row r="377" spans="1:8" x14ac:dyDescent="0.2">
      <c r="A377" t="s">
        <v>409</v>
      </c>
      <c r="B377" t="s">
        <v>1270</v>
      </c>
      <c r="C377" t="s">
        <v>1271</v>
      </c>
      <c r="H377" t="b">
        <f>OR(BIBS[[#This Row],[Consent Ethics (choice=BIBS '[12/LO2017'])]]="Checked",BIBS[[#This Row],[BIBS Participant ID]]&lt;&gt;"",BIBS[[#This Row],[Is participant considered high or low risk?]]&lt;&gt;"")</f>
        <v>0</v>
      </c>
    </row>
    <row r="378" spans="1:8" x14ac:dyDescent="0.2">
      <c r="A378" t="s">
        <v>410</v>
      </c>
      <c r="B378" t="s">
        <v>1270</v>
      </c>
      <c r="C378" t="s">
        <v>1271</v>
      </c>
      <c r="H378" t="b">
        <f>OR(BIBS[[#This Row],[Consent Ethics (choice=BIBS '[12/LO2017'])]]="Checked",BIBS[[#This Row],[BIBS Participant ID]]&lt;&gt;"",BIBS[[#This Row],[Is participant considered high or low risk?]]&lt;&gt;"")</f>
        <v>0</v>
      </c>
    </row>
    <row r="379" spans="1:8" x14ac:dyDescent="0.2">
      <c r="A379" t="s">
        <v>411</v>
      </c>
      <c r="B379" t="s">
        <v>1270</v>
      </c>
      <c r="C379" t="s">
        <v>1271</v>
      </c>
      <c r="H379" t="b">
        <f>OR(BIBS[[#This Row],[Consent Ethics (choice=BIBS '[12/LO2017'])]]="Checked",BIBS[[#This Row],[BIBS Participant ID]]&lt;&gt;"",BIBS[[#This Row],[Is participant considered high or low risk?]]&lt;&gt;"")</f>
        <v>0</v>
      </c>
    </row>
    <row r="380" spans="1:8" x14ac:dyDescent="0.2">
      <c r="A380" t="s">
        <v>412</v>
      </c>
      <c r="B380" t="s">
        <v>1270</v>
      </c>
      <c r="C380" t="s">
        <v>1271</v>
      </c>
      <c r="H380" t="b">
        <f>OR(BIBS[[#This Row],[Consent Ethics (choice=BIBS '[12/LO2017'])]]="Checked",BIBS[[#This Row],[BIBS Participant ID]]&lt;&gt;"",BIBS[[#This Row],[Is participant considered high or low risk?]]&lt;&gt;"")</f>
        <v>0</v>
      </c>
    </row>
    <row r="381" spans="1:8" x14ac:dyDescent="0.2">
      <c r="A381" t="s">
        <v>413</v>
      </c>
      <c r="B381" t="s">
        <v>1270</v>
      </c>
      <c r="C381" t="s">
        <v>1271</v>
      </c>
      <c r="H381" t="b">
        <f>OR(BIBS[[#This Row],[Consent Ethics (choice=BIBS '[12/LO2017'])]]="Checked",BIBS[[#This Row],[BIBS Participant ID]]&lt;&gt;"",BIBS[[#This Row],[Is participant considered high or low risk?]]&lt;&gt;"")</f>
        <v>0</v>
      </c>
    </row>
    <row r="382" spans="1:8" x14ac:dyDescent="0.2">
      <c r="A382" t="s">
        <v>414</v>
      </c>
      <c r="B382" t="s">
        <v>1270</v>
      </c>
      <c r="C382" t="s">
        <v>1271</v>
      </c>
      <c r="H382" t="b">
        <f>OR(BIBS[[#This Row],[Consent Ethics (choice=BIBS '[12/LO2017'])]]="Checked",BIBS[[#This Row],[BIBS Participant ID]]&lt;&gt;"",BIBS[[#This Row],[Is participant considered high or low risk?]]&lt;&gt;"")</f>
        <v>0</v>
      </c>
    </row>
    <row r="383" spans="1:8" x14ac:dyDescent="0.2">
      <c r="A383" t="s">
        <v>415</v>
      </c>
      <c r="B383" t="s">
        <v>1270</v>
      </c>
      <c r="C383" t="s">
        <v>1271</v>
      </c>
      <c r="H383" t="b">
        <f>OR(BIBS[[#This Row],[Consent Ethics (choice=BIBS '[12/LO2017'])]]="Checked",BIBS[[#This Row],[BIBS Participant ID]]&lt;&gt;"",BIBS[[#This Row],[Is participant considered high or low risk?]]&lt;&gt;"")</f>
        <v>0</v>
      </c>
    </row>
    <row r="384" spans="1:8" x14ac:dyDescent="0.2">
      <c r="A384" t="s">
        <v>416</v>
      </c>
      <c r="B384" t="s">
        <v>1270</v>
      </c>
      <c r="C384" t="s">
        <v>1271</v>
      </c>
      <c r="H384" t="b">
        <f>OR(BIBS[[#This Row],[Consent Ethics (choice=BIBS '[12/LO2017'])]]="Checked",BIBS[[#This Row],[BIBS Participant ID]]&lt;&gt;"",BIBS[[#This Row],[Is participant considered high or low risk?]]&lt;&gt;"")</f>
        <v>0</v>
      </c>
    </row>
    <row r="385" spans="1:8" x14ac:dyDescent="0.2">
      <c r="A385" t="s">
        <v>417</v>
      </c>
      <c r="B385" t="s">
        <v>1270</v>
      </c>
      <c r="C385" t="s">
        <v>1271</v>
      </c>
      <c r="H385" t="b">
        <f>OR(BIBS[[#This Row],[Consent Ethics (choice=BIBS '[12/LO2017'])]]="Checked",BIBS[[#This Row],[BIBS Participant ID]]&lt;&gt;"",BIBS[[#This Row],[Is participant considered high or low risk?]]&lt;&gt;"")</f>
        <v>0</v>
      </c>
    </row>
    <row r="386" spans="1:8" x14ac:dyDescent="0.2">
      <c r="A386" t="s">
        <v>418</v>
      </c>
      <c r="B386" t="s">
        <v>1270</v>
      </c>
      <c r="C386" t="s">
        <v>1271</v>
      </c>
      <c r="H386" t="b">
        <f>OR(BIBS[[#This Row],[Consent Ethics (choice=BIBS '[12/LO2017'])]]="Checked",BIBS[[#This Row],[BIBS Participant ID]]&lt;&gt;"",BIBS[[#This Row],[Is participant considered high or low risk?]]&lt;&gt;"")</f>
        <v>0</v>
      </c>
    </row>
    <row r="387" spans="1:8" x14ac:dyDescent="0.2">
      <c r="A387" t="s">
        <v>419</v>
      </c>
      <c r="B387" t="s">
        <v>1270</v>
      </c>
      <c r="C387" t="s">
        <v>1271</v>
      </c>
      <c r="H387" t="b">
        <f>OR(BIBS[[#This Row],[Consent Ethics (choice=BIBS '[12/LO2017'])]]="Checked",BIBS[[#This Row],[BIBS Participant ID]]&lt;&gt;"",BIBS[[#This Row],[Is participant considered high or low risk?]]&lt;&gt;"")</f>
        <v>0</v>
      </c>
    </row>
    <row r="388" spans="1:8" x14ac:dyDescent="0.2">
      <c r="A388" t="s">
        <v>420</v>
      </c>
      <c r="B388" t="s">
        <v>1270</v>
      </c>
      <c r="C388" t="s">
        <v>1286</v>
      </c>
      <c r="D388" t="s">
        <v>1338</v>
      </c>
      <c r="E388" t="s">
        <v>1281</v>
      </c>
      <c r="H388" t="b">
        <f>OR(BIBS[[#This Row],[Consent Ethics (choice=BIBS '[12/LO2017'])]]="Checked",BIBS[[#This Row],[BIBS Participant ID]]&lt;&gt;"",BIBS[[#This Row],[Is participant considered high or low risk?]]&lt;&gt;"")</f>
        <v>1</v>
      </c>
    </row>
    <row r="389" spans="1:8" x14ac:dyDescent="0.2">
      <c r="A389" t="s">
        <v>421</v>
      </c>
      <c r="B389" t="s">
        <v>1270</v>
      </c>
      <c r="C389" t="s">
        <v>1286</v>
      </c>
      <c r="D389" t="s">
        <v>1339</v>
      </c>
      <c r="E389" t="s">
        <v>1284</v>
      </c>
      <c r="F389" t="s">
        <v>1285</v>
      </c>
      <c r="H389" t="b">
        <f>OR(BIBS[[#This Row],[Consent Ethics (choice=BIBS '[12/LO2017'])]]="Checked",BIBS[[#This Row],[BIBS Participant ID]]&lt;&gt;"",BIBS[[#This Row],[Is participant considered high or low risk?]]&lt;&gt;"")</f>
        <v>1</v>
      </c>
    </row>
    <row r="390" spans="1:8" x14ac:dyDescent="0.2">
      <c r="A390" t="s">
        <v>422</v>
      </c>
      <c r="B390" t="s">
        <v>1270</v>
      </c>
      <c r="C390" t="s">
        <v>1286</v>
      </c>
      <c r="D390" t="s">
        <v>1340</v>
      </c>
      <c r="E390" t="s">
        <v>1281</v>
      </c>
      <c r="H390" t="b">
        <f>OR(BIBS[[#This Row],[Consent Ethics (choice=BIBS '[12/LO2017'])]]="Checked",BIBS[[#This Row],[BIBS Participant ID]]&lt;&gt;"",BIBS[[#This Row],[Is participant considered high or low risk?]]&lt;&gt;"")</f>
        <v>1</v>
      </c>
    </row>
    <row r="391" spans="1:8" x14ac:dyDescent="0.2">
      <c r="A391" t="s">
        <v>423</v>
      </c>
      <c r="B391" t="s">
        <v>1270</v>
      </c>
      <c r="C391" t="s">
        <v>1271</v>
      </c>
      <c r="H391" t="b">
        <f>OR(BIBS[[#This Row],[Consent Ethics (choice=BIBS '[12/LO2017'])]]="Checked",BIBS[[#This Row],[BIBS Participant ID]]&lt;&gt;"",BIBS[[#This Row],[Is participant considered high or low risk?]]&lt;&gt;"")</f>
        <v>0</v>
      </c>
    </row>
    <row r="392" spans="1:8" x14ac:dyDescent="0.2">
      <c r="A392" t="s">
        <v>424</v>
      </c>
      <c r="B392" t="s">
        <v>1270</v>
      </c>
      <c r="C392" t="s">
        <v>1271</v>
      </c>
      <c r="H392" t="b">
        <f>OR(BIBS[[#This Row],[Consent Ethics (choice=BIBS '[12/LO2017'])]]="Checked",BIBS[[#This Row],[BIBS Participant ID]]&lt;&gt;"",BIBS[[#This Row],[Is participant considered high or low risk?]]&lt;&gt;"")</f>
        <v>0</v>
      </c>
    </row>
    <row r="393" spans="1:8" x14ac:dyDescent="0.2">
      <c r="A393" t="s">
        <v>425</v>
      </c>
      <c r="B393" t="s">
        <v>1270</v>
      </c>
      <c r="C393" t="s">
        <v>1271</v>
      </c>
      <c r="H393" t="b">
        <f>OR(BIBS[[#This Row],[Consent Ethics (choice=BIBS '[12/LO2017'])]]="Checked",BIBS[[#This Row],[BIBS Participant ID]]&lt;&gt;"",BIBS[[#This Row],[Is participant considered high or low risk?]]&lt;&gt;"")</f>
        <v>0</v>
      </c>
    </row>
    <row r="394" spans="1:8" x14ac:dyDescent="0.2">
      <c r="A394" t="s">
        <v>426</v>
      </c>
      <c r="B394" t="s">
        <v>1270</v>
      </c>
      <c r="C394" t="s">
        <v>1271</v>
      </c>
      <c r="H394" t="b">
        <f>OR(BIBS[[#This Row],[Consent Ethics (choice=BIBS '[12/LO2017'])]]="Checked",BIBS[[#This Row],[BIBS Participant ID]]&lt;&gt;"",BIBS[[#This Row],[Is participant considered high or low risk?]]&lt;&gt;"")</f>
        <v>0</v>
      </c>
    </row>
    <row r="395" spans="1:8" x14ac:dyDescent="0.2">
      <c r="A395" t="s">
        <v>427</v>
      </c>
      <c r="B395" t="s">
        <v>1270</v>
      </c>
      <c r="C395" t="s">
        <v>1271</v>
      </c>
      <c r="H395" t="b">
        <f>OR(BIBS[[#This Row],[Consent Ethics (choice=BIBS '[12/LO2017'])]]="Checked",BIBS[[#This Row],[BIBS Participant ID]]&lt;&gt;"",BIBS[[#This Row],[Is participant considered high or low risk?]]&lt;&gt;"")</f>
        <v>0</v>
      </c>
    </row>
    <row r="396" spans="1:8" x14ac:dyDescent="0.2">
      <c r="A396" t="s">
        <v>428</v>
      </c>
      <c r="B396" t="s">
        <v>1270</v>
      </c>
      <c r="C396" t="s">
        <v>1271</v>
      </c>
      <c r="H396" t="b">
        <f>OR(BIBS[[#This Row],[Consent Ethics (choice=BIBS '[12/LO2017'])]]="Checked",BIBS[[#This Row],[BIBS Participant ID]]&lt;&gt;"",BIBS[[#This Row],[Is participant considered high or low risk?]]&lt;&gt;"")</f>
        <v>0</v>
      </c>
    </row>
    <row r="397" spans="1:8" x14ac:dyDescent="0.2">
      <c r="A397" t="s">
        <v>429</v>
      </c>
      <c r="B397" t="s">
        <v>1270</v>
      </c>
      <c r="C397" t="s">
        <v>1271</v>
      </c>
      <c r="H397" t="b">
        <f>OR(BIBS[[#This Row],[Consent Ethics (choice=BIBS '[12/LO2017'])]]="Checked",BIBS[[#This Row],[BIBS Participant ID]]&lt;&gt;"",BIBS[[#This Row],[Is participant considered high or low risk?]]&lt;&gt;"")</f>
        <v>0</v>
      </c>
    </row>
    <row r="398" spans="1:8" x14ac:dyDescent="0.2">
      <c r="A398" t="s">
        <v>430</v>
      </c>
      <c r="B398" t="s">
        <v>1270</v>
      </c>
      <c r="C398" t="s">
        <v>1271</v>
      </c>
      <c r="H398" t="b">
        <f>OR(BIBS[[#This Row],[Consent Ethics (choice=BIBS '[12/LO2017'])]]="Checked",BIBS[[#This Row],[BIBS Participant ID]]&lt;&gt;"",BIBS[[#This Row],[Is participant considered high or low risk?]]&lt;&gt;"")</f>
        <v>0</v>
      </c>
    </row>
    <row r="399" spans="1:8" x14ac:dyDescent="0.2">
      <c r="A399" t="s">
        <v>431</v>
      </c>
      <c r="B399" t="s">
        <v>1270</v>
      </c>
      <c r="C399" t="s">
        <v>1286</v>
      </c>
      <c r="D399" t="s">
        <v>1341</v>
      </c>
      <c r="E399" t="s">
        <v>1284</v>
      </c>
      <c r="F399" t="s">
        <v>1307</v>
      </c>
      <c r="H399" t="b">
        <f>OR(BIBS[[#This Row],[Consent Ethics (choice=BIBS '[12/LO2017'])]]="Checked",BIBS[[#This Row],[BIBS Participant ID]]&lt;&gt;"",BIBS[[#This Row],[Is participant considered high or low risk?]]&lt;&gt;"")</f>
        <v>1</v>
      </c>
    </row>
    <row r="400" spans="1:8" x14ac:dyDescent="0.2">
      <c r="A400" t="s">
        <v>432</v>
      </c>
      <c r="B400" t="s">
        <v>1270</v>
      </c>
      <c r="C400" t="s">
        <v>1286</v>
      </c>
      <c r="D400" t="s">
        <v>1342</v>
      </c>
      <c r="E400" t="s">
        <v>1281</v>
      </c>
      <c r="H400" t="b">
        <f>OR(BIBS[[#This Row],[Consent Ethics (choice=BIBS '[12/LO2017'])]]="Checked",BIBS[[#This Row],[BIBS Participant ID]]&lt;&gt;"",BIBS[[#This Row],[Is participant considered high or low risk?]]&lt;&gt;"")</f>
        <v>1</v>
      </c>
    </row>
    <row r="401" spans="1:8" x14ac:dyDescent="0.2">
      <c r="A401" t="s">
        <v>433</v>
      </c>
      <c r="B401" t="s">
        <v>1270</v>
      </c>
      <c r="C401" t="s">
        <v>1271</v>
      </c>
      <c r="H401" t="b">
        <f>OR(BIBS[[#This Row],[Consent Ethics (choice=BIBS '[12/LO2017'])]]="Checked",BIBS[[#This Row],[BIBS Participant ID]]&lt;&gt;"",BIBS[[#This Row],[Is participant considered high or low risk?]]&lt;&gt;"")</f>
        <v>0</v>
      </c>
    </row>
    <row r="402" spans="1:8" x14ac:dyDescent="0.2">
      <c r="A402" t="s">
        <v>434</v>
      </c>
      <c r="B402" t="s">
        <v>1270</v>
      </c>
      <c r="C402" t="s">
        <v>1271</v>
      </c>
      <c r="H402" t="b">
        <f>OR(BIBS[[#This Row],[Consent Ethics (choice=BIBS '[12/LO2017'])]]="Checked",BIBS[[#This Row],[BIBS Participant ID]]&lt;&gt;"",BIBS[[#This Row],[Is participant considered high or low risk?]]&lt;&gt;"")</f>
        <v>0</v>
      </c>
    </row>
    <row r="403" spans="1:8" x14ac:dyDescent="0.2">
      <c r="A403" t="s">
        <v>435</v>
      </c>
      <c r="B403" t="s">
        <v>1270</v>
      </c>
      <c r="C403" t="s">
        <v>1271</v>
      </c>
      <c r="H403" t="b">
        <f>OR(BIBS[[#This Row],[Consent Ethics (choice=BIBS '[12/LO2017'])]]="Checked",BIBS[[#This Row],[BIBS Participant ID]]&lt;&gt;"",BIBS[[#This Row],[Is participant considered high or low risk?]]&lt;&gt;"")</f>
        <v>0</v>
      </c>
    </row>
    <row r="404" spans="1:8" x14ac:dyDescent="0.2">
      <c r="A404" t="s">
        <v>436</v>
      </c>
      <c r="B404" t="s">
        <v>1270</v>
      </c>
      <c r="C404" t="s">
        <v>1271</v>
      </c>
      <c r="H404" t="b">
        <f>OR(BIBS[[#This Row],[Consent Ethics (choice=BIBS '[12/LO2017'])]]="Checked",BIBS[[#This Row],[BIBS Participant ID]]&lt;&gt;"",BIBS[[#This Row],[Is participant considered high or low risk?]]&lt;&gt;"")</f>
        <v>0</v>
      </c>
    </row>
    <row r="405" spans="1:8" x14ac:dyDescent="0.2">
      <c r="A405" t="s">
        <v>437</v>
      </c>
      <c r="B405" t="s">
        <v>1270</v>
      </c>
      <c r="C405" t="s">
        <v>1271</v>
      </c>
      <c r="H405" t="b">
        <f>OR(BIBS[[#This Row],[Consent Ethics (choice=BIBS '[12/LO2017'])]]="Checked",BIBS[[#This Row],[BIBS Participant ID]]&lt;&gt;"",BIBS[[#This Row],[Is participant considered high or low risk?]]&lt;&gt;"")</f>
        <v>0</v>
      </c>
    </row>
    <row r="406" spans="1:8" x14ac:dyDescent="0.2">
      <c r="A406" t="s">
        <v>438</v>
      </c>
      <c r="B406" t="s">
        <v>1270</v>
      </c>
      <c r="C406" t="s">
        <v>1271</v>
      </c>
      <c r="H406" t="b">
        <f>OR(BIBS[[#This Row],[Consent Ethics (choice=BIBS '[12/LO2017'])]]="Checked",BIBS[[#This Row],[BIBS Participant ID]]&lt;&gt;"",BIBS[[#This Row],[Is participant considered high or low risk?]]&lt;&gt;"")</f>
        <v>0</v>
      </c>
    </row>
    <row r="407" spans="1:8" x14ac:dyDescent="0.2">
      <c r="A407" t="s">
        <v>439</v>
      </c>
      <c r="B407" t="s">
        <v>1270</v>
      </c>
      <c r="C407" t="s">
        <v>1271</v>
      </c>
      <c r="H407" t="b">
        <f>OR(BIBS[[#This Row],[Consent Ethics (choice=BIBS '[12/LO2017'])]]="Checked",BIBS[[#This Row],[BIBS Participant ID]]&lt;&gt;"",BIBS[[#This Row],[Is participant considered high or low risk?]]&lt;&gt;"")</f>
        <v>0</v>
      </c>
    </row>
    <row r="408" spans="1:8" x14ac:dyDescent="0.2">
      <c r="A408" t="s">
        <v>440</v>
      </c>
      <c r="B408" t="s">
        <v>1270</v>
      </c>
      <c r="C408" t="s">
        <v>1286</v>
      </c>
      <c r="D408" t="s">
        <v>1343</v>
      </c>
      <c r="E408" t="s">
        <v>1281</v>
      </c>
      <c r="H408" t="b">
        <f>OR(BIBS[[#This Row],[Consent Ethics (choice=BIBS '[12/LO2017'])]]="Checked",BIBS[[#This Row],[BIBS Participant ID]]&lt;&gt;"",BIBS[[#This Row],[Is participant considered high or low risk?]]&lt;&gt;"")</f>
        <v>1</v>
      </c>
    </row>
    <row r="409" spans="1:8" x14ac:dyDescent="0.2">
      <c r="A409" t="s">
        <v>441</v>
      </c>
      <c r="B409" t="s">
        <v>1270</v>
      </c>
      <c r="C409" t="s">
        <v>1271</v>
      </c>
      <c r="H409" t="b">
        <f>OR(BIBS[[#This Row],[Consent Ethics (choice=BIBS '[12/LO2017'])]]="Checked",BIBS[[#This Row],[BIBS Participant ID]]&lt;&gt;"",BIBS[[#This Row],[Is participant considered high or low risk?]]&lt;&gt;"")</f>
        <v>0</v>
      </c>
    </row>
    <row r="410" spans="1:8" x14ac:dyDescent="0.2">
      <c r="A410" t="s">
        <v>442</v>
      </c>
      <c r="B410" t="s">
        <v>1270</v>
      </c>
      <c r="C410" t="s">
        <v>1271</v>
      </c>
      <c r="H410" t="b">
        <f>OR(BIBS[[#This Row],[Consent Ethics (choice=BIBS '[12/LO2017'])]]="Checked",BIBS[[#This Row],[BIBS Participant ID]]&lt;&gt;"",BIBS[[#This Row],[Is participant considered high or low risk?]]&lt;&gt;"")</f>
        <v>0</v>
      </c>
    </row>
    <row r="411" spans="1:8" x14ac:dyDescent="0.2">
      <c r="A411" t="s">
        <v>443</v>
      </c>
      <c r="B411" t="s">
        <v>1270</v>
      </c>
      <c r="C411" t="s">
        <v>1271</v>
      </c>
      <c r="H411" t="b">
        <f>OR(BIBS[[#This Row],[Consent Ethics (choice=BIBS '[12/LO2017'])]]="Checked",BIBS[[#This Row],[BIBS Participant ID]]&lt;&gt;"",BIBS[[#This Row],[Is participant considered high or low risk?]]&lt;&gt;"")</f>
        <v>0</v>
      </c>
    </row>
    <row r="412" spans="1:8" x14ac:dyDescent="0.2">
      <c r="A412" t="s">
        <v>444</v>
      </c>
      <c r="B412" t="s">
        <v>1270</v>
      </c>
      <c r="C412" t="s">
        <v>1271</v>
      </c>
      <c r="H412" t="b">
        <f>OR(BIBS[[#This Row],[Consent Ethics (choice=BIBS '[12/LO2017'])]]="Checked",BIBS[[#This Row],[BIBS Participant ID]]&lt;&gt;"",BIBS[[#This Row],[Is participant considered high or low risk?]]&lt;&gt;"")</f>
        <v>0</v>
      </c>
    </row>
    <row r="413" spans="1:8" x14ac:dyDescent="0.2">
      <c r="A413" t="s">
        <v>445</v>
      </c>
      <c r="B413" t="s">
        <v>1270</v>
      </c>
      <c r="C413" t="s">
        <v>1271</v>
      </c>
      <c r="H413" t="b">
        <f>OR(BIBS[[#This Row],[Consent Ethics (choice=BIBS '[12/LO2017'])]]="Checked",BIBS[[#This Row],[BIBS Participant ID]]&lt;&gt;"",BIBS[[#This Row],[Is participant considered high or low risk?]]&lt;&gt;"")</f>
        <v>0</v>
      </c>
    </row>
    <row r="414" spans="1:8" x14ac:dyDescent="0.2">
      <c r="A414" t="s">
        <v>446</v>
      </c>
      <c r="B414" t="s">
        <v>1270</v>
      </c>
      <c r="C414" t="s">
        <v>1271</v>
      </c>
      <c r="H414" t="b">
        <f>OR(BIBS[[#This Row],[Consent Ethics (choice=BIBS '[12/LO2017'])]]="Checked",BIBS[[#This Row],[BIBS Participant ID]]&lt;&gt;"",BIBS[[#This Row],[Is participant considered high or low risk?]]&lt;&gt;"")</f>
        <v>0</v>
      </c>
    </row>
    <row r="415" spans="1:8" x14ac:dyDescent="0.2">
      <c r="A415" t="s">
        <v>447</v>
      </c>
      <c r="B415" t="s">
        <v>1270</v>
      </c>
      <c r="C415" t="s">
        <v>1271</v>
      </c>
      <c r="H415" t="b">
        <f>OR(BIBS[[#This Row],[Consent Ethics (choice=BIBS '[12/LO2017'])]]="Checked",BIBS[[#This Row],[BIBS Participant ID]]&lt;&gt;"",BIBS[[#This Row],[Is participant considered high or low risk?]]&lt;&gt;"")</f>
        <v>0</v>
      </c>
    </row>
    <row r="416" spans="1:8" x14ac:dyDescent="0.2">
      <c r="A416" t="s">
        <v>448</v>
      </c>
      <c r="B416" t="s">
        <v>1270</v>
      </c>
      <c r="C416" t="s">
        <v>1271</v>
      </c>
      <c r="H416" t="b">
        <f>OR(BIBS[[#This Row],[Consent Ethics (choice=BIBS '[12/LO2017'])]]="Checked",BIBS[[#This Row],[BIBS Participant ID]]&lt;&gt;"",BIBS[[#This Row],[Is participant considered high or low risk?]]&lt;&gt;"")</f>
        <v>0</v>
      </c>
    </row>
    <row r="417" spans="1:8" x14ac:dyDescent="0.2">
      <c r="A417" t="s">
        <v>449</v>
      </c>
      <c r="B417" t="s">
        <v>1270</v>
      </c>
      <c r="C417" t="s">
        <v>1271</v>
      </c>
      <c r="H417" t="b">
        <f>OR(BIBS[[#This Row],[Consent Ethics (choice=BIBS '[12/LO2017'])]]="Checked",BIBS[[#This Row],[BIBS Participant ID]]&lt;&gt;"",BIBS[[#This Row],[Is participant considered high or low risk?]]&lt;&gt;"")</f>
        <v>0</v>
      </c>
    </row>
    <row r="418" spans="1:8" x14ac:dyDescent="0.2">
      <c r="A418" t="s">
        <v>450</v>
      </c>
      <c r="B418" t="s">
        <v>1270</v>
      </c>
      <c r="C418" t="s">
        <v>1271</v>
      </c>
      <c r="H418" t="b">
        <f>OR(BIBS[[#This Row],[Consent Ethics (choice=BIBS '[12/LO2017'])]]="Checked",BIBS[[#This Row],[BIBS Participant ID]]&lt;&gt;"",BIBS[[#This Row],[Is participant considered high or low risk?]]&lt;&gt;"")</f>
        <v>0</v>
      </c>
    </row>
    <row r="419" spans="1:8" x14ac:dyDescent="0.2">
      <c r="A419" t="s">
        <v>451</v>
      </c>
      <c r="B419" t="s">
        <v>1270</v>
      </c>
      <c r="C419" t="s">
        <v>1271</v>
      </c>
      <c r="H419" t="b">
        <f>OR(BIBS[[#This Row],[Consent Ethics (choice=BIBS '[12/LO2017'])]]="Checked",BIBS[[#This Row],[BIBS Participant ID]]&lt;&gt;"",BIBS[[#This Row],[Is participant considered high or low risk?]]&lt;&gt;"")</f>
        <v>0</v>
      </c>
    </row>
    <row r="420" spans="1:8" x14ac:dyDescent="0.2">
      <c r="A420" t="s">
        <v>452</v>
      </c>
      <c r="B420" t="s">
        <v>1270</v>
      </c>
      <c r="C420" t="s">
        <v>1286</v>
      </c>
      <c r="D420" t="s">
        <v>1344</v>
      </c>
      <c r="E420" t="s">
        <v>1281</v>
      </c>
      <c r="H420" t="b">
        <f>OR(BIBS[[#This Row],[Consent Ethics (choice=BIBS '[12/LO2017'])]]="Checked",BIBS[[#This Row],[BIBS Participant ID]]&lt;&gt;"",BIBS[[#This Row],[Is participant considered high or low risk?]]&lt;&gt;"")</f>
        <v>1</v>
      </c>
    </row>
    <row r="421" spans="1:8" x14ac:dyDescent="0.2">
      <c r="A421" t="s">
        <v>453</v>
      </c>
      <c r="B421" t="s">
        <v>1270</v>
      </c>
      <c r="C421" t="s">
        <v>1271</v>
      </c>
      <c r="H421" t="b">
        <f>OR(BIBS[[#This Row],[Consent Ethics (choice=BIBS '[12/LO2017'])]]="Checked",BIBS[[#This Row],[BIBS Participant ID]]&lt;&gt;"",BIBS[[#This Row],[Is participant considered high or low risk?]]&lt;&gt;"")</f>
        <v>0</v>
      </c>
    </row>
    <row r="422" spans="1:8" x14ac:dyDescent="0.2">
      <c r="A422" t="s">
        <v>454</v>
      </c>
      <c r="B422" t="s">
        <v>1270</v>
      </c>
      <c r="C422" t="s">
        <v>1271</v>
      </c>
      <c r="H422" t="b">
        <f>OR(BIBS[[#This Row],[Consent Ethics (choice=BIBS '[12/LO2017'])]]="Checked",BIBS[[#This Row],[BIBS Participant ID]]&lt;&gt;"",BIBS[[#This Row],[Is participant considered high or low risk?]]&lt;&gt;"")</f>
        <v>0</v>
      </c>
    </row>
    <row r="423" spans="1:8" x14ac:dyDescent="0.2">
      <c r="A423" t="s">
        <v>455</v>
      </c>
      <c r="B423" t="s">
        <v>1270</v>
      </c>
      <c r="C423" t="s">
        <v>1271</v>
      </c>
      <c r="H423" t="b">
        <f>OR(BIBS[[#This Row],[Consent Ethics (choice=BIBS '[12/LO2017'])]]="Checked",BIBS[[#This Row],[BIBS Participant ID]]&lt;&gt;"",BIBS[[#This Row],[Is participant considered high or low risk?]]&lt;&gt;"")</f>
        <v>0</v>
      </c>
    </row>
    <row r="424" spans="1:8" x14ac:dyDescent="0.2">
      <c r="A424" t="s">
        <v>456</v>
      </c>
      <c r="B424" t="s">
        <v>1270</v>
      </c>
      <c r="C424" t="s">
        <v>1271</v>
      </c>
      <c r="H424" t="b">
        <f>OR(BIBS[[#This Row],[Consent Ethics (choice=BIBS '[12/LO2017'])]]="Checked",BIBS[[#This Row],[BIBS Participant ID]]&lt;&gt;"",BIBS[[#This Row],[Is participant considered high or low risk?]]&lt;&gt;"")</f>
        <v>0</v>
      </c>
    </row>
    <row r="425" spans="1:8" x14ac:dyDescent="0.2">
      <c r="A425" t="s">
        <v>457</v>
      </c>
      <c r="B425" t="s">
        <v>1270</v>
      </c>
      <c r="C425" t="s">
        <v>1271</v>
      </c>
      <c r="H425" t="b">
        <f>OR(BIBS[[#This Row],[Consent Ethics (choice=BIBS '[12/LO2017'])]]="Checked",BIBS[[#This Row],[BIBS Participant ID]]&lt;&gt;"",BIBS[[#This Row],[Is participant considered high or low risk?]]&lt;&gt;"")</f>
        <v>0</v>
      </c>
    </row>
    <row r="426" spans="1:8" x14ac:dyDescent="0.2">
      <c r="A426" t="s">
        <v>458</v>
      </c>
      <c r="B426" t="s">
        <v>1270</v>
      </c>
      <c r="C426" t="s">
        <v>1271</v>
      </c>
      <c r="H426" t="b">
        <f>OR(BIBS[[#This Row],[Consent Ethics (choice=BIBS '[12/LO2017'])]]="Checked",BIBS[[#This Row],[BIBS Participant ID]]&lt;&gt;"",BIBS[[#This Row],[Is participant considered high or low risk?]]&lt;&gt;"")</f>
        <v>0</v>
      </c>
    </row>
    <row r="427" spans="1:8" x14ac:dyDescent="0.2">
      <c r="A427" t="s">
        <v>459</v>
      </c>
      <c r="B427" t="s">
        <v>1270</v>
      </c>
      <c r="C427" t="s">
        <v>1271</v>
      </c>
      <c r="H427" t="b">
        <f>OR(BIBS[[#This Row],[Consent Ethics (choice=BIBS '[12/LO2017'])]]="Checked",BIBS[[#This Row],[BIBS Participant ID]]&lt;&gt;"",BIBS[[#This Row],[Is participant considered high or low risk?]]&lt;&gt;"")</f>
        <v>0</v>
      </c>
    </row>
    <row r="428" spans="1:8" x14ac:dyDescent="0.2">
      <c r="A428" t="s">
        <v>460</v>
      </c>
      <c r="B428" t="s">
        <v>1270</v>
      </c>
      <c r="C428" t="s">
        <v>1271</v>
      </c>
      <c r="H428" t="b">
        <f>OR(BIBS[[#This Row],[Consent Ethics (choice=BIBS '[12/LO2017'])]]="Checked",BIBS[[#This Row],[BIBS Participant ID]]&lt;&gt;"",BIBS[[#This Row],[Is participant considered high or low risk?]]&lt;&gt;"")</f>
        <v>0</v>
      </c>
    </row>
    <row r="429" spans="1:8" x14ac:dyDescent="0.2">
      <c r="A429" t="s">
        <v>461</v>
      </c>
      <c r="B429" t="s">
        <v>1270</v>
      </c>
      <c r="C429" t="s">
        <v>1271</v>
      </c>
      <c r="H429" t="b">
        <f>OR(BIBS[[#This Row],[Consent Ethics (choice=BIBS '[12/LO2017'])]]="Checked",BIBS[[#This Row],[BIBS Participant ID]]&lt;&gt;"",BIBS[[#This Row],[Is participant considered high or low risk?]]&lt;&gt;"")</f>
        <v>0</v>
      </c>
    </row>
    <row r="430" spans="1:8" x14ac:dyDescent="0.2">
      <c r="A430" t="s">
        <v>462</v>
      </c>
      <c r="B430" t="s">
        <v>1270</v>
      </c>
      <c r="C430" t="s">
        <v>1271</v>
      </c>
      <c r="H430" t="b">
        <f>OR(BIBS[[#This Row],[Consent Ethics (choice=BIBS '[12/LO2017'])]]="Checked",BIBS[[#This Row],[BIBS Participant ID]]&lt;&gt;"",BIBS[[#This Row],[Is participant considered high or low risk?]]&lt;&gt;"")</f>
        <v>0</v>
      </c>
    </row>
    <row r="431" spans="1:8" x14ac:dyDescent="0.2">
      <c r="A431" t="s">
        <v>463</v>
      </c>
      <c r="B431" t="s">
        <v>1270</v>
      </c>
      <c r="C431" t="s">
        <v>1271</v>
      </c>
      <c r="H431" t="b">
        <f>OR(BIBS[[#This Row],[Consent Ethics (choice=BIBS '[12/LO2017'])]]="Checked",BIBS[[#This Row],[BIBS Participant ID]]&lt;&gt;"",BIBS[[#This Row],[Is participant considered high or low risk?]]&lt;&gt;"")</f>
        <v>0</v>
      </c>
    </row>
    <row r="432" spans="1:8" x14ac:dyDescent="0.2">
      <c r="A432" t="s">
        <v>464</v>
      </c>
      <c r="B432" t="s">
        <v>1270</v>
      </c>
      <c r="C432" t="s">
        <v>1271</v>
      </c>
      <c r="H432" t="b">
        <f>OR(BIBS[[#This Row],[Consent Ethics (choice=BIBS '[12/LO2017'])]]="Checked",BIBS[[#This Row],[BIBS Participant ID]]&lt;&gt;"",BIBS[[#This Row],[Is participant considered high or low risk?]]&lt;&gt;"")</f>
        <v>0</v>
      </c>
    </row>
    <row r="433" spans="1:8" x14ac:dyDescent="0.2">
      <c r="A433" t="s">
        <v>465</v>
      </c>
      <c r="B433" t="s">
        <v>1270</v>
      </c>
      <c r="C433" t="s">
        <v>1271</v>
      </c>
      <c r="H433" t="b">
        <f>OR(BIBS[[#This Row],[Consent Ethics (choice=BIBS '[12/LO2017'])]]="Checked",BIBS[[#This Row],[BIBS Participant ID]]&lt;&gt;"",BIBS[[#This Row],[Is participant considered high or low risk?]]&lt;&gt;"")</f>
        <v>0</v>
      </c>
    </row>
    <row r="434" spans="1:8" x14ac:dyDescent="0.2">
      <c r="A434" t="s">
        <v>466</v>
      </c>
      <c r="B434" t="s">
        <v>1270</v>
      </c>
      <c r="C434" t="s">
        <v>1286</v>
      </c>
      <c r="D434" t="s">
        <v>1345</v>
      </c>
      <c r="E434" t="s">
        <v>1281</v>
      </c>
      <c r="H434" t="b">
        <f>OR(BIBS[[#This Row],[Consent Ethics (choice=BIBS '[12/LO2017'])]]="Checked",BIBS[[#This Row],[BIBS Participant ID]]&lt;&gt;"",BIBS[[#This Row],[Is participant considered high or low risk?]]&lt;&gt;"")</f>
        <v>1</v>
      </c>
    </row>
    <row r="435" spans="1:8" x14ac:dyDescent="0.2">
      <c r="A435" t="s">
        <v>467</v>
      </c>
      <c r="B435" t="s">
        <v>1270</v>
      </c>
      <c r="C435" t="s">
        <v>1286</v>
      </c>
      <c r="D435" t="s">
        <v>1346</v>
      </c>
      <c r="E435" t="s">
        <v>1284</v>
      </c>
      <c r="F435" t="s">
        <v>1347</v>
      </c>
      <c r="H435" t="b">
        <f>OR(BIBS[[#This Row],[Consent Ethics (choice=BIBS '[12/LO2017'])]]="Checked",BIBS[[#This Row],[BIBS Participant ID]]&lt;&gt;"",BIBS[[#This Row],[Is participant considered high or low risk?]]&lt;&gt;"")</f>
        <v>1</v>
      </c>
    </row>
    <row r="436" spans="1:8" x14ac:dyDescent="0.2">
      <c r="A436" t="s">
        <v>468</v>
      </c>
      <c r="B436" t="s">
        <v>1270</v>
      </c>
      <c r="C436" t="s">
        <v>1271</v>
      </c>
      <c r="H436" t="b">
        <f>OR(BIBS[[#This Row],[Consent Ethics (choice=BIBS '[12/LO2017'])]]="Checked",BIBS[[#This Row],[BIBS Participant ID]]&lt;&gt;"",BIBS[[#This Row],[Is participant considered high or low risk?]]&lt;&gt;"")</f>
        <v>0</v>
      </c>
    </row>
    <row r="437" spans="1:8" x14ac:dyDescent="0.2">
      <c r="A437" t="s">
        <v>469</v>
      </c>
      <c r="B437" t="s">
        <v>1270</v>
      </c>
      <c r="C437" t="s">
        <v>1271</v>
      </c>
      <c r="H437" t="b">
        <f>OR(BIBS[[#This Row],[Consent Ethics (choice=BIBS '[12/LO2017'])]]="Checked",BIBS[[#This Row],[BIBS Participant ID]]&lt;&gt;"",BIBS[[#This Row],[Is participant considered high or low risk?]]&lt;&gt;"")</f>
        <v>0</v>
      </c>
    </row>
    <row r="438" spans="1:8" x14ac:dyDescent="0.2">
      <c r="A438" t="s">
        <v>470</v>
      </c>
      <c r="B438" t="s">
        <v>1270</v>
      </c>
      <c r="C438" t="s">
        <v>1286</v>
      </c>
      <c r="D438" t="s">
        <v>1348</v>
      </c>
      <c r="E438" t="s">
        <v>1284</v>
      </c>
      <c r="F438" t="s">
        <v>1285</v>
      </c>
      <c r="H438" t="b">
        <f>OR(BIBS[[#This Row],[Consent Ethics (choice=BIBS '[12/LO2017'])]]="Checked",BIBS[[#This Row],[BIBS Participant ID]]&lt;&gt;"",BIBS[[#This Row],[Is participant considered high or low risk?]]&lt;&gt;"")</f>
        <v>1</v>
      </c>
    </row>
    <row r="439" spans="1:8" x14ac:dyDescent="0.2">
      <c r="A439" t="s">
        <v>471</v>
      </c>
      <c r="B439" t="s">
        <v>1270</v>
      </c>
      <c r="C439" t="s">
        <v>1271</v>
      </c>
      <c r="H439" t="b">
        <f>OR(BIBS[[#This Row],[Consent Ethics (choice=BIBS '[12/LO2017'])]]="Checked",BIBS[[#This Row],[BIBS Participant ID]]&lt;&gt;"",BIBS[[#This Row],[Is participant considered high or low risk?]]&lt;&gt;"")</f>
        <v>0</v>
      </c>
    </row>
    <row r="440" spans="1:8" x14ac:dyDescent="0.2">
      <c r="A440" t="s">
        <v>472</v>
      </c>
      <c r="B440" t="s">
        <v>1270</v>
      </c>
      <c r="C440" t="s">
        <v>1286</v>
      </c>
      <c r="D440" t="s">
        <v>1349</v>
      </c>
      <c r="E440" t="s">
        <v>1284</v>
      </c>
      <c r="F440" t="s">
        <v>1285</v>
      </c>
      <c r="H440" t="b">
        <f>OR(BIBS[[#This Row],[Consent Ethics (choice=BIBS '[12/LO2017'])]]="Checked",BIBS[[#This Row],[BIBS Participant ID]]&lt;&gt;"",BIBS[[#This Row],[Is participant considered high or low risk?]]&lt;&gt;"")</f>
        <v>1</v>
      </c>
    </row>
    <row r="441" spans="1:8" x14ac:dyDescent="0.2">
      <c r="A441" t="s">
        <v>473</v>
      </c>
      <c r="B441" t="s">
        <v>1270</v>
      </c>
      <c r="C441" t="s">
        <v>1271</v>
      </c>
      <c r="H441" t="b">
        <f>OR(BIBS[[#This Row],[Consent Ethics (choice=BIBS '[12/LO2017'])]]="Checked",BIBS[[#This Row],[BIBS Participant ID]]&lt;&gt;"",BIBS[[#This Row],[Is participant considered high or low risk?]]&lt;&gt;"")</f>
        <v>0</v>
      </c>
    </row>
    <row r="442" spans="1:8" x14ac:dyDescent="0.2">
      <c r="A442" t="s">
        <v>474</v>
      </c>
      <c r="B442" t="s">
        <v>1270</v>
      </c>
      <c r="C442" t="s">
        <v>1271</v>
      </c>
      <c r="H442" t="b">
        <f>OR(BIBS[[#This Row],[Consent Ethics (choice=BIBS '[12/LO2017'])]]="Checked",BIBS[[#This Row],[BIBS Participant ID]]&lt;&gt;"",BIBS[[#This Row],[Is participant considered high or low risk?]]&lt;&gt;"")</f>
        <v>0</v>
      </c>
    </row>
    <row r="443" spans="1:8" x14ac:dyDescent="0.2">
      <c r="A443" t="s">
        <v>475</v>
      </c>
      <c r="B443" t="s">
        <v>1270</v>
      </c>
      <c r="C443" t="s">
        <v>1271</v>
      </c>
      <c r="H443" t="b">
        <f>OR(BIBS[[#This Row],[Consent Ethics (choice=BIBS '[12/LO2017'])]]="Checked",BIBS[[#This Row],[BIBS Participant ID]]&lt;&gt;"",BIBS[[#This Row],[Is participant considered high or low risk?]]&lt;&gt;"")</f>
        <v>0</v>
      </c>
    </row>
    <row r="444" spans="1:8" x14ac:dyDescent="0.2">
      <c r="A444" t="s">
        <v>476</v>
      </c>
      <c r="B444" t="s">
        <v>1270</v>
      </c>
      <c r="C444" t="s">
        <v>1271</v>
      </c>
      <c r="H444" t="b">
        <f>OR(BIBS[[#This Row],[Consent Ethics (choice=BIBS '[12/LO2017'])]]="Checked",BIBS[[#This Row],[BIBS Participant ID]]&lt;&gt;"",BIBS[[#This Row],[Is participant considered high or low risk?]]&lt;&gt;"")</f>
        <v>0</v>
      </c>
    </row>
    <row r="445" spans="1:8" x14ac:dyDescent="0.2">
      <c r="A445" t="s">
        <v>477</v>
      </c>
      <c r="B445" t="s">
        <v>1270</v>
      </c>
      <c r="C445" t="s">
        <v>1271</v>
      </c>
      <c r="H445" t="b">
        <f>OR(BIBS[[#This Row],[Consent Ethics (choice=BIBS '[12/LO2017'])]]="Checked",BIBS[[#This Row],[BIBS Participant ID]]&lt;&gt;"",BIBS[[#This Row],[Is participant considered high or low risk?]]&lt;&gt;"")</f>
        <v>0</v>
      </c>
    </row>
    <row r="446" spans="1:8" x14ac:dyDescent="0.2">
      <c r="A446" t="s">
        <v>478</v>
      </c>
      <c r="B446" t="s">
        <v>1270</v>
      </c>
      <c r="C446" t="s">
        <v>1271</v>
      </c>
      <c r="H446" t="b">
        <f>OR(BIBS[[#This Row],[Consent Ethics (choice=BIBS '[12/LO2017'])]]="Checked",BIBS[[#This Row],[BIBS Participant ID]]&lt;&gt;"",BIBS[[#This Row],[Is participant considered high or low risk?]]&lt;&gt;"")</f>
        <v>0</v>
      </c>
    </row>
    <row r="447" spans="1:8" x14ac:dyDescent="0.2">
      <c r="A447" t="s">
        <v>479</v>
      </c>
      <c r="B447" t="s">
        <v>1270</v>
      </c>
      <c r="C447" t="s">
        <v>1271</v>
      </c>
      <c r="H447" t="b">
        <f>OR(BIBS[[#This Row],[Consent Ethics (choice=BIBS '[12/LO2017'])]]="Checked",BIBS[[#This Row],[BIBS Participant ID]]&lt;&gt;"",BIBS[[#This Row],[Is participant considered high or low risk?]]&lt;&gt;"")</f>
        <v>0</v>
      </c>
    </row>
    <row r="448" spans="1:8" x14ac:dyDescent="0.2">
      <c r="A448" t="s">
        <v>480</v>
      </c>
      <c r="B448" t="s">
        <v>1270</v>
      </c>
      <c r="C448" t="s">
        <v>1271</v>
      </c>
      <c r="H448" t="b">
        <f>OR(BIBS[[#This Row],[Consent Ethics (choice=BIBS '[12/LO2017'])]]="Checked",BIBS[[#This Row],[BIBS Participant ID]]&lt;&gt;"",BIBS[[#This Row],[Is participant considered high or low risk?]]&lt;&gt;"")</f>
        <v>0</v>
      </c>
    </row>
    <row r="449" spans="1:8" x14ac:dyDescent="0.2">
      <c r="A449" t="s">
        <v>481</v>
      </c>
      <c r="B449" t="s">
        <v>1270</v>
      </c>
      <c r="C449" t="s">
        <v>1271</v>
      </c>
      <c r="H449" t="b">
        <f>OR(BIBS[[#This Row],[Consent Ethics (choice=BIBS '[12/LO2017'])]]="Checked",BIBS[[#This Row],[BIBS Participant ID]]&lt;&gt;"",BIBS[[#This Row],[Is participant considered high or low risk?]]&lt;&gt;"")</f>
        <v>0</v>
      </c>
    </row>
    <row r="450" spans="1:8" x14ac:dyDescent="0.2">
      <c r="A450" t="s">
        <v>482</v>
      </c>
      <c r="B450" t="s">
        <v>1270</v>
      </c>
      <c r="C450" t="s">
        <v>1271</v>
      </c>
      <c r="H450" t="b">
        <f>OR(BIBS[[#This Row],[Consent Ethics (choice=BIBS '[12/LO2017'])]]="Checked",BIBS[[#This Row],[BIBS Participant ID]]&lt;&gt;"",BIBS[[#This Row],[Is participant considered high or low risk?]]&lt;&gt;"")</f>
        <v>0</v>
      </c>
    </row>
    <row r="451" spans="1:8" x14ac:dyDescent="0.2">
      <c r="A451" t="s">
        <v>483</v>
      </c>
      <c r="B451" t="s">
        <v>1270</v>
      </c>
      <c r="C451" t="s">
        <v>1271</v>
      </c>
      <c r="H451" t="b">
        <f>OR(BIBS[[#This Row],[Consent Ethics (choice=BIBS '[12/LO2017'])]]="Checked",BIBS[[#This Row],[BIBS Participant ID]]&lt;&gt;"",BIBS[[#This Row],[Is participant considered high or low risk?]]&lt;&gt;"")</f>
        <v>0</v>
      </c>
    </row>
    <row r="452" spans="1:8" x14ac:dyDescent="0.2">
      <c r="A452" t="s">
        <v>484</v>
      </c>
      <c r="B452" t="s">
        <v>1270</v>
      </c>
      <c r="C452" t="s">
        <v>1271</v>
      </c>
      <c r="H452" t="b">
        <f>OR(BIBS[[#This Row],[Consent Ethics (choice=BIBS '[12/LO2017'])]]="Checked",BIBS[[#This Row],[BIBS Participant ID]]&lt;&gt;"",BIBS[[#This Row],[Is participant considered high or low risk?]]&lt;&gt;"")</f>
        <v>0</v>
      </c>
    </row>
    <row r="453" spans="1:8" x14ac:dyDescent="0.2">
      <c r="A453" t="s">
        <v>485</v>
      </c>
      <c r="B453" t="s">
        <v>1270</v>
      </c>
      <c r="C453" t="s">
        <v>1286</v>
      </c>
      <c r="D453" t="s">
        <v>1350</v>
      </c>
      <c r="E453" t="s">
        <v>1281</v>
      </c>
      <c r="H453" t="b">
        <f>OR(BIBS[[#This Row],[Consent Ethics (choice=BIBS '[12/LO2017'])]]="Checked",BIBS[[#This Row],[BIBS Participant ID]]&lt;&gt;"",BIBS[[#This Row],[Is participant considered high or low risk?]]&lt;&gt;"")</f>
        <v>1</v>
      </c>
    </row>
    <row r="454" spans="1:8" x14ac:dyDescent="0.2">
      <c r="A454" t="s">
        <v>486</v>
      </c>
      <c r="B454" t="s">
        <v>1270</v>
      </c>
      <c r="C454" t="s">
        <v>1271</v>
      </c>
      <c r="H454" t="b">
        <f>OR(BIBS[[#This Row],[Consent Ethics (choice=BIBS '[12/LO2017'])]]="Checked",BIBS[[#This Row],[BIBS Participant ID]]&lt;&gt;"",BIBS[[#This Row],[Is participant considered high or low risk?]]&lt;&gt;"")</f>
        <v>0</v>
      </c>
    </row>
    <row r="455" spans="1:8" x14ac:dyDescent="0.2">
      <c r="A455" t="s">
        <v>487</v>
      </c>
      <c r="B455" t="s">
        <v>1270</v>
      </c>
      <c r="C455" t="s">
        <v>1286</v>
      </c>
      <c r="D455" t="s">
        <v>1351</v>
      </c>
      <c r="E455" t="s">
        <v>1281</v>
      </c>
      <c r="H455" t="b">
        <f>OR(BIBS[[#This Row],[Consent Ethics (choice=BIBS '[12/LO2017'])]]="Checked",BIBS[[#This Row],[BIBS Participant ID]]&lt;&gt;"",BIBS[[#This Row],[Is participant considered high or low risk?]]&lt;&gt;"")</f>
        <v>1</v>
      </c>
    </row>
    <row r="456" spans="1:8" x14ac:dyDescent="0.2">
      <c r="A456" t="s">
        <v>488</v>
      </c>
      <c r="B456" t="s">
        <v>1270</v>
      </c>
      <c r="C456" t="s">
        <v>1271</v>
      </c>
      <c r="H456" t="b">
        <f>OR(BIBS[[#This Row],[Consent Ethics (choice=BIBS '[12/LO2017'])]]="Checked",BIBS[[#This Row],[BIBS Participant ID]]&lt;&gt;"",BIBS[[#This Row],[Is participant considered high or low risk?]]&lt;&gt;"")</f>
        <v>0</v>
      </c>
    </row>
    <row r="457" spans="1:8" x14ac:dyDescent="0.2">
      <c r="A457" t="s">
        <v>489</v>
      </c>
      <c r="B457" t="s">
        <v>1270</v>
      </c>
      <c r="C457" t="s">
        <v>1271</v>
      </c>
      <c r="H457" t="b">
        <f>OR(BIBS[[#This Row],[Consent Ethics (choice=BIBS '[12/LO2017'])]]="Checked",BIBS[[#This Row],[BIBS Participant ID]]&lt;&gt;"",BIBS[[#This Row],[Is participant considered high or low risk?]]&lt;&gt;"")</f>
        <v>0</v>
      </c>
    </row>
    <row r="458" spans="1:8" x14ac:dyDescent="0.2">
      <c r="A458" t="s">
        <v>490</v>
      </c>
      <c r="B458" t="s">
        <v>1270</v>
      </c>
      <c r="C458" t="s">
        <v>1286</v>
      </c>
      <c r="D458" t="s">
        <v>1352</v>
      </c>
      <c r="E458" t="s">
        <v>1281</v>
      </c>
      <c r="H458" t="b">
        <f>OR(BIBS[[#This Row],[Consent Ethics (choice=BIBS '[12/LO2017'])]]="Checked",BIBS[[#This Row],[BIBS Participant ID]]&lt;&gt;"",BIBS[[#This Row],[Is participant considered high or low risk?]]&lt;&gt;"")</f>
        <v>1</v>
      </c>
    </row>
    <row r="459" spans="1:8" x14ac:dyDescent="0.2">
      <c r="A459" t="s">
        <v>491</v>
      </c>
      <c r="B459" t="s">
        <v>1270</v>
      </c>
      <c r="C459" t="s">
        <v>1271</v>
      </c>
      <c r="H459" t="b">
        <f>OR(BIBS[[#This Row],[Consent Ethics (choice=BIBS '[12/LO2017'])]]="Checked",BIBS[[#This Row],[BIBS Participant ID]]&lt;&gt;"",BIBS[[#This Row],[Is participant considered high or low risk?]]&lt;&gt;"")</f>
        <v>0</v>
      </c>
    </row>
    <row r="460" spans="1:8" x14ac:dyDescent="0.2">
      <c r="A460" t="s">
        <v>492</v>
      </c>
      <c r="B460" t="s">
        <v>1270</v>
      </c>
      <c r="C460" t="s">
        <v>1271</v>
      </c>
      <c r="H460" t="b">
        <f>OR(BIBS[[#This Row],[Consent Ethics (choice=BIBS '[12/LO2017'])]]="Checked",BIBS[[#This Row],[BIBS Participant ID]]&lt;&gt;"",BIBS[[#This Row],[Is participant considered high or low risk?]]&lt;&gt;"")</f>
        <v>0</v>
      </c>
    </row>
    <row r="461" spans="1:8" x14ac:dyDescent="0.2">
      <c r="A461" t="s">
        <v>493</v>
      </c>
      <c r="B461" t="s">
        <v>1270</v>
      </c>
      <c r="C461" t="s">
        <v>1271</v>
      </c>
      <c r="H461" t="b">
        <f>OR(BIBS[[#This Row],[Consent Ethics (choice=BIBS '[12/LO2017'])]]="Checked",BIBS[[#This Row],[BIBS Participant ID]]&lt;&gt;"",BIBS[[#This Row],[Is participant considered high or low risk?]]&lt;&gt;"")</f>
        <v>0</v>
      </c>
    </row>
    <row r="462" spans="1:8" x14ac:dyDescent="0.2">
      <c r="A462" t="s">
        <v>494</v>
      </c>
      <c r="B462" t="s">
        <v>1270</v>
      </c>
      <c r="C462" t="s">
        <v>1271</v>
      </c>
      <c r="H462" t="b">
        <f>OR(BIBS[[#This Row],[Consent Ethics (choice=BIBS '[12/LO2017'])]]="Checked",BIBS[[#This Row],[BIBS Participant ID]]&lt;&gt;"",BIBS[[#This Row],[Is participant considered high or low risk?]]&lt;&gt;"")</f>
        <v>0</v>
      </c>
    </row>
    <row r="463" spans="1:8" x14ac:dyDescent="0.2">
      <c r="A463" t="s">
        <v>495</v>
      </c>
      <c r="B463" t="s">
        <v>1270</v>
      </c>
      <c r="C463" t="s">
        <v>1271</v>
      </c>
      <c r="H463" t="b">
        <f>OR(BIBS[[#This Row],[Consent Ethics (choice=BIBS '[12/LO2017'])]]="Checked",BIBS[[#This Row],[BIBS Participant ID]]&lt;&gt;"",BIBS[[#This Row],[Is participant considered high or low risk?]]&lt;&gt;"")</f>
        <v>0</v>
      </c>
    </row>
    <row r="464" spans="1:8" x14ac:dyDescent="0.2">
      <c r="A464" t="s">
        <v>496</v>
      </c>
      <c r="B464" t="s">
        <v>1270</v>
      </c>
      <c r="C464" t="s">
        <v>1271</v>
      </c>
      <c r="H464" t="b">
        <f>OR(BIBS[[#This Row],[Consent Ethics (choice=BIBS '[12/LO2017'])]]="Checked",BIBS[[#This Row],[BIBS Participant ID]]&lt;&gt;"",BIBS[[#This Row],[Is participant considered high or low risk?]]&lt;&gt;"")</f>
        <v>0</v>
      </c>
    </row>
    <row r="465" spans="1:8" x14ac:dyDescent="0.2">
      <c r="A465" t="s">
        <v>497</v>
      </c>
      <c r="B465" t="s">
        <v>1270</v>
      </c>
      <c r="C465" t="s">
        <v>1271</v>
      </c>
      <c r="H465" t="b">
        <f>OR(BIBS[[#This Row],[Consent Ethics (choice=BIBS '[12/LO2017'])]]="Checked",BIBS[[#This Row],[BIBS Participant ID]]&lt;&gt;"",BIBS[[#This Row],[Is participant considered high or low risk?]]&lt;&gt;"")</f>
        <v>0</v>
      </c>
    </row>
    <row r="466" spans="1:8" x14ac:dyDescent="0.2">
      <c r="A466" t="s">
        <v>498</v>
      </c>
      <c r="B466" t="s">
        <v>1270</v>
      </c>
      <c r="C466" t="s">
        <v>1271</v>
      </c>
      <c r="H466" t="b">
        <f>OR(BIBS[[#This Row],[Consent Ethics (choice=BIBS '[12/LO2017'])]]="Checked",BIBS[[#This Row],[BIBS Participant ID]]&lt;&gt;"",BIBS[[#This Row],[Is participant considered high or low risk?]]&lt;&gt;"")</f>
        <v>0</v>
      </c>
    </row>
    <row r="467" spans="1:8" x14ac:dyDescent="0.2">
      <c r="A467" t="s">
        <v>499</v>
      </c>
      <c r="B467" t="s">
        <v>1270</v>
      </c>
      <c r="C467" t="s">
        <v>1271</v>
      </c>
      <c r="H467" t="b">
        <f>OR(BIBS[[#This Row],[Consent Ethics (choice=BIBS '[12/LO2017'])]]="Checked",BIBS[[#This Row],[BIBS Participant ID]]&lt;&gt;"",BIBS[[#This Row],[Is participant considered high or low risk?]]&lt;&gt;"")</f>
        <v>0</v>
      </c>
    </row>
    <row r="468" spans="1:8" x14ac:dyDescent="0.2">
      <c r="A468" t="s">
        <v>500</v>
      </c>
      <c r="B468" t="s">
        <v>1270</v>
      </c>
      <c r="C468" t="s">
        <v>1271</v>
      </c>
      <c r="H468" t="b">
        <f>OR(BIBS[[#This Row],[Consent Ethics (choice=BIBS '[12/LO2017'])]]="Checked",BIBS[[#This Row],[BIBS Participant ID]]&lt;&gt;"",BIBS[[#This Row],[Is participant considered high or low risk?]]&lt;&gt;"")</f>
        <v>0</v>
      </c>
    </row>
    <row r="469" spans="1:8" x14ac:dyDescent="0.2">
      <c r="A469" t="s">
        <v>501</v>
      </c>
      <c r="B469" t="s">
        <v>1270</v>
      </c>
      <c r="C469" t="s">
        <v>1271</v>
      </c>
      <c r="H469" t="b">
        <f>OR(BIBS[[#This Row],[Consent Ethics (choice=BIBS '[12/LO2017'])]]="Checked",BIBS[[#This Row],[BIBS Participant ID]]&lt;&gt;"",BIBS[[#This Row],[Is participant considered high or low risk?]]&lt;&gt;"")</f>
        <v>0</v>
      </c>
    </row>
    <row r="470" spans="1:8" x14ac:dyDescent="0.2">
      <c r="A470" t="s">
        <v>502</v>
      </c>
      <c r="B470" t="s">
        <v>1270</v>
      </c>
      <c r="C470" t="s">
        <v>1271</v>
      </c>
      <c r="H470" t="b">
        <f>OR(BIBS[[#This Row],[Consent Ethics (choice=BIBS '[12/LO2017'])]]="Checked",BIBS[[#This Row],[BIBS Participant ID]]&lt;&gt;"",BIBS[[#This Row],[Is participant considered high or low risk?]]&lt;&gt;"")</f>
        <v>0</v>
      </c>
    </row>
    <row r="471" spans="1:8" x14ac:dyDescent="0.2">
      <c r="A471" t="s">
        <v>503</v>
      </c>
      <c r="B471" t="s">
        <v>1270</v>
      </c>
      <c r="C471" t="s">
        <v>1271</v>
      </c>
      <c r="H471" t="b">
        <f>OR(BIBS[[#This Row],[Consent Ethics (choice=BIBS '[12/LO2017'])]]="Checked",BIBS[[#This Row],[BIBS Participant ID]]&lt;&gt;"",BIBS[[#This Row],[Is participant considered high or low risk?]]&lt;&gt;"")</f>
        <v>0</v>
      </c>
    </row>
    <row r="472" spans="1:8" x14ac:dyDescent="0.2">
      <c r="A472" t="s">
        <v>504</v>
      </c>
      <c r="B472" t="s">
        <v>1270</v>
      </c>
      <c r="C472" t="s">
        <v>1271</v>
      </c>
      <c r="H472" t="b">
        <f>OR(BIBS[[#This Row],[Consent Ethics (choice=BIBS '[12/LO2017'])]]="Checked",BIBS[[#This Row],[BIBS Participant ID]]&lt;&gt;"",BIBS[[#This Row],[Is participant considered high or low risk?]]&lt;&gt;"")</f>
        <v>0</v>
      </c>
    </row>
    <row r="473" spans="1:8" x14ac:dyDescent="0.2">
      <c r="A473" t="s">
        <v>505</v>
      </c>
      <c r="B473" t="s">
        <v>1270</v>
      </c>
      <c r="C473" t="s">
        <v>1271</v>
      </c>
      <c r="H473" t="b">
        <f>OR(BIBS[[#This Row],[Consent Ethics (choice=BIBS '[12/LO2017'])]]="Checked",BIBS[[#This Row],[BIBS Participant ID]]&lt;&gt;"",BIBS[[#This Row],[Is participant considered high or low risk?]]&lt;&gt;"")</f>
        <v>0</v>
      </c>
    </row>
    <row r="474" spans="1:8" x14ac:dyDescent="0.2">
      <c r="A474" t="s">
        <v>506</v>
      </c>
      <c r="B474" t="s">
        <v>1270</v>
      </c>
      <c r="C474" t="s">
        <v>1271</v>
      </c>
      <c r="H474" t="b">
        <f>OR(BIBS[[#This Row],[Consent Ethics (choice=BIBS '[12/LO2017'])]]="Checked",BIBS[[#This Row],[BIBS Participant ID]]&lt;&gt;"",BIBS[[#This Row],[Is participant considered high or low risk?]]&lt;&gt;"")</f>
        <v>0</v>
      </c>
    </row>
    <row r="475" spans="1:8" x14ac:dyDescent="0.2">
      <c r="A475" t="s">
        <v>507</v>
      </c>
      <c r="B475" t="s">
        <v>1270</v>
      </c>
      <c r="C475" t="s">
        <v>1271</v>
      </c>
      <c r="H475" t="b">
        <f>OR(BIBS[[#This Row],[Consent Ethics (choice=BIBS '[12/LO2017'])]]="Checked",BIBS[[#This Row],[BIBS Participant ID]]&lt;&gt;"",BIBS[[#This Row],[Is participant considered high or low risk?]]&lt;&gt;"")</f>
        <v>0</v>
      </c>
    </row>
    <row r="476" spans="1:8" x14ac:dyDescent="0.2">
      <c r="A476" t="s">
        <v>508</v>
      </c>
      <c r="B476" t="s">
        <v>1270</v>
      </c>
      <c r="C476" t="s">
        <v>1271</v>
      </c>
      <c r="H476" t="b">
        <f>OR(BIBS[[#This Row],[Consent Ethics (choice=BIBS '[12/LO2017'])]]="Checked",BIBS[[#This Row],[BIBS Participant ID]]&lt;&gt;"",BIBS[[#This Row],[Is participant considered high or low risk?]]&lt;&gt;"")</f>
        <v>0</v>
      </c>
    </row>
    <row r="477" spans="1:8" x14ac:dyDescent="0.2">
      <c r="A477" t="s">
        <v>509</v>
      </c>
      <c r="B477" t="s">
        <v>1270</v>
      </c>
      <c r="C477" t="s">
        <v>1271</v>
      </c>
      <c r="H477" t="b">
        <f>OR(BIBS[[#This Row],[Consent Ethics (choice=BIBS '[12/LO2017'])]]="Checked",BIBS[[#This Row],[BIBS Participant ID]]&lt;&gt;"",BIBS[[#This Row],[Is participant considered high or low risk?]]&lt;&gt;"")</f>
        <v>0</v>
      </c>
    </row>
    <row r="478" spans="1:8" x14ac:dyDescent="0.2">
      <c r="A478" t="s">
        <v>510</v>
      </c>
      <c r="B478" t="s">
        <v>1270</v>
      </c>
      <c r="C478" t="s">
        <v>1271</v>
      </c>
      <c r="H478" t="b">
        <f>OR(BIBS[[#This Row],[Consent Ethics (choice=BIBS '[12/LO2017'])]]="Checked",BIBS[[#This Row],[BIBS Participant ID]]&lt;&gt;"",BIBS[[#This Row],[Is participant considered high or low risk?]]&lt;&gt;"")</f>
        <v>0</v>
      </c>
    </row>
    <row r="479" spans="1:8" x14ac:dyDescent="0.2">
      <c r="A479" t="s">
        <v>511</v>
      </c>
      <c r="B479" t="s">
        <v>1270</v>
      </c>
      <c r="C479" t="s">
        <v>1271</v>
      </c>
      <c r="H479" t="b">
        <f>OR(BIBS[[#This Row],[Consent Ethics (choice=BIBS '[12/LO2017'])]]="Checked",BIBS[[#This Row],[BIBS Participant ID]]&lt;&gt;"",BIBS[[#This Row],[Is participant considered high or low risk?]]&lt;&gt;"")</f>
        <v>0</v>
      </c>
    </row>
    <row r="480" spans="1:8" x14ac:dyDescent="0.2">
      <c r="A480" t="s">
        <v>512</v>
      </c>
      <c r="B480" t="s">
        <v>1270</v>
      </c>
      <c r="C480" t="s">
        <v>1271</v>
      </c>
      <c r="H480" t="b">
        <f>OR(BIBS[[#This Row],[Consent Ethics (choice=BIBS '[12/LO2017'])]]="Checked",BIBS[[#This Row],[BIBS Participant ID]]&lt;&gt;"",BIBS[[#This Row],[Is participant considered high or low risk?]]&lt;&gt;"")</f>
        <v>0</v>
      </c>
    </row>
    <row r="481" spans="1:8" x14ac:dyDescent="0.2">
      <c r="A481" t="s">
        <v>513</v>
      </c>
      <c r="B481" t="s">
        <v>1270</v>
      </c>
      <c r="C481" t="s">
        <v>1271</v>
      </c>
      <c r="H481" t="b">
        <f>OR(BIBS[[#This Row],[Consent Ethics (choice=BIBS '[12/LO2017'])]]="Checked",BIBS[[#This Row],[BIBS Participant ID]]&lt;&gt;"",BIBS[[#This Row],[Is participant considered high or low risk?]]&lt;&gt;"")</f>
        <v>0</v>
      </c>
    </row>
    <row r="482" spans="1:8" x14ac:dyDescent="0.2">
      <c r="A482" t="s">
        <v>514</v>
      </c>
      <c r="B482" t="s">
        <v>1270</v>
      </c>
      <c r="C482" t="s">
        <v>1271</v>
      </c>
      <c r="H482" t="b">
        <f>OR(BIBS[[#This Row],[Consent Ethics (choice=BIBS '[12/LO2017'])]]="Checked",BIBS[[#This Row],[BIBS Participant ID]]&lt;&gt;"",BIBS[[#This Row],[Is participant considered high or low risk?]]&lt;&gt;"")</f>
        <v>0</v>
      </c>
    </row>
    <row r="483" spans="1:8" x14ac:dyDescent="0.2">
      <c r="A483" t="s">
        <v>515</v>
      </c>
      <c r="B483" t="s">
        <v>1270</v>
      </c>
      <c r="C483" t="s">
        <v>1271</v>
      </c>
      <c r="H483" t="b">
        <f>OR(BIBS[[#This Row],[Consent Ethics (choice=BIBS '[12/LO2017'])]]="Checked",BIBS[[#This Row],[BIBS Participant ID]]&lt;&gt;"",BIBS[[#This Row],[Is participant considered high or low risk?]]&lt;&gt;"")</f>
        <v>0</v>
      </c>
    </row>
    <row r="484" spans="1:8" x14ac:dyDescent="0.2">
      <c r="A484" t="s">
        <v>516</v>
      </c>
      <c r="B484" t="s">
        <v>1270</v>
      </c>
      <c r="C484" t="s">
        <v>1271</v>
      </c>
      <c r="H484" t="b">
        <f>OR(BIBS[[#This Row],[Consent Ethics (choice=BIBS '[12/LO2017'])]]="Checked",BIBS[[#This Row],[BIBS Participant ID]]&lt;&gt;"",BIBS[[#This Row],[Is participant considered high or low risk?]]&lt;&gt;"")</f>
        <v>0</v>
      </c>
    </row>
    <row r="485" spans="1:8" x14ac:dyDescent="0.2">
      <c r="A485" t="s">
        <v>517</v>
      </c>
      <c r="B485" t="s">
        <v>1270</v>
      </c>
      <c r="C485" t="s">
        <v>1271</v>
      </c>
      <c r="H485" t="b">
        <f>OR(BIBS[[#This Row],[Consent Ethics (choice=BIBS '[12/LO2017'])]]="Checked",BIBS[[#This Row],[BIBS Participant ID]]&lt;&gt;"",BIBS[[#This Row],[Is participant considered high or low risk?]]&lt;&gt;"")</f>
        <v>0</v>
      </c>
    </row>
    <row r="486" spans="1:8" x14ac:dyDescent="0.2">
      <c r="A486" t="s">
        <v>518</v>
      </c>
      <c r="B486" t="s">
        <v>1270</v>
      </c>
      <c r="C486" t="s">
        <v>1271</v>
      </c>
      <c r="H486" t="b">
        <f>OR(BIBS[[#This Row],[Consent Ethics (choice=BIBS '[12/LO2017'])]]="Checked",BIBS[[#This Row],[BIBS Participant ID]]&lt;&gt;"",BIBS[[#This Row],[Is participant considered high or low risk?]]&lt;&gt;"")</f>
        <v>0</v>
      </c>
    </row>
    <row r="487" spans="1:8" x14ac:dyDescent="0.2">
      <c r="A487" t="s">
        <v>519</v>
      </c>
      <c r="B487" t="s">
        <v>1270</v>
      </c>
      <c r="C487" t="s">
        <v>1271</v>
      </c>
      <c r="H487" t="b">
        <f>OR(BIBS[[#This Row],[Consent Ethics (choice=BIBS '[12/LO2017'])]]="Checked",BIBS[[#This Row],[BIBS Participant ID]]&lt;&gt;"",BIBS[[#This Row],[Is participant considered high or low risk?]]&lt;&gt;"")</f>
        <v>0</v>
      </c>
    </row>
    <row r="488" spans="1:8" x14ac:dyDescent="0.2">
      <c r="A488" t="s">
        <v>520</v>
      </c>
      <c r="B488" t="s">
        <v>1270</v>
      </c>
      <c r="C488" t="s">
        <v>1271</v>
      </c>
      <c r="H488" t="b">
        <f>OR(BIBS[[#This Row],[Consent Ethics (choice=BIBS '[12/LO2017'])]]="Checked",BIBS[[#This Row],[BIBS Participant ID]]&lt;&gt;"",BIBS[[#This Row],[Is participant considered high or low risk?]]&lt;&gt;"")</f>
        <v>0</v>
      </c>
    </row>
    <row r="489" spans="1:8" x14ac:dyDescent="0.2">
      <c r="A489" t="s">
        <v>521</v>
      </c>
      <c r="B489" t="s">
        <v>1270</v>
      </c>
      <c r="C489" t="s">
        <v>1286</v>
      </c>
      <c r="D489" t="s">
        <v>1353</v>
      </c>
      <c r="E489" t="s">
        <v>1284</v>
      </c>
      <c r="F489" t="s">
        <v>1285</v>
      </c>
      <c r="H489" t="b">
        <f>OR(BIBS[[#This Row],[Consent Ethics (choice=BIBS '[12/LO2017'])]]="Checked",BIBS[[#This Row],[BIBS Participant ID]]&lt;&gt;"",BIBS[[#This Row],[Is participant considered high or low risk?]]&lt;&gt;"")</f>
        <v>1</v>
      </c>
    </row>
    <row r="490" spans="1:8" x14ac:dyDescent="0.2">
      <c r="A490" t="s">
        <v>522</v>
      </c>
      <c r="B490" t="s">
        <v>1270</v>
      </c>
      <c r="C490" t="s">
        <v>1271</v>
      </c>
      <c r="H490" t="b">
        <f>OR(BIBS[[#This Row],[Consent Ethics (choice=BIBS '[12/LO2017'])]]="Checked",BIBS[[#This Row],[BIBS Participant ID]]&lt;&gt;"",BIBS[[#This Row],[Is participant considered high or low risk?]]&lt;&gt;"")</f>
        <v>0</v>
      </c>
    </row>
    <row r="491" spans="1:8" x14ac:dyDescent="0.2">
      <c r="A491" t="s">
        <v>523</v>
      </c>
      <c r="B491" t="s">
        <v>1270</v>
      </c>
      <c r="C491" t="s">
        <v>1271</v>
      </c>
      <c r="H491" t="b">
        <f>OR(BIBS[[#This Row],[Consent Ethics (choice=BIBS '[12/LO2017'])]]="Checked",BIBS[[#This Row],[BIBS Participant ID]]&lt;&gt;"",BIBS[[#This Row],[Is participant considered high or low risk?]]&lt;&gt;"")</f>
        <v>0</v>
      </c>
    </row>
    <row r="492" spans="1:8" x14ac:dyDescent="0.2">
      <c r="A492" t="s">
        <v>524</v>
      </c>
      <c r="B492" t="s">
        <v>1270</v>
      </c>
      <c r="C492" t="s">
        <v>1271</v>
      </c>
      <c r="H492" t="b">
        <f>OR(BIBS[[#This Row],[Consent Ethics (choice=BIBS '[12/LO2017'])]]="Checked",BIBS[[#This Row],[BIBS Participant ID]]&lt;&gt;"",BIBS[[#This Row],[Is participant considered high or low risk?]]&lt;&gt;"")</f>
        <v>0</v>
      </c>
    </row>
    <row r="493" spans="1:8" x14ac:dyDescent="0.2">
      <c r="A493" t="s">
        <v>525</v>
      </c>
      <c r="B493" t="s">
        <v>1270</v>
      </c>
      <c r="C493" t="s">
        <v>1286</v>
      </c>
      <c r="D493" t="s">
        <v>1354</v>
      </c>
      <c r="E493" t="s">
        <v>1284</v>
      </c>
      <c r="F493" t="s">
        <v>1285</v>
      </c>
      <c r="H493" t="b">
        <f>OR(BIBS[[#This Row],[Consent Ethics (choice=BIBS '[12/LO2017'])]]="Checked",BIBS[[#This Row],[BIBS Participant ID]]&lt;&gt;"",BIBS[[#This Row],[Is participant considered high or low risk?]]&lt;&gt;"")</f>
        <v>1</v>
      </c>
    </row>
    <row r="494" spans="1:8" x14ac:dyDescent="0.2">
      <c r="A494" t="s">
        <v>526</v>
      </c>
      <c r="B494" t="s">
        <v>1270</v>
      </c>
      <c r="C494" t="s">
        <v>1286</v>
      </c>
      <c r="D494" t="s">
        <v>1355</v>
      </c>
      <c r="E494" t="s">
        <v>1281</v>
      </c>
      <c r="H494" t="b">
        <f>OR(BIBS[[#This Row],[Consent Ethics (choice=BIBS '[12/LO2017'])]]="Checked",BIBS[[#This Row],[BIBS Participant ID]]&lt;&gt;"",BIBS[[#This Row],[Is participant considered high or low risk?]]&lt;&gt;"")</f>
        <v>1</v>
      </c>
    </row>
    <row r="495" spans="1:8" x14ac:dyDescent="0.2">
      <c r="A495" t="s">
        <v>527</v>
      </c>
      <c r="B495" t="s">
        <v>1270</v>
      </c>
      <c r="C495" t="s">
        <v>1286</v>
      </c>
      <c r="D495" t="s">
        <v>1356</v>
      </c>
      <c r="E495" t="s">
        <v>1284</v>
      </c>
      <c r="F495" t="s">
        <v>1285</v>
      </c>
      <c r="H495" t="b">
        <f>OR(BIBS[[#This Row],[Consent Ethics (choice=BIBS '[12/LO2017'])]]="Checked",BIBS[[#This Row],[BIBS Participant ID]]&lt;&gt;"",BIBS[[#This Row],[Is participant considered high or low risk?]]&lt;&gt;"")</f>
        <v>1</v>
      </c>
    </row>
    <row r="496" spans="1:8" x14ac:dyDescent="0.2">
      <c r="A496" t="s">
        <v>528</v>
      </c>
      <c r="B496" t="s">
        <v>1270</v>
      </c>
      <c r="C496" t="s">
        <v>1271</v>
      </c>
      <c r="H496" t="b">
        <f>OR(BIBS[[#This Row],[Consent Ethics (choice=BIBS '[12/LO2017'])]]="Checked",BIBS[[#This Row],[BIBS Participant ID]]&lt;&gt;"",BIBS[[#This Row],[Is participant considered high or low risk?]]&lt;&gt;"")</f>
        <v>0</v>
      </c>
    </row>
    <row r="497" spans="1:8" x14ac:dyDescent="0.2">
      <c r="A497" t="s">
        <v>529</v>
      </c>
      <c r="B497" t="s">
        <v>1270</v>
      </c>
      <c r="C497" t="s">
        <v>1286</v>
      </c>
      <c r="D497" t="s">
        <v>1357</v>
      </c>
      <c r="E497" t="s">
        <v>1284</v>
      </c>
      <c r="F497" t="s">
        <v>1285</v>
      </c>
      <c r="H497" t="b">
        <f>OR(BIBS[[#This Row],[Consent Ethics (choice=BIBS '[12/LO2017'])]]="Checked",BIBS[[#This Row],[BIBS Participant ID]]&lt;&gt;"",BIBS[[#This Row],[Is participant considered high or low risk?]]&lt;&gt;"")</f>
        <v>1</v>
      </c>
    </row>
    <row r="498" spans="1:8" x14ac:dyDescent="0.2">
      <c r="A498" t="s">
        <v>530</v>
      </c>
      <c r="B498" t="s">
        <v>1270</v>
      </c>
      <c r="C498" t="s">
        <v>1271</v>
      </c>
      <c r="H498" t="b">
        <f>OR(BIBS[[#This Row],[Consent Ethics (choice=BIBS '[12/LO2017'])]]="Checked",BIBS[[#This Row],[BIBS Participant ID]]&lt;&gt;"",BIBS[[#This Row],[Is participant considered high or low risk?]]&lt;&gt;"")</f>
        <v>0</v>
      </c>
    </row>
    <row r="499" spans="1:8" x14ac:dyDescent="0.2">
      <c r="A499" t="s">
        <v>531</v>
      </c>
      <c r="B499" t="s">
        <v>1270</v>
      </c>
      <c r="C499" t="s">
        <v>1271</v>
      </c>
      <c r="H499" t="b">
        <f>OR(BIBS[[#This Row],[Consent Ethics (choice=BIBS '[12/LO2017'])]]="Checked",BIBS[[#This Row],[BIBS Participant ID]]&lt;&gt;"",BIBS[[#This Row],[Is participant considered high or low risk?]]&lt;&gt;"")</f>
        <v>0</v>
      </c>
    </row>
    <row r="500" spans="1:8" x14ac:dyDescent="0.2">
      <c r="A500" t="s">
        <v>532</v>
      </c>
      <c r="B500" t="s">
        <v>1270</v>
      </c>
      <c r="C500" t="s">
        <v>1271</v>
      </c>
      <c r="H500" t="b">
        <f>OR(BIBS[[#This Row],[Consent Ethics (choice=BIBS '[12/LO2017'])]]="Checked",BIBS[[#This Row],[BIBS Participant ID]]&lt;&gt;"",BIBS[[#This Row],[Is participant considered high or low risk?]]&lt;&gt;"")</f>
        <v>0</v>
      </c>
    </row>
    <row r="501" spans="1:8" x14ac:dyDescent="0.2">
      <c r="A501" t="s">
        <v>533</v>
      </c>
      <c r="B501" t="s">
        <v>1270</v>
      </c>
      <c r="C501" t="s">
        <v>1271</v>
      </c>
      <c r="H501" t="b">
        <f>OR(BIBS[[#This Row],[Consent Ethics (choice=BIBS '[12/LO2017'])]]="Checked",BIBS[[#This Row],[BIBS Participant ID]]&lt;&gt;"",BIBS[[#This Row],[Is participant considered high or low risk?]]&lt;&gt;"")</f>
        <v>0</v>
      </c>
    </row>
    <row r="502" spans="1:8" x14ac:dyDescent="0.2">
      <c r="A502" t="s">
        <v>534</v>
      </c>
      <c r="B502" t="s">
        <v>1270</v>
      </c>
      <c r="C502" t="s">
        <v>1271</v>
      </c>
      <c r="H502" t="b">
        <f>OR(BIBS[[#This Row],[Consent Ethics (choice=BIBS '[12/LO2017'])]]="Checked",BIBS[[#This Row],[BIBS Participant ID]]&lt;&gt;"",BIBS[[#This Row],[Is participant considered high or low risk?]]&lt;&gt;"")</f>
        <v>0</v>
      </c>
    </row>
    <row r="503" spans="1:8" x14ac:dyDescent="0.2">
      <c r="A503" t="s">
        <v>535</v>
      </c>
      <c r="B503" t="s">
        <v>1270</v>
      </c>
      <c r="C503" t="s">
        <v>1271</v>
      </c>
      <c r="H503" t="b">
        <f>OR(BIBS[[#This Row],[Consent Ethics (choice=BIBS '[12/LO2017'])]]="Checked",BIBS[[#This Row],[BIBS Participant ID]]&lt;&gt;"",BIBS[[#This Row],[Is participant considered high or low risk?]]&lt;&gt;"")</f>
        <v>0</v>
      </c>
    </row>
    <row r="504" spans="1:8" x14ac:dyDescent="0.2">
      <c r="A504" t="s">
        <v>536</v>
      </c>
      <c r="B504" t="s">
        <v>1270</v>
      </c>
      <c r="C504" t="s">
        <v>1271</v>
      </c>
      <c r="H504" t="b">
        <f>OR(BIBS[[#This Row],[Consent Ethics (choice=BIBS '[12/LO2017'])]]="Checked",BIBS[[#This Row],[BIBS Participant ID]]&lt;&gt;"",BIBS[[#This Row],[Is participant considered high or low risk?]]&lt;&gt;"")</f>
        <v>0</v>
      </c>
    </row>
    <row r="505" spans="1:8" x14ac:dyDescent="0.2">
      <c r="A505" t="s">
        <v>537</v>
      </c>
      <c r="B505" t="s">
        <v>1270</v>
      </c>
      <c r="C505" t="s">
        <v>1271</v>
      </c>
      <c r="H505" t="b">
        <f>OR(BIBS[[#This Row],[Consent Ethics (choice=BIBS '[12/LO2017'])]]="Checked",BIBS[[#This Row],[BIBS Participant ID]]&lt;&gt;"",BIBS[[#This Row],[Is participant considered high or low risk?]]&lt;&gt;"")</f>
        <v>0</v>
      </c>
    </row>
    <row r="506" spans="1:8" x14ac:dyDescent="0.2">
      <c r="A506" t="s">
        <v>538</v>
      </c>
      <c r="B506" t="s">
        <v>1270</v>
      </c>
      <c r="C506" t="s">
        <v>1271</v>
      </c>
      <c r="H506" t="b">
        <f>OR(BIBS[[#This Row],[Consent Ethics (choice=BIBS '[12/LO2017'])]]="Checked",BIBS[[#This Row],[BIBS Participant ID]]&lt;&gt;"",BIBS[[#This Row],[Is participant considered high or low risk?]]&lt;&gt;"")</f>
        <v>0</v>
      </c>
    </row>
    <row r="507" spans="1:8" x14ac:dyDescent="0.2">
      <c r="A507" t="s">
        <v>539</v>
      </c>
      <c r="B507" t="s">
        <v>1270</v>
      </c>
      <c r="C507" t="s">
        <v>1271</v>
      </c>
      <c r="H507" t="b">
        <f>OR(BIBS[[#This Row],[Consent Ethics (choice=BIBS '[12/LO2017'])]]="Checked",BIBS[[#This Row],[BIBS Participant ID]]&lt;&gt;"",BIBS[[#This Row],[Is participant considered high or low risk?]]&lt;&gt;"")</f>
        <v>0</v>
      </c>
    </row>
    <row r="508" spans="1:8" x14ac:dyDescent="0.2">
      <c r="A508" t="s">
        <v>540</v>
      </c>
      <c r="B508" t="s">
        <v>1270</v>
      </c>
      <c r="C508" t="s">
        <v>1286</v>
      </c>
      <c r="D508" t="s">
        <v>1358</v>
      </c>
      <c r="E508" t="s">
        <v>1284</v>
      </c>
      <c r="F508" t="s">
        <v>1285</v>
      </c>
      <c r="H508" t="b">
        <f>OR(BIBS[[#This Row],[Consent Ethics (choice=BIBS '[12/LO2017'])]]="Checked",BIBS[[#This Row],[BIBS Participant ID]]&lt;&gt;"",BIBS[[#This Row],[Is participant considered high or low risk?]]&lt;&gt;"")</f>
        <v>1</v>
      </c>
    </row>
    <row r="509" spans="1:8" x14ac:dyDescent="0.2">
      <c r="A509" t="s">
        <v>541</v>
      </c>
      <c r="B509" t="s">
        <v>1270</v>
      </c>
      <c r="C509" t="s">
        <v>1271</v>
      </c>
      <c r="H509" t="b">
        <f>OR(BIBS[[#This Row],[Consent Ethics (choice=BIBS '[12/LO2017'])]]="Checked",BIBS[[#This Row],[BIBS Participant ID]]&lt;&gt;"",BIBS[[#This Row],[Is participant considered high or low risk?]]&lt;&gt;"")</f>
        <v>0</v>
      </c>
    </row>
    <row r="510" spans="1:8" x14ac:dyDescent="0.2">
      <c r="A510" t="s">
        <v>542</v>
      </c>
      <c r="B510" t="s">
        <v>1270</v>
      </c>
      <c r="C510" t="s">
        <v>1286</v>
      </c>
      <c r="D510" t="s">
        <v>1359</v>
      </c>
      <c r="E510" t="s">
        <v>1281</v>
      </c>
      <c r="H510" t="b">
        <f>OR(BIBS[[#This Row],[Consent Ethics (choice=BIBS '[12/LO2017'])]]="Checked",BIBS[[#This Row],[BIBS Participant ID]]&lt;&gt;"",BIBS[[#This Row],[Is participant considered high or low risk?]]&lt;&gt;"")</f>
        <v>1</v>
      </c>
    </row>
    <row r="511" spans="1:8" x14ac:dyDescent="0.2">
      <c r="A511" t="s">
        <v>543</v>
      </c>
      <c r="B511" t="s">
        <v>1270</v>
      </c>
      <c r="C511" t="s">
        <v>1271</v>
      </c>
      <c r="H511" t="b">
        <f>OR(BIBS[[#This Row],[Consent Ethics (choice=BIBS '[12/LO2017'])]]="Checked",BIBS[[#This Row],[BIBS Participant ID]]&lt;&gt;"",BIBS[[#This Row],[Is participant considered high or low risk?]]&lt;&gt;"")</f>
        <v>0</v>
      </c>
    </row>
    <row r="512" spans="1:8" x14ac:dyDescent="0.2">
      <c r="A512" t="s">
        <v>544</v>
      </c>
      <c r="B512" t="s">
        <v>1270</v>
      </c>
      <c r="C512" t="s">
        <v>1271</v>
      </c>
      <c r="H512" t="b">
        <f>OR(BIBS[[#This Row],[Consent Ethics (choice=BIBS '[12/LO2017'])]]="Checked",BIBS[[#This Row],[BIBS Participant ID]]&lt;&gt;"",BIBS[[#This Row],[Is participant considered high or low risk?]]&lt;&gt;"")</f>
        <v>0</v>
      </c>
    </row>
    <row r="513" spans="1:8" x14ac:dyDescent="0.2">
      <c r="A513" t="s">
        <v>545</v>
      </c>
      <c r="B513" t="s">
        <v>1270</v>
      </c>
      <c r="C513" t="s">
        <v>1271</v>
      </c>
      <c r="H513" t="b">
        <f>OR(BIBS[[#This Row],[Consent Ethics (choice=BIBS '[12/LO2017'])]]="Checked",BIBS[[#This Row],[BIBS Participant ID]]&lt;&gt;"",BIBS[[#This Row],[Is participant considered high or low risk?]]&lt;&gt;"")</f>
        <v>0</v>
      </c>
    </row>
    <row r="514" spans="1:8" x14ac:dyDescent="0.2">
      <c r="A514" t="s">
        <v>546</v>
      </c>
      <c r="B514" t="s">
        <v>1270</v>
      </c>
      <c r="C514" t="s">
        <v>1271</v>
      </c>
      <c r="H514" t="b">
        <f>OR(BIBS[[#This Row],[Consent Ethics (choice=BIBS '[12/LO2017'])]]="Checked",BIBS[[#This Row],[BIBS Participant ID]]&lt;&gt;"",BIBS[[#This Row],[Is participant considered high or low risk?]]&lt;&gt;"")</f>
        <v>0</v>
      </c>
    </row>
    <row r="515" spans="1:8" x14ac:dyDescent="0.2">
      <c r="A515" t="s">
        <v>547</v>
      </c>
      <c r="B515" t="s">
        <v>1270</v>
      </c>
      <c r="C515" t="s">
        <v>1271</v>
      </c>
      <c r="H515" t="b">
        <f>OR(BIBS[[#This Row],[Consent Ethics (choice=BIBS '[12/LO2017'])]]="Checked",BIBS[[#This Row],[BIBS Participant ID]]&lt;&gt;"",BIBS[[#This Row],[Is participant considered high or low risk?]]&lt;&gt;"")</f>
        <v>0</v>
      </c>
    </row>
    <row r="516" spans="1:8" x14ac:dyDescent="0.2">
      <c r="A516" t="s">
        <v>548</v>
      </c>
      <c r="B516" t="s">
        <v>1270</v>
      </c>
      <c r="C516" t="s">
        <v>1271</v>
      </c>
      <c r="H516" t="b">
        <f>OR(BIBS[[#This Row],[Consent Ethics (choice=BIBS '[12/LO2017'])]]="Checked",BIBS[[#This Row],[BIBS Participant ID]]&lt;&gt;"",BIBS[[#This Row],[Is participant considered high or low risk?]]&lt;&gt;"")</f>
        <v>0</v>
      </c>
    </row>
    <row r="517" spans="1:8" x14ac:dyDescent="0.2">
      <c r="A517" t="s">
        <v>549</v>
      </c>
      <c r="B517" t="s">
        <v>1270</v>
      </c>
      <c r="C517" t="s">
        <v>1271</v>
      </c>
      <c r="H517" t="b">
        <f>OR(BIBS[[#This Row],[Consent Ethics (choice=BIBS '[12/LO2017'])]]="Checked",BIBS[[#This Row],[BIBS Participant ID]]&lt;&gt;"",BIBS[[#This Row],[Is participant considered high or low risk?]]&lt;&gt;"")</f>
        <v>0</v>
      </c>
    </row>
    <row r="518" spans="1:8" x14ac:dyDescent="0.2">
      <c r="A518" t="s">
        <v>550</v>
      </c>
      <c r="B518" t="s">
        <v>1270</v>
      </c>
      <c r="C518" t="s">
        <v>1271</v>
      </c>
      <c r="H518" t="b">
        <f>OR(BIBS[[#This Row],[Consent Ethics (choice=BIBS '[12/LO2017'])]]="Checked",BIBS[[#This Row],[BIBS Participant ID]]&lt;&gt;"",BIBS[[#This Row],[Is participant considered high or low risk?]]&lt;&gt;"")</f>
        <v>0</v>
      </c>
    </row>
    <row r="519" spans="1:8" x14ac:dyDescent="0.2">
      <c r="A519" t="s">
        <v>551</v>
      </c>
      <c r="B519" t="s">
        <v>1270</v>
      </c>
      <c r="C519" t="s">
        <v>1271</v>
      </c>
      <c r="H519" t="b">
        <f>OR(BIBS[[#This Row],[Consent Ethics (choice=BIBS '[12/LO2017'])]]="Checked",BIBS[[#This Row],[BIBS Participant ID]]&lt;&gt;"",BIBS[[#This Row],[Is participant considered high or low risk?]]&lt;&gt;"")</f>
        <v>0</v>
      </c>
    </row>
    <row r="520" spans="1:8" x14ac:dyDescent="0.2">
      <c r="A520" t="s">
        <v>552</v>
      </c>
      <c r="B520" t="s">
        <v>1270</v>
      </c>
      <c r="C520" t="s">
        <v>1271</v>
      </c>
      <c r="H520" t="b">
        <f>OR(BIBS[[#This Row],[Consent Ethics (choice=BIBS '[12/LO2017'])]]="Checked",BIBS[[#This Row],[BIBS Participant ID]]&lt;&gt;"",BIBS[[#This Row],[Is participant considered high or low risk?]]&lt;&gt;"")</f>
        <v>0</v>
      </c>
    </row>
    <row r="521" spans="1:8" x14ac:dyDescent="0.2">
      <c r="A521" t="s">
        <v>553</v>
      </c>
      <c r="B521" t="s">
        <v>1270</v>
      </c>
      <c r="C521" t="s">
        <v>1271</v>
      </c>
      <c r="H521" t="b">
        <f>OR(BIBS[[#This Row],[Consent Ethics (choice=BIBS '[12/LO2017'])]]="Checked",BIBS[[#This Row],[BIBS Participant ID]]&lt;&gt;"",BIBS[[#This Row],[Is participant considered high or low risk?]]&lt;&gt;"")</f>
        <v>0</v>
      </c>
    </row>
    <row r="522" spans="1:8" x14ac:dyDescent="0.2">
      <c r="A522" t="s">
        <v>554</v>
      </c>
      <c r="B522" t="s">
        <v>1270</v>
      </c>
      <c r="C522" t="s">
        <v>1271</v>
      </c>
      <c r="H522" t="b">
        <f>OR(BIBS[[#This Row],[Consent Ethics (choice=BIBS '[12/LO2017'])]]="Checked",BIBS[[#This Row],[BIBS Participant ID]]&lt;&gt;"",BIBS[[#This Row],[Is participant considered high or low risk?]]&lt;&gt;"")</f>
        <v>0</v>
      </c>
    </row>
    <row r="523" spans="1:8" x14ac:dyDescent="0.2">
      <c r="A523" t="s">
        <v>555</v>
      </c>
      <c r="B523" t="s">
        <v>1270</v>
      </c>
      <c r="C523" t="s">
        <v>1271</v>
      </c>
      <c r="H523" t="b">
        <f>OR(BIBS[[#This Row],[Consent Ethics (choice=BIBS '[12/LO2017'])]]="Checked",BIBS[[#This Row],[BIBS Participant ID]]&lt;&gt;"",BIBS[[#This Row],[Is participant considered high or low risk?]]&lt;&gt;"")</f>
        <v>0</v>
      </c>
    </row>
    <row r="524" spans="1:8" x14ac:dyDescent="0.2">
      <c r="A524" t="s">
        <v>556</v>
      </c>
      <c r="B524" t="s">
        <v>1270</v>
      </c>
      <c r="C524" t="s">
        <v>1271</v>
      </c>
      <c r="H524" t="b">
        <f>OR(BIBS[[#This Row],[Consent Ethics (choice=BIBS '[12/LO2017'])]]="Checked",BIBS[[#This Row],[BIBS Participant ID]]&lt;&gt;"",BIBS[[#This Row],[Is participant considered high or low risk?]]&lt;&gt;"")</f>
        <v>0</v>
      </c>
    </row>
    <row r="525" spans="1:8" x14ac:dyDescent="0.2">
      <c r="A525" t="s">
        <v>557</v>
      </c>
      <c r="B525" t="s">
        <v>1270</v>
      </c>
      <c r="C525" t="s">
        <v>1271</v>
      </c>
      <c r="H525" t="b">
        <f>OR(BIBS[[#This Row],[Consent Ethics (choice=BIBS '[12/LO2017'])]]="Checked",BIBS[[#This Row],[BIBS Participant ID]]&lt;&gt;"",BIBS[[#This Row],[Is participant considered high or low risk?]]&lt;&gt;"")</f>
        <v>0</v>
      </c>
    </row>
    <row r="526" spans="1:8" x14ac:dyDescent="0.2">
      <c r="A526" t="s">
        <v>558</v>
      </c>
      <c r="B526" t="s">
        <v>1270</v>
      </c>
      <c r="C526" t="s">
        <v>1271</v>
      </c>
      <c r="H526" t="b">
        <f>OR(BIBS[[#This Row],[Consent Ethics (choice=BIBS '[12/LO2017'])]]="Checked",BIBS[[#This Row],[BIBS Participant ID]]&lt;&gt;"",BIBS[[#This Row],[Is participant considered high or low risk?]]&lt;&gt;"")</f>
        <v>0</v>
      </c>
    </row>
    <row r="527" spans="1:8" x14ac:dyDescent="0.2">
      <c r="A527" t="s">
        <v>559</v>
      </c>
      <c r="B527" t="s">
        <v>1270</v>
      </c>
      <c r="C527" t="s">
        <v>1271</v>
      </c>
      <c r="H527" t="b">
        <f>OR(BIBS[[#This Row],[Consent Ethics (choice=BIBS '[12/LO2017'])]]="Checked",BIBS[[#This Row],[BIBS Participant ID]]&lt;&gt;"",BIBS[[#This Row],[Is participant considered high or low risk?]]&lt;&gt;"")</f>
        <v>0</v>
      </c>
    </row>
    <row r="528" spans="1:8" x14ac:dyDescent="0.2">
      <c r="A528" t="s">
        <v>560</v>
      </c>
      <c r="B528" t="s">
        <v>1270</v>
      </c>
      <c r="C528" t="s">
        <v>1271</v>
      </c>
      <c r="H528" t="b">
        <f>OR(BIBS[[#This Row],[Consent Ethics (choice=BIBS '[12/LO2017'])]]="Checked",BIBS[[#This Row],[BIBS Participant ID]]&lt;&gt;"",BIBS[[#This Row],[Is participant considered high or low risk?]]&lt;&gt;"")</f>
        <v>0</v>
      </c>
    </row>
    <row r="529" spans="1:8" x14ac:dyDescent="0.2">
      <c r="A529" t="s">
        <v>561</v>
      </c>
      <c r="B529" t="s">
        <v>1270</v>
      </c>
      <c r="C529" t="s">
        <v>1271</v>
      </c>
      <c r="H529" t="b">
        <f>OR(BIBS[[#This Row],[Consent Ethics (choice=BIBS '[12/LO2017'])]]="Checked",BIBS[[#This Row],[BIBS Participant ID]]&lt;&gt;"",BIBS[[#This Row],[Is participant considered high or low risk?]]&lt;&gt;"")</f>
        <v>0</v>
      </c>
    </row>
    <row r="530" spans="1:8" x14ac:dyDescent="0.2">
      <c r="A530" t="s">
        <v>562</v>
      </c>
      <c r="B530" t="s">
        <v>1270</v>
      </c>
      <c r="C530" t="s">
        <v>1271</v>
      </c>
      <c r="H530" t="b">
        <f>OR(BIBS[[#This Row],[Consent Ethics (choice=BIBS '[12/LO2017'])]]="Checked",BIBS[[#This Row],[BIBS Participant ID]]&lt;&gt;"",BIBS[[#This Row],[Is participant considered high or low risk?]]&lt;&gt;"")</f>
        <v>0</v>
      </c>
    </row>
    <row r="531" spans="1:8" x14ac:dyDescent="0.2">
      <c r="A531" t="s">
        <v>563</v>
      </c>
      <c r="B531" t="s">
        <v>1270</v>
      </c>
      <c r="C531" t="s">
        <v>1271</v>
      </c>
      <c r="H531" t="b">
        <f>OR(BIBS[[#This Row],[Consent Ethics (choice=BIBS '[12/LO2017'])]]="Checked",BIBS[[#This Row],[BIBS Participant ID]]&lt;&gt;"",BIBS[[#This Row],[Is participant considered high or low risk?]]&lt;&gt;"")</f>
        <v>0</v>
      </c>
    </row>
    <row r="532" spans="1:8" x14ac:dyDescent="0.2">
      <c r="A532" t="s">
        <v>564</v>
      </c>
      <c r="B532" t="s">
        <v>1270</v>
      </c>
      <c r="C532" t="s">
        <v>1271</v>
      </c>
      <c r="H532" t="b">
        <f>OR(BIBS[[#This Row],[Consent Ethics (choice=BIBS '[12/LO2017'])]]="Checked",BIBS[[#This Row],[BIBS Participant ID]]&lt;&gt;"",BIBS[[#This Row],[Is participant considered high or low risk?]]&lt;&gt;"")</f>
        <v>0</v>
      </c>
    </row>
    <row r="533" spans="1:8" x14ac:dyDescent="0.2">
      <c r="A533" t="s">
        <v>565</v>
      </c>
      <c r="B533" t="s">
        <v>1270</v>
      </c>
      <c r="C533" t="s">
        <v>1271</v>
      </c>
      <c r="H533" t="b">
        <f>OR(BIBS[[#This Row],[Consent Ethics (choice=BIBS '[12/LO2017'])]]="Checked",BIBS[[#This Row],[BIBS Participant ID]]&lt;&gt;"",BIBS[[#This Row],[Is participant considered high or low risk?]]&lt;&gt;"")</f>
        <v>0</v>
      </c>
    </row>
    <row r="534" spans="1:8" x14ac:dyDescent="0.2">
      <c r="A534" t="s">
        <v>566</v>
      </c>
      <c r="B534" t="s">
        <v>1270</v>
      </c>
      <c r="C534" t="s">
        <v>1271</v>
      </c>
      <c r="H534" t="b">
        <f>OR(BIBS[[#This Row],[Consent Ethics (choice=BIBS '[12/LO2017'])]]="Checked",BIBS[[#This Row],[BIBS Participant ID]]&lt;&gt;"",BIBS[[#This Row],[Is participant considered high or low risk?]]&lt;&gt;"")</f>
        <v>0</v>
      </c>
    </row>
    <row r="535" spans="1:8" x14ac:dyDescent="0.2">
      <c r="A535" t="s">
        <v>567</v>
      </c>
      <c r="B535" t="s">
        <v>1270</v>
      </c>
      <c r="C535" t="s">
        <v>1271</v>
      </c>
      <c r="H535" t="b">
        <f>OR(BIBS[[#This Row],[Consent Ethics (choice=BIBS '[12/LO2017'])]]="Checked",BIBS[[#This Row],[BIBS Participant ID]]&lt;&gt;"",BIBS[[#This Row],[Is participant considered high or low risk?]]&lt;&gt;"")</f>
        <v>0</v>
      </c>
    </row>
    <row r="536" spans="1:8" x14ac:dyDescent="0.2">
      <c r="A536" t="s">
        <v>568</v>
      </c>
      <c r="B536" t="s">
        <v>1270</v>
      </c>
      <c r="C536" t="s">
        <v>1271</v>
      </c>
      <c r="H536" t="b">
        <f>OR(BIBS[[#This Row],[Consent Ethics (choice=BIBS '[12/LO2017'])]]="Checked",BIBS[[#This Row],[BIBS Participant ID]]&lt;&gt;"",BIBS[[#This Row],[Is participant considered high or low risk?]]&lt;&gt;"")</f>
        <v>0</v>
      </c>
    </row>
    <row r="537" spans="1:8" x14ac:dyDescent="0.2">
      <c r="A537" t="s">
        <v>569</v>
      </c>
      <c r="B537" t="s">
        <v>1270</v>
      </c>
      <c r="C537" t="s">
        <v>1271</v>
      </c>
      <c r="H537" t="b">
        <f>OR(BIBS[[#This Row],[Consent Ethics (choice=BIBS '[12/LO2017'])]]="Checked",BIBS[[#This Row],[BIBS Participant ID]]&lt;&gt;"",BIBS[[#This Row],[Is participant considered high or low risk?]]&lt;&gt;"")</f>
        <v>0</v>
      </c>
    </row>
    <row r="538" spans="1:8" x14ac:dyDescent="0.2">
      <c r="A538" t="s">
        <v>570</v>
      </c>
      <c r="B538" t="s">
        <v>1270</v>
      </c>
      <c r="C538" t="s">
        <v>1271</v>
      </c>
      <c r="H538" t="b">
        <f>OR(BIBS[[#This Row],[Consent Ethics (choice=BIBS '[12/LO2017'])]]="Checked",BIBS[[#This Row],[BIBS Participant ID]]&lt;&gt;"",BIBS[[#This Row],[Is participant considered high or low risk?]]&lt;&gt;"")</f>
        <v>0</v>
      </c>
    </row>
    <row r="539" spans="1:8" x14ac:dyDescent="0.2">
      <c r="A539" t="s">
        <v>571</v>
      </c>
      <c r="B539" t="s">
        <v>1270</v>
      </c>
      <c r="C539" t="s">
        <v>1271</v>
      </c>
      <c r="H539" t="b">
        <f>OR(BIBS[[#This Row],[Consent Ethics (choice=BIBS '[12/LO2017'])]]="Checked",BIBS[[#This Row],[BIBS Participant ID]]&lt;&gt;"",BIBS[[#This Row],[Is participant considered high or low risk?]]&lt;&gt;"")</f>
        <v>0</v>
      </c>
    </row>
    <row r="540" spans="1:8" x14ac:dyDescent="0.2">
      <c r="A540" t="s">
        <v>572</v>
      </c>
      <c r="B540" t="s">
        <v>1270</v>
      </c>
      <c r="C540" t="s">
        <v>1271</v>
      </c>
      <c r="H540" t="b">
        <f>OR(BIBS[[#This Row],[Consent Ethics (choice=BIBS '[12/LO2017'])]]="Checked",BIBS[[#This Row],[BIBS Participant ID]]&lt;&gt;"",BIBS[[#This Row],[Is participant considered high or low risk?]]&lt;&gt;"")</f>
        <v>0</v>
      </c>
    </row>
    <row r="541" spans="1:8" x14ac:dyDescent="0.2">
      <c r="A541" t="s">
        <v>573</v>
      </c>
      <c r="B541" t="s">
        <v>1270</v>
      </c>
      <c r="C541" t="s">
        <v>1271</v>
      </c>
      <c r="H541" t="b">
        <f>OR(BIBS[[#This Row],[Consent Ethics (choice=BIBS '[12/LO2017'])]]="Checked",BIBS[[#This Row],[BIBS Participant ID]]&lt;&gt;"",BIBS[[#This Row],[Is participant considered high or low risk?]]&lt;&gt;"")</f>
        <v>0</v>
      </c>
    </row>
    <row r="542" spans="1:8" x14ac:dyDescent="0.2">
      <c r="A542" t="s">
        <v>574</v>
      </c>
      <c r="B542" t="s">
        <v>1270</v>
      </c>
      <c r="C542" t="s">
        <v>1286</v>
      </c>
      <c r="D542" t="s">
        <v>1360</v>
      </c>
      <c r="E542" t="s">
        <v>1281</v>
      </c>
      <c r="H542" t="b">
        <f>OR(BIBS[[#This Row],[Consent Ethics (choice=BIBS '[12/LO2017'])]]="Checked",BIBS[[#This Row],[BIBS Participant ID]]&lt;&gt;"",BIBS[[#This Row],[Is participant considered high or low risk?]]&lt;&gt;"")</f>
        <v>1</v>
      </c>
    </row>
    <row r="543" spans="1:8" x14ac:dyDescent="0.2">
      <c r="A543" t="s">
        <v>575</v>
      </c>
      <c r="B543" t="s">
        <v>1270</v>
      </c>
      <c r="C543" t="s">
        <v>1271</v>
      </c>
      <c r="H543" t="b">
        <f>OR(BIBS[[#This Row],[Consent Ethics (choice=BIBS '[12/LO2017'])]]="Checked",BIBS[[#This Row],[BIBS Participant ID]]&lt;&gt;"",BIBS[[#This Row],[Is participant considered high or low risk?]]&lt;&gt;"")</f>
        <v>0</v>
      </c>
    </row>
    <row r="544" spans="1:8" x14ac:dyDescent="0.2">
      <c r="A544" t="s">
        <v>576</v>
      </c>
      <c r="B544" t="s">
        <v>1270</v>
      </c>
      <c r="C544" t="s">
        <v>1271</v>
      </c>
      <c r="H544" t="b">
        <f>OR(BIBS[[#This Row],[Consent Ethics (choice=BIBS '[12/LO2017'])]]="Checked",BIBS[[#This Row],[BIBS Participant ID]]&lt;&gt;"",BIBS[[#This Row],[Is participant considered high or low risk?]]&lt;&gt;"")</f>
        <v>0</v>
      </c>
    </row>
    <row r="545" spans="1:8" x14ac:dyDescent="0.2">
      <c r="A545" t="s">
        <v>577</v>
      </c>
      <c r="B545" t="s">
        <v>1270</v>
      </c>
      <c r="C545" t="s">
        <v>1271</v>
      </c>
      <c r="H545" t="b">
        <f>OR(BIBS[[#This Row],[Consent Ethics (choice=BIBS '[12/LO2017'])]]="Checked",BIBS[[#This Row],[BIBS Participant ID]]&lt;&gt;"",BIBS[[#This Row],[Is participant considered high or low risk?]]&lt;&gt;"")</f>
        <v>0</v>
      </c>
    </row>
    <row r="546" spans="1:8" x14ac:dyDescent="0.2">
      <c r="A546" t="s">
        <v>578</v>
      </c>
      <c r="B546" t="s">
        <v>1270</v>
      </c>
      <c r="C546" t="s">
        <v>1271</v>
      </c>
      <c r="H546" t="b">
        <f>OR(BIBS[[#This Row],[Consent Ethics (choice=BIBS '[12/LO2017'])]]="Checked",BIBS[[#This Row],[BIBS Participant ID]]&lt;&gt;"",BIBS[[#This Row],[Is participant considered high or low risk?]]&lt;&gt;"")</f>
        <v>0</v>
      </c>
    </row>
    <row r="547" spans="1:8" x14ac:dyDescent="0.2">
      <c r="A547" t="s">
        <v>579</v>
      </c>
      <c r="B547" t="s">
        <v>1270</v>
      </c>
      <c r="C547" t="s">
        <v>1271</v>
      </c>
      <c r="H547" t="b">
        <f>OR(BIBS[[#This Row],[Consent Ethics (choice=BIBS '[12/LO2017'])]]="Checked",BIBS[[#This Row],[BIBS Participant ID]]&lt;&gt;"",BIBS[[#This Row],[Is participant considered high or low risk?]]&lt;&gt;"")</f>
        <v>0</v>
      </c>
    </row>
    <row r="548" spans="1:8" x14ac:dyDescent="0.2">
      <c r="A548" t="s">
        <v>580</v>
      </c>
      <c r="B548" t="s">
        <v>1270</v>
      </c>
      <c r="C548" t="s">
        <v>1271</v>
      </c>
      <c r="H548" t="b">
        <f>OR(BIBS[[#This Row],[Consent Ethics (choice=BIBS '[12/LO2017'])]]="Checked",BIBS[[#This Row],[BIBS Participant ID]]&lt;&gt;"",BIBS[[#This Row],[Is participant considered high or low risk?]]&lt;&gt;"")</f>
        <v>0</v>
      </c>
    </row>
    <row r="549" spans="1:8" x14ac:dyDescent="0.2">
      <c r="A549" t="s">
        <v>581</v>
      </c>
      <c r="B549" t="s">
        <v>1270</v>
      </c>
      <c r="C549" t="s">
        <v>1271</v>
      </c>
      <c r="H549" t="b">
        <f>OR(BIBS[[#This Row],[Consent Ethics (choice=BIBS '[12/LO2017'])]]="Checked",BIBS[[#This Row],[BIBS Participant ID]]&lt;&gt;"",BIBS[[#This Row],[Is participant considered high or low risk?]]&lt;&gt;"")</f>
        <v>0</v>
      </c>
    </row>
    <row r="550" spans="1:8" x14ac:dyDescent="0.2">
      <c r="A550" t="s">
        <v>582</v>
      </c>
      <c r="B550" t="s">
        <v>1270</v>
      </c>
      <c r="C550" t="s">
        <v>1271</v>
      </c>
      <c r="H550" t="b">
        <f>OR(BIBS[[#This Row],[Consent Ethics (choice=BIBS '[12/LO2017'])]]="Checked",BIBS[[#This Row],[BIBS Participant ID]]&lt;&gt;"",BIBS[[#This Row],[Is participant considered high or low risk?]]&lt;&gt;"")</f>
        <v>0</v>
      </c>
    </row>
    <row r="551" spans="1:8" x14ac:dyDescent="0.2">
      <c r="A551" t="s">
        <v>583</v>
      </c>
      <c r="B551" t="s">
        <v>1270</v>
      </c>
      <c r="C551" t="s">
        <v>1271</v>
      </c>
      <c r="H551" t="b">
        <f>OR(BIBS[[#This Row],[Consent Ethics (choice=BIBS '[12/LO2017'])]]="Checked",BIBS[[#This Row],[BIBS Participant ID]]&lt;&gt;"",BIBS[[#This Row],[Is participant considered high or low risk?]]&lt;&gt;"")</f>
        <v>0</v>
      </c>
    </row>
    <row r="552" spans="1:8" x14ac:dyDescent="0.2">
      <c r="A552" t="s">
        <v>584</v>
      </c>
      <c r="B552" t="s">
        <v>1270</v>
      </c>
      <c r="C552" t="s">
        <v>1271</v>
      </c>
      <c r="H552" t="b">
        <f>OR(BIBS[[#This Row],[Consent Ethics (choice=BIBS '[12/LO2017'])]]="Checked",BIBS[[#This Row],[BIBS Participant ID]]&lt;&gt;"",BIBS[[#This Row],[Is participant considered high or low risk?]]&lt;&gt;"")</f>
        <v>0</v>
      </c>
    </row>
    <row r="553" spans="1:8" x14ac:dyDescent="0.2">
      <c r="A553" t="s">
        <v>585</v>
      </c>
      <c r="B553" t="s">
        <v>1270</v>
      </c>
      <c r="C553" t="s">
        <v>1271</v>
      </c>
      <c r="H553" t="b">
        <f>OR(BIBS[[#This Row],[Consent Ethics (choice=BIBS '[12/LO2017'])]]="Checked",BIBS[[#This Row],[BIBS Participant ID]]&lt;&gt;"",BIBS[[#This Row],[Is participant considered high or low risk?]]&lt;&gt;"")</f>
        <v>0</v>
      </c>
    </row>
    <row r="554" spans="1:8" x14ac:dyDescent="0.2">
      <c r="A554" t="s">
        <v>586</v>
      </c>
      <c r="B554" t="s">
        <v>1270</v>
      </c>
      <c r="C554" t="s">
        <v>1271</v>
      </c>
      <c r="H554" t="b">
        <f>OR(BIBS[[#This Row],[Consent Ethics (choice=BIBS '[12/LO2017'])]]="Checked",BIBS[[#This Row],[BIBS Participant ID]]&lt;&gt;"",BIBS[[#This Row],[Is participant considered high or low risk?]]&lt;&gt;"")</f>
        <v>0</v>
      </c>
    </row>
    <row r="555" spans="1:8" x14ac:dyDescent="0.2">
      <c r="A555" t="s">
        <v>588</v>
      </c>
      <c r="B555" t="s">
        <v>1270</v>
      </c>
      <c r="C555" t="s">
        <v>1271</v>
      </c>
      <c r="H555" t="b">
        <f>OR(BIBS[[#This Row],[Consent Ethics (choice=BIBS '[12/LO2017'])]]="Checked",BIBS[[#This Row],[BIBS Participant ID]]&lt;&gt;"",BIBS[[#This Row],[Is participant considered high or low risk?]]&lt;&gt;"")</f>
        <v>0</v>
      </c>
    </row>
    <row r="556" spans="1:8" x14ac:dyDescent="0.2">
      <c r="A556" t="s">
        <v>589</v>
      </c>
      <c r="B556" t="s">
        <v>1270</v>
      </c>
      <c r="C556" t="s">
        <v>1271</v>
      </c>
      <c r="H556" t="b">
        <f>OR(BIBS[[#This Row],[Consent Ethics (choice=BIBS '[12/LO2017'])]]="Checked",BIBS[[#This Row],[BIBS Participant ID]]&lt;&gt;"",BIBS[[#This Row],[Is participant considered high or low risk?]]&lt;&gt;"")</f>
        <v>0</v>
      </c>
    </row>
    <row r="557" spans="1:8" x14ac:dyDescent="0.2">
      <c r="A557" t="s">
        <v>590</v>
      </c>
      <c r="B557" t="s">
        <v>1270</v>
      </c>
      <c r="C557" t="s">
        <v>1271</v>
      </c>
      <c r="H557" t="b">
        <f>OR(BIBS[[#This Row],[Consent Ethics (choice=BIBS '[12/LO2017'])]]="Checked",BIBS[[#This Row],[BIBS Participant ID]]&lt;&gt;"",BIBS[[#This Row],[Is participant considered high or low risk?]]&lt;&gt;"")</f>
        <v>0</v>
      </c>
    </row>
    <row r="558" spans="1:8" x14ac:dyDescent="0.2">
      <c r="A558" t="s">
        <v>591</v>
      </c>
      <c r="B558" t="s">
        <v>1270</v>
      </c>
      <c r="C558" t="s">
        <v>1271</v>
      </c>
      <c r="H558" t="b">
        <f>OR(BIBS[[#This Row],[Consent Ethics (choice=BIBS '[12/LO2017'])]]="Checked",BIBS[[#This Row],[BIBS Participant ID]]&lt;&gt;"",BIBS[[#This Row],[Is participant considered high or low risk?]]&lt;&gt;"")</f>
        <v>0</v>
      </c>
    </row>
    <row r="559" spans="1:8" x14ac:dyDescent="0.2">
      <c r="A559" t="s">
        <v>592</v>
      </c>
      <c r="B559" t="s">
        <v>1270</v>
      </c>
      <c r="C559" t="s">
        <v>1271</v>
      </c>
      <c r="H559" t="b">
        <f>OR(BIBS[[#This Row],[Consent Ethics (choice=BIBS '[12/LO2017'])]]="Checked",BIBS[[#This Row],[BIBS Participant ID]]&lt;&gt;"",BIBS[[#This Row],[Is participant considered high or low risk?]]&lt;&gt;"")</f>
        <v>0</v>
      </c>
    </row>
    <row r="560" spans="1:8" x14ac:dyDescent="0.2">
      <c r="A560" t="s">
        <v>593</v>
      </c>
      <c r="B560" t="s">
        <v>1270</v>
      </c>
      <c r="C560" t="s">
        <v>1271</v>
      </c>
      <c r="H560" t="b">
        <f>OR(BIBS[[#This Row],[Consent Ethics (choice=BIBS '[12/LO2017'])]]="Checked",BIBS[[#This Row],[BIBS Participant ID]]&lt;&gt;"",BIBS[[#This Row],[Is participant considered high or low risk?]]&lt;&gt;"")</f>
        <v>0</v>
      </c>
    </row>
    <row r="561" spans="1:8" x14ac:dyDescent="0.2">
      <c r="A561" t="s">
        <v>594</v>
      </c>
      <c r="B561" t="s">
        <v>1270</v>
      </c>
      <c r="C561" t="s">
        <v>1271</v>
      </c>
      <c r="H561" t="b">
        <f>OR(BIBS[[#This Row],[Consent Ethics (choice=BIBS '[12/LO2017'])]]="Checked",BIBS[[#This Row],[BIBS Participant ID]]&lt;&gt;"",BIBS[[#This Row],[Is participant considered high or low risk?]]&lt;&gt;"")</f>
        <v>0</v>
      </c>
    </row>
    <row r="562" spans="1:8" x14ac:dyDescent="0.2">
      <c r="A562" t="s">
        <v>595</v>
      </c>
      <c r="B562" t="s">
        <v>1270</v>
      </c>
      <c r="C562" t="s">
        <v>1271</v>
      </c>
      <c r="H562" t="b">
        <f>OR(BIBS[[#This Row],[Consent Ethics (choice=BIBS '[12/LO2017'])]]="Checked",BIBS[[#This Row],[BIBS Participant ID]]&lt;&gt;"",BIBS[[#This Row],[Is participant considered high or low risk?]]&lt;&gt;"")</f>
        <v>0</v>
      </c>
    </row>
    <row r="563" spans="1:8" x14ac:dyDescent="0.2">
      <c r="A563" t="s">
        <v>596</v>
      </c>
      <c r="B563" t="s">
        <v>1270</v>
      </c>
      <c r="C563" t="s">
        <v>1271</v>
      </c>
      <c r="H563" t="b">
        <f>OR(BIBS[[#This Row],[Consent Ethics (choice=BIBS '[12/LO2017'])]]="Checked",BIBS[[#This Row],[BIBS Participant ID]]&lt;&gt;"",BIBS[[#This Row],[Is participant considered high or low risk?]]&lt;&gt;"")</f>
        <v>0</v>
      </c>
    </row>
    <row r="564" spans="1:8" x14ac:dyDescent="0.2">
      <c r="A564" t="s">
        <v>597</v>
      </c>
      <c r="B564" t="s">
        <v>1270</v>
      </c>
      <c r="C564" t="s">
        <v>1286</v>
      </c>
      <c r="D564" t="s">
        <v>1361</v>
      </c>
      <c r="E564" t="s">
        <v>1284</v>
      </c>
      <c r="F564" t="s">
        <v>1307</v>
      </c>
      <c r="H564" t="b">
        <f>OR(BIBS[[#This Row],[Consent Ethics (choice=BIBS '[12/LO2017'])]]="Checked",BIBS[[#This Row],[BIBS Participant ID]]&lt;&gt;"",BIBS[[#This Row],[Is participant considered high or low risk?]]&lt;&gt;"")</f>
        <v>1</v>
      </c>
    </row>
    <row r="565" spans="1:8" x14ac:dyDescent="0.2">
      <c r="A565" t="s">
        <v>598</v>
      </c>
      <c r="B565" t="s">
        <v>1270</v>
      </c>
      <c r="C565" t="s">
        <v>1271</v>
      </c>
      <c r="H565" t="b">
        <f>OR(BIBS[[#This Row],[Consent Ethics (choice=BIBS '[12/LO2017'])]]="Checked",BIBS[[#This Row],[BIBS Participant ID]]&lt;&gt;"",BIBS[[#This Row],[Is participant considered high or low risk?]]&lt;&gt;"")</f>
        <v>0</v>
      </c>
    </row>
    <row r="566" spans="1:8" x14ac:dyDescent="0.2">
      <c r="A566" t="s">
        <v>599</v>
      </c>
      <c r="B566" t="s">
        <v>1270</v>
      </c>
      <c r="C566" t="s">
        <v>1271</v>
      </c>
      <c r="H566" t="b">
        <f>OR(BIBS[[#This Row],[Consent Ethics (choice=BIBS '[12/LO2017'])]]="Checked",BIBS[[#This Row],[BIBS Participant ID]]&lt;&gt;"",BIBS[[#This Row],[Is participant considered high or low risk?]]&lt;&gt;"")</f>
        <v>0</v>
      </c>
    </row>
    <row r="567" spans="1:8" x14ac:dyDescent="0.2">
      <c r="A567" t="s">
        <v>600</v>
      </c>
      <c r="B567" t="s">
        <v>1270</v>
      </c>
      <c r="C567" t="s">
        <v>1271</v>
      </c>
      <c r="H567" t="b">
        <f>OR(BIBS[[#This Row],[Consent Ethics (choice=BIBS '[12/LO2017'])]]="Checked",BIBS[[#This Row],[BIBS Participant ID]]&lt;&gt;"",BIBS[[#This Row],[Is participant considered high or low risk?]]&lt;&gt;"")</f>
        <v>0</v>
      </c>
    </row>
    <row r="568" spans="1:8" x14ac:dyDescent="0.2">
      <c r="A568" t="s">
        <v>601</v>
      </c>
      <c r="B568" t="s">
        <v>1270</v>
      </c>
      <c r="C568" t="s">
        <v>1271</v>
      </c>
      <c r="H568" t="b">
        <f>OR(BIBS[[#This Row],[Consent Ethics (choice=BIBS '[12/LO2017'])]]="Checked",BIBS[[#This Row],[BIBS Participant ID]]&lt;&gt;"",BIBS[[#This Row],[Is participant considered high or low risk?]]&lt;&gt;"")</f>
        <v>0</v>
      </c>
    </row>
    <row r="569" spans="1:8" x14ac:dyDescent="0.2">
      <c r="A569" t="s">
        <v>602</v>
      </c>
      <c r="B569" t="s">
        <v>1270</v>
      </c>
      <c r="C569" t="s">
        <v>1271</v>
      </c>
      <c r="H569" t="b">
        <f>OR(BIBS[[#This Row],[Consent Ethics (choice=BIBS '[12/LO2017'])]]="Checked",BIBS[[#This Row],[BIBS Participant ID]]&lt;&gt;"",BIBS[[#This Row],[Is participant considered high or low risk?]]&lt;&gt;"")</f>
        <v>0</v>
      </c>
    </row>
    <row r="570" spans="1:8" x14ac:dyDescent="0.2">
      <c r="A570" t="s">
        <v>603</v>
      </c>
      <c r="B570" t="s">
        <v>1270</v>
      </c>
      <c r="C570" t="s">
        <v>1271</v>
      </c>
      <c r="H570" t="b">
        <f>OR(BIBS[[#This Row],[Consent Ethics (choice=BIBS '[12/LO2017'])]]="Checked",BIBS[[#This Row],[BIBS Participant ID]]&lt;&gt;"",BIBS[[#This Row],[Is participant considered high or low risk?]]&lt;&gt;"")</f>
        <v>0</v>
      </c>
    </row>
    <row r="571" spans="1:8" x14ac:dyDescent="0.2">
      <c r="A571" t="s">
        <v>604</v>
      </c>
      <c r="B571" t="s">
        <v>1270</v>
      </c>
      <c r="C571" t="s">
        <v>1271</v>
      </c>
      <c r="H571" t="b">
        <f>OR(BIBS[[#This Row],[Consent Ethics (choice=BIBS '[12/LO2017'])]]="Checked",BIBS[[#This Row],[BIBS Participant ID]]&lt;&gt;"",BIBS[[#This Row],[Is participant considered high or low risk?]]&lt;&gt;"")</f>
        <v>0</v>
      </c>
    </row>
    <row r="572" spans="1:8" x14ac:dyDescent="0.2">
      <c r="A572" t="s">
        <v>605</v>
      </c>
      <c r="B572" t="s">
        <v>1270</v>
      </c>
      <c r="C572" t="s">
        <v>1271</v>
      </c>
      <c r="H572" t="b">
        <f>OR(BIBS[[#This Row],[Consent Ethics (choice=BIBS '[12/LO2017'])]]="Checked",BIBS[[#This Row],[BIBS Participant ID]]&lt;&gt;"",BIBS[[#This Row],[Is participant considered high or low risk?]]&lt;&gt;"")</f>
        <v>0</v>
      </c>
    </row>
    <row r="573" spans="1:8" x14ac:dyDescent="0.2">
      <c r="A573" t="s">
        <v>606</v>
      </c>
      <c r="B573" t="s">
        <v>1270</v>
      </c>
      <c r="C573" t="s">
        <v>1271</v>
      </c>
      <c r="H573" t="b">
        <f>OR(BIBS[[#This Row],[Consent Ethics (choice=BIBS '[12/LO2017'])]]="Checked",BIBS[[#This Row],[BIBS Participant ID]]&lt;&gt;"",BIBS[[#This Row],[Is participant considered high or low risk?]]&lt;&gt;"")</f>
        <v>0</v>
      </c>
    </row>
    <row r="574" spans="1:8" x14ac:dyDescent="0.2">
      <c r="A574" t="s">
        <v>607</v>
      </c>
      <c r="B574" t="s">
        <v>1270</v>
      </c>
      <c r="C574" t="s">
        <v>1271</v>
      </c>
      <c r="H574" t="b">
        <f>OR(BIBS[[#This Row],[Consent Ethics (choice=BIBS '[12/LO2017'])]]="Checked",BIBS[[#This Row],[BIBS Participant ID]]&lt;&gt;"",BIBS[[#This Row],[Is participant considered high or low risk?]]&lt;&gt;"")</f>
        <v>0</v>
      </c>
    </row>
    <row r="575" spans="1:8" x14ac:dyDescent="0.2">
      <c r="A575" t="s">
        <v>608</v>
      </c>
      <c r="B575" t="s">
        <v>1270</v>
      </c>
      <c r="C575" t="s">
        <v>1271</v>
      </c>
      <c r="H575" t="b">
        <f>OR(BIBS[[#This Row],[Consent Ethics (choice=BIBS '[12/LO2017'])]]="Checked",BIBS[[#This Row],[BIBS Participant ID]]&lt;&gt;"",BIBS[[#This Row],[Is participant considered high or low risk?]]&lt;&gt;"")</f>
        <v>0</v>
      </c>
    </row>
    <row r="576" spans="1:8" x14ac:dyDescent="0.2">
      <c r="A576" t="s">
        <v>609</v>
      </c>
      <c r="B576" t="s">
        <v>1270</v>
      </c>
      <c r="C576" t="s">
        <v>1271</v>
      </c>
      <c r="H576" t="b">
        <f>OR(BIBS[[#This Row],[Consent Ethics (choice=BIBS '[12/LO2017'])]]="Checked",BIBS[[#This Row],[BIBS Participant ID]]&lt;&gt;"",BIBS[[#This Row],[Is participant considered high or low risk?]]&lt;&gt;"")</f>
        <v>0</v>
      </c>
    </row>
    <row r="577" spans="1:8" x14ac:dyDescent="0.2">
      <c r="A577" t="s">
        <v>610</v>
      </c>
      <c r="B577" t="s">
        <v>1270</v>
      </c>
      <c r="C577" t="s">
        <v>1271</v>
      </c>
      <c r="H577" t="b">
        <f>OR(BIBS[[#This Row],[Consent Ethics (choice=BIBS '[12/LO2017'])]]="Checked",BIBS[[#This Row],[BIBS Participant ID]]&lt;&gt;"",BIBS[[#This Row],[Is participant considered high or low risk?]]&lt;&gt;"")</f>
        <v>0</v>
      </c>
    </row>
    <row r="578" spans="1:8" x14ac:dyDescent="0.2">
      <c r="A578" t="s">
        <v>611</v>
      </c>
      <c r="B578" t="s">
        <v>1270</v>
      </c>
      <c r="C578" t="s">
        <v>1286</v>
      </c>
      <c r="D578" t="s">
        <v>1362</v>
      </c>
      <c r="E578" t="s">
        <v>1281</v>
      </c>
      <c r="H578" t="b">
        <f>OR(BIBS[[#This Row],[Consent Ethics (choice=BIBS '[12/LO2017'])]]="Checked",BIBS[[#This Row],[BIBS Participant ID]]&lt;&gt;"",BIBS[[#This Row],[Is participant considered high or low risk?]]&lt;&gt;"")</f>
        <v>1</v>
      </c>
    </row>
    <row r="579" spans="1:8" x14ac:dyDescent="0.2">
      <c r="A579" t="s">
        <v>612</v>
      </c>
      <c r="B579" t="s">
        <v>1270</v>
      </c>
      <c r="C579" t="s">
        <v>1271</v>
      </c>
      <c r="H579" t="b">
        <f>OR(BIBS[[#This Row],[Consent Ethics (choice=BIBS '[12/LO2017'])]]="Checked",BIBS[[#This Row],[BIBS Participant ID]]&lt;&gt;"",BIBS[[#This Row],[Is participant considered high or low risk?]]&lt;&gt;"")</f>
        <v>0</v>
      </c>
    </row>
    <row r="580" spans="1:8" x14ac:dyDescent="0.2">
      <c r="A580" t="s">
        <v>613</v>
      </c>
      <c r="B580" t="s">
        <v>1270</v>
      </c>
      <c r="C580" t="s">
        <v>1271</v>
      </c>
      <c r="H580" t="b">
        <f>OR(BIBS[[#This Row],[Consent Ethics (choice=BIBS '[12/LO2017'])]]="Checked",BIBS[[#This Row],[BIBS Participant ID]]&lt;&gt;"",BIBS[[#This Row],[Is participant considered high or low risk?]]&lt;&gt;"")</f>
        <v>0</v>
      </c>
    </row>
    <row r="581" spans="1:8" x14ac:dyDescent="0.2">
      <c r="A581" t="s">
        <v>614</v>
      </c>
      <c r="B581" t="s">
        <v>1270</v>
      </c>
      <c r="C581" t="s">
        <v>1271</v>
      </c>
      <c r="H581" t="b">
        <f>OR(BIBS[[#This Row],[Consent Ethics (choice=BIBS '[12/LO2017'])]]="Checked",BIBS[[#This Row],[BIBS Participant ID]]&lt;&gt;"",BIBS[[#This Row],[Is participant considered high or low risk?]]&lt;&gt;"")</f>
        <v>0</v>
      </c>
    </row>
    <row r="582" spans="1:8" x14ac:dyDescent="0.2">
      <c r="A582" t="s">
        <v>615</v>
      </c>
      <c r="B582" t="s">
        <v>1270</v>
      </c>
      <c r="C582" t="s">
        <v>1271</v>
      </c>
      <c r="H582" t="b">
        <f>OR(BIBS[[#This Row],[Consent Ethics (choice=BIBS '[12/LO2017'])]]="Checked",BIBS[[#This Row],[BIBS Participant ID]]&lt;&gt;"",BIBS[[#This Row],[Is participant considered high or low risk?]]&lt;&gt;"")</f>
        <v>0</v>
      </c>
    </row>
    <row r="583" spans="1:8" x14ac:dyDescent="0.2">
      <c r="A583" t="s">
        <v>616</v>
      </c>
      <c r="B583" t="s">
        <v>1270</v>
      </c>
      <c r="C583" t="s">
        <v>1271</v>
      </c>
      <c r="H583" t="b">
        <f>OR(BIBS[[#This Row],[Consent Ethics (choice=BIBS '[12/LO2017'])]]="Checked",BIBS[[#This Row],[BIBS Participant ID]]&lt;&gt;"",BIBS[[#This Row],[Is participant considered high or low risk?]]&lt;&gt;"")</f>
        <v>0</v>
      </c>
    </row>
    <row r="584" spans="1:8" x14ac:dyDescent="0.2">
      <c r="A584" t="s">
        <v>618</v>
      </c>
      <c r="B584" t="s">
        <v>1270</v>
      </c>
      <c r="C584" t="s">
        <v>1271</v>
      </c>
      <c r="H584" t="b">
        <f>OR(BIBS[[#This Row],[Consent Ethics (choice=BIBS '[12/LO2017'])]]="Checked",BIBS[[#This Row],[BIBS Participant ID]]&lt;&gt;"",BIBS[[#This Row],[Is participant considered high or low risk?]]&lt;&gt;"")</f>
        <v>0</v>
      </c>
    </row>
    <row r="585" spans="1:8" x14ac:dyDescent="0.2">
      <c r="A585" t="s">
        <v>619</v>
      </c>
      <c r="B585" t="s">
        <v>1270</v>
      </c>
      <c r="C585" t="s">
        <v>1271</v>
      </c>
      <c r="H585" t="b">
        <f>OR(BIBS[[#This Row],[Consent Ethics (choice=BIBS '[12/LO2017'])]]="Checked",BIBS[[#This Row],[BIBS Participant ID]]&lt;&gt;"",BIBS[[#This Row],[Is participant considered high or low risk?]]&lt;&gt;"")</f>
        <v>0</v>
      </c>
    </row>
    <row r="586" spans="1:8" x14ac:dyDescent="0.2">
      <c r="A586" t="s">
        <v>620</v>
      </c>
      <c r="B586" t="s">
        <v>1270</v>
      </c>
      <c r="C586" t="s">
        <v>1271</v>
      </c>
      <c r="H586" t="b">
        <f>OR(BIBS[[#This Row],[Consent Ethics (choice=BIBS '[12/LO2017'])]]="Checked",BIBS[[#This Row],[BIBS Participant ID]]&lt;&gt;"",BIBS[[#This Row],[Is participant considered high or low risk?]]&lt;&gt;"")</f>
        <v>0</v>
      </c>
    </row>
    <row r="587" spans="1:8" x14ac:dyDescent="0.2">
      <c r="A587" t="s">
        <v>621</v>
      </c>
      <c r="B587" t="s">
        <v>1270</v>
      </c>
      <c r="C587" t="s">
        <v>1271</v>
      </c>
      <c r="H587" t="b">
        <f>OR(BIBS[[#This Row],[Consent Ethics (choice=BIBS '[12/LO2017'])]]="Checked",BIBS[[#This Row],[BIBS Participant ID]]&lt;&gt;"",BIBS[[#This Row],[Is participant considered high or low risk?]]&lt;&gt;"")</f>
        <v>0</v>
      </c>
    </row>
    <row r="588" spans="1:8" x14ac:dyDescent="0.2">
      <c r="A588" t="s">
        <v>622</v>
      </c>
      <c r="B588" t="s">
        <v>1270</v>
      </c>
      <c r="C588" t="s">
        <v>1271</v>
      </c>
      <c r="H588" t="b">
        <f>OR(BIBS[[#This Row],[Consent Ethics (choice=BIBS '[12/LO2017'])]]="Checked",BIBS[[#This Row],[BIBS Participant ID]]&lt;&gt;"",BIBS[[#This Row],[Is participant considered high or low risk?]]&lt;&gt;"")</f>
        <v>0</v>
      </c>
    </row>
    <row r="589" spans="1:8" x14ac:dyDescent="0.2">
      <c r="A589" t="s">
        <v>623</v>
      </c>
      <c r="B589" t="s">
        <v>1270</v>
      </c>
      <c r="C589" t="s">
        <v>1271</v>
      </c>
      <c r="H589" t="b">
        <f>OR(BIBS[[#This Row],[Consent Ethics (choice=BIBS '[12/LO2017'])]]="Checked",BIBS[[#This Row],[BIBS Participant ID]]&lt;&gt;"",BIBS[[#This Row],[Is participant considered high or low risk?]]&lt;&gt;"")</f>
        <v>0</v>
      </c>
    </row>
    <row r="590" spans="1:8" x14ac:dyDescent="0.2">
      <c r="A590" t="s">
        <v>624</v>
      </c>
      <c r="B590" t="s">
        <v>1270</v>
      </c>
      <c r="C590" t="s">
        <v>1271</v>
      </c>
      <c r="H590" t="b">
        <f>OR(BIBS[[#This Row],[Consent Ethics (choice=BIBS '[12/LO2017'])]]="Checked",BIBS[[#This Row],[BIBS Participant ID]]&lt;&gt;"",BIBS[[#This Row],[Is participant considered high or low risk?]]&lt;&gt;"")</f>
        <v>0</v>
      </c>
    </row>
    <row r="591" spans="1:8" x14ac:dyDescent="0.2">
      <c r="A591" t="s">
        <v>625</v>
      </c>
      <c r="B591" t="s">
        <v>1270</v>
      </c>
      <c r="C591" t="s">
        <v>1271</v>
      </c>
      <c r="H591" t="b">
        <f>OR(BIBS[[#This Row],[Consent Ethics (choice=BIBS '[12/LO2017'])]]="Checked",BIBS[[#This Row],[BIBS Participant ID]]&lt;&gt;"",BIBS[[#This Row],[Is participant considered high or low risk?]]&lt;&gt;"")</f>
        <v>0</v>
      </c>
    </row>
    <row r="592" spans="1:8" x14ac:dyDescent="0.2">
      <c r="A592" t="s">
        <v>626</v>
      </c>
      <c r="B592" t="s">
        <v>1270</v>
      </c>
      <c r="C592" t="s">
        <v>1271</v>
      </c>
      <c r="H592" t="b">
        <f>OR(BIBS[[#This Row],[Consent Ethics (choice=BIBS '[12/LO2017'])]]="Checked",BIBS[[#This Row],[BIBS Participant ID]]&lt;&gt;"",BIBS[[#This Row],[Is participant considered high or low risk?]]&lt;&gt;"")</f>
        <v>0</v>
      </c>
    </row>
    <row r="593" spans="1:8" x14ac:dyDescent="0.2">
      <c r="A593" t="s">
        <v>627</v>
      </c>
      <c r="B593" t="s">
        <v>1270</v>
      </c>
      <c r="C593" t="s">
        <v>1271</v>
      </c>
      <c r="H593" t="b">
        <f>OR(BIBS[[#This Row],[Consent Ethics (choice=BIBS '[12/LO2017'])]]="Checked",BIBS[[#This Row],[BIBS Participant ID]]&lt;&gt;"",BIBS[[#This Row],[Is participant considered high or low risk?]]&lt;&gt;"")</f>
        <v>0</v>
      </c>
    </row>
    <row r="594" spans="1:8" x14ac:dyDescent="0.2">
      <c r="A594" t="s">
        <v>628</v>
      </c>
      <c r="B594" t="s">
        <v>1270</v>
      </c>
      <c r="C594" t="s">
        <v>1271</v>
      </c>
      <c r="H594" t="b">
        <f>OR(BIBS[[#This Row],[Consent Ethics (choice=BIBS '[12/LO2017'])]]="Checked",BIBS[[#This Row],[BIBS Participant ID]]&lt;&gt;"",BIBS[[#This Row],[Is participant considered high or low risk?]]&lt;&gt;"")</f>
        <v>0</v>
      </c>
    </row>
    <row r="595" spans="1:8" x14ac:dyDescent="0.2">
      <c r="A595" t="s">
        <v>629</v>
      </c>
      <c r="B595" t="s">
        <v>1270</v>
      </c>
      <c r="C595" t="s">
        <v>1271</v>
      </c>
      <c r="H595" t="b">
        <f>OR(BIBS[[#This Row],[Consent Ethics (choice=BIBS '[12/LO2017'])]]="Checked",BIBS[[#This Row],[BIBS Participant ID]]&lt;&gt;"",BIBS[[#This Row],[Is participant considered high or low risk?]]&lt;&gt;"")</f>
        <v>0</v>
      </c>
    </row>
    <row r="596" spans="1:8" x14ac:dyDescent="0.2">
      <c r="A596" t="s">
        <v>630</v>
      </c>
      <c r="B596" t="s">
        <v>1270</v>
      </c>
      <c r="C596" t="s">
        <v>1271</v>
      </c>
      <c r="H596" t="b">
        <f>OR(BIBS[[#This Row],[Consent Ethics (choice=BIBS '[12/LO2017'])]]="Checked",BIBS[[#This Row],[BIBS Participant ID]]&lt;&gt;"",BIBS[[#This Row],[Is participant considered high or low risk?]]&lt;&gt;"")</f>
        <v>0</v>
      </c>
    </row>
    <row r="597" spans="1:8" x14ac:dyDescent="0.2">
      <c r="A597" t="s">
        <v>631</v>
      </c>
      <c r="B597" t="s">
        <v>1270</v>
      </c>
      <c r="C597" t="s">
        <v>1271</v>
      </c>
      <c r="H597" t="b">
        <f>OR(BIBS[[#This Row],[Consent Ethics (choice=BIBS '[12/LO2017'])]]="Checked",BIBS[[#This Row],[BIBS Participant ID]]&lt;&gt;"",BIBS[[#This Row],[Is participant considered high or low risk?]]&lt;&gt;"")</f>
        <v>0</v>
      </c>
    </row>
    <row r="598" spans="1:8" x14ac:dyDescent="0.2">
      <c r="A598" t="s">
        <v>632</v>
      </c>
      <c r="B598" t="s">
        <v>1270</v>
      </c>
      <c r="C598" t="s">
        <v>1271</v>
      </c>
      <c r="H598" t="b">
        <f>OR(BIBS[[#This Row],[Consent Ethics (choice=BIBS '[12/LO2017'])]]="Checked",BIBS[[#This Row],[BIBS Participant ID]]&lt;&gt;"",BIBS[[#This Row],[Is participant considered high or low risk?]]&lt;&gt;"")</f>
        <v>0</v>
      </c>
    </row>
    <row r="599" spans="1:8" x14ac:dyDescent="0.2">
      <c r="A599" t="s">
        <v>633</v>
      </c>
      <c r="B599" t="s">
        <v>1270</v>
      </c>
      <c r="C599" t="s">
        <v>1271</v>
      </c>
      <c r="H599" t="b">
        <f>OR(BIBS[[#This Row],[Consent Ethics (choice=BIBS '[12/LO2017'])]]="Checked",BIBS[[#This Row],[BIBS Participant ID]]&lt;&gt;"",BIBS[[#This Row],[Is participant considered high or low risk?]]&lt;&gt;"")</f>
        <v>0</v>
      </c>
    </row>
    <row r="600" spans="1:8" x14ac:dyDescent="0.2">
      <c r="A600" t="s">
        <v>634</v>
      </c>
      <c r="B600" t="s">
        <v>1270</v>
      </c>
      <c r="C600" t="s">
        <v>1271</v>
      </c>
      <c r="H600" t="b">
        <f>OR(BIBS[[#This Row],[Consent Ethics (choice=BIBS '[12/LO2017'])]]="Checked",BIBS[[#This Row],[BIBS Participant ID]]&lt;&gt;"",BIBS[[#This Row],[Is participant considered high or low risk?]]&lt;&gt;"")</f>
        <v>0</v>
      </c>
    </row>
    <row r="601" spans="1:8" x14ac:dyDescent="0.2">
      <c r="A601" t="s">
        <v>635</v>
      </c>
      <c r="B601" t="s">
        <v>1270</v>
      </c>
      <c r="C601" t="s">
        <v>1271</v>
      </c>
      <c r="H601" t="b">
        <f>OR(BIBS[[#This Row],[Consent Ethics (choice=BIBS '[12/LO2017'])]]="Checked",BIBS[[#This Row],[BIBS Participant ID]]&lt;&gt;"",BIBS[[#This Row],[Is participant considered high or low risk?]]&lt;&gt;"")</f>
        <v>0</v>
      </c>
    </row>
    <row r="602" spans="1:8" x14ac:dyDescent="0.2">
      <c r="A602" t="s">
        <v>636</v>
      </c>
      <c r="B602" t="s">
        <v>1270</v>
      </c>
      <c r="C602" t="s">
        <v>1271</v>
      </c>
      <c r="H602" t="b">
        <f>OR(BIBS[[#This Row],[Consent Ethics (choice=BIBS '[12/LO2017'])]]="Checked",BIBS[[#This Row],[BIBS Participant ID]]&lt;&gt;"",BIBS[[#This Row],[Is participant considered high or low risk?]]&lt;&gt;"")</f>
        <v>0</v>
      </c>
    </row>
    <row r="603" spans="1:8" x14ac:dyDescent="0.2">
      <c r="A603" t="s">
        <v>637</v>
      </c>
      <c r="B603" t="s">
        <v>1270</v>
      </c>
      <c r="C603" t="s">
        <v>1271</v>
      </c>
      <c r="H603" t="b">
        <f>OR(BIBS[[#This Row],[Consent Ethics (choice=BIBS '[12/LO2017'])]]="Checked",BIBS[[#This Row],[BIBS Participant ID]]&lt;&gt;"",BIBS[[#This Row],[Is participant considered high or low risk?]]&lt;&gt;"")</f>
        <v>0</v>
      </c>
    </row>
    <row r="604" spans="1:8" x14ac:dyDescent="0.2">
      <c r="A604" t="s">
        <v>638</v>
      </c>
      <c r="B604" t="s">
        <v>1270</v>
      </c>
      <c r="C604" t="s">
        <v>1271</v>
      </c>
      <c r="H604" t="b">
        <f>OR(BIBS[[#This Row],[Consent Ethics (choice=BIBS '[12/LO2017'])]]="Checked",BIBS[[#This Row],[BIBS Participant ID]]&lt;&gt;"",BIBS[[#This Row],[Is participant considered high or low risk?]]&lt;&gt;"")</f>
        <v>0</v>
      </c>
    </row>
    <row r="605" spans="1:8" x14ac:dyDescent="0.2">
      <c r="A605" t="s">
        <v>639</v>
      </c>
      <c r="B605" t="s">
        <v>1270</v>
      </c>
      <c r="C605" t="s">
        <v>1271</v>
      </c>
      <c r="H605" t="b">
        <f>OR(BIBS[[#This Row],[Consent Ethics (choice=BIBS '[12/LO2017'])]]="Checked",BIBS[[#This Row],[BIBS Participant ID]]&lt;&gt;"",BIBS[[#This Row],[Is participant considered high or low risk?]]&lt;&gt;"")</f>
        <v>0</v>
      </c>
    </row>
    <row r="606" spans="1:8" x14ac:dyDescent="0.2">
      <c r="A606" t="s">
        <v>640</v>
      </c>
      <c r="B606" t="s">
        <v>1270</v>
      </c>
      <c r="C606" t="s">
        <v>1271</v>
      </c>
      <c r="H606" t="b">
        <f>OR(BIBS[[#This Row],[Consent Ethics (choice=BIBS '[12/LO2017'])]]="Checked",BIBS[[#This Row],[BIBS Participant ID]]&lt;&gt;"",BIBS[[#This Row],[Is participant considered high or low risk?]]&lt;&gt;"")</f>
        <v>0</v>
      </c>
    </row>
    <row r="607" spans="1:8" x14ac:dyDescent="0.2">
      <c r="A607" t="s">
        <v>641</v>
      </c>
      <c r="B607" t="s">
        <v>1270</v>
      </c>
      <c r="C607" t="s">
        <v>1271</v>
      </c>
      <c r="H607" t="b">
        <f>OR(BIBS[[#This Row],[Consent Ethics (choice=BIBS '[12/LO2017'])]]="Checked",BIBS[[#This Row],[BIBS Participant ID]]&lt;&gt;"",BIBS[[#This Row],[Is participant considered high or low risk?]]&lt;&gt;"")</f>
        <v>0</v>
      </c>
    </row>
    <row r="608" spans="1:8" x14ac:dyDescent="0.2">
      <c r="A608" t="s">
        <v>642</v>
      </c>
      <c r="B608" t="s">
        <v>1270</v>
      </c>
      <c r="C608" t="s">
        <v>1271</v>
      </c>
      <c r="H608" t="b">
        <f>OR(BIBS[[#This Row],[Consent Ethics (choice=BIBS '[12/LO2017'])]]="Checked",BIBS[[#This Row],[BIBS Participant ID]]&lt;&gt;"",BIBS[[#This Row],[Is participant considered high or low risk?]]&lt;&gt;"")</f>
        <v>0</v>
      </c>
    </row>
    <row r="609" spans="1:8" x14ac:dyDescent="0.2">
      <c r="A609" t="s">
        <v>643</v>
      </c>
      <c r="B609" t="s">
        <v>1270</v>
      </c>
      <c r="C609" t="s">
        <v>1271</v>
      </c>
      <c r="H609" t="b">
        <f>OR(BIBS[[#This Row],[Consent Ethics (choice=BIBS '[12/LO2017'])]]="Checked",BIBS[[#This Row],[BIBS Participant ID]]&lt;&gt;"",BIBS[[#This Row],[Is participant considered high or low risk?]]&lt;&gt;"")</f>
        <v>0</v>
      </c>
    </row>
    <row r="610" spans="1:8" x14ac:dyDescent="0.2">
      <c r="A610" t="s">
        <v>644</v>
      </c>
      <c r="B610" t="s">
        <v>1270</v>
      </c>
      <c r="C610" t="s">
        <v>1271</v>
      </c>
      <c r="H610" t="b">
        <f>OR(BIBS[[#This Row],[Consent Ethics (choice=BIBS '[12/LO2017'])]]="Checked",BIBS[[#This Row],[BIBS Participant ID]]&lt;&gt;"",BIBS[[#This Row],[Is participant considered high or low risk?]]&lt;&gt;"")</f>
        <v>0</v>
      </c>
    </row>
    <row r="611" spans="1:8" x14ac:dyDescent="0.2">
      <c r="A611" t="s">
        <v>645</v>
      </c>
      <c r="B611" t="s">
        <v>1270</v>
      </c>
      <c r="C611" t="s">
        <v>1271</v>
      </c>
      <c r="H611" t="b">
        <f>OR(BIBS[[#This Row],[Consent Ethics (choice=BIBS '[12/LO2017'])]]="Checked",BIBS[[#This Row],[BIBS Participant ID]]&lt;&gt;"",BIBS[[#This Row],[Is participant considered high or low risk?]]&lt;&gt;"")</f>
        <v>0</v>
      </c>
    </row>
    <row r="612" spans="1:8" x14ac:dyDescent="0.2">
      <c r="A612" t="s">
        <v>646</v>
      </c>
      <c r="B612" t="s">
        <v>1270</v>
      </c>
      <c r="C612" t="s">
        <v>1271</v>
      </c>
      <c r="H612" t="b">
        <f>OR(BIBS[[#This Row],[Consent Ethics (choice=BIBS '[12/LO2017'])]]="Checked",BIBS[[#This Row],[BIBS Participant ID]]&lt;&gt;"",BIBS[[#This Row],[Is participant considered high or low risk?]]&lt;&gt;"")</f>
        <v>0</v>
      </c>
    </row>
    <row r="613" spans="1:8" x14ac:dyDescent="0.2">
      <c r="A613" t="s">
        <v>647</v>
      </c>
      <c r="B613" t="s">
        <v>1270</v>
      </c>
      <c r="C613" t="s">
        <v>1271</v>
      </c>
      <c r="H613" t="b">
        <f>OR(BIBS[[#This Row],[Consent Ethics (choice=BIBS '[12/LO2017'])]]="Checked",BIBS[[#This Row],[BIBS Participant ID]]&lt;&gt;"",BIBS[[#This Row],[Is participant considered high or low risk?]]&lt;&gt;"")</f>
        <v>0</v>
      </c>
    </row>
    <row r="614" spans="1:8" x14ac:dyDescent="0.2">
      <c r="A614" t="s">
        <v>648</v>
      </c>
      <c r="B614" t="s">
        <v>1270</v>
      </c>
      <c r="C614" t="s">
        <v>1271</v>
      </c>
      <c r="H614" t="b">
        <f>OR(BIBS[[#This Row],[Consent Ethics (choice=BIBS '[12/LO2017'])]]="Checked",BIBS[[#This Row],[BIBS Participant ID]]&lt;&gt;"",BIBS[[#This Row],[Is participant considered high or low risk?]]&lt;&gt;"")</f>
        <v>0</v>
      </c>
    </row>
    <row r="615" spans="1:8" x14ac:dyDescent="0.2">
      <c r="A615" t="s">
        <v>649</v>
      </c>
      <c r="B615" t="s">
        <v>1270</v>
      </c>
      <c r="C615" t="s">
        <v>1271</v>
      </c>
      <c r="H615" t="b">
        <f>OR(BIBS[[#This Row],[Consent Ethics (choice=BIBS '[12/LO2017'])]]="Checked",BIBS[[#This Row],[BIBS Participant ID]]&lt;&gt;"",BIBS[[#This Row],[Is participant considered high or low risk?]]&lt;&gt;"")</f>
        <v>0</v>
      </c>
    </row>
    <row r="616" spans="1:8" x14ac:dyDescent="0.2">
      <c r="A616" t="s">
        <v>650</v>
      </c>
      <c r="B616" t="s">
        <v>1270</v>
      </c>
      <c r="C616" t="s">
        <v>1286</v>
      </c>
      <c r="D616" t="s">
        <v>1363</v>
      </c>
      <c r="E616" t="s">
        <v>1284</v>
      </c>
      <c r="F616" t="s">
        <v>1285</v>
      </c>
      <c r="H616" t="b">
        <f>OR(BIBS[[#This Row],[Consent Ethics (choice=BIBS '[12/LO2017'])]]="Checked",BIBS[[#This Row],[BIBS Participant ID]]&lt;&gt;"",BIBS[[#This Row],[Is participant considered high or low risk?]]&lt;&gt;"")</f>
        <v>1</v>
      </c>
    </row>
    <row r="617" spans="1:8" x14ac:dyDescent="0.2">
      <c r="A617" t="s">
        <v>651</v>
      </c>
      <c r="B617" t="s">
        <v>1270</v>
      </c>
      <c r="C617" t="s">
        <v>1286</v>
      </c>
      <c r="D617" t="s">
        <v>1364</v>
      </c>
      <c r="E617" t="s">
        <v>1284</v>
      </c>
      <c r="F617" t="s">
        <v>1285</v>
      </c>
      <c r="H617" t="b">
        <f>OR(BIBS[[#This Row],[Consent Ethics (choice=BIBS '[12/LO2017'])]]="Checked",BIBS[[#This Row],[BIBS Participant ID]]&lt;&gt;"",BIBS[[#This Row],[Is participant considered high or low risk?]]&lt;&gt;"")</f>
        <v>1</v>
      </c>
    </row>
    <row r="618" spans="1:8" x14ac:dyDescent="0.2">
      <c r="A618" t="s">
        <v>652</v>
      </c>
      <c r="B618" t="s">
        <v>1270</v>
      </c>
      <c r="C618" t="s">
        <v>1271</v>
      </c>
      <c r="H618" t="b">
        <f>OR(BIBS[[#This Row],[Consent Ethics (choice=BIBS '[12/LO2017'])]]="Checked",BIBS[[#This Row],[BIBS Participant ID]]&lt;&gt;"",BIBS[[#This Row],[Is participant considered high or low risk?]]&lt;&gt;"")</f>
        <v>0</v>
      </c>
    </row>
    <row r="619" spans="1:8" x14ac:dyDescent="0.2">
      <c r="A619" t="s">
        <v>653</v>
      </c>
      <c r="B619" t="s">
        <v>1270</v>
      </c>
      <c r="C619" t="s">
        <v>1271</v>
      </c>
      <c r="H619" t="b">
        <f>OR(BIBS[[#This Row],[Consent Ethics (choice=BIBS '[12/LO2017'])]]="Checked",BIBS[[#This Row],[BIBS Participant ID]]&lt;&gt;"",BIBS[[#This Row],[Is participant considered high or low risk?]]&lt;&gt;"")</f>
        <v>0</v>
      </c>
    </row>
    <row r="620" spans="1:8" x14ac:dyDescent="0.2">
      <c r="A620" t="s">
        <v>654</v>
      </c>
      <c r="B620" t="s">
        <v>1270</v>
      </c>
      <c r="C620" t="s">
        <v>1271</v>
      </c>
      <c r="H620" t="b">
        <f>OR(BIBS[[#This Row],[Consent Ethics (choice=BIBS '[12/LO2017'])]]="Checked",BIBS[[#This Row],[BIBS Participant ID]]&lt;&gt;"",BIBS[[#This Row],[Is participant considered high or low risk?]]&lt;&gt;"")</f>
        <v>0</v>
      </c>
    </row>
    <row r="621" spans="1:8" x14ac:dyDescent="0.2">
      <c r="A621" t="s">
        <v>655</v>
      </c>
      <c r="B621" t="s">
        <v>1270</v>
      </c>
      <c r="C621" t="s">
        <v>1271</v>
      </c>
      <c r="H621" t="b">
        <f>OR(BIBS[[#This Row],[Consent Ethics (choice=BIBS '[12/LO2017'])]]="Checked",BIBS[[#This Row],[BIBS Participant ID]]&lt;&gt;"",BIBS[[#This Row],[Is participant considered high or low risk?]]&lt;&gt;"")</f>
        <v>0</v>
      </c>
    </row>
    <row r="622" spans="1:8" x14ac:dyDescent="0.2">
      <c r="A622" t="s">
        <v>656</v>
      </c>
      <c r="B622" t="s">
        <v>1270</v>
      </c>
      <c r="C622" t="s">
        <v>1271</v>
      </c>
      <c r="H622" t="b">
        <f>OR(BIBS[[#This Row],[Consent Ethics (choice=BIBS '[12/LO2017'])]]="Checked",BIBS[[#This Row],[BIBS Participant ID]]&lt;&gt;"",BIBS[[#This Row],[Is participant considered high or low risk?]]&lt;&gt;"")</f>
        <v>0</v>
      </c>
    </row>
    <row r="623" spans="1:8" x14ac:dyDescent="0.2">
      <c r="A623" t="s">
        <v>657</v>
      </c>
      <c r="B623" t="s">
        <v>1270</v>
      </c>
      <c r="C623" t="s">
        <v>1271</v>
      </c>
      <c r="H623" t="b">
        <f>OR(BIBS[[#This Row],[Consent Ethics (choice=BIBS '[12/LO2017'])]]="Checked",BIBS[[#This Row],[BIBS Participant ID]]&lt;&gt;"",BIBS[[#This Row],[Is participant considered high or low risk?]]&lt;&gt;"")</f>
        <v>0</v>
      </c>
    </row>
    <row r="624" spans="1:8" x14ac:dyDescent="0.2">
      <c r="A624" t="s">
        <v>658</v>
      </c>
      <c r="B624" t="s">
        <v>1270</v>
      </c>
      <c r="C624" t="s">
        <v>1271</v>
      </c>
      <c r="H624" t="b">
        <f>OR(BIBS[[#This Row],[Consent Ethics (choice=BIBS '[12/LO2017'])]]="Checked",BIBS[[#This Row],[BIBS Participant ID]]&lt;&gt;"",BIBS[[#This Row],[Is participant considered high or low risk?]]&lt;&gt;"")</f>
        <v>0</v>
      </c>
    </row>
    <row r="625" spans="1:8" x14ac:dyDescent="0.2">
      <c r="A625" t="s">
        <v>659</v>
      </c>
      <c r="B625" t="s">
        <v>1270</v>
      </c>
      <c r="C625" t="s">
        <v>1271</v>
      </c>
      <c r="H625" t="b">
        <f>OR(BIBS[[#This Row],[Consent Ethics (choice=BIBS '[12/LO2017'])]]="Checked",BIBS[[#This Row],[BIBS Participant ID]]&lt;&gt;"",BIBS[[#This Row],[Is participant considered high or low risk?]]&lt;&gt;"")</f>
        <v>0</v>
      </c>
    </row>
    <row r="626" spans="1:8" x14ac:dyDescent="0.2">
      <c r="A626" t="s">
        <v>660</v>
      </c>
      <c r="B626" t="s">
        <v>1270</v>
      </c>
      <c r="C626" t="s">
        <v>1271</v>
      </c>
      <c r="H626" t="b">
        <f>OR(BIBS[[#This Row],[Consent Ethics (choice=BIBS '[12/LO2017'])]]="Checked",BIBS[[#This Row],[BIBS Participant ID]]&lt;&gt;"",BIBS[[#This Row],[Is participant considered high or low risk?]]&lt;&gt;"")</f>
        <v>0</v>
      </c>
    </row>
    <row r="627" spans="1:8" x14ac:dyDescent="0.2">
      <c r="A627" t="s">
        <v>661</v>
      </c>
      <c r="B627" t="s">
        <v>1270</v>
      </c>
      <c r="C627" t="s">
        <v>1271</v>
      </c>
      <c r="H627" t="b">
        <f>OR(BIBS[[#This Row],[Consent Ethics (choice=BIBS '[12/LO2017'])]]="Checked",BIBS[[#This Row],[BIBS Participant ID]]&lt;&gt;"",BIBS[[#This Row],[Is participant considered high or low risk?]]&lt;&gt;"")</f>
        <v>0</v>
      </c>
    </row>
    <row r="628" spans="1:8" x14ac:dyDescent="0.2">
      <c r="A628" t="s">
        <v>662</v>
      </c>
      <c r="B628" t="s">
        <v>1270</v>
      </c>
      <c r="C628" t="s">
        <v>1271</v>
      </c>
      <c r="H628" t="b">
        <f>OR(BIBS[[#This Row],[Consent Ethics (choice=BIBS '[12/LO2017'])]]="Checked",BIBS[[#This Row],[BIBS Participant ID]]&lt;&gt;"",BIBS[[#This Row],[Is participant considered high or low risk?]]&lt;&gt;"")</f>
        <v>0</v>
      </c>
    </row>
    <row r="629" spans="1:8" x14ac:dyDescent="0.2">
      <c r="A629" t="s">
        <v>663</v>
      </c>
      <c r="B629" t="s">
        <v>1270</v>
      </c>
      <c r="C629" t="s">
        <v>1271</v>
      </c>
      <c r="H629" t="b">
        <f>OR(BIBS[[#This Row],[Consent Ethics (choice=BIBS '[12/LO2017'])]]="Checked",BIBS[[#This Row],[BIBS Participant ID]]&lt;&gt;"",BIBS[[#This Row],[Is participant considered high or low risk?]]&lt;&gt;"")</f>
        <v>0</v>
      </c>
    </row>
    <row r="630" spans="1:8" x14ac:dyDescent="0.2">
      <c r="A630" t="s">
        <v>664</v>
      </c>
      <c r="B630" t="s">
        <v>1270</v>
      </c>
      <c r="C630" t="s">
        <v>1271</v>
      </c>
      <c r="H630" t="b">
        <f>OR(BIBS[[#This Row],[Consent Ethics (choice=BIBS '[12/LO2017'])]]="Checked",BIBS[[#This Row],[BIBS Participant ID]]&lt;&gt;"",BIBS[[#This Row],[Is participant considered high or low risk?]]&lt;&gt;"")</f>
        <v>0</v>
      </c>
    </row>
    <row r="631" spans="1:8" x14ac:dyDescent="0.2">
      <c r="A631" t="s">
        <v>665</v>
      </c>
      <c r="B631" t="s">
        <v>1270</v>
      </c>
      <c r="C631" t="s">
        <v>1271</v>
      </c>
      <c r="H631" t="b">
        <f>OR(BIBS[[#This Row],[Consent Ethics (choice=BIBS '[12/LO2017'])]]="Checked",BIBS[[#This Row],[BIBS Participant ID]]&lt;&gt;"",BIBS[[#This Row],[Is participant considered high or low risk?]]&lt;&gt;"")</f>
        <v>0</v>
      </c>
    </row>
    <row r="632" spans="1:8" x14ac:dyDescent="0.2">
      <c r="A632" t="s">
        <v>666</v>
      </c>
      <c r="B632" t="s">
        <v>1270</v>
      </c>
      <c r="C632" t="s">
        <v>1271</v>
      </c>
      <c r="H632" t="b">
        <f>OR(BIBS[[#This Row],[Consent Ethics (choice=BIBS '[12/LO2017'])]]="Checked",BIBS[[#This Row],[BIBS Participant ID]]&lt;&gt;"",BIBS[[#This Row],[Is participant considered high or low risk?]]&lt;&gt;"")</f>
        <v>0</v>
      </c>
    </row>
    <row r="633" spans="1:8" x14ac:dyDescent="0.2">
      <c r="A633" t="s">
        <v>667</v>
      </c>
      <c r="B633" t="s">
        <v>1270</v>
      </c>
      <c r="C633" t="s">
        <v>1271</v>
      </c>
      <c r="H633" t="b">
        <f>OR(BIBS[[#This Row],[Consent Ethics (choice=BIBS '[12/LO2017'])]]="Checked",BIBS[[#This Row],[BIBS Participant ID]]&lt;&gt;"",BIBS[[#This Row],[Is participant considered high or low risk?]]&lt;&gt;"")</f>
        <v>0</v>
      </c>
    </row>
    <row r="634" spans="1:8" x14ac:dyDescent="0.2">
      <c r="A634" t="s">
        <v>668</v>
      </c>
      <c r="B634" t="s">
        <v>1270</v>
      </c>
      <c r="C634" t="s">
        <v>1271</v>
      </c>
      <c r="H634" t="b">
        <f>OR(BIBS[[#This Row],[Consent Ethics (choice=BIBS '[12/LO2017'])]]="Checked",BIBS[[#This Row],[BIBS Participant ID]]&lt;&gt;"",BIBS[[#This Row],[Is participant considered high or low risk?]]&lt;&gt;"")</f>
        <v>0</v>
      </c>
    </row>
    <row r="635" spans="1:8" x14ac:dyDescent="0.2">
      <c r="A635" t="s">
        <v>669</v>
      </c>
      <c r="B635" t="s">
        <v>1270</v>
      </c>
      <c r="C635" t="s">
        <v>1271</v>
      </c>
      <c r="H635" t="b">
        <f>OR(BIBS[[#This Row],[Consent Ethics (choice=BIBS '[12/LO2017'])]]="Checked",BIBS[[#This Row],[BIBS Participant ID]]&lt;&gt;"",BIBS[[#This Row],[Is participant considered high or low risk?]]&lt;&gt;"")</f>
        <v>0</v>
      </c>
    </row>
    <row r="636" spans="1:8" x14ac:dyDescent="0.2">
      <c r="A636" t="s">
        <v>670</v>
      </c>
      <c r="B636" t="s">
        <v>1270</v>
      </c>
      <c r="C636" t="s">
        <v>1271</v>
      </c>
      <c r="H636" t="b">
        <f>OR(BIBS[[#This Row],[Consent Ethics (choice=BIBS '[12/LO2017'])]]="Checked",BIBS[[#This Row],[BIBS Participant ID]]&lt;&gt;"",BIBS[[#This Row],[Is participant considered high or low risk?]]&lt;&gt;"")</f>
        <v>0</v>
      </c>
    </row>
    <row r="637" spans="1:8" x14ac:dyDescent="0.2">
      <c r="A637" t="s">
        <v>671</v>
      </c>
      <c r="B637" t="s">
        <v>1270</v>
      </c>
      <c r="C637" t="s">
        <v>1286</v>
      </c>
      <c r="D637" t="s">
        <v>1365</v>
      </c>
      <c r="E637" t="s">
        <v>1281</v>
      </c>
      <c r="H637" t="b">
        <f>OR(BIBS[[#This Row],[Consent Ethics (choice=BIBS '[12/LO2017'])]]="Checked",BIBS[[#This Row],[BIBS Participant ID]]&lt;&gt;"",BIBS[[#This Row],[Is participant considered high or low risk?]]&lt;&gt;"")</f>
        <v>1</v>
      </c>
    </row>
    <row r="638" spans="1:8" x14ac:dyDescent="0.2">
      <c r="A638" t="s">
        <v>672</v>
      </c>
      <c r="B638" t="s">
        <v>1270</v>
      </c>
      <c r="C638" t="s">
        <v>1271</v>
      </c>
      <c r="H638" t="b">
        <f>OR(BIBS[[#This Row],[Consent Ethics (choice=BIBS '[12/LO2017'])]]="Checked",BIBS[[#This Row],[BIBS Participant ID]]&lt;&gt;"",BIBS[[#This Row],[Is participant considered high or low risk?]]&lt;&gt;"")</f>
        <v>0</v>
      </c>
    </row>
    <row r="639" spans="1:8" x14ac:dyDescent="0.2">
      <c r="A639" t="s">
        <v>673</v>
      </c>
      <c r="B639" t="s">
        <v>1270</v>
      </c>
      <c r="C639" t="s">
        <v>1286</v>
      </c>
      <c r="D639" t="s">
        <v>1366</v>
      </c>
      <c r="E639" t="s">
        <v>1284</v>
      </c>
      <c r="F639" t="s">
        <v>1367</v>
      </c>
      <c r="H639" t="b">
        <f>OR(BIBS[[#This Row],[Consent Ethics (choice=BIBS '[12/LO2017'])]]="Checked",BIBS[[#This Row],[BIBS Participant ID]]&lt;&gt;"",BIBS[[#This Row],[Is participant considered high or low risk?]]&lt;&gt;"")</f>
        <v>1</v>
      </c>
    </row>
    <row r="640" spans="1:8" x14ac:dyDescent="0.2">
      <c r="A640" t="s">
        <v>674</v>
      </c>
      <c r="B640" t="s">
        <v>1270</v>
      </c>
      <c r="C640" t="s">
        <v>1271</v>
      </c>
      <c r="H640" t="b">
        <f>OR(BIBS[[#This Row],[Consent Ethics (choice=BIBS '[12/LO2017'])]]="Checked",BIBS[[#This Row],[BIBS Participant ID]]&lt;&gt;"",BIBS[[#This Row],[Is participant considered high or low risk?]]&lt;&gt;"")</f>
        <v>0</v>
      </c>
    </row>
    <row r="641" spans="1:8" x14ac:dyDescent="0.2">
      <c r="A641" t="s">
        <v>675</v>
      </c>
      <c r="B641" t="s">
        <v>1270</v>
      </c>
      <c r="C641" t="s">
        <v>1271</v>
      </c>
      <c r="H641" t="b">
        <f>OR(BIBS[[#This Row],[Consent Ethics (choice=BIBS '[12/LO2017'])]]="Checked",BIBS[[#This Row],[BIBS Participant ID]]&lt;&gt;"",BIBS[[#This Row],[Is participant considered high or low risk?]]&lt;&gt;"")</f>
        <v>0</v>
      </c>
    </row>
    <row r="642" spans="1:8" x14ac:dyDescent="0.2">
      <c r="A642" t="s">
        <v>676</v>
      </c>
      <c r="B642" t="s">
        <v>1270</v>
      </c>
      <c r="C642" t="s">
        <v>1271</v>
      </c>
      <c r="H642" t="b">
        <f>OR(BIBS[[#This Row],[Consent Ethics (choice=BIBS '[12/LO2017'])]]="Checked",BIBS[[#This Row],[BIBS Participant ID]]&lt;&gt;"",BIBS[[#This Row],[Is participant considered high or low risk?]]&lt;&gt;"")</f>
        <v>0</v>
      </c>
    </row>
    <row r="643" spans="1:8" x14ac:dyDescent="0.2">
      <c r="A643" t="s">
        <v>677</v>
      </c>
      <c r="B643" t="s">
        <v>1270</v>
      </c>
      <c r="C643" t="s">
        <v>1271</v>
      </c>
      <c r="H643" t="b">
        <f>OR(BIBS[[#This Row],[Consent Ethics (choice=BIBS '[12/LO2017'])]]="Checked",BIBS[[#This Row],[BIBS Participant ID]]&lt;&gt;"",BIBS[[#This Row],[Is participant considered high or low risk?]]&lt;&gt;"")</f>
        <v>0</v>
      </c>
    </row>
    <row r="644" spans="1:8" x14ac:dyDescent="0.2">
      <c r="A644" t="s">
        <v>678</v>
      </c>
      <c r="B644" t="s">
        <v>1270</v>
      </c>
      <c r="C644" t="s">
        <v>1271</v>
      </c>
      <c r="H644" t="b">
        <f>OR(BIBS[[#This Row],[Consent Ethics (choice=BIBS '[12/LO2017'])]]="Checked",BIBS[[#This Row],[BIBS Participant ID]]&lt;&gt;"",BIBS[[#This Row],[Is participant considered high or low risk?]]&lt;&gt;"")</f>
        <v>0</v>
      </c>
    </row>
    <row r="645" spans="1:8" x14ac:dyDescent="0.2">
      <c r="A645" t="s">
        <v>679</v>
      </c>
      <c r="B645" t="s">
        <v>1270</v>
      </c>
      <c r="C645" t="s">
        <v>1271</v>
      </c>
      <c r="H645" t="b">
        <f>OR(BIBS[[#This Row],[Consent Ethics (choice=BIBS '[12/LO2017'])]]="Checked",BIBS[[#This Row],[BIBS Participant ID]]&lt;&gt;"",BIBS[[#This Row],[Is participant considered high or low risk?]]&lt;&gt;"")</f>
        <v>0</v>
      </c>
    </row>
    <row r="646" spans="1:8" x14ac:dyDescent="0.2">
      <c r="A646" t="s">
        <v>680</v>
      </c>
      <c r="B646" t="s">
        <v>1270</v>
      </c>
      <c r="C646" t="s">
        <v>1271</v>
      </c>
      <c r="H646" t="b">
        <f>OR(BIBS[[#This Row],[Consent Ethics (choice=BIBS '[12/LO2017'])]]="Checked",BIBS[[#This Row],[BIBS Participant ID]]&lt;&gt;"",BIBS[[#This Row],[Is participant considered high or low risk?]]&lt;&gt;"")</f>
        <v>0</v>
      </c>
    </row>
    <row r="647" spans="1:8" x14ac:dyDescent="0.2">
      <c r="A647" t="s">
        <v>681</v>
      </c>
      <c r="B647" t="s">
        <v>1270</v>
      </c>
      <c r="C647" t="s">
        <v>1271</v>
      </c>
      <c r="H647" t="b">
        <f>OR(BIBS[[#This Row],[Consent Ethics (choice=BIBS '[12/LO2017'])]]="Checked",BIBS[[#This Row],[BIBS Participant ID]]&lt;&gt;"",BIBS[[#This Row],[Is participant considered high or low risk?]]&lt;&gt;"")</f>
        <v>0</v>
      </c>
    </row>
    <row r="648" spans="1:8" x14ac:dyDescent="0.2">
      <c r="A648" t="s">
        <v>682</v>
      </c>
      <c r="B648" t="s">
        <v>1270</v>
      </c>
      <c r="C648" t="s">
        <v>1271</v>
      </c>
      <c r="H648" t="b">
        <f>OR(BIBS[[#This Row],[Consent Ethics (choice=BIBS '[12/LO2017'])]]="Checked",BIBS[[#This Row],[BIBS Participant ID]]&lt;&gt;"",BIBS[[#This Row],[Is participant considered high or low risk?]]&lt;&gt;"")</f>
        <v>0</v>
      </c>
    </row>
    <row r="649" spans="1:8" x14ac:dyDescent="0.2">
      <c r="A649" t="s">
        <v>683</v>
      </c>
      <c r="B649" t="s">
        <v>1270</v>
      </c>
      <c r="C649" t="s">
        <v>1271</v>
      </c>
      <c r="H649" t="b">
        <f>OR(BIBS[[#This Row],[Consent Ethics (choice=BIBS '[12/LO2017'])]]="Checked",BIBS[[#This Row],[BIBS Participant ID]]&lt;&gt;"",BIBS[[#This Row],[Is participant considered high or low risk?]]&lt;&gt;"")</f>
        <v>0</v>
      </c>
    </row>
    <row r="650" spans="1:8" x14ac:dyDescent="0.2">
      <c r="A650" t="s">
        <v>684</v>
      </c>
      <c r="B650" t="s">
        <v>1270</v>
      </c>
      <c r="C650" t="s">
        <v>1271</v>
      </c>
      <c r="H650" t="b">
        <f>OR(BIBS[[#This Row],[Consent Ethics (choice=BIBS '[12/LO2017'])]]="Checked",BIBS[[#This Row],[BIBS Participant ID]]&lt;&gt;"",BIBS[[#This Row],[Is participant considered high or low risk?]]&lt;&gt;"")</f>
        <v>0</v>
      </c>
    </row>
    <row r="651" spans="1:8" x14ac:dyDescent="0.2">
      <c r="A651" t="s">
        <v>685</v>
      </c>
      <c r="B651" t="s">
        <v>1270</v>
      </c>
      <c r="C651" t="s">
        <v>1286</v>
      </c>
      <c r="D651" t="s">
        <v>1368</v>
      </c>
      <c r="E651" t="s">
        <v>1281</v>
      </c>
      <c r="H651" t="b">
        <f>OR(BIBS[[#This Row],[Consent Ethics (choice=BIBS '[12/LO2017'])]]="Checked",BIBS[[#This Row],[BIBS Participant ID]]&lt;&gt;"",BIBS[[#This Row],[Is participant considered high or low risk?]]&lt;&gt;"")</f>
        <v>1</v>
      </c>
    </row>
    <row r="652" spans="1:8" x14ac:dyDescent="0.2">
      <c r="A652" t="s">
        <v>686</v>
      </c>
      <c r="B652" t="s">
        <v>1270</v>
      </c>
      <c r="C652" t="s">
        <v>1271</v>
      </c>
      <c r="H652" t="b">
        <f>OR(BIBS[[#This Row],[Consent Ethics (choice=BIBS '[12/LO2017'])]]="Checked",BIBS[[#This Row],[BIBS Participant ID]]&lt;&gt;"",BIBS[[#This Row],[Is participant considered high or low risk?]]&lt;&gt;"")</f>
        <v>0</v>
      </c>
    </row>
    <row r="653" spans="1:8" x14ac:dyDescent="0.2">
      <c r="A653" t="s">
        <v>687</v>
      </c>
      <c r="B653" t="s">
        <v>1270</v>
      </c>
      <c r="C653" t="s">
        <v>1271</v>
      </c>
      <c r="H653" t="b">
        <f>OR(BIBS[[#This Row],[Consent Ethics (choice=BIBS '[12/LO2017'])]]="Checked",BIBS[[#This Row],[BIBS Participant ID]]&lt;&gt;"",BIBS[[#This Row],[Is participant considered high or low risk?]]&lt;&gt;"")</f>
        <v>0</v>
      </c>
    </row>
    <row r="654" spans="1:8" x14ac:dyDescent="0.2">
      <c r="A654" t="s">
        <v>688</v>
      </c>
      <c r="B654" t="s">
        <v>1270</v>
      </c>
      <c r="C654" t="s">
        <v>1271</v>
      </c>
      <c r="H654" t="b">
        <f>OR(BIBS[[#This Row],[Consent Ethics (choice=BIBS '[12/LO2017'])]]="Checked",BIBS[[#This Row],[BIBS Participant ID]]&lt;&gt;"",BIBS[[#This Row],[Is participant considered high or low risk?]]&lt;&gt;"")</f>
        <v>0</v>
      </c>
    </row>
    <row r="655" spans="1:8" x14ac:dyDescent="0.2">
      <c r="A655" t="s">
        <v>689</v>
      </c>
      <c r="B655" t="s">
        <v>1270</v>
      </c>
      <c r="C655" t="s">
        <v>1271</v>
      </c>
      <c r="H655" t="b">
        <f>OR(BIBS[[#This Row],[Consent Ethics (choice=BIBS '[12/LO2017'])]]="Checked",BIBS[[#This Row],[BIBS Participant ID]]&lt;&gt;"",BIBS[[#This Row],[Is participant considered high or low risk?]]&lt;&gt;"")</f>
        <v>0</v>
      </c>
    </row>
    <row r="656" spans="1:8" x14ac:dyDescent="0.2">
      <c r="A656" t="s">
        <v>690</v>
      </c>
      <c r="B656" t="s">
        <v>1270</v>
      </c>
      <c r="C656" t="s">
        <v>1271</v>
      </c>
      <c r="H656" t="b">
        <f>OR(BIBS[[#This Row],[Consent Ethics (choice=BIBS '[12/LO2017'])]]="Checked",BIBS[[#This Row],[BIBS Participant ID]]&lt;&gt;"",BIBS[[#This Row],[Is participant considered high or low risk?]]&lt;&gt;"")</f>
        <v>0</v>
      </c>
    </row>
    <row r="657" spans="1:8" x14ac:dyDescent="0.2">
      <c r="A657" t="s">
        <v>691</v>
      </c>
      <c r="B657" t="s">
        <v>1270</v>
      </c>
      <c r="C657" t="s">
        <v>1271</v>
      </c>
      <c r="H657" t="b">
        <f>OR(BIBS[[#This Row],[Consent Ethics (choice=BIBS '[12/LO2017'])]]="Checked",BIBS[[#This Row],[BIBS Participant ID]]&lt;&gt;"",BIBS[[#This Row],[Is participant considered high or low risk?]]&lt;&gt;"")</f>
        <v>0</v>
      </c>
    </row>
    <row r="658" spans="1:8" x14ac:dyDescent="0.2">
      <c r="A658" t="s">
        <v>692</v>
      </c>
      <c r="B658" t="s">
        <v>1270</v>
      </c>
      <c r="C658" t="s">
        <v>1271</v>
      </c>
      <c r="H658" t="b">
        <f>OR(BIBS[[#This Row],[Consent Ethics (choice=BIBS '[12/LO2017'])]]="Checked",BIBS[[#This Row],[BIBS Participant ID]]&lt;&gt;"",BIBS[[#This Row],[Is participant considered high or low risk?]]&lt;&gt;"")</f>
        <v>0</v>
      </c>
    </row>
    <row r="659" spans="1:8" x14ac:dyDescent="0.2">
      <c r="A659" t="s">
        <v>693</v>
      </c>
      <c r="B659" t="s">
        <v>1270</v>
      </c>
      <c r="C659" t="s">
        <v>1271</v>
      </c>
      <c r="H659" t="b">
        <f>OR(BIBS[[#This Row],[Consent Ethics (choice=BIBS '[12/LO2017'])]]="Checked",BIBS[[#This Row],[BIBS Participant ID]]&lt;&gt;"",BIBS[[#This Row],[Is participant considered high or low risk?]]&lt;&gt;"")</f>
        <v>0</v>
      </c>
    </row>
    <row r="660" spans="1:8" x14ac:dyDescent="0.2">
      <c r="A660" t="s">
        <v>694</v>
      </c>
      <c r="B660" t="s">
        <v>1270</v>
      </c>
      <c r="C660" t="s">
        <v>1286</v>
      </c>
      <c r="D660" t="s">
        <v>1369</v>
      </c>
      <c r="E660" t="s">
        <v>1281</v>
      </c>
      <c r="H660" t="b">
        <f>OR(BIBS[[#This Row],[Consent Ethics (choice=BIBS '[12/LO2017'])]]="Checked",BIBS[[#This Row],[BIBS Participant ID]]&lt;&gt;"",BIBS[[#This Row],[Is participant considered high or low risk?]]&lt;&gt;"")</f>
        <v>1</v>
      </c>
    </row>
    <row r="661" spans="1:8" x14ac:dyDescent="0.2">
      <c r="A661" t="s">
        <v>695</v>
      </c>
      <c r="B661" t="s">
        <v>1270</v>
      </c>
      <c r="C661" t="s">
        <v>1271</v>
      </c>
      <c r="H661" t="b">
        <f>OR(BIBS[[#This Row],[Consent Ethics (choice=BIBS '[12/LO2017'])]]="Checked",BIBS[[#This Row],[BIBS Participant ID]]&lt;&gt;"",BIBS[[#This Row],[Is participant considered high or low risk?]]&lt;&gt;"")</f>
        <v>0</v>
      </c>
    </row>
    <row r="662" spans="1:8" x14ac:dyDescent="0.2">
      <c r="A662" t="s">
        <v>696</v>
      </c>
      <c r="B662" t="s">
        <v>1270</v>
      </c>
      <c r="C662" t="s">
        <v>1271</v>
      </c>
      <c r="H662" t="b">
        <f>OR(BIBS[[#This Row],[Consent Ethics (choice=BIBS '[12/LO2017'])]]="Checked",BIBS[[#This Row],[BIBS Participant ID]]&lt;&gt;"",BIBS[[#This Row],[Is participant considered high or low risk?]]&lt;&gt;"")</f>
        <v>0</v>
      </c>
    </row>
    <row r="663" spans="1:8" x14ac:dyDescent="0.2">
      <c r="A663" t="s">
        <v>697</v>
      </c>
      <c r="B663" t="s">
        <v>1270</v>
      </c>
      <c r="C663" t="s">
        <v>1271</v>
      </c>
      <c r="H663" t="b">
        <f>OR(BIBS[[#This Row],[Consent Ethics (choice=BIBS '[12/LO2017'])]]="Checked",BIBS[[#This Row],[BIBS Participant ID]]&lt;&gt;"",BIBS[[#This Row],[Is participant considered high or low risk?]]&lt;&gt;"")</f>
        <v>0</v>
      </c>
    </row>
    <row r="664" spans="1:8" x14ac:dyDescent="0.2">
      <c r="A664" t="s">
        <v>698</v>
      </c>
      <c r="B664" t="s">
        <v>1270</v>
      </c>
      <c r="C664" t="s">
        <v>1271</v>
      </c>
      <c r="H664" t="b">
        <f>OR(BIBS[[#This Row],[Consent Ethics (choice=BIBS '[12/LO2017'])]]="Checked",BIBS[[#This Row],[BIBS Participant ID]]&lt;&gt;"",BIBS[[#This Row],[Is participant considered high or low risk?]]&lt;&gt;"")</f>
        <v>0</v>
      </c>
    </row>
    <row r="665" spans="1:8" x14ac:dyDescent="0.2">
      <c r="A665" t="s">
        <v>699</v>
      </c>
      <c r="B665" t="s">
        <v>1270</v>
      </c>
      <c r="C665" t="s">
        <v>1271</v>
      </c>
      <c r="H665" t="b">
        <f>OR(BIBS[[#This Row],[Consent Ethics (choice=BIBS '[12/LO2017'])]]="Checked",BIBS[[#This Row],[BIBS Participant ID]]&lt;&gt;"",BIBS[[#This Row],[Is participant considered high or low risk?]]&lt;&gt;"")</f>
        <v>0</v>
      </c>
    </row>
    <row r="666" spans="1:8" x14ac:dyDescent="0.2">
      <c r="A666" t="s">
        <v>700</v>
      </c>
      <c r="B666" t="s">
        <v>1270</v>
      </c>
      <c r="C666" t="s">
        <v>1271</v>
      </c>
      <c r="H666" t="b">
        <f>OR(BIBS[[#This Row],[Consent Ethics (choice=BIBS '[12/LO2017'])]]="Checked",BIBS[[#This Row],[BIBS Participant ID]]&lt;&gt;"",BIBS[[#This Row],[Is participant considered high or low risk?]]&lt;&gt;"")</f>
        <v>0</v>
      </c>
    </row>
    <row r="667" spans="1:8" x14ac:dyDescent="0.2">
      <c r="A667" t="s">
        <v>701</v>
      </c>
      <c r="B667" t="s">
        <v>1270</v>
      </c>
      <c r="C667" t="s">
        <v>1271</v>
      </c>
      <c r="H667" t="b">
        <f>OR(BIBS[[#This Row],[Consent Ethics (choice=BIBS '[12/LO2017'])]]="Checked",BIBS[[#This Row],[BIBS Participant ID]]&lt;&gt;"",BIBS[[#This Row],[Is participant considered high or low risk?]]&lt;&gt;"")</f>
        <v>0</v>
      </c>
    </row>
    <row r="668" spans="1:8" x14ac:dyDescent="0.2">
      <c r="A668" t="s">
        <v>702</v>
      </c>
      <c r="B668" t="s">
        <v>1270</v>
      </c>
      <c r="C668" t="s">
        <v>1271</v>
      </c>
      <c r="H668" t="b">
        <f>OR(BIBS[[#This Row],[Consent Ethics (choice=BIBS '[12/LO2017'])]]="Checked",BIBS[[#This Row],[BIBS Participant ID]]&lt;&gt;"",BIBS[[#This Row],[Is participant considered high or low risk?]]&lt;&gt;"")</f>
        <v>0</v>
      </c>
    </row>
    <row r="669" spans="1:8" x14ac:dyDescent="0.2">
      <c r="A669" t="s">
        <v>703</v>
      </c>
      <c r="B669" t="s">
        <v>1270</v>
      </c>
      <c r="C669" t="s">
        <v>1286</v>
      </c>
      <c r="D669" t="s">
        <v>1370</v>
      </c>
      <c r="E669" t="s">
        <v>1284</v>
      </c>
      <c r="F669" t="s">
        <v>1285</v>
      </c>
      <c r="H669" t="b">
        <f>OR(BIBS[[#This Row],[Consent Ethics (choice=BIBS '[12/LO2017'])]]="Checked",BIBS[[#This Row],[BIBS Participant ID]]&lt;&gt;"",BIBS[[#This Row],[Is participant considered high or low risk?]]&lt;&gt;"")</f>
        <v>1</v>
      </c>
    </row>
    <row r="670" spans="1:8" x14ac:dyDescent="0.2">
      <c r="A670" t="s">
        <v>704</v>
      </c>
      <c r="B670" t="s">
        <v>1270</v>
      </c>
      <c r="C670" t="s">
        <v>1271</v>
      </c>
      <c r="H670" t="b">
        <f>OR(BIBS[[#This Row],[Consent Ethics (choice=BIBS '[12/LO2017'])]]="Checked",BIBS[[#This Row],[BIBS Participant ID]]&lt;&gt;"",BIBS[[#This Row],[Is participant considered high or low risk?]]&lt;&gt;"")</f>
        <v>0</v>
      </c>
    </row>
    <row r="671" spans="1:8" x14ac:dyDescent="0.2">
      <c r="A671" t="s">
        <v>705</v>
      </c>
      <c r="B671" t="s">
        <v>1270</v>
      </c>
      <c r="C671" t="s">
        <v>1286</v>
      </c>
      <c r="D671" t="s">
        <v>1371</v>
      </c>
      <c r="E671" t="s">
        <v>1281</v>
      </c>
      <c r="H671" t="b">
        <f>OR(BIBS[[#This Row],[Consent Ethics (choice=BIBS '[12/LO2017'])]]="Checked",BIBS[[#This Row],[BIBS Participant ID]]&lt;&gt;"",BIBS[[#This Row],[Is participant considered high or low risk?]]&lt;&gt;"")</f>
        <v>1</v>
      </c>
    </row>
    <row r="672" spans="1:8" x14ac:dyDescent="0.2">
      <c r="A672" t="s">
        <v>706</v>
      </c>
      <c r="B672" t="s">
        <v>1270</v>
      </c>
      <c r="C672" t="s">
        <v>1271</v>
      </c>
      <c r="H672" t="b">
        <f>OR(BIBS[[#This Row],[Consent Ethics (choice=BIBS '[12/LO2017'])]]="Checked",BIBS[[#This Row],[BIBS Participant ID]]&lt;&gt;"",BIBS[[#This Row],[Is participant considered high or low risk?]]&lt;&gt;"")</f>
        <v>0</v>
      </c>
    </row>
    <row r="673" spans="1:8" x14ac:dyDescent="0.2">
      <c r="A673" t="s">
        <v>707</v>
      </c>
      <c r="B673" t="s">
        <v>1270</v>
      </c>
      <c r="C673" t="s">
        <v>1271</v>
      </c>
      <c r="H673" t="b">
        <f>OR(BIBS[[#This Row],[Consent Ethics (choice=BIBS '[12/LO2017'])]]="Checked",BIBS[[#This Row],[BIBS Participant ID]]&lt;&gt;"",BIBS[[#This Row],[Is participant considered high or low risk?]]&lt;&gt;"")</f>
        <v>0</v>
      </c>
    </row>
    <row r="674" spans="1:8" x14ac:dyDescent="0.2">
      <c r="A674" t="s">
        <v>708</v>
      </c>
      <c r="B674" t="s">
        <v>1270</v>
      </c>
      <c r="C674" t="s">
        <v>1271</v>
      </c>
      <c r="H674" t="b">
        <f>OR(BIBS[[#This Row],[Consent Ethics (choice=BIBS '[12/LO2017'])]]="Checked",BIBS[[#This Row],[BIBS Participant ID]]&lt;&gt;"",BIBS[[#This Row],[Is participant considered high or low risk?]]&lt;&gt;"")</f>
        <v>0</v>
      </c>
    </row>
    <row r="675" spans="1:8" x14ac:dyDescent="0.2">
      <c r="A675" t="s">
        <v>709</v>
      </c>
      <c r="B675" t="s">
        <v>1270</v>
      </c>
      <c r="C675" t="s">
        <v>1271</v>
      </c>
      <c r="H675" t="b">
        <f>OR(BIBS[[#This Row],[Consent Ethics (choice=BIBS '[12/LO2017'])]]="Checked",BIBS[[#This Row],[BIBS Participant ID]]&lt;&gt;"",BIBS[[#This Row],[Is participant considered high or low risk?]]&lt;&gt;"")</f>
        <v>0</v>
      </c>
    </row>
    <row r="676" spans="1:8" x14ac:dyDescent="0.2">
      <c r="A676" t="s">
        <v>710</v>
      </c>
      <c r="B676" t="s">
        <v>1270</v>
      </c>
      <c r="C676" t="s">
        <v>1271</v>
      </c>
      <c r="H676" t="b">
        <f>OR(BIBS[[#This Row],[Consent Ethics (choice=BIBS '[12/LO2017'])]]="Checked",BIBS[[#This Row],[BIBS Participant ID]]&lt;&gt;"",BIBS[[#This Row],[Is participant considered high or low risk?]]&lt;&gt;"")</f>
        <v>0</v>
      </c>
    </row>
    <row r="677" spans="1:8" x14ac:dyDescent="0.2">
      <c r="A677" t="s">
        <v>711</v>
      </c>
      <c r="B677" t="s">
        <v>1270</v>
      </c>
      <c r="C677" t="s">
        <v>1271</v>
      </c>
      <c r="H677" t="b">
        <f>OR(BIBS[[#This Row],[Consent Ethics (choice=BIBS '[12/LO2017'])]]="Checked",BIBS[[#This Row],[BIBS Participant ID]]&lt;&gt;"",BIBS[[#This Row],[Is participant considered high or low risk?]]&lt;&gt;"")</f>
        <v>0</v>
      </c>
    </row>
    <row r="678" spans="1:8" x14ac:dyDescent="0.2">
      <c r="A678" t="s">
        <v>712</v>
      </c>
      <c r="B678" t="s">
        <v>1270</v>
      </c>
      <c r="C678" t="s">
        <v>1286</v>
      </c>
      <c r="D678" t="s">
        <v>1372</v>
      </c>
      <c r="E678" t="s">
        <v>1281</v>
      </c>
      <c r="H678" t="b">
        <f>OR(BIBS[[#This Row],[Consent Ethics (choice=BIBS '[12/LO2017'])]]="Checked",BIBS[[#This Row],[BIBS Participant ID]]&lt;&gt;"",BIBS[[#This Row],[Is participant considered high or low risk?]]&lt;&gt;"")</f>
        <v>1</v>
      </c>
    </row>
    <row r="679" spans="1:8" x14ac:dyDescent="0.2">
      <c r="A679" t="s">
        <v>713</v>
      </c>
      <c r="B679" t="s">
        <v>1270</v>
      </c>
      <c r="C679" t="s">
        <v>1286</v>
      </c>
      <c r="D679" t="s">
        <v>1373</v>
      </c>
      <c r="E679" t="s">
        <v>1281</v>
      </c>
      <c r="H679" t="b">
        <f>OR(BIBS[[#This Row],[Consent Ethics (choice=BIBS '[12/LO2017'])]]="Checked",BIBS[[#This Row],[BIBS Participant ID]]&lt;&gt;"",BIBS[[#This Row],[Is participant considered high or low risk?]]&lt;&gt;"")</f>
        <v>1</v>
      </c>
    </row>
    <row r="680" spans="1:8" x14ac:dyDescent="0.2">
      <c r="A680" t="s">
        <v>714</v>
      </c>
      <c r="B680" t="s">
        <v>1270</v>
      </c>
      <c r="C680" t="s">
        <v>1271</v>
      </c>
      <c r="H680" t="b">
        <f>OR(BIBS[[#This Row],[Consent Ethics (choice=BIBS '[12/LO2017'])]]="Checked",BIBS[[#This Row],[BIBS Participant ID]]&lt;&gt;"",BIBS[[#This Row],[Is participant considered high or low risk?]]&lt;&gt;"")</f>
        <v>0</v>
      </c>
    </row>
    <row r="681" spans="1:8" x14ac:dyDescent="0.2">
      <c r="A681" t="s">
        <v>715</v>
      </c>
      <c r="B681" t="s">
        <v>1270</v>
      </c>
      <c r="C681" t="s">
        <v>1271</v>
      </c>
      <c r="H681" t="b">
        <f>OR(BIBS[[#This Row],[Consent Ethics (choice=BIBS '[12/LO2017'])]]="Checked",BIBS[[#This Row],[BIBS Participant ID]]&lt;&gt;"",BIBS[[#This Row],[Is participant considered high or low risk?]]&lt;&gt;"")</f>
        <v>0</v>
      </c>
    </row>
    <row r="682" spans="1:8" x14ac:dyDescent="0.2">
      <c r="A682" t="s">
        <v>716</v>
      </c>
      <c r="B682" t="s">
        <v>1270</v>
      </c>
      <c r="C682" t="s">
        <v>1271</v>
      </c>
      <c r="H682" t="b">
        <f>OR(BIBS[[#This Row],[Consent Ethics (choice=BIBS '[12/LO2017'])]]="Checked",BIBS[[#This Row],[BIBS Participant ID]]&lt;&gt;"",BIBS[[#This Row],[Is participant considered high or low risk?]]&lt;&gt;"")</f>
        <v>0</v>
      </c>
    </row>
    <row r="683" spans="1:8" x14ac:dyDescent="0.2">
      <c r="A683" t="s">
        <v>717</v>
      </c>
      <c r="B683" t="s">
        <v>1270</v>
      </c>
      <c r="C683" t="s">
        <v>1271</v>
      </c>
      <c r="H683" t="b">
        <f>OR(BIBS[[#This Row],[Consent Ethics (choice=BIBS '[12/LO2017'])]]="Checked",BIBS[[#This Row],[BIBS Participant ID]]&lt;&gt;"",BIBS[[#This Row],[Is participant considered high or low risk?]]&lt;&gt;"")</f>
        <v>0</v>
      </c>
    </row>
    <row r="684" spans="1:8" x14ac:dyDescent="0.2">
      <c r="A684" t="s">
        <v>718</v>
      </c>
      <c r="B684" t="s">
        <v>1270</v>
      </c>
      <c r="C684" t="s">
        <v>1271</v>
      </c>
      <c r="H684" t="b">
        <f>OR(BIBS[[#This Row],[Consent Ethics (choice=BIBS '[12/LO2017'])]]="Checked",BIBS[[#This Row],[BIBS Participant ID]]&lt;&gt;"",BIBS[[#This Row],[Is participant considered high or low risk?]]&lt;&gt;"")</f>
        <v>0</v>
      </c>
    </row>
    <row r="685" spans="1:8" x14ac:dyDescent="0.2">
      <c r="A685" t="s">
        <v>719</v>
      </c>
      <c r="B685" t="s">
        <v>1270</v>
      </c>
      <c r="C685" t="s">
        <v>1271</v>
      </c>
      <c r="H685" t="b">
        <f>OR(BIBS[[#This Row],[Consent Ethics (choice=BIBS '[12/LO2017'])]]="Checked",BIBS[[#This Row],[BIBS Participant ID]]&lt;&gt;"",BIBS[[#This Row],[Is participant considered high or low risk?]]&lt;&gt;"")</f>
        <v>0</v>
      </c>
    </row>
    <row r="686" spans="1:8" x14ac:dyDescent="0.2">
      <c r="A686" t="s">
        <v>720</v>
      </c>
      <c r="B686" t="s">
        <v>1270</v>
      </c>
      <c r="C686" t="s">
        <v>1271</v>
      </c>
      <c r="H686" t="b">
        <f>OR(BIBS[[#This Row],[Consent Ethics (choice=BIBS '[12/LO2017'])]]="Checked",BIBS[[#This Row],[BIBS Participant ID]]&lt;&gt;"",BIBS[[#This Row],[Is participant considered high or low risk?]]&lt;&gt;"")</f>
        <v>0</v>
      </c>
    </row>
    <row r="687" spans="1:8" x14ac:dyDescent="0.2">
      <c r="A687" t="s">
        <v>721</v>
      </c>
      <c r="B687" t="s">
        <v>1270</v>
      </c>
      <c r="C687" t="s">
        <v>1286</v>
      </c>
      <c r="D687" t="s">
        <v>1374</v>
      </c>
      <c r="E687" t="s">
        <v>1281</v>
      </c>
      <c r="H687" t="b">
        <f>OR(BIBS[[#This Row],[Consent Ethics (choice=BIBS '[12/LO2017'])]]="Checked",BIBS[[#This Row],[BIBS Participant ID]]&lt;&gt;"",BIBS[[#This Row],[Is participant considered high or low risk?]]&lt;&gt;"")</f>
        <v>1</v>
      </c>
    </row>
    <row r="688" spans="1:8" x14ac:dyDescent="0.2">
      <c r="A688" t="s">
        <v>722</v>
      </c>
      <c r="B688" t="s">
        <v>1270</v>
      </c>
      <c r="C688" t="s">
        <v>1271</v>
      </c>
      <c r="H688" t="b">
        <f>OR(BIBS[[#This Row],[Consent Ethics (choice=BIBS '[12/LO2017'])]]="Checked",BIBS[[#This Row],[BIBS Participant ID]]&lt;&gt;"",BIBS[[#This Row],[Is participant considered high or low risk?]]&lt;&gt;"")</f>
        <v>0</v>
      </c>
    </row>
    <row r="689" spans="1:8" x14ac:dyDescent="0.2">
      <c r="A689" t="s">
        <v>723</v>
      </c>
      <c r="B689" t="s">
        <v>1270</v>
      </c>
      <c r="C689" t="s">
        <v>1271</v>
      </c>
      <c r="H689" t="b">
        <f>OR(BIBS[[#This Row],[Consent Ethics (choice=BIBS '[12/LO2017'])]]="Checked",BIBS[[#This Row],[BIBS Participant ID]]&lt;&gt;"",BIBS[[#This Row],[Is participant considered high or low risk?]]&lt;&gt;"")</f>
        <v>0</v>
      </c>
    </row>
    <row r="690" spans="1:8" x14ac:dyDescent="0.2">
      <c r="A690" t="s">
        <v>724</v>
      </c>
      <c r="B690" t="s">
        <v>1270</v>
      </c>
      <c r="C690" t="s">
        <v>1271</v>
      </c>
      <c r="H690" t="b">
        <f>OR(BIBS[[#This Row],[Consent Ethics (choice=BIBS '[12/LO2017'])]]="Checked",BIBS[[#This Row],[BIBS Participant ID]]&lt;&gt;"",BIBS[[#This Row],[Is participant considered high or low risk?]]&lt;&gt;"")</f>
        <v>0</v>
      </c>
    </row>
    <row r="691" spans="1:8" x14ac:dyDescent="0.2">
      <c r="A691" t="s">
        <v>725</v>
      </c>
      <c r="B691" t="s">
        <v>1270</v>
      </c>
      <c r="C691" t="s">
        <v>1271</v>
      </c>
      <c r="H691" t="b">
        <f>OR(BIBS[[#This Row],[Consent Ethics (choice=BIBS '[12/LO2017'])]]="Checked",BIBS[[#This Row],[BIBS Participant ID]]&lt;&gt;"",BIBS[[#This Row],[Is participant considered high or low risk?]]&lt;&gt;"")</f>
        <v>0</v>
      </c>
    </row>
    <row r="692" spans="1:8" x14ac:dyDescent="0.2">
      <c r="A692" t="s">
        <v>726</v>
      </c>
      <c r="B692" t="s">
        <v>1270</v>
      </c>
      <c r="C692" t="s">
        <v>1271</v>
      </c>
      <c r="H692" t="b">
        <f>OR(BIBS[[#This Row],[Consent Ethics (choice=BIBS '[12/LO2017'])]]="Checked",BIBS[[#This Row],[BIBS Participant ID]]&lt;&gt;"",BIBS[[#This Row],[Is participant considered high or low risk?]]&lt;&gt;"")</f>
        <v>0</v>
      </c>
    </row>
    <row r="693" spans="1:8" x14ac:dyDescent="0.2">
      <c r="A693" t="s">
        <v>727</v>
      </c>
      <c r="B693" t="s">
        <v>1270</v>
      </c>
      <c r="C693" t="s">
        <v>1271</v>
      </c>
      <c r="H693" t="b">
        <f>OR(BIBS[[#This Row],[Consent Ethics (choice=BIBS '[12/LO2017'])]]="Checked",BIBS[[#This Row],[BIBS Participant ID]]&lt;&gt;"",BIBS[[#This Row],[Is participant considered high or low risk?]]&lt;&gt;"")</f>
        <v>0</v>
      </c>
    </row>
    <row r="694" spans="1:8" x14ac:dyDescent="0.2">
      <c r="A694" t="s">
        <v>728</v>
      </c>
      <c r="B694" t="s">
        <v>1270</v>
      </c>
      <c r="C694" t="s">
        <v>1271</v>
      </c>
      <c r="H694" t="b">
        <f>OR(BIBS[[#This Row],[Consent Ethics (choice=BIBS '[12/LO2017'])]]="Checked",BIBS[[#This Row],[BIBS Participant ID]]&lt;&gt;"",BIBS[[#This Row],[Is participant considered high or low risk?]]&lt;&gt;"")</f>
        <v>0</v>
      </c>
    </row>
    <row r="695" spans="1:8" x14ac:dyDescent="0.2">
      <c r="A695" t="s">
        <v>729</v>
      </c>
      <c r="B695" t="s">
        <v>1270</v>
      </c>
      <c r="C695" t="s">
        <v>1271</v>
      </c>
      <c r="H695" t="b">
        <f>OR(BIBS[[#This Row],[Consent Ethics (choice=BIBS '[12/LO2017'])]]="Checked",BIBS[[#This Row],[BIBS Participant ID]]&lt;&gt;"",BIBS[[#This Row],[Is participant considered high or low risk?]]&lt;&gt;"")</f>
        <v>0</v>
      </c>
    </row>
    <row r="696" spans="1:8" x14ac:dyDescent="0.2">
      <c r="A696" t="s">
        <v>730</v>
      </c>
      <c r="B696" t="s">
        <v>1270</v>
      </c>
      <c r="C696" t="s">
        <v>1271</v>
      </c>
      <c r="H696" t="b">
        <f>OR(BIBS[[#This Row],[Consent Ethics (choice=BIBS '[12/LO2017'])]]="Checked",BIBS[[#This Row],[BIBS Participant ID]]&lt;&gt;"",BIBS[[#This Row],[Is participant considered high or low risk?]]&lt;&gt;"")</f>
        <v>0</v>
      </c>
    </row>
    <row r="697" spans="1:8" x14ac:dyDescent="0.2">
      <c r="A697" t="s">
        <v>731</v>
      </c>
      <c r="B697" t="s">
        <v>1270</v>
      </c>
      <c r="C697" t="s">
        <v>1271</v>
      </c>
      <c r="H697" t="b">
        <f>OR(BIBS[[#This Row],[Consent Ethics (choice=BIBS '[12/LO2017'])]]="Checked",BIBS[[#This Row],[BIBS Participant ID]]&lt;&gt;"",BIBS[[#This Row],[Is participant considered high or low risk?]]&lt;&gt;"")</f>
        <v>0</v>
      </c>
    </row>
    <row r="698" spans="1:8" x14ac:dyDescent="0.2">
      <c r="A698" t="s">
        <v>732</v>
      </c>
      <c r="B698" t="s">
        <v>1270</v>
      </c>
      <c r="C698" t="s">
        <v>1271</v>
      </c>
      <c r="H698" t="b">
        <f>OR(BIBS[[#This Row],[Consent Ethics (choice=BIBS '[12/LO2017'])]]="Checked",BIBS[[#This Row],[BIBS Participant ID]]&lt;&gt;"",BIBS[[#This Row],[Is participant considered high or low risk?]]&lt;&gt;"")</f>
        <v>0</v>
      </c>
    </row>
    <row r="699" spans="1:8" x14ac:dyDescent="0.2">
      <c r="A699" t="s">
        <v>733</v>
      </c>
      <c r="B699" t="s">
        <v>1270</v>
      </c>
      <c r="C699" t="s">
        <v>1271</v>
      </c>
      <c r="H699" t="b">
        <f>OR(BIBS[[#This Row],[Consent Ethics (choice=BIBS '[12/LO2017'])]]="Checked",BIBS[[#This Row],[BIBS Participant ID]]&lt;&gt;"",BIBS[[#This Row],[Is participant considered high or low risk?]]&lt;&gt;"")</f>
        <v>0</v>
      </c>
    </row>
    <row r="700" spans="1:8" x14ac:dyDescent="0.2">
      <c r="A700" t="s">
        <v>734</v>
      </c>
      <c r="B700" t="s">
        <v>1270</v>
      </c>
      <c r="C700" t="s">
        <v>1271</v>
      </c>
      <c r="H700" t="b">
        <f>OR(BIBS[[#This Row],[Consent Ethics (choice=BIBS '[12/LO2017'])]]="Checked",BIBS[[#This Row],[BIBS Participant ID]]&lt;&gt;"",BIBS[[#This Row],[Is participant considered high or low risk?]]&lt;&gt;"")</f>
        <v>0</v>
      </c>
    </row>
    <row r="701" spans="1:8" x14ac:dyDescent="0.2">
      <c r="A701" t="s">
        <v>735</v>
      </c>
      <c r="B701" t="s">
        <v>1270</v>
      </c>
      <c r="C701" t="s">
        <v>1271</v>
      </c>
      <c r="H701" t="b">
        <f>OR(BIBS[[#This Row],[Consent Ethics (choice=BIBS '[12/LO2017'])]]="Checked",BIBS[[#This Row],[BIBS Participant ID]]&lt;&gt;"",BIBS[[#This Row],[Is participant considered high or low risk?]]&lt;&gt;"")</f>
        <v>0</v>
      </c>
    </row>
    <row r="702" spans="1:8" x14ac:dyDescent="0.2">
      <c r="A702" t="s">
        <v>737</v>
      </c>
      <c r="B702" t="s">
        <v>1270</v>
      </c>
      <c r="C702" t="s">
        <v>1286</v>
      </c>
      <c r="D702" t="s">
        <v>1375</v>
      </c>
      <c r="E702" t="s">
        <v>1281</v>
      </c>
      <c r="H702" t="b">
        <f>OR(BIBS[[#This Row],[Consent Ethics (choice=BIBS '[12/LO2017'])]]="Checked",BIBS[[#This Row],[BIBS Participant ID]]&lt;&gt;"",BIBS[[#This Row],[Is participant considered high or low risk?]]&lt;&gt;"")</f>
        <v>1</v>
      </c>
    </row>
    <row r="703" spans="1:8" x14ac:dyDescent="0.2">
      <c r="A703" t="s">
        <v>738</v>
      </c>
      <c r="B703" t="s">
        <v>1270</v>
      </c>
      <c r="C703" t="s">
        <v>1271</v>
      </c>
      <c r="H703" t="b">
        <f>OR(BIBS[[#This Row],[Consent Ethics (choice=BIBS '[12/LO2017'])]]="Checked",BIBS[[#This Row],[BIBS Participant ID]]&lt;&gt;"",BIBS[[#This Row],[Is participant considered high or low risk?]]&lt;&gt;"")</f>
        <v>0</v>
      </c>
    </row>
    <row r="704" spans="1:8" x14ac:dyDescent="0.2">
      <c r="A704" t="s">
        <v>739</v>
      </c>
      <c r="B704" t="s">
        <v>1270</v>
      </c>
      <c r="C704" t="s">
        <v>1271</v>
      </c>
      <c r="H704" t="b">
        <f>OR(BIBS[[#This Row],[Consent Ethics (choice=BIBS '[12/LO2017'])]]="Checked",BIBS[[#This Row],[BIBS Participant ID]]&lt;&gt;"",BIBS[[#This Row],[Is participant considered high or low risk?]]&lt;&gt;"")</f>
        <v>0</v>
      </c>
    </row>
    <row r="705" spans="1:8" x14ac:dyDescent="0.2">
      <c r="A705" t="s">
        <v>740</v>
      </c>
      <c r="B705" t="s">
        <v>1270</v>
      </c>
      <c r="C705" t="s">
        <v>1271</v>
      </c>
      <c r="H705" t="b">
        <f>OR(BIBS[[#This Row],[Consent Ethics (choice=BIBS '[12/LO2017'])]]="Checked",BIBS[[#This Row],[BIBS Participant ID]]&lt;&gt;"",BIBS[[#This Row],[Is participant considered high or low risk?]]&lt;&gt;"")</f>
        <v>0</v>
      </c>
    </row>
    <row r="706" spans="1:8" x14ac:dyDescent="0.2">
      <c r="A706" t="s">
        <v>741</v>
      </c>
      <c r="B706" t="s">
        <v>1270</v>
      </c>
      <c r="C706" t="s">
        <v>1271</v>
      </c>
      <c r="H706" t="b">
        <f>OR(BIBS[[#This Row],[Consent Ethics (choice=BIBS '[12/LO2017'])]]="Checked",BIBS[[#This Row],[BIBS Participant ID]]&lt;&gt;"",BIBS[[#This Row],[Is participant considered high or low risk?]]&lt;&gt;"")</f>
        <v>0</v>
      </c>
    </row>
    <row r="707" spans="1:8" x14ac:dyDescent="0.2">
      <c r="A707" t="s">
        <v>742</v>
      </c>
      <c r="B707" t="s">
        <v>1270</v>
      </c>
      <c r="C707" t="s">
        <v>1271</v>
      </c>
      <c r="H707" t="b">
        <f>OR(BIBS[[#This Row],[Consent Ethics (choice=BIBS '[12/LO2017'])]]="Checked",BIBS[[#This Row],[BIBS Participant ID]]&lt;&gt;"",BIBS[[#This Row],[Is participant considered high or low risk?]]&lt;&gt;"")</f>
        <v>0</v>
      </c>
    </row>
    <row r="708" spans="1:8" x14ac:dyDescent="0.2">
      <c r="A708" t="s">
        <v>743</v>
      </c>
      <c r="B708" t="s">
        <v>1270</v>
      </c>
      <c r="C708" t="s">
        <v>1271</v>
      </c>
      <c r="H708" t="b">
        <f>OR(BIBS[[#This Row],[Consent Ethics (choice=BIBS '[12/LO2017'])]]="Checked",BIBS[[#This Row],[BIBS Participant ID]]&lt;&gt;"",BIBS[[#This Row],[Is participant considered high or low risk?]]&lt;&gt;"")</f>
        <v>0</v>
      </c>
    </row>
    <row r="709" spans="1:8" x14ac:dyDescent="0.2">
      <c r="A709" t="s">
        <v>744</v>
      </c>
      <c r="B709" t="s">
        <v>1270</v>
      </c>
      <c r="C709" t="s">
        <v>1271</v>
      </c>
      <c r="H709" t="b">
        <f>OR(BIBS[[#This Row],[Consent Ethics (choice=BIBS '[12/LO2017'])]]="Checked",BIBS[[#This Row],[BIBS Participant ID]]&lt;&gt;"",BIBS[[#This Row],[Is participant considered high or low risk?]]&lt;&gt;"")</f>
        <v>0</v>
      </c>
    </row>
    <row r="710" spans="1:8" x14ac:dyDescent="0.2">
      <c r="A710" t="s">
        <v>745</v>
      </c>
      <c r="B710" t="s">
        <v>1270</v>
      </c>
      <c r="C710" t="s">
        <v>1286</v>
      </c>
      <c r="D710" t="s">
        <v>1376</v>
      </c>
      <c r="E710" t="s">
        <v>1281</v>
      </c>
      <c r="H710" t="b">
        <f>OR(BIBS[[#This Row],[Consent Ethics (choice=BIBS '[12/LO2017'])]]="Checked",BIBS[[#This Row],[BIBS Participant ID]]&lt;&gt;"",BIBS[[#This Row],[Is participant considered high or low risk?]]&lt;&gt;"")</f>
        <v>1</v>
      </c>
    </row>
    <row r="711" spans="1:8" x14ac:dyDescent="0.2">
      <c r="A711" t="s">
        <v>746</v>
      </c>
      <c r="B711" t="s">
        <v>1270</v>
      </c>
      <c r="C711" t="s">
        <v>1271</v>
      </c>
      <c r="H711" t="b">
        <f>OR(BIBS[[#This Row],[Consent Ethics (choice=BIBS '[12/LO2017'])]]="Checked",BIBS[[#This Row],[BIBS Participant ID]]&lt;&gt;"",BIBS[[#This Row],[Is participant considered high or low risk?]]&lt;&gt;"")</f>
        <v>0</v>
      </c>
    </row>
    <row r="712" spans="1:8" x14ac:dyDescent="0.2">
      <c r="A712" t="s">
        <v>747</v>
      </c>
      <c r="B712" t="s">
        <v>1270</v>
      </c>
      <c r="C712" t="s">
        <v>1271</v>
      </c>
      <c r="H712" t="b">
        <f>OR(BIBS[[#This Row],[Consent Ethics (choice=BIBS '[12/LO2017'])]]="Checked",BIBS[[#This Row],[BIBS Participant ID]]&lt;&gt;"",BIBS[[#This Row],[Is participant considered high or low risk?]]&lt;&gt;"")</f>
        <v>0</v>
      </c>
    </row>
    <row r="713" spans="1:8" x14ac:dyDescent="0.2">
      <c r="A713" t="s">
        <v>748</v>
      </c>
      <c r="B713" t="s">
        <v>1270</v>
      </c>
      <c r="C713" t="s">
        <v>1271</v>
      </c>
      <c r="H713" t="b">
        <f>OR(BIBS[[#This Row],[Consent Ethics (choice=BIBS '[12/LO2017'])]]="Checked",BIBS[[#This Row],[BIBS Participant ID]]&lt;&gt;"",BIBS[[#This Row],[Is participant considered high or low risk?]]&lt;&gt;"")</f>
        <v>0</v>
      </c>
    </row>
    <row r="714" spans="1:8" x14ac:dyDescent="0.2">
      <c r="A714" t="s">
        <v>749</v>
      </c>
      <c r="B714" t="s">
        <v>1270</v>
      </c>
      <c r="C714" t="s">
        <v>1286</v>
      </c>
      <c r="D714" t="s">
        <v>1377</v>
      </c>
      <c r="E714" t="s">
        <v>1281</v>
      </c>
      <c r="H714" t="b">
        <f>OR(BIBS[[#This Row],[Consent Ethics (choice=BIBS '[12/LO2017'])]]="Checked",BIBS[[#This Row],[BIBS Participant ID]]&lt;&gt;"",BIBS[[#This Row],[Is participant considered high or low risk?]]&lt;&gt;"")</f>
        <v>1</v>
      </c>
    </row>
    <row r="715" spans="1:8" x14ac:dyDescent="0.2">
      <c r="A715" t="s">
        <v>750</v>
      </c>
      <c r="B715" t="s">
        <v>1270</v>
      </c>
      <c r="C715" t="s">
        <v>1271</v>
      </c>
      <c r="H715" t="b">
        <f>OR(BIBS[[#This Row],[Consent Ethics (choice=BIBS '[12/LO2017'])]]="Checked",BIBS[[#This Row],[BIBS Participant ID]]&lt;&gt;"",BIBS[[#This Row],[Is participant considered high or low risk?]]&lt;&gt;"")</f>
        <v>0</v>
      </c>
    </row>
    <row r="716" spans="1:8" x14ac:dyDescent="0.2">
      <c r="A716" t="s">
        <v>751</v>
      </c>
      <c r="B716" t="s">
        <v>1270</v>
      </c>
      <c r="C716" t="s">
        <v>1271</v>
      </c>
      <c r="H716" t="b">
        <f>OR(BIBS[[#This Row],[Consent Ethics (choice=BIBS '[12/LO2017'])]]="Checked",BIBS[[#This Row],[BIBS Participant ID]]&lt;&gt;"",BIBS[[#This Row],[Is participant considered high or low risk?]]&lt;&gt;"")</f>
        <v>0</v>
      </c>
    </row>
    <row r="717" spans="1:8" x14ac:dyDescent="0.2">
      <c r="A717" t="s">
        <v>752</v>
      </c>
      <c r="B717" t="s">
        <v>1270</v>
      </c>
      <c r="C717" t="s">
        <v>1286</v>
      </c>
      <c r="D717" t="s">
        <v>1378</v>
      </c>
      <c r="E717" t="s">
        <v>1281</v>
      </c>
      <c r="H717" t="b">
        <f>OR(BIBS[[#This Row],[Consent Ethics (choice=BIBS '[12/LO2017'])]]="Checked",BIBS[[#This Row],[BIBS Participant ID]]&lt;&gt;"",BIBS[[#This Row],[Is participant considered high or low risk?]]&lt;&gt;"")</f>
        <v>1</v>
      </c>
    </row>
    <row r="718" spans="1:8" x14ac:dyDescent="0.2">
      <c r="A718" t="s">
        <v>753</v>
      </c>
      <c r="B718" t="s">
        <v>1270</v>
      </c>
      <c r="C718" t="s">
        <v>1271</v>
      </c>
      <c r="H718" t="b">
        <f>OR(BIBS[[#This Row],[Consent Ethics (choice=BIBS '[12/LO2017'])]]="Checked",BIBS[[#This Row],[BIBS Participant ID]]&lt;&gt;"",BIBS[[#This Row],[Is participant considered high or low risk?]]&lt;&gt;"")</f>
        <v>0</v>
      </c>
    </row>
    <row r="719" spans="1:8" x14ac:dyDescent="0.2">
      <c r="A719" t="s">
        <v>754</v>
      </c>
      <c r="B719" t="s">
        <v>1270</v>
      </c>
      <c r="C719" t="s">
        <v>1271</v>
      </c>
      <c r="H719" t="b">
        <f>OR(BIBS[[#This Row],[Consent Ethics (choice=BIBS '[12/LO2017'])]]="Checked",BIBS[[#This Row],[BIBS Participant ID]]&lt;&gt;"",BIBS[[#This Row],[Is participant considered high or low risk?]]&lt;&gt;"")</f>
        <v>0</v>
      </c>
    </row>
    <row r="720" spans="1:8" x14ac:dyDescent="0.2">
      <c r="A720" t="s">
        <v>755</v>
      </c>
      <c r="B720" t="s">
        <v>1270</v>
      </c>
      <c r="C720" t="s">
        <v>1271</v>
      </c>
      <c r="H720" t="b">
        <f>OR(BIBS[[#This Row],[Consent Ethics (choice=BIBS '[12/LO2017'])]]="Checked",BIBS[[#This Row],[BIBS Participant ID]]&lt;&gt;"",BIBS[[#This Row],[Is participant considered high or low risk?]]&lt;&gt;"")</f>
        <v>0</v>
      </c>
    </row>
    <row r="721" spans="1:8" x14ac:dyDescent="0.2">
      <c r="A721" t="s">
        <v>756</v>
      </c>
      <c r="B721" t="s">
        <v>1270</v>
      </c>
      <c r="C721" t="s">
        <v>1271</v>
      </c>
      <c r="H721" t="b">
        <f>OR(BIBS[[#This Row],[Consent Ethics (choice=BIBS '[12/LO2017'])]]="Checked",BIBS[[#This Row],[BIBS Participant ID]]&lt;&gt;"",BIBS[[#This Row],[Is participant considered high or low risk?]]&lt;&gt;"")</f>
        <v>0</v>
      </c>
    </row>
    <row r="722" spans="1:8" x14ac:dyDescent="0.2">
      <c r="A722" t="s">
        <v>757</v>
      </c>
      <c r="B722" t="s">
        <v>1270</v>
      </c>
      <c r="C722" t="s">
        <v>1271</v>
      </c>
      <c r="H722" t="b">
        <f>OR(BIBS[[#This Row],[Consent Ethics (choice=BIBS '[12/LO2017'])]]="Checked",BIBS[[#This Row],[BIBS Participant ID]]&lt;&gt;"",BIBS[[#This Row],[Is participant considered high or low risk?]]&lt;&gt;"")</f>
        <v>0</v>
      </c>
    </row>
    <row r="723" spans="1:8" x14ac:dyDescent="0.2">
      <c r="A723" t="s">
        <v>758</v>
      </c>
      <c r="B723" t="s">
        <v>1270</v>
      </c>
      <c r="C723" t="s">
        <v>1271</v>
      </c>
      <c r="H723" t="b">
        <f>OR(BIBS[[#This Row],[Consent Ethics (choice=BIBS '[12/LO2017'])]]="Checked",BIBS[[#This Row],[BIBS Participant ID]]&lt;&gt;"",BIBS[[#This Row],[Is participant considered high or low risk?]]&lt;&gt;"")</f>
        <v>0</v>
      </c>
    </row>
    <row r="724" spans="1:8" x14ac:dyDescent="0.2">
      <c r="A724" t="s">
        <v>759</v>
      </c>
      <c r="B724" t="s">
        <v>1270</v>
      </c>
      <c r="C724" t="s">
        <v>1271</v>
      </c>
      <c r="H724" t="b">
        <f>OR(BIBS[[#This Row],[Consent Ethics (choice=BIBS '[12/LO2017'])]]="Checked",BIBS[[#This Row],[BIBS Participant ID]]&lt;&gt;"",BIBS[[#This Row],[Is participant considered high or low risk?]]&lt;&gt;"")</f>
        <v>0</v>
      </c>
    </row>
    <row r="725" spans="1:8" x14ac:dyDescent="0.2">
      <c r="A725" t="s">
        <v>760</v>
      </c>
      <c r="B725" t="s">
        <v>1270</v>
      </c>
      <c r="C725" t="s">
        <v>1271</v>
      </c>
      <c r="H725" t="b">
        <f>OR(BIBS[[#This Row],[Consent Ethics (choice=BIBS '[12/LO2017'])]]="Checked",BIBS[[#This Row],[BIBS Participant ID]]&lt;&gt;"",BIBS[[#This Row],[Is participant considered high or low risk?]]&lt;&gt;"")</f>
        <v>0</v>
      </c>
    </row>
    <row r="726" spans="1:8" x14ac:dyDescent="0.2">
      <c r="A726" t="s">
        <v>761</v>
      </c>
      <c r="B726" t="s">
        <v>1270</v>
      </c>
      <c r="C726" t="s">
        <v>1271</v>
      </c>
      <c r="H726" t="b">
        <f>OR(BIBS[[#This Row],[Consent Ethics (choice=BIBS '[12/LO2017'])]]="Checked",BIBS[[#This Row],[BIBS Participant ID]]&lt;&gt;"",BIBS[[#This Row],[Is participant considered high or low risk?]]&lt;&gt;"")</f>
        <v>0</v>
      </c>
    </row>
    <row r="727" spans="1:8" x14ac:dyDescent="0.2">
      <c r="A727" t="s">
        <v>762</v>
      </c>
      <c r="B727" t="s">
        <v>1270</v>
      </c>
      <c r="C727" t="s">
        <v>1271</v>
      </c>
      <c r="H727" t="b">
        <f>OR(BIBS[[#This Row],[Consent Ethics (choice=BIBS '[12/LO2017'])]]="Checked",BIBS[[#This Row],[BIBS Participant ID]]&lt;&gt;"",BIBS[[#This Row],[Is participant considered high or low risk?]]&lt;&gt;"")</f>
        <v>0</v>
      </c>
    </row>
    <row r="728" spans="1:8" x14ac:dyDescent="0.2">
      <c r="A728" t="s">
        <v>763</v>
      </c>
      <c r="B728" t="s">
        <v>1270</v>
      </c>
      <c r="C728" t="s">
        <v>1271</v>
      </c>
      <c r="H728" t="b">
        <f>OR(BIBS[[#This Row],[Consent Ethics (choice=BIBS '[12/LO2017'])]]="Checked",BIBS[[#This Row],[BIBS Participant ID]]&lt;&gt;"",BIBS[[#This Row],[Is participant considered high or low risk?]]&lt;&gt;"")</f>
        <v>0</v>
      </c>
    </row>
    <row r="729" spans="1:8" x14ac:dyDescent="0.2">
      <c r="A729" t="s">
        <v>764</v>
      </c>
      <c r="B729" t="s">
        <v>1270</v>
      </c>
      <c r="C729" t="s">
        <v>1286</v>
      </c>
      <c r="D729" t="s">
        <v>1379</v>
      </c>
      <c r="E729" t="s">
        <v>1284</v>
      </c>
      <c r="F729" t="s">
        <v>1285</v>
      </c>
      <c r="H729" t="b">
        <f>OR(BIBS[[#This Row],[Consent Ethics (choice=BIBS '[12/LO2017'])]]="Checked",BIBS[[#This Row],[BIBS Participant ID]]&lt;&gt;"",BIBS[[#This Row],[Is participant considered high or low risk?]]&lt;&gt;"")</f>
        <v>1</v>
      </c>
    </row>
    <row r="730" spans="1:8" x14ac:dyDescent="0.2">
      <c r="A730" t="s">
        <v>765</v>
      </c>
      <c r="B730" t="s">
        <v>1270</v>
      </c>
      <c r="C730" t="s">
        <v>1271</v>
      </c>
      <c r="H730" t="b">
        <f>OR(BIBS[[#This Row],[Consent Ethics (choice=BIBS '[12/LO2017'])]]="Checked",BIBS[[#This Row],[BIBS Participant ID]]&lt;&gt;"",BIBS[[#This Row],[Is participant considered high or low risk?]]&lt;&gt;"")</f>
        <v>0</v>
      </c>
    </row>
    <row r="731" spans="1:8" x14ac:dyDescent="0.2">
      <c r="A731" t="s">
        <v>766</v>
      </c>
      <c r="B731" t="s">
        <v>1270</v>
      </c>
      <c r="C731" t="s">
        <v>1271</v>
      </c>
      <c r="H731" t="b">
        <f>OR(BIBS[[#This Row],[Consent Ethics (choice=BIBS '[12/LO2017'])]]="Checked",BIBS[[#This Row],[BIBS Participant ID]]&lt;&gt;"",BIBS[[#This Row],[Is participant considered high or low risk?]]&lt;&gt;"")</f>
        <v>0</v>
      </c>
    </row>
    <row r="732" spans="1:8" x14ac:dyDescent="0.2">
      <c r="A732" t="s">
        <v>767</v>
      </c>
      <c r="B732" t="s">
        <v>1270</v>
      </c>
      <c r="C732" t="s">
        <v>1271</v>
      </c>
      <c r="H732" t="b">
        <f>OR(BIBS[[#This Row],[Consent Ethics (choice=BIBS '[12/LO2017'])]]="Checked",BIBS[[#This Row],[BIBS Participant ID]]&lt;&gt;"",BIBS[[#This Row],[Is participant considered high or low risk?]]&lt;&gt;"")</f>
        <v>0</v>
      </c>
    </row>
    <row r="733" spans="1:8" x14ac:dyDescent="0.2">
      <c r="A733" t="s">
        <v>768</v>
      </c>
      <c r="B733" t="s">
        <v>1270</v>
      </c>
      <c r="C733" t="s">
        <v>1271</v>
      </c>
      <c r="H733" t="b">
        <f>OR(BIBS[[#This Row],[Consent Ethics (choice=BIBS '[12/LO2017'])]]="Checked",BIBS[[#This Row],[BIBS Participant ID]]&lt;&gt;"",BIBS[[#This Row],[Is participant considered high or low risk?]]&lt;&gt;"")</f>
        <v>0</v>
      </c>
    </row>
    <row r="734" spans="1:8" x14ac:dyDescent="0.2">
      <c r="A734" t="s">
        <v>769</v>
      </c>
      <c r="B734" t="s">
        <v>1270</v>
      </c>
      <c r="C734" t="s">
        <v>1271</v>
      </c>
      <c r="H734" t="b">
        <f>OR(BIBS[[#This Row],[Consent Ethics (choice=BIBS '[12/LO2017'])]]="Checked",BIBS[[#This Row],[BIBS Participant ID]]&lt;&gt;"",BIBS[[#This Row],[Is participant considered high or low risk?]]&lt;&gt;"")</f>
        <v>0</v>
      </c>
    </row>
    <row r="735" spans="1:8" x14ac:dyDescent="0.2">
      <c r="A735" t="s">
        <v>770</v>
      </c>
      <c r="B735" t="s">
        <v>1270</v>
      </c>
      <c r="C735" t="s">
        <v>1271</v>
      </c>
      <c r="H735" t="b">
        <f>OR(BIBS[[#This Row],[Consent Ethics (choice=BIBS '[12/LO2017'])]]="Checked",BIBS[[#This Row],[BIBS Participant ID]]&lt;&gt;"",BIBS[[#This Row],[Is participant considered high or low risk?]]&lt;&gt;"")</f>
        <v>0</v>
      </c>
    </row>
    <row r="736" spans="1:8" x14ac:dyDescent="0.2">
      <c r="A736" t="s">
        <v>771</v>
      </c>
      <c r="B736" t="s">
        <v>1270</v>
      </c>
      <c r="C736" t="s">
        <v>1271</v>
      </c>
      <c r="H736" t="b">
        <f>OR(BIBS[[#This Row],[Consent Ethics (choice=BIBS '[12/LO2017'])]]="Checked",BIBS[[#This Row],[BIBS Participant ID]]&lt;&gt;"",BIBS[[#This Row],[Is participant considered high or low risk?]]&lt;&gt;"")</f>
        <v>0</v>
      </c>
    </row>
    <row r="737" spans="1:8" x14ac:dyDescent="0.2">
      <c r="A737" t="s">
        <v>772</v>
      </c>
      <c r="B737" t="s">
        <v>1270</v>
      </c>
      <c r="C737" t="s">
        <v>1271</v>
      </c>
      <c r="H737" t="b">
        <f>OR(BIBS[[#This Row],[Consent Ethics (choice=BIBS '[12/LO2017'])]]="Checked",BIBS[[#This Row],[BIBS Participant ID]]&lt;&gt;"",BIBS[[#This Row],[Is participant considered high or low risk?]]&lt;&gt;"")</f>
        <v>0</v>
      </c>
    </row>
    <row r="738" spans="1:8" x14ac:dyDescent="0.2">
      <c r="A738" t="s">
        <v>773</v>
      </c>
      <c r="B738" t="s">
        <v>1270</v>
      </c>
      <c r="C738" t="s">
        <v>1271</v>
      </c>
      <c r="H738" t="b">
        <f>OR(BIBS[[#This Row],[Consent Ethics (choice=BIBS '[12/LO2017'])]]="Checked",BIBS[[#This Row],[BIBS Participant ID]]&lt;&gt;"",BIBS[[#This Row],[Is participant considered high or low risk?]]&lt;&gt;"")</f>
        <v>0</v>
      </c>
    </row>
    <row r="739" spans="1:8" x14ac:dyDescent="0.2">
      <c r="A739" t="s">
        <v>774</v>
      </c>
      <c r="B739" t="s">
        <v>1270</v>
      </c>
      <c r="C739" t="s">
        <v>1271</v>
      </c>
      <c r="H739" t="b">
        <f>OR(BIBS[[#This Row],[Consent Ethics (choice=BIBS '[12/LO2017'])]]="Checked",BIBS[[#This Row],[BIBS Participant ID]]&lt;&gt;"",BIBS[[#This Row],[Is participant considered high or low risk?]]&lt;&gt;"")</f>
        <v>0</v>
      </c>
    </row>
    <row r="740" spans="1:8" x14ac:dyDescent="0.2">
      <c r="A740" t="s">
        <v>775</v>
      </c>
      <c r="B740" t="s">
        <v>1270</v>
      </c>
      <c r="C740" t="s">
        <v>1271</v>
      </c>
      <c r="H740" t="b">
        <f>OR(BIBS[[#This Row],[Consent Ethics (choice=BIBS '[12/LO2017'])]]="Checked",BIBS[[#This Row],[BIBS Participant ID]]&lt;&gt;"",BIBS[[#This Row],[Is participant considered high or low risk?]]&lt;&gt;"")</f>
        <v>0</v>
      </c>
    </row>
    <row r="741" spans="1:8" x14ac:dyDescent="0.2">
      <c r="A741" t="s">
        <v>776</v>
      </c>
      <c r="B741" t="s">
        <v>1270</v>
      </c>
      <c r="C741" t="s">
        <v>1271</v>
      </c>
      <c r="H741" t="b">
        <f>OR(BIBS[[#This Row],[Consent Ethics (choice=BIBS '[12/LO2017'])]]="Checked",BIBS[[#This Row],[BIBS Participant ID]]&lt;&gt;"",BIBS[[#This Row],[Is participant considered high or low risk?]]&lt;&gt;"")</f>
        <v>0</v>
      </c>
    </row>
    <row r="742" spans="1:8" x14ac:dyDescent="0.2">
      <c r="A742" t="s">
        <v>777</v>
      </c>
      <c r="B742" t="s">
        <v>1270</v>
      </c>
      <c r="C742" t="s">
        <v>1286</v>
      </c>
      <c r="D742" t="s">
        <v>1380</v>
      </c>
      <c r="E742" t="s">
        <v>1281</v>
      </c>
      <c r="H742" t="b">
        <f>OR(BIBS[[#This Row],[Consent Ethics (choice=BIBS '[12/LO2017'])]]="Checked",BIBS[[#This Row],[BIBS Participant ID]]&lt;&gt;"",BIBS[[#This Row],[Is participant considered high or low risk?]]&lt;&gt;"")</f>
        <v>1</v>
      </c>
    </row>
    <row r="743" spans="1:8" x14ac:dyDescent="0.2">
      <c r="A743" t="s">
        <v>778</v>
      </c>
      <c r="B743" t="s">
        <v>1270</v>
      </c>
      <c r="C743" t="s">
        <v>1271</v>
      </c>
      <c r="H743" t="b">
        <f>OR(BIBS[[#This Row],[Consent Ethics (choice=BIBS '[12/LO2017'])]]="Checked",BIBS[[#This Row],[BIBS Participant ID]]&lt;&gt;"",BIBS[[#This Row],[Is participant considered high or low risk?]]&lt;&gt;"")</f>
        <v>0</v>
      </c>
    </row>
    <row r="744" spans="1:8" x14ac:dyDescent="0.2">
      <c r="A744" t="s">
        <v>779</v>
      </c>
      <c r="B744" t="s">
        <v>1270</v>
      </c>
      <c r="C744" t="s">
        <v>1271</v>
      </c>
      <c r="H744" t="b">
        <f>OR(BIBS[[#This Row],[Consent Ethics (choice=BIBS '[12/LO2017'])]]="Checked",BIBS[[#This Row],[BIBS Participant ID]]&lt;&gt;"",BIBS[[#This Row],[Is participant considered high or low risk?]]&lt;&gt;"")</f>
        <v>0</v>
      </c>
    </row>
    <row r="745" spans="1:8" x14ac:dyDescent="0.2">
      <c r="A745" t="s">
        <v>780</v>
      </c>
      <c r="B745" t="s">
        <v>1270</v>
      </c>
      <c r="C745" t="s">
        <v>1271</v>
      </c>
      <c r="H745" t="b">
        <f>OR(BIBS[[#This Row],[Consent Ethics (choice=BIBS '[12/LO2017'])]]="Checked",BIBS[[#This Row],[BIBS Participant ID]]&lt;&gt;"",BIBS[[#This Row],[Is participant considered high or low risk?]]&lt;&gt;"")</f>
        <v>0</v>
      </c>
    </row>
    <row r="746" spans="1:8" x14ac:dyDescent="0.2">
      <c r="A746" t="s">
        <v>781</v>
      </c>
      <c r="B746" t="s">
        <v>1270</v>
      </c>
      <c r="C746" t="s">
        <v>1271</v>
      </c>
      <c r="H746" t="b">
        <f>OR(BIBS[[#This Row],[Consent Ethics (choice=BIBS '[12/LO2017'])]]="Checked",BIBS[[#This Row],[BIBS Participant ID]]&lt;&gt;"",BIBS[[#This Row],[Is participant considered high or low risk?]]&lt;&gt;"")</f>
        <v>0</v>
      </c>
    </row>
    <row r="747" spans="1:8" x14ac:dyDescent="0.2">
      <c r="A747" t="s">
        <v>782</v>
      </c>
      <c r="B747" t="s">
        <v>1270</v>
      </c>
      <c r="C747" t="s">
        <v>1271</v>
      </c>
      <c r="H747" t="b">
        <f>OR(BIBS[[#This Row],[Consent Ethics (choice=BIBS '[12/LO2017'])]]="Checked",BIBS[[#This Row],[BIBS Participant ID]]&lt;&gt;"",BIBS[[#This Row],[Is participant considered high or low risk?]]&lt;&gt;"")</f>
        <v>0</v>
      </c>
    </row>
    <row r="748" spans="1:8" x14ac:dyDescent="0.2">
      <c r="A748" t="s">
        <v>783</v>
      </c>
      <c r="B748" t="s">
        <v>1270</v>
      </c>
      <c r="C748" t="s">
        <v>1271</v>
      </c>
      <c r="H748" t="b">
        <f>OR(BIBS[[#This Row],[Consent Ethics (choice=BIBS '[12/LO2017'])]]="Checked",BIBS[[#This Row],[BIBS Participant ID]]&lt;&gt;"",BIBS[[#This Row],[Is participant considered high or low risk?]]&lt;&gt;"")</f>
        <v>0</v>
      </c>
    </row>
    <row r="749" spans="1:8" x14ac:dyDescent="0.2">
      <c r="A749" t="s">
        <v>784</v>
      </c>
      <c r="B749" t="s">
        <v>1270</v>
      </c>
      <c r="C749" t="s">
        <v>1271</v>
      </c>
      <c r="H749" t="b">
        <f>OR(BIBS[[#This Row],[Consent Ethics (choice=BIBS '[12/LO2017'])]]="Checked",BIBS[[#This Row],[BIBS Participant ID]]&lt;&gt;"",BIBS[[#This Row],[Is participant considered high or low risk?]]&lt;&gt;"")</f>
        <v>0</v>
      </c>
    </row>
    <row r="750" spans="1:8" x14ac:dyDescent="0.2">
      <c r="A750" t="s">
        <v>785</v>
      </c>
      <c r="B750" t="s">
        <v>1270</v>
      </c>
      <c r="C750" t="s">
        <v>1271</v>
      </c>
      <c r="H750" t="b">
        <f>OR(BIBS[[#This Row],[Consent Ethics (choice=BIBS '[12/LO2017'])]]="Checked",BIBS[[#This Row],[BIBS Participant ID]]&lt;&gt;"",BIBS[[#This Row],[Is participant considered high or low risk?]]&lt;&gt;"")</f>
        <v>0</v>
      </c>
    </row>
    <row r="751" spans="1:8" x14ac:dyDescent="0.2">
      <c r="A751" t="s">
        <v>786</v>
      </c>
      <c r="B751" t="s">
        <v>1270</v>
      </c>
      <c r="C751" t="s">
        <v>1286</v>
      </c>
      <c r="D751" t="s">
        <v>1381</v>
      </c>
      <c r="E751" t="s">
        <v>1281</v>
      </c>
      <c r="H751" t="b">
        <f>OR(BIBS[[#This Row],[Consent Ethics (choice=BIBS '[12/LO2017'])]]="Checked",BIBS[[#This Row],[BIBS Participant ID]]&lt;&gt;"",BIBS[[#This Row],[Is participant considered high or low risk?]]&lt;&gt;"")</f>
        <v>1</v>
      </c>
    </row>
    <row r="752" spans="1:8" x14ac:dyDescent="0.2">
      <c r="A752" t="s">
        <v>787</v>
      </c>
      <c r="B752" t="s">
        <v>1270</v>
      </c>
      <c r="C752" t="s">
        <v>1271</v>
      </c>
      <c r="H752" t="b">
        <f>OR(BIBS[[#This Row],[Consent Ethics (choice=BIBS '[12/LO2017'])]]="Checked",BIBS[[#This Row],[BIBS Participant ID]]&lt;&gt;"",BIBS[[#This Row],[Is participant considered high or low risk?]]&lt;&gt;"")</f>
        <v>0</v>
      </c>
    </row>
    <row r="753" spans="1:8" x14ac:dyDescent="0.2">
      <c r="A753" t="s">
        <v>788</v>
      </c>
      <c r="B753" t="s">
        <v>1270</v>
      </c>
      <c r="C753" t="s">
        <v>1271</v>
      </c>
      <c r="H753" t="b">
        <f>OR(BIBS[[#This Row],[Consent Ethics (choice=BIBS '[12/LO2017'])]]="Checked",BIBS[[#This Row],[BIBS Participant ID]]&lt;&gt;"",BIBS[[#This Row],[Is participant considered high or low risk?]]&lt;&gt;"")</f>
        <v>0</v>
      </c>
    </row>
    <row r="754" spans="1:8" x14ac:dyDescent="0.2">
      <c r="A754" t="s">
        <v>789</v>
      </c>
      <c r="B754" t="s">
        <v>1270</v>
      </c>
      <c r="C754" t="s">
        <v>1271</v>
      </c>
      <c r="H754" t="b">
        <f>OR(BIBS[[#This Row],[Consent Ethics (choice=BIBS '[12/LO2017'])]]="Checked",BIBS[[#This Row],[BIBS Participant ID]]&lt;&gt;"",BIBS[[#This Row],[Is participant considered high or low risk?]]&lt;&gt;"")</f>
        <v>0</v>
      </c>
    </row>
    <row r="755" spans="1:8" x14ac:dyDescent="0.2">
      <c r="A755" t="s">
        <v>790</v>
      </c>
      <c r="B755" t="s">
        <v>1270</v>
      </c>
      <c r="C755" t="s">
        <v>1271</v>
      </c>
      <c r="H755" t="b">
        <f>OR(BIBS[[#This Row],[Consent Ethics (choice=BIBS '[12/LO2017'])]]="Checked",BIBS[[#This Row],[BIBS Participant ID]]&lt;&gt;"",BIBS[[#This Row],[Is participant considered high or low risk?]]&lt;&gt;"")</f>
        <v>0</v>
      </c>
    </row>
    <row r="756" spans="1:8" x14ac:dyDescent="0.2">
      <c r="A756" t="s">
        <v>791</v>
      </c>
      <c r="B756" t="s">
        <v>1270</v>
      </c>
      <c r="C756" t="s">
        <v>1271</v>
      </c>
      <c r="H756" t="b">
        <f>OR(BIBS[[#This Row],[Consent Ethics (choice=BIBS '[12/LO2017'])]]="Checked",BIBS[[#This Row],[BIBS Participant ID]]&lt;&gt;"",BIBS[[#This Row],[Is participant considered high or low risk?]]&lt;&gt;"")</f>
        <v>0</v>
      </c>
    </row>
    <row r="757" spans="1:8" x14ac:dyDescent="0.2">
      <c r="A757" t="s">
        <v>792</v>
      </c>
      <c r="B757" t="s">
        <v>1270</v>
      </c>
      <c r="C757" t="s">
        <v>1271</v>
      </c>
      <c r="H757" t="b">
        <f>OR(BIBS[[#This Row],[Consent Ethics (choice=BIBS '[12/LO2017'])]]="Checked",BIBS[[#This Row],[BIBS Participant ID]]&lt;&gt;"",BIBS[[#This Row],[Is participant considered high or low risk?]]&lt;&gt;"")</f>
        <v>0</v>
      </c>
    </row>
    <row r="758" spans="1:8" x14ac:dyDescent="0.2">
      <c r="A758" t="s">
        <v>793</v>
      </c>
      <c r="B758" t="s">
        <v>1270</v>
      </c>
      <c r="C758" t="s">
        <v>1271</v>
      </c>
      <c r="H758" t="b">
        <f>OR(BIBS[[#This Row],[Consent Ethics (choice=BIBS '[12/LO2017'])]]="Checked",BIBS[[#This Row],[BIBS Participant ID]]&lt;&gt;"",BIBS[[#This Row],[Is participant considered high or low risk?]]&lt;&gt;"")</f>
        <v>0</v>
      </c>
    </row>
    <row r="759" spans="1:8" x14ac:dyDescent="0.2">
      <c r="A759" t="s">
        <v>794</v>
      </c>
      <c r="B759" t="s">
        <v>1270</v>
      </c>
      <c r="C759" t="s">
        <v>1271</v>
      </c>
      <c r="H759" t="b">
        <f>OR(BIBS[[#This Row],[Consent Ethics (choice=BIBS '[12/LO2017'])]]="Checked",BIBS[[#This Row],[BIBS Participant ID]]&lt;&gt;"",BIBS[[#This Row],[Is participant considered high or low risk?]]&lt;&gt;"")</f>
        <v>0</v>
      </c>
    </row>
    <row r="760" spans="1:8" x14ac:dyDescent="0.2">
      <c r="A760" t="s">
        <v>795</v>
      </c>
      <c r="B760" t="s">
        <v>1270</v>
      </c>
      <c r="C760" t="s">
        <v>1271</v>
      </c>
      <c r="H760" t="b">
        <f>OR(BIBS[[#This Row],[Consent Ethics (choice=BIBS '[12/LO2017'])]]="Checked",BIBS[[#This Row],[BIBS Participant ID]]&lt;&gt;"",BIBS[[#This Row],[Is participant considered high or low risk?]]&lt;&gt;"")</f>
        <v>0</v>
      </c>
    </row>
    <row r="761" spans="1:8" x14ac:dyDescent="0.2">
      <c r="A761" t="s">
        <v>796</v>
      </c>
      <c r="B761" t="s">
        <v>1270</v>
      </c>
      <c r="C761" t="s">
        <v>1271</v>
      </c>
      <c r="H761" t="b">
        <f>OR(BIBS[[#This Row],[Consent Ethics (choice=BIBS '[12/LO2017'])]]="Checked",BIBS[[#This Row],[BIBS Participant ID]]&lt;&gt;"",BIBS[[#This Row],[Is participant considered high or low risk?]]&lt;&gt;"")</f>
        <v>0</v>
      </c>
    </row>
    <row r="762" spans="1:8" x14ac:dyDescent="0.2">
      <c r="A762" t="s">
        <v>797</v>
      </c>
      <c r="B762" t="s">
        <v>1270</v>
      </c>
      <c r="C762" t="s">
        <v>1286</v>
      </c>
      <c r="D762" t="s">
        <v>1382</v>
      </c>
      <c r="E762" t="s">
        <v>1284</v>
      </c>
      <c r="F762" t="s">
        <v>1322</v>
      </c>
      <c r="H762" t="b">
        <f>OR(BIBS[[#This Row],[Consent Ethics (choice=BIBS '[12/LO2017'])]]="Checked",BIBS[[#This Row],[BIBS Participant ID]]&lt;&gt;"",BIBS[[#This Row],[Is participant considered high or low risk?]]&lt;&gt;"")</f>
        <v>1</v>
      </c>
    </row>
    <row r="763" spans="1:8" x14ac:dyDescent="0.2">
      <c r="A763" t="s">
        <v>798</v>
      </c>
      <c r="B763" t="s">
        <v>1270</v>
      </c>
      <c r="C763" t="s">
        <v>1271</v>
      </c>
      <c r="H763" t="b">
        <f>OR(BIBS[[#This Row],[Consent Ethics (choice=BIBS '[12/LO2017'])]]="Checked",BIBS[[#This Row],[BIBS Participant ID]]&lt;&gt;"",BIBS[[#This Row],[Is participant considered high or low risk?]]&lt;&gt;"")</f>
        <v>0</v>
      </c>
    </row>
    <row r="764" spans="1:8" x14ac:dyDescent="0.2">
      <c r="A764" t="s">
        <v>799</v>
      </c>
      <c r="B764" t="s">
        <v>1270</v>
      </c>
      <c r="C764" t="s">
        <v>1271</v>
      </c>
      <c r="H764" t="b">
        <f>OR(BIBS[[#This Row],[Consent Ethics (choice=BIBS '[12/LO2017'])]]="Checked",BIBS[[#This Row],[BIBS Participant ID]]&lt;&gt;"",BIBS[[#This Row],[Is participant considered high or low risk?]]&lt;&gt;"")</f>
        <v>0</v>
      </c>
    </row>
    <row r="765" spans="1:8" x14ac:dyDescent="0.2">
      <c r="A765" t="s">
        <v>800</v>
      </c>
      <c r="B765" t="s">
        <v>1270</v>
      </c>
      <c r="C765" t="s">
        <v>1271</v>
      </c>
      <c r="H765" t="b">
        <f>OR(BIBS[[#This Row],[Consent Ethics (choice=BIBS '[12/LO2017'])]]="Checked",BIBS[[#This Row],[BIBS Participant ID]]&lt;&gt;"",BIBS[[#This Row],[Is participant considered high or low risk?]]&lt;&gt;"")</f>
        <v>0</v>
      </c>
    </row>
    <row r="766" spans="1:8" x14ac:dyDescent="0.2">
      <c r="A766" t="s">
        <v>801</v>
      </c>
      <c r="B766" t="s">
        <v>1270</v>
      </c>
      <c r="C766" t="s">
        <v>1271</v>
      </c>
      <c r="H766" t="b">
        <f>OR(BIBS[[#This Row],[Consent Ethics (choice=BIBS '[12/LO2017'])]]="Checked",BIBS[[#This Row],[BIBS Participant ID]]&lt;&gt;"",BIBS[[#This Row],[Is participant considered high or low risk?]]&lt;&gt;"")</f>
        <v>0</v>
      </c>
    </row>
    <row r="767" spans="1:8" x14ac:dyDescent="0.2">
      <c r="A767" t="s">
        <v>802</v>
      </c>
      <c r="B767" t="s">
        <v>1270</v>
      </c>
      <c r="C767" t="s">
        <v>1271</v>
      </c>
      <c r="H767" t="b">
        <f>OR(BIBS[[#This Row],[Consent Ethics (choice=BIBS '[12/LO2017'])]]="Checked",BIBS[[#This Row],[BIBS Participant ID]]&lt;&gt;"",BIBS[[#This Row],[Is participant considered high or low risk?]]&lt;&gt;"")</f>
        <v>0</v>
      </c>
    </row>
    <row r="768" spans="1:8" x14ac:dyDescent="0.2">
      <c r="A768" t="s">
        <v>803</v>
      </c>
      <c r="B768" t="s">
        <v>1270</v>
      </c>
      <c r="C768" t="s">
        <v>1286</v>
      </c>
      <c r="D768" t="s">
        <v>1383</v>
      </c>
      <c r="E768" t="s">
        <v>1281</v>
      </c>
      <c r="H768" t="b">
        <f>OR(BIBS[[#This Row],[Consent Ethics (choice=BIBS '[12/LO2017'])]]="Checked",BIBS[[#This Row],[BIBS Participant ID]]&lt;&gt;"",BIBS[[#This Row],[Is participant considered high or low risk?]]&lt;&gt;"")</f>
        <v>1</v>
      </c>
    </row>
    <row r="769" spans="1:8" x14ac:dyDescent="0.2">
      <c r="A769" t="s">
        <v>804</v>
      </c>
      <c r="B769" t="s">
        <v>1270</v>
      </c>
      <c r="C769" t="s">
        <v>1271</v>
      </c>
      <c r="H769" t="b">
        <f>OR(BIBS[[#This Row],[Consent Ethics (choice=BIBS '[12/LO2017'])]]="Checked",BIBS[[#This Row],[BIBS Participant ID]]&lt;&gt;"",BIBS[[#This Row],[Is participant considered high or low risk?]]&lt;&gt;"")</f>
        <v>0</v>
      </c>
    </row>
    <row r="770" spans="1:8" x14ac:dyDescent="0.2">
      <c r="A770" t="s">
        <v>805</v>
      </c>
      <c r="B770" t="s">
        <v>1270</v>
      </c>
      <c r="C770" t="s">
        <v>1271</v>
      </c>
      <c r="H770" t="b">
        <f>OR(BIBS[[#This Row],[Consent Ethics (choice=BIBS '[12/LO2017'])]]="Checked",BIBS[[#This Row],[BIBS Participant ID]]&lt;&gt;"",BIBS[[#This Row],[Is participant considered high or low risk?]]&lt;&gt;"")</f>
        <v>0</v>
      </c>
    </row>
    <row r="771" spans="1:8" x14ac:dyDescent="0.2">
      <c r="A771" t="s">
        <v>806</v>
      </c>
      <c r="B771" t="s">
        <v>1270</v>
      </c>
      <c r="C771" t="s">
        <v>1271</v>
      </c>
      <c r="H771" t="b">
        <f>OR(BIBS[[#This Row],[Consent Ethics (choice=BIBS '[12/LO2017'])]]="Checked",BIBS[[#This Row],[BIBS Participant ID]]&lt;&gt;"",BIBS[[#This Row],[Is participant considered high or low risk?]]&lt;&gt;"")</f>
        <v>0</v>
      </c>
    </row>
    <row r="772" spans="1:8" x14ac:dyDescent="0.2">
      <c r="A772" t="s">
        <v>807</v>
      </c>
      <c r="B772" t="s">
        <v>1270</v>
      </c>
      <c r="C772" t="s">
        <v>1271</v>
      </c>
      <c r="H772" t="b">
        <f>OR(BIBS[[#This Row],[Consent Ethics (choice=BIBS '[12/LO2017'])]]="Checked",BIBS[[#This Row],[BIBS Participant ID]]&lt;&gt;"",BIBS[[#This Row],[Is participant considered high or low risk?]]&lt;&gt;"")</f>
        <v>0</v>
      </c>
    </row>
    <row r="773" spans="1:8" x14ac:dyDescent="0.2">
      <c r="A773" t="s">
        <v>808</v>
      </c>
      <c r="B773" t="s">
        <v>1270</v>
      </c>
      <c r="C773" t="s">
        <v>1271</v>
      </c>
      <c r="H773" t="b">
        <f>OR(BIBS[[#This Row],[Consent Ethics (choice=BIBS '[12/LO2017'])]]="Checked",BIBS[[#This Row],[BIBS Participant ID]]&lt;&gt;"",BIBS[[#This Row],[Is participant considered high or low risk?]]&lt;&gt;"")</f>
        <v>0</v>
      </c>
    </row>
    <row r="774" spans="1:8" x14ac:dyDescent="0.2">
      <c r="A774" t="s">
        <v>809</v>
      </c>
      <c r="B774" t="s">
        <v>1270</v>
      </c>
      <c r="C774" t="s">
        <v>1271</v>
      </c>
      <c r="H774" t="b">
        <f>OR(BIBS[[#This Row],[Consent Ethics (choice=BIBS '[12/LO2017'])]]="Checked",BIBS[[#This Row],[BIBS Participant ID]]&lt;&gt;"",BIBS[[#This Row],[Is participant considered high or low risk?]]&lt;&gt;"")</f>
        <v>0</v>
      </c>
    </row>
    <row r="775" spans="1:8" x14ac:dyDescent="0.2">
      <c r="A775" t="s">
        <v>810</v>
      </c>
      <c r="B775" t="s">
        <v>1270</v>
      </c>
      <c r="C775" t="s">
        <v>1271</v>
      </c>
      <c r="H775" t="b">
        <f>OR(BIBS[[#This Row],[Consent Ethics (choice=BIBS '[12/LO2017'])]]="Checked",BIBS[[#This Row],[BIBS Participant ID]]&lt;&gt;"",BIBS[[#This Row],[Is participant considered high or low risk?]]&lt;&gt;"")</f>
        <v>0</v>
      </c>
    </row>
    <row r="776" spans="1:8" x14ac:dyDescent="0.2">
      <c r="A776" t="s">
        <v>811</v>
      </c>
      <c r="B776" t="s">
        <v>1270</v>
      </c>
      <c r="C776" t="s">
        <v>1286</v>
      </c>
      <c r="D776" t="s">
        <v>1384</v>
      </c>
      <c r="E776" t="s">
        <v>1284</v>
      </c>
      <c r="F776" t="s">
        <v>1285</v>
      </c>
      <c r="H776" t="b">
        <f>OR(BIBS[[#This Row],[Consent Ethics (choice=BIBS '[12/LO2017'])]]="Checked",BIBS[[#This Row],[BIBS Participant ID]]&lt;&gt;"",BIBS[[#This Row],[Is participant considered high or low risk?]]&lt;&gt;"")</f>
        <v>1</v>
      </c>
    </row>
    <row r="777" spans="1:8" x14ac:dyDescent="0.2">
      <c r="A777" t="s">
        <v>812</v>
      </c>
      <c r="B777" t="s">
        <v>1270</v>
      </c>
      <c r="C777" t="s">
        <v>1286</v>
      </c>
      <c r="D777" t="s">
        <v>1385</v>
      </c>
      <c r="E777" t="s">
        <v>1284</v>
      </c>
      <c r="F777" t="s">
        <v>1285</v>
      </c>
      <c r="H777" t="b">
        <f>OR(BIBS[[#This Row],[Consent Ethics (choice=BIBS '[12/LO2017'])]]="Checked",BIBS[[#This Row],[BIBS Participant ID]]&lt;&gt;"",BIBS[[#This Row],[Is participant considered high or low risk?]]&lt;&gt;"")</f>
        <v>1</v>
      </c>
    </row>
    <row r="778" spans="1:8" x14ac:dyDescent="0.2">
      <c r="A778" t="s">
        <v>813</v>
      </c>
      <c r="B778" t="s">
        <v>1270</v>
      </c>
      <c r="C778" t="s">
        <v>1271</v>
      </c>
      <c r="H778" t="b">
        <f>OR(BIBS[[#This Row],[Consent Ethics (choice=BIBS '[12/LO2017'])]]="Checked",BIBS[[#This Row],[BIBS Participant ID]]&lt;&gt;"",BIBS[[#This Row],[Is participant considered high or low risk?]]&lt;&gt;"")</f>
        <v>0</v>
      </c>
    </row>
    <row r="779" spans="1:8" x14ac:dyDescent="0.2">
      <c r="A779" t="s">
        <v>814</v>
      </c>
      <c r="B779" t="s">
        <v>1270</v>
      </c>
      <c r="C779" t="s">
        <v>1271</v>
      </c>
      <c r="H779" t="b">
        <f>OR(BIBS[[#This Row],[Consent Ethics (choice=BIBS '[12/LO2017'])]]="Checked",BIBS[[#This Row],[BIBS Participant ID]]&lt;&gt;"",BIBS[[#This Row],[Is participant considered high or low risk?]]&lt;&gt;"")</f>
        <v>0</v>
      </c>
    </row>
    <row r="780" spans="1:8" x14ac:dyDescent="0.2">
      <c r="A780" t="s">
        <v>815</v>
      </c>
      <c r="B780" t="s">
        <v>1270</v>
      </c>
      <c r="C780" t="s">
        <v>1271</v>
      </c>
      <c r="H780" t="b">
        <f>OR(BIBS[[#This Row],[Consent Ethics (choice=BIBS '[12/LO2017'])]]="Checked",BIBS[[#This Row],[BIBS Participant ID]]&lt;&gt;"",BIBS[[#This Row],[Is participant considered high or low risk?]]&lt;&gt;"")</f>
        <v>0</v>
      </c>
    </row>
    <row r="781" spans="1:8" x14ac:dyDescent="0.2">
      <c r="A781" t="s">
        <v>816</v>
      </c>
      <c r="B781" t="s">
        <v>1270</v>
      </c>
      <c r="C781" t="s">
        <v>1271</v>
      </c>
      <c r="H781" t="b">
        <f>OR(BIBS[[#This Row],[Consent Ethics (choice=BIBS '[12/LO2017'])]]="Checked",BIBS[[#This Row],[BIBS Participant ID]]&lt;&gt;"",BIBS[[#This Row],[Is participant considered high or low risk?]]&lt;&gt;"")</f>
        <v>0</v>
      </c>
    </row>
    <row r="782" spans="1:8" x14ac:dyDescent="0.2">
      <c r="A782" t="s">
        <v>817</v>
      </c>
      <c r="B782" t="s">
        <v>1270</v>
      </c>
      <c r="C782" t="s">
        <v>1286</v>
      </c>
      <c r="D782" t="s">
        <v>1386</v>
      </c>
      <c r="E782" t="s">
        <v>1281</v>
      </c>
      <c r="H782" t="b">
        <f>OR(BIBS[[#This Row],[Consent Ethics (choice=BIBS '[12/LO2017'])]]="Checked",BIBS[[#This Row],[BIBS Participant ID]]&lt;&gt;"",BIBS[[#This Row],[Is participant considered high or low risk?]]&lt;&gt;"")</f>
        <v>1</v>
      </c>
    </row>
    <row r="783" spans="1:8" x14ac:dyDescent="0.2">
      <c r="A783" t="s">
        <v>818</v>
      </c>
      <c r="B783" t="s">
        <v>1270</v>
      </c>
      <c r="C783" t="s">
        <v>1271</v>
      </c>
      <c r="H783" t="b">
        <f>OR(BIBS[[#This Row],[Consent Ethics (choice=BIBS '[12/LO2017'])]]="Checked",BIBS[[#This Row],[BIBS Participant ID]]&lt;&gt;"",BIBS[[#This Row],[Is participant considered high or low risk?]]&lt;&gt;"")</f>
        <v>0</v>
      </c>
    </row>
    <row r="784" spans="1:8" x14ac:dyDescent="0.2">
      <c r="A784" t="s">
        <v>819</v>
      </c>
      <c r="B784" t="s">
        <v>1270</v>
      </c>
      <c r="C784" t="s">
        <v>1271</v>
      </c>
      <c r="H784" t="b">
        <f>OR(BIBS[[#This Row],[Consent Ethics (choice=BIBS '[12/LO2017'])]]="Checked",BIBS[[#This Row],[BIBS Participant ID]]&lt;&gt;"",BIBS[[#This Row],[Is participant considered high or low risk?]]&lt;&gt;"")</f>
        <v>0</v>
      </c>
    </row>
    <row r="785" spans="1:8" x14ac:dyDescent="0.2">
      <c r="A785" t="s">
        <v>820</v>
      </c>
      <c r="B785" t="s">
        <v>1270</v>
      </c>
      <c r="C785" t="s">
        <v>1271</v>
      </c>
      <c r="H785" t="b">
        <f>OR(BIBS[[#This Row],[Consent Ethics (choice=BIBS '[12/LO2017'])]]="Checked",BIBS[[#This Row],[BIBS Participant ID]]&lt;&gt;"",BIBS[[#This Row],[Is participant considered high or low risk?]]&lt;&gt;"")</f>
        <v>0</v>
      </c>
    </row>
    <row r="786" spans="1:8" x14ac:dyDescent="0.2">
      <c r="A786" t="s">
        <v>821</v>
      </c>
      <c r="B786" t="s">
        <v>1270</v>
      </c>
      <c r="C786" t="s">
        <v>1271</v>
      </c>
      <c r="H786" t="b">
        <f>OR(BIBS[[#This Row],[Consent Ethics (choice=BIBS '[12/LO2017'])]]="Checked",BIBS[[#This Row],[BIBS Participant ID]]&lt;&gt;"",BIBS[[#This Row],[Is participant considered high or low risk?]]&lt;&gt;"")</f>
        <v>0</v>
      </c>
    </row>
    <row r="787" spans="1:8" x14ac:dyDescent="0.2">
      <c r="A787" t="s">
        <v>822</v>
      </c>
      <c r="B787" t="s">
        <v>1270</v>
      </c>
      <c r="C787" t="s">
        <v>1271</v>
      </c>
      <c r="H787" t="b">
        <f>OR(BIBS[[#This Row],[Consent Ethics (choice=BIBS '[12/LO2017'])]]="Checked",BIBS[[#This Row],[BIBS Participant ID]]&lt;&gt;"",BIBS[[#This Row],[Is participant considered high or low risk?]]&lt;&gt;"")</f>
        <v>0</v>
      </c>
    </row>
    <row r="788" spans="1:8" x14ac:dyDescent="0.2">
      <c r="A788" t="s">
        <v>823</v>
      </c>
      <c r="B788" t="s">
        <v>1270</v>
      </c>
      <c r="C788" t="s">
        <v>1286</v>
      </c>
      <c r="D788" t="s">
        <v>1387</v>
      </c>
      <c r="E788" t="s">
        <v>1284</v>
      </c>
      <c r="F788" t="s">
        <v>1347</v>
      </c>
      <c r="H788" t="b">
        <f>OR(BIBS[[#This Row],[Consent Ethics (choice=BIBS '[12/LO2017'])]]="Checked",BIBS[[#This Row],[BIBS Participant ID]]&lt;&gt;"",BIBS[[#This Row],[Is participant considered high or low risk?]]&lt;&gt;"")</f>
        <v>1</v>
      </c>
    </row>
    <row r="789" spans="1:8" x14ac:dyDescent="0.2">
      <c r="A789" t="s">
        <v>824</v>
      </c>
      <c r="B789" t="s">
        <v>1270</v>
      </c>
      <c r="C789" t="s">
        <v>1271</v>
      </c>
      <c r="H789" t="b">
        <f>OR(BIBS[[#This Row],[Consent Ethics (choice=BIBS '[12/LO2017'])]]="Checked",BIBS[[#This Row],[BIBS Participant ID]]&lt;&gt;"",BIBS[[#This Row],[Is participant considered high or low risk?]]&lt;&gt;"")</f>
        <v>0</v>
      </c>
    </row>
    <row r="790" spans="1:8" x14ac:dyDescent="0.2">
      <c r="A790" t="s">
        <v>825</v>
      </c>
      <c r="B790" t="s">
        <v>1270</v>
      </c>
      <c r="C790" t="s">
        <v>1271</v>
      </c>
      <c r="H790" t="b">
        <f>OR(BIBS[[#This Row],[Consent Ethics (choice=BIBS '[12/LO2017'])]]="Checked",BIBS[[#This Row],[BIBS Participant ID]]&lt;&gt;"",BIBS[[#This Row],[Is participant considered high or low risk?]]&lt;&gt;"")</f>
        <v>0</v>
      </c>
    </row>
    <row r="791" spans="1:8" x14ac:dyDescent="0.2">
      <c r="A791" t="s">
        <v>826</v>
      </c>
      <c r="B791" t="s">
        <v>1270</v>
      </c>
      <c r="C791" t="s">
        <v>1271</v>
      </c>
      <c r="H791" t="b">
        <f>OR(BIBS[[#This Row],[Consent Ethics (choice=BIBS '[12/LO2017'])]]="Checked",BIBS[[#This Row],[BIBS Participant ID]]&lt;&gt;"",BIBS[[#This Row],[Is participant considered high or low risk?]]&lt;&gt;"")</f>
        <v>0</v>
      </c>
    </row>
    <row r="792" spans="1:8" x14ac:dyDescent="0.2">
      <c r="A792" t="s">
        <v>827</v>
      </c>
      <c r="B792" t="s">
        <v>1270</v>
      </c>
      <c r="C792" t="s">
        <v>1271</v>
      </c>
      <c r="H792" t="b">
        <f>OR(BIBS[[#This Row],[Consent Ethics (choice=BIBS '[12/LO2017'])]]="Checked",BIBS[[#This Row],[BIBS Participant ID]]&lt;&gt;"",BIBS[[#This Row],[Is participant considered high or low risk?]]&lt;&gt;"")</f>
        <v>0</v>
      </c>
    </row>
    <row r="793" spans="1:8" x14ac:dyDescent="0.2">
      <c r="A793" t="s">
        <v>828</v>
      </c>
      <c r="B793" t="s">
        <v>1270</v>
      </c>
      <c r="C793" t="s">
        <v>1286</v>
      </c>
      <c r="D793" t="s">
        <v>1388</v>
      </c>
      <c r="E793" t="s">
        <v>1281</v>
      </c>
      <c r="H793" t="b">
        <f>OR(BIBS[[#This Row],[Consent Ethics (choice=BIBS '[12/LO2017'])]]="Checked",BIBS[[#This Row],[BIBS Participant ID]]&lt;&gt;"",BIBS[[#This Row],[Is participant considered high or low risk?]]&lt;&gt;"")</f>
        <v>1</v>
      </c>
    </row>
    <row r="794" spans="1:8" x14ac:dyDescent="0.2">
      <c r="A794" t="s">
        <v>829</v>
      </c>
      <c r="B794" t="s">
        <v>1270</v>
      </c>
      <c r="C794" t="s">
        <v>1271</v>
      </c>
      <c r="H794" t="b">
        <f>OR(BIBS[[#This Row],[Consent Ethics (choice=BIBS '[12/LO2017'])]]="Checked",BIBS[[#This Row],[BIBS Participant ID]]&lt;&gt;"",BIBS[[#This Row],[Is participant considered high or low risk?]]&lt;&gt;"")</f>
        <v>0</v>
      </c>
    </row>
    <row r="795" spans="1:8" x14ac:dyDescent="0.2">
      <c r="A795" t="s">
        <v>830</v>
      </c>
      <c r="B795" t="s">
        <v>1270</v>
      </c>
      <c r="C795" t="s">
        <v>1271</v>
      </c>
      <c r="H795" t="b">
        <f>OR(BIBS[[#This Row],[Consent Ethics (choice=BIBS '[12/LO2017'])]]="Checked",BIBS[[#This Row],[BIBS Participant ID]]&lt;&gt;"",BIBS[[#This Row],[Is participant considered high or low risk?]]&lt;&gt;"")</f>
        <v>0</v>
      </c>
    </row>
    <row r="796" spans="1:8" x14ac:dyDescent="0.2">
      <c r="A796" t="s">
        <v>831</v>
      </c>
      <c r="B796" t="s">
        <v>1270</v>
      </c>
      <c r="C796" t="s">
        <v>1271</v>
      </c>
      <c r="H796" t="b">
        <f>OR(BIBS[[#This Row],[Consent Ethics (choice=BIBS '[12/LO2017'])]]="Checked",BIBS[[#This Row],[BIBS Participant ID]]&lt;&gt;"",BIBS[[#This Row],[Is participant considered high or low risk?]]&lt;&gt;"")</f>
        <v>0</v>
      </c>
    </row>
    <row r="797" spans="1:8" x14ac:dyDescent="0.2">
      <c r="A797" t="s">
        <v>832</v>
      </c>
      <c r="B797" t="s">
        <v>1270</v>
      </c>
      <c r="C797" t="s">
        <v>1271</v>
      </c>
      <c r="H797" t="b">
        <f>OR(BIBS[[#This Row],[Consent Ethics (choice=BIBS '[12/LO2017'])]]="Checked",BIBS[[#This Row],[BIBS Participant ID]]&lt;&gt;"",BIBS[[#This Row],[Is participant considered high or low risk?]]&lt;&gt;"")</f>
        <v>0</v>
      </c>
    </row>
    <row r="798" spans="1:8" x14ac:dyDescent="0.2">
      <c r="A798" t="s">
        <v>833</v>
      </c>
      <c r="B798" t="s">
        <v>1270</v>
      </c>
      <c r="C798" t="s">
        <v>1271</v>
      </c>
      <c r="H798" t="b">
        <f>OR(BIBS[[#This Row],[Consent Ethics (choice=BIBS '[12/LO2017'])]]="Checked",BIBS[[#This Row],[BIBS Participant ID]]&lt;&gt;"",BIBS[[#This Row],[Is participant considered high or low risk?]]&lt;&gt;"")</f>
        <v>0</v>
      </c>
    </row>
    <row r="799" spans="1:8" x14ac:dyDescent="0.2">
      <c r="A799" t="s">
        <v>834</v>
      </c>
      <c r="B799" t="s">
        <v>1270</v>
      </c>
      <c r="C799" t="s">
        <v>1271</v>
      </c>
      <c r="H799" t="b">
        <f>OR(BIBS[[#This Row],[Consent Ethics (choice=BIBS '[12/LO2017'])]]="Checked",BIBS[[#This Row],[BIBS Participant ID]]&lt;&gt;"",BIBS[[#This Row],[Is participant considered high or low risk?]]&lt;&gt;"")</f>
        <v>0</v>
      </c>
    </row>
    <row r="800" spans="1:8" x14ac:dyDescent="0.2">
      <c r="A800" t="s">
        <v>835</v>
      </c>
      <c r="B800" t="s">
        <v>1270</v>
      </c>
      <c r="C800" t="s">
        <v>1271</v>
      </c>
      <c r="H800" t="b">
        <f>OR(BIBS[[#This Row],[Consent Ethics (choice=BIBS '[12/LO2017'])]]="Checked",BIBS[[#This Row],[BIBS Participant ID]]&lt;&gt;"",BIBS[[#This Row],[Is participant considered high or low risk?]]&lt;&gt;"")</f>
        <v>0</v>
      </c>
    </row>
    <row r="801" spans="1:8" x14ac:dyDescent="0.2">
      <c r="A801" t="s">
        <v>836</v>
      </c>
      <c r="B801" t="s">
        <v>1270</v>
      </c>
      <c r="C801" t="s">
        <v>1286</v>
      </c>
      <c r="D801" t="s">
        <v>1389</v>
      </c>
      <c r="E801" t="s">
        <v>1284</v>
      </c>
      <c r="F801" t="s">
        <v>1322</v>
      </c>
      <c r="H801" t="b">
        <f>OR(BIBS[[#This Row],[Consent Ethics (choice=BIBS '[12/LO2017'])]]="Checked",BIBS[[#This Row],[BIBS Participant ID]]&lt;&gt;"",BIBS[[#This Row],[Is participant considered high or low risk?]]&lt;&gt;"")</f>
        <v>1</v>
      </c>
    </row>
    <row r="802" spans="1:8" x14ac:dyDescent="0.2">
      <c r="A802" t="s">
        <v>837</v>
      </c>
      <c r="B802" t="s">
        <v>1270</v>
      </c>
      <c r="C802" t="s">
        <v>1271</v>
      </c>
      <c r="H802" t="b">
        <f>OR(BIBS[[#This Row],[Consent Ethics (choice=BIBS '[12/LO2017'])]]="Checked",BIBS[[#This Row],[BIBS Participant ID]]&lt;&gt;"",BIBS[[#This Row],[Is participant considered high or low risk?]]&lt;&gt;"")</f>
        <v>0</v>
      </c>
    </row>
    <row r="803" spans="1:8" x14ac:dyDescent="0.2">
      <c r="A803" t="s">
        <v>838</v>
      </c>
      <c r="B803" t="s">
        <v>1270</v>
      </c>
      <c r="C803" t="s">
        <v>1271</v>
      </c>
      <c r="H803" t="b">
        <f>OR(BIBS[[#This Row],[Consent Ethics (choice=BIBS '[12/LO2017'])]]="Checked",BIBS[[#This Row],[BIBS Participant ID]]&lt;&gt;"",BIBS[[#This Row],[Is participant considered high or low risk?]]&lt;&gt;"")</f>
        <v>0</v>
      </c>
    </row>
    <row r="804" spans="1:8" x14ac:dyDescent="0.2">
      <c r="A804" t="s">
        <v>839</v>
      </c>
      <c r="B804" t="s">
        <v>1270</v>
      </c>
      <c r="C804" t="s">
        <v>1271</v>
      </c>
      <c r="H804" t="b">
        <f>OR(BIBS[[#This Row],[Consent Ethics (choice=BIBS '[12/LO2017'])]]="Checked",BIBS[[#This Row],[BIBS Participant ID]]&lt;&gt;"",BIBS[[#This Row],[Is participant considered high or low risk?]]&lt;&gt;"")</f>
        <v>0</v>
      </c>
    </row>
    <row r="805" spans="1:8" x14ac:dyDescent="0.2">
      <c r="A805" t="s">
        <v>840</v>
      </c>
      <c r="B805" t="s">
        <v>1270</v>
      </c>
      <c r="C805" t="s">
        <v>1271</v>
      </c>
      <c r="H805" t="b">
        <f>OR(BIBS[[#This Row],[Consent Ethics (choice=BIBS '[12/LO2017'])]]="Checked",BIBS[[#This Row],[BIBS Participant ID]]&lt;&gt;"",BIBS[[#This Row],[Is participant considered high or low risk?]]&lt;&gt;"")</f>
        <v>0</v>
      </c>
    </row>
    <row r="806" spans="1:8" x14ac:dyDescent="0.2">
      <c r="A806" t="s">
        <v>841</v>
      </c>
      <c r="B806" t="s">
        <v>1270</v>
      </c>
      <c r="C806" t="s">
        <v>1271</v>
      </c>
      <c r="H806" t="b">
        <f>OR(BIBS[[#This Row],[Consent Ethics (choice=BIBS '[12/LO2017'])]]="Checked",BIBS[[#This Row],[BIBS Participant ID]]&lt;&gt;"",BIBS[[#This Row],[Is participant considered high or low risk?]]&lt;&gt;"")</f>
        <v>0</v>
      </c>
    </row>
    <row r="807" spans="1:8" x14ac:dyDescent="0.2">
      <c r="A807" t="s">
        <v>842</v>
      </c>
      <c r="B807" t="s">
        <v>1270</v>
      </c>
      <c r="C807" t="s">
        <v>1271</v>
      </c>
      <c r="H807" t="b">
        <f>OR(BIBS[[#This Row],[Consent Ethics (choice=BIBS '[12/LO2017'])]]="Checked",BIBS[[#This Row],[BIBS Participant ID]]&lt;&gt;"",BIBS[[#This Row],[Is participant considered high or low risk?]]&lt;&gt;"")</f>
        <v>0</v>
      </c>
    </row>
    <row r="808" spans="1:8" x14ac:dyDescent="0.2">
      <c r="A808" t="s">
        <v>843</v>
      </c>
      <c r="B808" t="s">
        <v>1270</v>
      </c>
      <c r="C808" t="s">
        <v>1271</v>
      </c>
      <c r="H808" t="b">
        <f>OR(BIBS[[#This Row],[Consent Ethics (choice=BIBS '[12/LO2017'])]]="Checked",BIBS[[#This Row],[BIBS Participant ID]]&lt;&gt;"",BIBS[[#This Row],[Is participant considered high or low risk?]]&lt;&gt;"")</f>
        <v>0</v>
      </c>
    </row>
    <row r="809" spans="1:8" x14ac:dyDescent="0.2">
      <c r="A809" t="s">
        <v>844</v>
      </c>
      <c r="B809" t="s">
        <v>1270</v>
      </c>
      <c r="C809" t="s">
        <v>1271</v>
      </c>
      <c r="H809" t="b">
        <f>OR(BIBS[[#This Row],[Consent Ethics (choice=BIBS '[12/LO2017'])]]="Checked",BIBS[[#This Row],[BIBS Participant ID]]&lt;&gt;"",BIBS[[#This Row],[Is participant considered high or low risk?]]&lt;&gt;"")</f>
        <v>0</v>
      </c>
    </row>
    <row r="810" spans="1:8" x14ac:dyDescent="0.2">
      <c r="A810" t="s">
        <v>845</v>
      </c>
      <c r="B810" t="s">
        <v>1270</v>
      </c>
      <c r="C810" t="s">
        <v>1271</v>
      </c>
      <c r="H810" t="b">
        <f>OR(BIBS[[#This Row],[Consent Ethics (choice=BIBS '[12/LO2017'])]]="Checked",BIBS[[#This Row],[BIBS Participant ID]]&lt;&gt;"",BIBS[[#This Row],[Is participant considered high or low risk?]]&lt;&gt;"")</f>
        <v>0</v>
      </c>
    </row>
    <row r="811" spans="1:8" x14ac:dyDescent="0.2">
      <c r="A811" t="s">
        <v>846</v>
      </c>
      <c r="B811" t="s">
        <v>1270</v>
      </c>
      <c r="C811" t="s">
        <v>1286</v>
      </c>
      <c r="D811" t="s">
        <v>1390</v>
      </c>
      <c r="E811" t="s">
        <v>1281</v>
      </c>
      <c r="H811" t="b">
        <f>OR(BIBS[[#This Row],[Consent Ethics (choice=BIBS '[12/LO2017'])]]="Checked",BIBS[[#This Row],[BIBS Participant ID]]&lt;&gt;"",BIBS[[#This Row],[Is participant considered high or low risk?]]&lt;&gt;"")</f>
        <v>1</v>
      </c>
    </row>
    <row r="812" spans="1:8" x14ac:dyDescent="0.2">
      <c r="A812" t="s">
        <v>847</v>
      </c>
      <c r="B812" t="s">
        <v>1270</v>
      </c>
      <c r="C812" t="s">
        <v>1271</v>
      </c>
      <c r="H812" t="b">
        <f>OR(BIBS[[#This Row],[Consent Ethics (choice=BIBS '[12/LO2017'])]]="Checked",BIBS[[#This Row],[BIBS Participant ID]]&lt;&gt;"",BIBS[[#This Row],[Is participant considered high or low risk?]]&lt;&gt;"")</f>
        <v>0</v>
      </c>
    </row>
    <row r="813" spans="1:8" x14ac:dyDescent="0.2">
      <c r="A813" t="s">
        <v>848</v>
      </c>
      <c r="B813" t="s">
        <v>1270</v>
      </c>
      <c r="C813" t="s">
        <v>1271</v>
      </c>
      <c r="H813" t="b">
        <f>OR(BIBS[[#This Row],[Consent Ethics (choice=BIBS '[12/LO2017'])]]="Checked",BIBS[[#This Row],[BIBS Participant ID]]&lt;&gt;"",BIBS[[#This Row],[Is participant considered high or low risk?]]&lt;&gt;"")</f>
        <v>0</v>
      </c>
    </row>
    <row r="814" spans="1:8" x14ac:dyDescent="0.2">
      <c r="A814" t="s">
        <v>849</v>
      </c>
      <c r="B814" t="s">
        <v>1270</v>
      </c>
      <c r="C814" t="s">
        <v>1271</v>
      </c>
      <c r="H814" t="b">
        <f>OR(BIBS[[#This Row],[Consent Ethics (choice=BIBS '[12/LO2017'])]]="Checked",BIBS[[#This Row],[BIBS Participant ID]]&lt;&gt;"",BIBS[[#This Row],[Is participant considered high or low risk?]]&lt;&gt;"")</f>
        <v>0</v>
      </c>
    </row>
    <row r="815" spans="1:8" x14ac:dyDescent="0.2">
      <c r="A815" t="s">
        <v>850</v>
      </c>
      <c r="B815" t="s">
        <v>1270</v>
      </c>
      <c r="C815" t="s">
        <v>1286</v>
      </c>
      <c r="D815" t="s">
        <v>1391</v>
      </c>
      <c r="E815" t="s">
        <v>1281</v>
      </c>
      <c r="H815" t="b">
        <f>OR(BIBS[[#This Row],[Consent Ethics (choice=BIBS '[12/LO2017'])]]="Checked",BIBS[[#This Row],[BIBS Participant ID]]&lt;&gt;"",BIBS[[#This Row],[Is participant considered high or low risk?]]&lt;&gt;"")</f>
        <v>1</v>
      </c>
    </row>
    <row r="816" spans="1:8" x14ac:dyDescent="0.2">
      <c r="A816" t="s">
        <v>851</v>
      </c>
      <c r="B816" t="s">
        <v>1270</v>
      </c>
      <c r="C816" t="s">
        <v>1271</v>
      </c>
      <c r="H816" t="b">
        <f>OR(BIBS[[#This Row],[Consent Ethics (choice=BIBS '[12/LO2017'])]]="Checked",BIBS[[#This Row],[BIBS Participant ID]]&lt;&gt;"",BIBS[[#This Row],[Is participant considered high or low risk?]]&lt;&gt;"")</f>
        <v>0</v>
      </c>
    </row>
    <row r="817" spans="1:8" x14ac:dyDescent="0.2">
      <c r="A817" t="s">
        <v>852</v>
      </c>
      <c r="B817" t="s">
        <v>1270</v>
      </c>
      <c r="C817" t="s">
        <v>1271</v>
      </c>
      <c r="H817" t="b">
        <f>OR(BIBS[[#This Row],[Consent Ethics (choice=BIBS '[12/LO2017'])]]="Checked",BIBS[[#This Row],[BIBS Participant ID]]&lt;&gt;"",BIBS[[#This Row],[Is participant considered high or low risk?]]&lt;&gt;"")</f>
        <v>0</v>
      </c>
    </row>
    <row r="818" spans="1:8" x14ac:dyDescent="0.2">
      <c r="A818" t="s">
        <v>853</v>
      </c>
      <c r="B818" t="s">
        <v>1270</v>
      </c>
      <c r="C818" t="s">
        <v>1271</v>
      </c>
      <c r="H818" t="b">
        <f>OR(BIBS[[#This Row],[Consent Ethics (choice=BIBS '[12/LO2017'])]]="Checked",BIBS[[#This Row],[BIBS Participant ID]]&lt;&gt;"",BIBS[[#This Row],[Is participant considered high or low risk?]]&lt;&gt;"")</f>
        <v>0</v>
      </c>
    </row>
    <row r="819" spans="1:8" x14ac:dyDescent="0.2">
      <c r="A819" t="s">
        <v>854</v>
      </c>
      <c r="B819" t="s">
        <v>1270</v>
      </c>
      <c r="C819" t="s">
        <v>1271</v>
      </c>
      <c r="H819" t="b">
        <f>OR(BIBS[[#This Row],[Consent Ethics (choice=BIBS '[12/LO2017'])]]="Checked",BIBS[[#This Row],[BIBS Participant ID]]&lt;&gt;"",BIBS[[#This Row],[Is participant considered high or low risk?]]&lt;&gt;"")</f>
        <v>0</v>
      </c>
    </row>
    <row r="820" spans="1:8" x14ac:dyDescent="0.2">
      <c r="A820" t="s">
        <v>855</v>
      </c>
      <c r="B820" t="s">
        <v>1270</v>
      </c>
      <c r="C820" t="s">
        <v>1271</v>
      </c>
      <c r="H820" t="b">
        <f>OR(BIBS[[#This Row],[Consent Ethics (choice=BIBS '[12/LO2017'])]]="Checked",BIBS[[#This Row],[BIBS Participant ID]]&lt;&gt;"",BIBS[[#This Row],[Is participant considered high or low risk?]]&lt;&gt;"")</f>
        <v>0</v>
      </c>
    </row>
    <row r="821" spans="1:8" x14ac:dyDescent="0.2">
      <c r="A821" t="s">
        <v>856</v>
      </c>
      <c r="B821" t="s">
        <v>1270</v>
      </c>
      <c r="C821" t="s">
        <v>1271</v>
      </c>
      <c r="H821" t="b">
        <f>OR(BIBS[[#This Row],[Consent Ethics (choice=BIBS '[12/LO2017'])]]="Checked",BIBS[[#This Row],[BIBS Participant ID]]&lt;&gt;"",BIBS[[#This Row],[Is participant considered high or low risk?]]&lt;&gt;"")</f>
        <v>0</v>
      </c>
    </row>
    <row r="822" spans="1:8" x14ac:dyDescent="0.2">
      <c r="A822" t="s">
        <v>857</v>
      </c>
      <c r="B822" t="s">
        <v>1270</v>
      </c>
      <c r="C822" t="s">
        <v>1271</v>
      </c>
      <c r="H822" t="b">
        <f>OR(BIBS[[#This Row],[Consent Ethics (choice=BIBS '[12/LO2017'])]]="Checked",BIBS[[#This Row],[BIBS Participant ID]]&lt;&gt;"",BIBS[[#This Row],[Is participant considered high or low risk?]]&lt;&gt;"")</f>
        <v>0</v>
      </c>
    </row>
    <row r="823" spans="1:8" x14ac:dyDescent="0.2">
      <c r="A823" t="s">
        <v>858</v>
      </c>
      <c r="B823" t="s">
        <v>1270</v>
      </c>
      <c r="C823" t="s">
        <v>1271</v>
      </c>
      <c r="H823" t="b">
        <f>OR(BIBS[[#This Row],[Consent Ethics (choice=BIBS '[12/LO2017'])]]="Checked",BIBS[[#This Row],[BIBS Participant ID]]&lt;&gt;"",BIBS[[#This Row],[Is participant considered high or low risk?]]&lt;&gt;"")</f>
        <v>0</v>
      </c>
    </row>
    <row r="824" spans="1:8" x14ac:dyDescent="0.2">
      <c r="A824" t="s">
        <v>859</v>
      </c>
      <c r="B824" t="s">
        <v>1270</v>
      </c>
      <c r="C824" t="s">
        <v>1271</v>
      </c>
      <c r="H824" t="b">
        <f>OR(BIBS[[#This Row],[Consent Ethics (choice=BIBS '[12/LO2017'])]]="Checked",BIBS[[#This Row],[BIBS Participant ID]]&lt;&gt;"",BIBS[[#This Row],[Is participant considered high or low risk?]]&lt;&gt;"")</f>
        <v>0</v>
      </c>
    </row>
    <row r="825" spans="1:8" x14ac:dyDescent="0.2">
      <c r="A825" t="s">
        <v>860</v>
      </c>
      <c r="B825" t="s">
        <v>1270</v>
      </c>
      <c r="C825" t="s">
        <v>1271</v>
      </c>
      <c r="H825" t="b">
        <f>OR(BIBS[[#This Row],[Consent Ethics (choice=BIBS '[12/LO2017'])]]="Checked",BIBS[[#This Row],[BIBS Participant ID]]&lt;&gt;"",BIBS[[#This Row],[Is participant considered high or low risk?]]&lt;&gt;"")</f>
        <v>0</v>
      </c>
    </row>
    <row r="826" spans="1:8" x14ac:dyDescent="0.2">
      <c r="A826" t="s">
        <v>861</v>
      </c>
      <c r="B826" t="s">
        <v>1270</v>
      </c>
      <c r="C826" t="s">
        <v>1271</v>
      </c>
      <c r="H826" t="b">
        <f>OR(BIBS[[#This Row],[Consent Ethics (choice=BIBS '[12/LO2017'])]]="Checked",BIBS[[#This Row],[BIBS Participant ID]]&lt;&gt;"",BIBS[[#This Row],[Is participant considered high or low risk?]]&lt;&gt;"")</f>
        <v>0</v>
      </c>
    </row>
    <row r="827" spans="1:8" x14ac:dyDescent="0.2">
      <c r="A827" t="s">
        <v>862</v>
      </c>
      <c r="B827" t="s">
        <v>1270</v>
      </c>
      <c r="C827" t="s">
        <v>1271</v>
      </c>
      <c r="H827" t="b">
        <f>OR(BIBS[[#This Row],[Consent Ethics (choice=BIBS '[12/LO2017'])]]="Checked",BIBS[[#This Row],[BIBS Participant ID]]&lt;&gt;"",BIBS[[#This Row],[Is participant considered high or low risk?]]&lt;&gt;"")</f>
        <v>0</v>
      </c>
    </row>
    <row r="828" spans="1:8" x14ac:dyDescent="0.2">
      <c r="A828" t="s">
        <v>863</v>
      </c>
      <c r="B828" t="s">
        <v>1270</v>
      </c>
      <c r="C828" t="s">
        <v>1271</v>
      </c>
      <c r="H828" t="b">
        <f>OR(BIBS[[#This Row],[Consent Ethics (choice=BIBS '[12/LO2017'])]]="Checked",BIBS[[#This Row],[BIBS Participant ID]]&lt;&gt;"",BIBS[[#This Row],[Is participant considered high or low risk?]]&lt;&gt;"")</f>
        <v>0</v>
      </c>
    </row>
    <row r="829" spans="1:8" x14ac:dyDescent="0.2">
      <c r="A829" t="s">
        <v>864</v>
      </c>
      <c r="B829" t="s">
        <v>1270</v>
      </c>
      <c r="C829" t="s">
        <v>1271</v>
      </c>
      <c r="H829" t="b">
        <f>OR(BIBS[[#This Row],[Consent Ethics (choice=BIBS '[12/LO2017'])]]="Checked",BIBS[[#This Row],[BIBS Participant ID]]&lt;&gt;"",BIBS[[#This Row],[Is participant considered high or low risk?]]&lt;&gt;"")</f>
        <v>0</v>
      </c>
    </row>
    <row r="830" spans="1:8" x14ac:dyDescent="0.2">
      <c r="A830" t="s">
        <v>865</v>
      </c>
      <c r="B830" t="s">
        <v>1270</v>
      </c>
      <c r="C830" t="s">
        <v>1271</v>
      </c>
      <c r="H830" t="b">
        <f>OR(BIBS[[#This Row],[Consent Ethics (choice=BIBS '[12/LO2017'])]]="Checked",BIBS[[#This Row],[BIBS Participant ID]]&lt;&gt;"",BIBS[[#This Row],[Is participant considered high or low risk?]]&lt;&gt;"")</f>
        <v>0</v>
      </c>
    </row>
    <row r="831" spans="1:8" x14ac:dyDescent="0.2">
      <c r="A831" t="s">
        <v>866</v>
      </c>
      <c r="B831" t="s">
        <v>1270</v>
      </c>
      <c r="C831" t="s">
        <v>1271</v>
      </c>
      <c r="H831" t="b">
        <f>OR(BIBS[[#This Row],[Consent Ethics (choice=BIBS '[12/LO2017'])]]="Checked",BIBS[[#This Row],[BIBS Participant ID]]&lt;&gt;"",BIBS[[#This Row],[Is participant considered high or low risk?]]&lt;&gt;"")</f>
        <v>0</v>
      </c>
    </row>
    <row r="832" spans="1:8" x14ac:dyDescent="0.2">
      <c r="A832" t="s">
        <v>867</v>
      </c>
      <c r="B832" t="s">
        <v>1270</v>
      </c>
      <c r="C832" t="s">
        <v>1271</v>
      </c>
      <c r="H832" t="b">
        <f>OR(BIBS[[#This Row],[Consent Ethics (choice=BIBS '[12/LO2017'])]]="Checked",BIBS[[#This Row],[BIBS Participant ID]]&lt;&gt;"",BIBS[[#This Row],[Is participant considered high or low risk?]]&lt;&gt;"")</f>
        <v>0</v>
      </c>
    </row>
    <row r="833" spans="1:8" x14ac:dyDescent="0.2">
      <c r="A833" t="s">
        <v>868</v>
      </c>
      <c r="B833" t="s">
        <v>1270</v>
      </c>
      <c r="C833" t="s">
        <v>1271</v>
      </c>
      <c r="H833" t="b">
        <f>OR(BIBS[[#This Row],[Consent Ethics (choice=BIBS '[12/LO2017'])]]="Checked",BIBS[[#This Row],[BIBS Participant ID]]&lt;&gt;"",BIBS[[#This Row],[Is participant considered high or low risk?]]&lt;&gt;"")</f>
        <v>0</v>
      </c>
    </row>
    <row r="834" spans="1:8" x14ac:dyDescent="0.2">
      <c r="A834" t="s">
        <v>869</v>
      </c>
      <c r="B834" t="s">
        <v>1270</v>
      </c>
      <c r="C834" t="s">
        <v>1271</v>
      </c>
      <c r="H834" t="b">
        <f>OR(BIBS[[#This Row],[Consent Ethics (choice=BIBS '[12/LO2017'])]]="Checked",BIBS[[#This Row],[BIBS Participant ID]]&lt;&gt;"",BIBS[[#This Row],[Is participant considered high or low risk?]]&lt;&gt;"")</f>
        <v>0</v>
      </c>
    </row>
    <row r="835" spans="1:8" x14ac:dyDescent="0.2">
      <c r="A835" t="s">
        <v>870</v>
      </c>
      <c r="B835" t="s">
        <v>1270</v>
      </c>
      <c r="C835" t="s">
        <v>1271</v>
      </c>
      <c r="H835" t="b">
        <f>OR(BIBS[[#This Row],[Consent Ethics (choice=BIBS '[12/LO2017'])]]="Checked",BIBS[[#This Row],[BIBS Participant ID]]&lt;&gt;"",BIBS[[#This Row],[Is participant considered high or low risk?]]&lt;&gt;"")</f>
        <v>0</v>
      </c>
    </row>
    <row r="836" spans="1:8" x14ac:dyDescent="0.2">
      <c r="A836" t="s">
        <v>871</v>
      </c>
      <c r="B836" t="s">
        <v>1270</v>
      </c>
      <c r="C836" t="s">
        <v>1271</v>
      </c>
      <c r="H836" t="b">
        <f>OR(BIBS[[#This Row],[Consent Ethics (choice=BIBS '[12/LO2017'])]]="Checked",BIBS[[#This Row],[BIBS Participant ID]]&lt;&gt;"",BIBS[[#This Row],[Is participant considered high or low risk?]]&lt;&gt;"")</f>
        <v>0</v>
      </c>
    </row>
    <row r="837" spans="1:8" x14ac:dyDescent="0.2">
      <c r="A837" t="s">
        <v>872</v>
      </c>
      <c r="B837" t="s">
        <v>1270</v>
      </c>
      <c r="C837" t="s">
        <v>1271</v>
      </c>
      <c r="H837" t="b">
        <f>OR(BIBS[[#This Row],[Consent Ethics (choice=BIBS '[12/LO2017'])]]="Checked",BIBS[[#This Row],[BIBS Participant ID]]&lt;&gt;"",BIBS[[#This Row],[Is participant considered high or low risk?]]&lt;&gt;"")</f>
        <v>0</v>
      </c>
    </row>
    <row r="838" spans="1:8" x14ac:dyDescent="0.2">
      <c r="A838" t="s">
        <v>873</v>
      </c>
      <c r="B838" t="s">
        <v>1270</v>
      </c>
      <c r="C838" t="s">
        <v>1271</v>
      </c>
      <c r="H838" t="b">
        <f>OR(BIBS[[#This Row],[Consent Ethics (choice=BIBS '[12/LO2017'])]]="Checked",BIBS[[#This Row],[BIBS Participant ID]]&lt;&gt;"",BIBS[[#This Row],[Is participant considered high or low risk?]]&lt;&gt;"")</f>
        <v>0</v>
      </c>
    </row>
    <row r="839" spans="1:8" x14ac:dyDescent="0.2">
      <c r="A839" t="s">
        <v>874</v>
      </c>
      <c r="B839" t="s">
        <v>1270</v>
      </c>
      <c r="C839" t="s">
        <v>1271</v>
      </c>
      <c r="H839" t="b">
        <f>OR(BIBS[[#This Row],[Consent Ethics (choice=BIBS '[12/LO2017'])]]="Checked",BIBS[[#This Row],[BIBS Participant ID]]&lt;&gt;"",BIBS[[#This Row],[Is participant considered high or low risk?]]&lt;&gt;"")</f>
        <v>0</v>
      </c>
    </row>
    <row r="840" spans="1:8" x14ac:dyDescent="0.2">
      <c r="A840" t="s">
        <v>875</v>
      </c>
      <c r="B840" t="s">
        <v>1270</v>
      </c>
      <c r="C840" t="s">
        <v>1271</v>
      </c>
      <c r="H840" t="b">
        <f>OR(BIBS[[#This Row],[Consent Ethics (choice=BIBS '[12/LO2017'])]]="Checked",BIBS[[#This Row],[BIBS Participant ID]]&lt;&gt;"",BIBS[[#This Row],[Is participant considered high or low risk?]]&lt;&gt;"")</f>
        <v>0</v>
      </c>
    </row>
    <row r="841" spans="1:8" x14ac:dyDescent="0.2">
      <c r="A841" t="s">
        <v>876</v>
      </c>
      <c r="B841" t="s">
        <v>1270</v>
      </c>
      <c r="C841" t="s">
        <v>1271</v>
      </c>
      <c r="H841" t="b">
        <f>OR(BIBS[[#This Row],[Consent Ethics (choice=BIBS '[12/LO2017'])]]="Checked",BIBS[[#This Row],[BIBS Participant ID]]&lt;&gt;"",BIBS[[#This Row],[Is participant considered high or low risk?]]&lt;&gt;"")</f>
        <v>0</v>
      </c>
    </row>
    <row r="842" spans="1:8" x14ac:dyDescent="0.2">
      <c r="A842" t="s">
        <v>877</v>
      </c>
      <c r="B842" t="s">
        <v>1270</v>
      </c>
      <c r="C842" t="s">
        <v>1271</v>
      </c>
      <c r="H842" t="b">
        <f>OR(BIBS[[#This Row],[Consent Ethics (choice=BIBS '[12/LO2017'])]]="Checked",BIBS[[#This Row],[BIBS Participant ID]]&lt;&gt;"",BIBS[[#This Row],[Is participant considered high or low risk?]]&lt;&gt;"")</f>
        <v>0</v>
      </c>
    </row>
    <row r="843" spans="1:8" x14ac:dyDescent="0.2">
      <c r="A843" t="s">
        <v>878</v>
      </c>
      <c r="B843" t="s">
        <v>1270</v>
      </c>
      <c r="C843" t="s">
        <v>1271</v>
      </c>
      <c r="H843" t="b">
        <f>OR(BIBS[[#This Row],[Consent Ethics (choice=BIBS '[12/LO2017'])]]="Checked",BIBS[[#This Row],[BIBS Participant ID]]&lt;&gt;"",BIBS[[#This Row],[Is participant considered high or low risk?]]&lt;&gt;"")</f>
        <v>0</v>
      </c>
    </row>
    <row r="844" spans="1:8" x14ac:dyDescent="0.2">
      <c r="A844" t="s">
        <v>879</v>
      </c>
      <c r="B844" t="s">
        <v>1270</v>
      </c>
      <c r="C844" t="s">
        <v>1271</v>
      </c>
      <c r="H844" t="b">
        <f>OR(BIBS[[#This Row],[Consent Ethics (choice=BIBS '[12/LO2017'])]]="Checked",BIBS[[#This Row],[BIBS Participant ID]]&lt;&gt;"",BIBS[[#This Row],[Is participant considered high or low risk?]]&lt;&gt;"")</f>
        <v>0</v>
      </c>
    </row>
    <row r="845" spans="1:8" x14ac:dyDescent="0.2">
      <c r="A845" t="s">
        <v>880</v>
      </c>
      <c r="B845" t="s">
        <v>1270</v>
      </c>
      <c r="C845" t="s">
        <v>1271</v>
      </c>
      <c r="H845" t="b">
        <f>OR(BIBS[[#This Row],[Consent Ethics (choice=BIBS '[12/LO2017'])]]="Checked",BIBS[[#This Row],[BIBS Participant ID]]&lt;&gt;"",BIBS[[#This Row],[Is participant considered high or low risk?]]&lt;&gt;"")</f>
        <v>0</v>
      </c>
    </row>
    <row r="846" spans="1:8" x14ac:dyDescent="0.2">
      <c r="A846" t="s">
        <v>881</v>
      </c>
      <c r="B846" t="s">
        <v>1270</v>
      </c>
      <c r="C846" t="s">
        <v>1271</v>
      </c>
      <c r="H846" t="b">
        <f>OR(BIBS[[#This Row],[Consent Ethics (choice=BIBS '[12/LO2017'])]]="Checked",BIBS[[#This Row],[BIBS Participant ID]]&lt;&gt;"",BIBS[[#This Row],[Is participant considered high or low risk?]]&lt;&gt;"")</f>
        <v>0</v>
      </c>
    </row>
    <row r="847" spans="1:8" x14ac:dyDescent="0.2">
      <c r="A847" t="s">
        <v>882</v>
      </c>
      <c r="B847" t="s">
        <v>1270</v>
      </c>
      <c r="C847" t="s">
        <v>1271</v>
      </c>
      <c r="H847" t="b">
        <f>OR(BIBS[[#This Row],[Consent Ethics (choice=BIBS '[12/LO2017'])]]="Checked",BIBS[[#This Row],[BIBS Participant ID]]&lt;&gt;"",BIBS[[#This Row],[Is participant considered high or low risk?]]&lt;&gt;"")</f>
        <v>0</v>
      </c>
    </row>
    <row r="848" spans="1:8" x14ac:dyDescent="0.2">
      <c r="A848" t="s">
        <v>883</v>
      </c>
      <c r="B848" t="s">
        <v>1270</v>
      </c>
      <c r="C848" t="s">
        <v>1271</v>
      </c>
      <c r="H848" t="b">
        <f>OR(BIBS[[#This Row],[Consent Ethics (choice=BIBS '[12/LO2017'])]]="Checked",BIBS[[#This Row],[BIBS Participant ID]]&lt;&gt;"",BIBS[[#This Row],[Is participant considered high or low risk?]]&lt;&gt;"")</f>
        <v>0</v>
      </c>
    </row>
    <row r="849" spans="1:8" x14ac:dyDescent="0.2">
      <c r="A849" t="s">
        <v>884</v>
      </c>
      <c r="B849" t="s">
        <v>1270</v>
      </c>
      <c r="C849" t="s">
        <v>1271</v>
      </c>
      <c r="H849" t="b">
        <f>OR(BIBS[[#This Row],[Consent Ethics (choice=BIBS '[12/LO2017'])]]="Checked",BIBS[[#This Row],[BIBS Participant ID]]&lt;&gt;"",BIBS[[#This Row],[Is participant considered high or low risk?]]&lt;&gt;"")</f>
        <v>0</v>
      </c>
    </row>
    <row r="850" spans="1:8" x14ac:dyDescent="0.2">
      <c r="A850" t="s">
        <v>885</v>
      </c>
      <c r="B850" t="s">
        <v>1270</v>
      </c>
      <c r="C850" t="s">
        <v>1271</v>
      </c>
      <c r="H850" t="b">
        <f>OR(BIBS[[#This Row],[Consent Ethics (choice=BIBS '[12/LO2017'])]]="Checked",BIBS[[#This Row],[BIBS Participant ID]]&lt;&gt;"",BIBS[[#This Row],[Is participant considered high or low risk?]]&lt;&gt;"")</f>
        <v>0</v>
      </c>
    </row>
    <row r="851" spans="1:8" x14ac:dyDescent="0.2">
      <c r="A851" t="s">
        <v>886</v>
      </c>
      <c r="B851" t="s">
        <v>1270</v>
      </c>
      <c r="C851" t="s">
        <v>1271</v>
      </c>
      <c r="H851" t="b">
        <f>OR(BIBS[[#This Row],[Consent Ethics (choice=BIBS '[12/LO2017'])]]="Checked",BIBS[[#This Row],[BIBS Participant ID]]&lt;&gt;"",BIBS[[#This Row],[Is participant considered high or low risk?]]&lt;&gt;"")</f>
        <v>0</v>
      </c>
    </row>
    <row r="852" spans="1:8" x14ac:dyDescent="0.2">
      <c r="A852" t="s">
        <v>887</v>
      </c>
      <c r="B852" t="s">
        <v>1270</v>
      </c>
      <c r="C852" t="s">
        <v>1271</v>
      </c>
      <c r="H852" t="b">
        <f>OR(BIBS[[#This Row],[Consent Ethics (choice=BIBS '[12/LO2017'])]]="Checked",BIBS[[#This Row],[BIBS Participant ID]]&lt;&gt;"",BIBS[[#This Row],[Is participant considered high or low risk?]]&lt;&gt;"")</f>
        <v>0</v>
      </c>
    </row>
    <row r="853" spans="1:8" x14ac:dyDescent="0.2">
      <c r="A853" t="s">
        <v>888</v>
      </c>
      <c r="B853" t="s">
        <v>1270</v>
      </c>
      <c r="C853" t="s">
        <v>1271</v>
      </c>
      <c r="H853" t="b">
        <f>OR(BIBS[[#This Row],[Consent Ethics (choice=BIBS '[12/LO2017'])]]="Checked",BIBS[[#This Row],[BIBS Participant ID]]&lt;&gt;"",BIBS[[#This Row],[Is participant considered high or low risk?]]&lt;&gt;"")</f>
        <v>0</v>
      </c>
    </row>
    <row r="854" spans="1:8" x14ac:dyDescent="0.2">
      <c r="A854" t="s">
        <v>889</v>
      </c>
      <c r="B854" t="s">
        <v>1270</v>
      </c>
      <c r="C854" t="s">
        <v>1271</v>
      </c>
      <c r="H854" t="b">
        <f>OR(BIBS[[#This Row],[Consent Ethics (choice=BIBS '[12/LO2017'])]]="Checked",BIBS[[#This Row],[BIBS Participant ID]]&lt;&gt;"",BIBS[[#This Row],[Is participant considered high or low risk?]]&lt;&gt;"")</f>
        <v>0</v>
      </c>
    </row>
    <row r="855" spans="1:8" x14ac:dyDescent="0.2">
      <c r="A855" t="s">
        <v>890</v>
      </c>
      <c r="B855" t="s">
        <v>1270</v>
      </c>
      <c r="C855" t="s">
        <v>1271</v>
      </c>
      <c r="H855" t="b">
        <f>OR(BIBS[[#This Row],[Consent Ethics (choice=BIBS '[12/LO2017'])]]="Checked",BIBS[[#This Row],[BIBS Participant ID]]&lt;&gt;"",BIBS[[#This Row],[Is participant considered high or low risk?]]&lt;&gt;"")</f>
        <v>0</v>
      </c>
    </row>
    <row r="856" spans="1:8" x14ac:dyDescent="0.2">
      <c r="A856" t="s">
        <v>891</v>
      </c>
      <c r="B856" t="s">
        <v>1270</v>
      </c>
      <c r="C856" t="s">
        <v>1271</v>
      </c>
      <c r="H856" t="b">
        <f>OR(BIBS[[#This Row],[Consent Ethics (choice=BIBS '[12/LO2017'])]]="Checked",BIBS[[#This Row],[BIBS Participant ID]]&lt;&gt;"",BIBS[[#This Row],[Is participant considered high or low risk?]]&lt;&gt;"")</f>
        <v>0</v>
      </c>
    </row>
    <row r="857" spans="1:8" x14ac:dyDescent="0.2">
      <c r="A857" t="s">
        <v>892</v>
      </c>
      <c r="B857" t="s">
        <v>1270</v>
      </c>
      <c r="C857" t="s">
        <v>1271</v>
      </c>
      <c r="H857" t="b">
        <f>OR(BIBS[[#This Row],[Consent Ethics (choice=BIBS '[12/LO2017'])]]="Checked",BIBS[[#This Row],[BIBS Participant ID]]&lt;&gt;"",BIBS[[#This Row],[Is participant considered high or low risk?]]&lt;&gt;"")</f>
        <v>0</v>
      </c>
    </row>
    <row r="858" spans="1:8" x14ac:dyDescent="0.2">
      <c r="A858" t="s">
        <v>893</v>
      </c>
      <c r="B858" t="s">
        <v>1270</v>
      </c>
      <c r="C858" t="s">
        <v>1271</v>
      </c>
      <c r="H858" t="b">
        <f>OR(BIBS[[#This Row],[Consent Ethics (choice=BIBS '[12/LO2017'])]]="Checked",BIBS[[#This Row],[BIBS Participant ID]]&lt;&gt;"",BIBS[[#This Row],[Is participant considered high or low risk?]]&lt;&gt;"")</f>
        <v>0</v>
      </c>
    </row>
    <row r="859" spans="1:8" x14ac:dyDescent="0.2">
      <c r="A859" t="s">
        <v>894</v>
      </c>
      <c r="B859" t="s">
        <v>1270</v>
      </c>
      <c r="C859" t="s">
        <v>1271</v>
      </c>
      <c r="H859" t="b">
        <f>OR(BIBS[[#This Row],[Consent Ethics (choice=BIBS '[12/LO2017'])]]="Checked",BIBS[[#This Row],[BIBS Participant ID]]&lt;&gt;"",BIBS[[#This Row],[Is participant considered high or low risk?]]&lt;&gt;"")</f>
        <v>0</v>
      </c>
    </row>
    <row r="860" spans="1:8" x14ac:dyDescent="0.2">
      <c r="A860" t="s">
        <v>895</v>
      </c>
      <c r="B860" t="s">
        <v>1270</v>
      </c>
      <c r="C860" t="s">
        <v>1271</v>
      </c>
      <c r="H860" t="b">
        <f>OR(BIBS[[#This Row],[Consent Ethics (choice=BIBS '[12/LO2017'])]]="Checked",BIBS[[#This Row],[BIBS Participant ID]]&lt;&gt;"",BIBS[[#This Row],[Is participant considered high or low risk?]]&lt;&gt;"")</f>
        <v>0</v>
      </c>
    </row>
    <row r="861" spans="1:8" x14ac:dyDescent="0.2">
      <c r="A861" t="s">
        <v>896</v>
      </c>
      <c r="B861" t="s">
        <v>1270</v>
      </c>
      <c r="C861" t="s">
        <v>1271</v>
      </c>
      <c r="H861" t="b">
        <f>OR(BIBS[[#This Row],[Consent Ethics (choice=BIBS '[12/LO2017'])]]="Checked",BIBS[[#This Row],[BIBS Participant ID]]&lt;&gt;"",BIBS[[#This Row],[Is participant considered high or low risk?]]&lt;&gt;"")</f>
        <v>0</v>
      </c>
    </row>
    <row r="862" spans="1:8" x14ac:dyDescent="0.2">
      <c r="A862" t="s">
        <v>897</v>
      </c>
      <c r="B862" t="s">
        <v>1270</v>
      </c>
      <c r="C862" t="s">
        <v>1271</v>
      </c>
      <c r="H862" t="b">
        <f>OR(BIBS[[#This Row],[Consent Ethics (choice=BIBS '[12/LO2017'])]]="Checked",BIBS[[#This Row],[BIBS Participant ID]]&lt;&gt;"",BIBS[[#This Row],[Is participant considered high or low risk?]]&lt;&gt;"")</f>
        <v>0</v>
      </c>
    </row>
    <row r="863" spans="1:8" x14ac:dyDescent="0.2">
      <c r="A863" t="s">
        <v>898</v>
      </c>
      <c r="B863" t="s">
        <v>1270</v>
      </c>
      <c r="C863" t="s">
        <v>1271</v>
      </c>
      <c r="H863" t="b">
        <f>OR(BIBS[[#This Row],[Consent Ethics (choice=BIBS '[12/LO2017'])]]="Checked",BIBS[[#This Row],[BIBS Participant ID]]&lt;&gt;"",BIBS[[#This Row],[Is participant considered high or low risk?]]&lt;&gt;"")</f>
        <v>0</v>
      </c>
    </row>
    <row r="864" spans="1:8" x14ac:dyDescent="0.2">
      <c r="A864" t="s">
        <v>899</v>
      </c>
      <c r="B864" t="s">
        <v>1270</v>
      </c>
      <c r="C864" t="s">
        <v>1271</v>
      </c>
      <c r="H864" t="b">
        <f>OR(BIBS[[#This Row],[Consent Ethics (choice=BIBS '[12/LO2017'])]]="Checked",BIBS[[#This Row],[BIBS Participant ID]]&lt;&gt;"",BIBS[[#This Row],[Is participant considered high or low risk?]]&lt;&gt;"")</f>
        <v>0</v>
      </c>
    </row>
    <row r="865" spans="1:8" x14ac:dyDescent="0.2">
      <c r="A865" t="s">
        <v>900</v>
      </c>
      <c r="B865" t="s">
        <v>1270</v>
      </c>
      <c r="C865" t="s">
        <v>1271</v>
      </c>
      <c r="H865" t="b">
        <f>OR(BIBS[[#This Row],[Consent Ethics (choice=BIBS '[12/LO2017'])]]="Checked",BIBS[[#This Row],[BIBS Participant ID]]&lt;&gt;"",BIBS[[#This Row],[Is participant considered high or low risk?]]&lt;&gt;"")</f>
        <v>0</v>
      </c>
    </row>
    <row r="866" spans="1:8" x14ac:dyDescent="0.2">
      <c r="A866" t="s">
        <v>901</v>
      </c>
      <c r="B866" t="s">
        <v>1270</v>
      </c>
      <c r="C866" t="s">
        <v>1271</v>
      </c>
      <c r="H866" t="b">
        <f>OR(BIBS[[#This Row],[Consent Ethics (choice=BIBS '[12/LO2017'])]]="Checked",BIBS[[#This Row],[BIBS Participant ID]]&lt;&gt;"",BIBS[[#This Row],[Is participant considered high or low risk?]]&lt;&gt;"")</f>
        <v>0</v>
      </c>
    </row>
    <row r="867" spans="1:8" x14ac:dyDescent="0.2">
      <c r="A867" t="s">
        <v>902</v>
      </c>
      <c r="B867" t="s">
        <v>1270</v>
      </c>
      <c r="C867" t="s">
        <v>1271</v>
      </c>
      <c r="H867" t="b">
        <f>OR(BIBS[[#This Row],[Consent Ethics (choice=BIBS '[12/LO2017'])]]="Checked",BIBS[[#This Row],[BIBS Participant ID]]&lt;&gt;"",BIBS[[#This Row],[Is participant considered high or low risk?]]&lt;&gt;"")</f>
        <v>0</v>
      </c>
    </row>
    <row r="868" spans="1:8" x14ac:dyDescent="0.2">
      <c r="A868" t="s">
        <v>903</v>
      </c>
      <c r="B868" t="s">
        <v>1270</v>
      </c>
      <c r="C868" t="s">
        <v>1271</v>
      </c>
      <c r="H868" t="b">
        <f>OR(BIBS[[#This Row],[Consent Ethics (choice=BIBS '[12/LO2017'])]]="Checked",BIBS[[#This Row],[BIBS Participant ID]]&lt;&gt;"",BIBS[[#This Row],[Is participant considered high or low risk?]]&lt;&gt;"")</f>
        <v>0</v>
      </c>
    </row>
    <row r="869" spans="1:8" x14ac:dyDescent="0.2">
      <c r="A869" t="s">
        <v>904</v>
      </c>
      <c r="B869" t="s">
        <v>1270</v>
      </c>
      <c r="C869" t="s">
        <v>1271</v>
      </c>
      <c r="H869" t="b">
        <f>OR(BIBS[[#This Row],[Consent Ethics (choice=BIBS '[12/LO2017'])]]="Checked",BIBS[[#This Row],[BIBS Participant ID]]&lt;&gt;"",BIBS[[#This Row],[Is participant considered high or low risk?]]&lt;&gt;"")</f>
        <v>0</v>
      </c>
    </row>
    <row r="870" spans="1:8" x14ac:dyDescent="0.2">
      <c r="A870" t="s">
        <v>905</v>
      </c>
      <c r="B870" t="s">
        <v>1270</v>
      </c>
      <c r="C870" t="s">
        <v>1271</v>
      </c>
      <c r="H870" t="b">
        <f>OR(BIBS[[#This Row],[Consent Ethics (choice=BIBS '[12/LO2017'])]]="Checked",BIBS[[#This Row],[BIBS Participant ID]]&lt;&gt;"",BIBS[[#This Row],[Is participant considered high or low risk?]]&lt;&gt;"")</f>
        <v>0</v>
      </c>
    </row>
    <row r="871" spans="1:8" x14ac:dyDescent="0.2">
      <c r="A871" t="s">
        <v>906</v>
      </c>
      <c r="B871" t="s">
        <v>1270</v>
      </c>
      <c r="C871" t="s">
        <v>1271</v>
      </c>
      <c r="H871" t="b">
        <f>OR(BIBS[[#This Row],[Consent Ethics (choice=BIBS '[12/LO2017'])]]="Checked",BIBS[[#This Row],[BIBS Participant ID]]&lt;&gt;"",BIBS[[#This Row],[Is participant considered high or low risk?]]&lt;&gt;"")</f>
        <v>0</v>
      </c>
    </row>
    <row r="872" spans="1:8" x14ac:dyDescent="0.2">
      <c r="A872" t="s">
        <v>907</v>
      </c>
      <c r="B872" t="s">
        <v>1270</v>
      </c>
      <c r="C872" t="s">
        <v>1271</v>
      </c>
      <c r="H872" t="b">
        <f>OR(BIBS[[#This Row],[Consent Ethics (choice=BIBS '[12/LO2017'])]]="Checked",BIBS[[#This Row],[BIBS Participant ID]]&lt;&gt;"",BIBS[[#This Row],[Is participant considered high or low risk?]]&lt;&gt;"")</f>
        <v>0</v>
      </c>
    </row>
    <row r="873" spans="1:8" x14ac:dyDescent="0.2">
      <c r="A873" t="s">
        <v>908</v>
      </c>
      <c r="B873" t="s">
        <v>1270</v>
      </c>
      <c r="C873" t="s">
        <v>1271</v>
      </c>
      <c r="H873" t="b">
        <f>OR(BIBS[[#This Row],[Consent Ethics (choice=BIBS '[12/LO2017'])]]="Checked",BIBS[[#This Row],[BIBS Participant ID]]&lt;&gt;"",BIBS[[#This Row],[Is participant considered high or low risk?]]&lt;&gt;"")</f>
        <v>0</v>
      </c>
    </row>
    <row r="874" spans="1:8" x14ac:dyDescent="0.2">
      <c r="A874" t="s">
        <v>909</v>
      </c>
      <c r="B874" t="s">
        <v>1270</v>
      </c>
      <c r="C874" t="s">
        <v>1271</v>
      </c>
      <c r="H874" t="b">
        <f>OR(BIBS[[#This Row],[Consent Ethics (choice=BIBS '[12/LO2017'])]]="Checked",BIBS[[#This Row],[BIBS Participant ID]]&lt;&gt;"",BIBS[[#This Row],[Is participant considered high or low risk?]]&lt;&gt;"")</f>
        <v>0</v>
      </c>
    </row>
    <row r="875" spans="1:8" x14ac:dyDescent="0.2">
      <c r="A875" t="s">
        <v>910</v>
      </c>
      <c r="B875" t="s">
        <v>1270</v>
      </c>
      <c r="C875" t="s">
        <v>1271</v>
      </c>
      <c r="H875" t="b">
        <f>OR(BIBS[[#This Row],[Consent Ethics (choice=BIBS '[12/LO2017'])]]="Checked",BIBS[[#This Row],[BIBS Participant ID]]&lt;&gt;"",BIBS[[#This Row],[Is participant considered high or low risk?]]&lt;&gt;"")</f>
        <v>0</v>
      </c>
    </row>
    <row r="876" spans="1:8" x14ac:dyDescent="0.2">
      <c r="A876" t="s">
        <v>911</v>
      </c>
      <c r="B876" t="s">
        <v>1270</v>
      </c>
      <c r="C876" t="s">
        <v>1271</v>
      </c>
      <c r="H876" t="b">
        <f>OR(BIBS[[#This Row],[Consent Ethics (choice=BIBS '[12/LO2017'])]]="Checked",BIBS[[#This Row],[BIBS Participant ID]]&lt;&gt;"",BIBS[[#This Row],[Is participant considered high or low risk?]]&lt;&gt;"")</f>
        <v>0</v>
      </c>
    </row>
    <row r="877" spans="1:8" x14ac:dyDescent="0.2">
      <c r="A877" t="s">
        <v>912</v>
      </c>
      <c r="B877" t="s">
        <v>1270</v>
      </c>
      <c r="C877" t="s">
        <v>1271</v>
      </c>
      <c r="H877" t="b">
        <f>OR(BIBS[[#This Row],[Consent Ethics (choice=BIBS '[12/LO2017'])]]="Checked",BIBS[[#This Row],[BIBS Participant ID]]&lt;&gt;"",BIBS[[#This Row],[Is participant considered high or low risk?]]&lt;&gt;"")</f>
        <v>0</v>
      </c>
    </row>
    <row r="878" spans="1:8" x14ac:dyDescent="0.2">
      <c r="A878" t="s">
        <v>913</v>
      </c>
      <c r="B878" t="s">
        <v>1270</v>
      </c>
      <c r="C878" t="s">
        <v>1271</v>
      </c>
      <c r="H878" t="b">
        <f>OR(BIBS[[#This Row],[Consent Ethics (choice=BIBS '[12/LO2017'])]]="Checked",BIBS[[#This Row],[BIBS Participant ID]]&lt;&gt;"",BIBS[[#This Row],[Is participant considered high or low risk?]]&lt;&gt;"")</f>
        <v>0</v>
      </c>
    </row>
    <row r="879" spans="1:8" x14ac:dyDescent="0.2">
      <c r="A879" t="s">
        <v>914</v>
      </c>
      <c r="B879" t="s">
        <v>1270</v>
      </c>
      <c r="C879" t="s">
        <v>1271</v>
      </c>
      <c r="H879" t="b">
        <f>OR(BIBS[[#This Row],[Consent Ethics (choice=BIBS '[12/LO2017'])]]="Checked",BIBS[[#This Row],[BIBS Participant ID]]&lt;&gt;"",BIBS[[#This Row],[Is participant considered high or low risk?]]&lt;&gt;"")</f>
        <v>0</v>
      </c>
    </row>
    <row r="880" spans="1:8" x14ac:dyDescent="0.2">
      <c r="A880" t="s">
        <v>915</v>
      </c>
      <c r="B880" t="s">
        <v>1270</v>
      </c>
      <c r="C880" t="s">
        <v>1271</v>
      </c>
      <c r="H880" t="b">
        <f>OR(BIBS[[#This Row],[Consent Ethics (choice=BIBS '[12/LO2017'])]]="Checked",BIBS[[#This Row],[BIBS Participant ID]]&lt;&gt;"",BIBS[[#This Row],[Is participant considered high or low risk?]]&lt;&gt;"")</f>
        <v>0</v>
      </c>
    </row>
    <row r="881" spans="1:8" x14ac:dyDescent="0.2">
      <c r="A881" t="s">
        <v>916</v>
      </c>
      <c r="B881" t="s">
        <v>1270</v>
      </c>
      <c r="C881" t="s">
        <v>1271</v>
      </c>
      <c r="H881" t="b">
        <f>OR(BIBS[[#This Row],[Consent Ethics (choice=BIBS '[12/LO2017'])]]="Checked",BIBS[[#This Row],[BIBS Participant ID]]&lt;&gt;"",BIBS[[#This Row],[Is participant considered high or low risk?]]&lt;&gt;"")</f>
        <v>0</v>
      </c>
    </row>
    <row r="882" spans="1:8" x14ac:dyDescent="0.2">
      <c r="A882" t="s">
        <v>917</v>
      </c>
      <c r="B882" t="s">
        <v>1270</v>
      </c>
      <c r="C882" t="s">
        <v>1286</v>
      </c>
      <c r="D882" t="s">
        <v>1392</v>
      </c>
      <c r="E882" t="s">
        <v>1284</v>
      </c>
      <c r="F882" t="s">
        <v>1322</v>
      </c>
      <c r="H882" t="b">
        <f>OR(BIBS[[#This Row],[Consent Ethics (choice=BIBS '[12/LO2017'])]]="Checked",BIBS[[#This Row],[BIBS Participant ID]]&lt;&gt;"",BIBS[[#This Row],[Is participant considered high or low risk?]]&lt;&gt;"")</f>
        <v>1</v>
      </c>
    </row>
    <row r="883" spans="1:8" x14ac:dyDescent="0.2">
      <c r="A883" t="s">
        <v>918</v>
      </c>
      <c r="B883" t="s">
        <v>1270</v>
      </c>
      <c r="C883" t="s">
        <v>1271</v>
      </c>
      <c r="H883" t="b">
        <f>OR(BIBS[[#This Row],[Consent Ethics (choice=BIBS '[12/LO2017'])]]="Checked",BIBS[[#This Row],[BIBS Participant ID]]&lt;&gt;"",BIBS[[#This Row],[Is participant considered high or low risk?]]&lt;&gt;"")</f>
        <v>0</v>
      </c>
    </row>
    <row r="884" spans="1:8" x14ac:dyDescent="0.2">
      <c r="A884" t="s">
        <v>919</v>
      </c>
      <c r="B884" t="s">
        <v>1270</v>
      </c>
      <c r="C884" t="s">
        <v>1271</v>
      </c>
      <c r="H884" t="b">
        <f>OR(BIBS[[#This Row],[Consent Ethics (choice=BIBS '[12/LO2017'])]]="Checked",BIBS[[#This Row],[BIBS Participant ID]]&lt;&gt;"",BIBS[[#This Row],[Is participant considered high or low risk?]]&lt;&gt;"")</f>
        <v>0</v>
      </c>
    </row>
    <row r="885" spans="1:8" x14ac:dyDescent="0.2">
      <c r="A885" t="s">
        <v>920</v>
      </c>
      <c r="B885" t="s">
        <v>1270</v>
      </c>
      <c r="C885" t="s">
        <v>1271</v>
      </c>
      <c r="H885" t="b">
        <f>OR(BIBS[[#This Row],[Consent Ethics (choice=BIBS '[12/LO2017'])]]="Checked",BIBS[[#This Row],[BIBS Participant ID]]&lt;&gt;"",BIBS[[#This Row],[Is participant considered high or low risk?]]&lt;&gt;"")</f>
        <v>0</v>
      </c>
    </row>
    <row r="886" spans="1:8" x14ac:dyDescent="0.2">
      <c r="A886" t="s">
        <v>921</v>
      </c>
      <c r="B886" t="s">
        <v>1270</v>
      </c>
      <c r="C886" t="s">
        <v>1271</v>
      </c>
      <c r="H886" t="b">
        <f>OR(BIBS[[#This Row],[Consent Ethics (choice=BIBS '[12/LO2017'])]]="Checked",BIBS[[#This Row],[BIBS Participant ID]]&lt;&gt;"",BIBS[[#This Row],[Is participant considered high or low risk?]]&lt;&gt;"")</f>
        <v>0</v>
      </c>
    </row>
    <row r="887" spans="1:8" x14ac:dyDescent="0.2">
      <c r="A887" t="s">
        <v>922</v>
      </c>
      <c r="B887" t="s">
        <v>1270</v>
      </c>
      <c r="C887" t="s">
        <v>1271</v>
      </c>
      <c r="H887" t="b">
        <f>OR(BIBS[[#This Row],[Consent Ethics (choice=BIBS '[12/LO2017'])]]="Checked",BIBS[[#This Row],[BIBS Participant ID]]&lt;&gt;"",BIBS[[#This Row],[Is participant considered high or low risk?]]&lt;&gt;"")</f>
        <v>0</v>
      </c>
    </row>
    <row r="888" spans="1:8" x14ac:dyDescent="0.2">
      <c r="A888" t="s">
        <v>923</v>
      </c>
      <c r="B888" t="s">
        <v>1270</v>
      </c>
      <c r="C888" t="s">
        <v>1271</v>
      </c>
      <c r="H888" t="b">
        <f>OR(BIBS[[#This Row],[Consent Ethics (choice=BIBS '[12/LO2017'])]]="Checked",BIBS[[#This Row],[BIBS Participant ID]]&lt;&gt;"",BIBS[[#This Row],[Is participant considered high or low risk?]]&lt;&gt;"")</f>
        <v>0</v>
      </c>
    </row>
    <row r="889" spans="1:8" x14ac:dyDescent="0.2">
      <c r="A889" t="s">
        <v>924</v>
      </c>
      <c r="B889" t="s">
        <v>1270</v>
      </c>
      <c r="C889" t="s">
        <v>1271</v>
      </c>
      <c r="H889" t="b">
        <f>OR(BIBS[[#This Row],[Consent Ethics (choice=BIBS '[12/LO2017'])]]="Checked",BIBS[[#This Row],[BIBS Participant ID]]&lt;&gt;"",BIBS[[#This Row],[Is participant considered high or low risk?]]&lt;&gt;"")</f>
        <v>0</v>
      </c>
    </row>
    <row r="890" spans="1:8" x14ac:dyDescent="0.2">
      <c r="A890" t="s">
        <v>925</v>
      </c>
      <c r="B890" t="s">
        <v>1270</v>
      </c>
      <c r="C890" t="s">
        <v>1271</v>
      </c>
      <c r="H890" t="b">
        <f>OR(BIBS[[#This Row],[Consent Ethics (choice=BIBS '[12/LO2017'])]]="Checked",BIBS[[#This Row],[BIBS Participant ID]]&lt;&gt;"",BIBS[[#This Row],[Is participant considered high or low risk?]]&lt;&gt;"")</f>
        <v>0</v>
      </c>
    </row>
    <row r="891" spans="1:8" x14ac:dyDescent="0.2">
      <c r="A891" t="s">
        <v>926</v>
      </c>
      <c r="B891" t="s">
        <v>1270</v>
      </c>
      <c r="C891" t="s">
        <v>1271</v>
      </c>
      <c r="H891" t="b">
        <f>OR(BIBS[[#This Row],[Consent Ethics (choice=BIBS '[12/LO2017'])]]="Checked",BIBS[[#This Row],[BIBS Participant ID]]&lt;&gt;"",BIBS[[#This Row],[Is participant considered high or low risk?]]&lt;&gt;"")</f>
        <v>0</v>
      </c>
    </row>
    <row r="892" spans="1:8" x14ac:dyDescent="0.2">
      <c r="A892" t="s">
        <v>927</v>
      </c>
      <c r="B892" t="s">
        <v>1270</v>
      </c>
      <c r="C892" t="s">
        <v>1271</v>
      </c>
      <c r="H892" t="b">
        <f>OR(BIBS[[#This Row],[Consent Ethics (choice=BIBS '[12/LO2017'])]]="Checked",BIBS[[#This Row],[BIBS Participant ID]]&lt;&gt;"",BIBS[[#This Row],[Is participant considered high or low risk?]]&lt;&gt;"")</f>
        <v>0</v>
      </c>
    </row>
    <row r="893" spans="1:8" x14ac:dyDescent="0.2">
      <c r="A893" t="s">
        <v>928</v>
      </c>
      <c r="B893" t="s">
        <v>1270</v>
      </c>
      <c r="C893" t="s">
        <v>1271</v>
      </c>
      <c r="H893" t="b">
        <f>OR(BIBS[[#This Row],[Consent Ethics (choice=BIBS '[12/LO2017'])]]="Checked",BIBS[[#This Row],[BIBS Participant ID]]&lt;&gt;"",BIBS[[#This Row],[Is participant considered high or low risk?]]&lt;&gt;"")</f>
        <v>0</v>
      </c>
    </row>
    <row r="894" spans="1:8" x14ac:dyDescent="0.2">
      <c r="A894" t="s">
        <v>929</v>
      </c>
      <c r="B894" t="s">
        <v>1270</v>
      </c>
      <c r="C894" t="s">
        <v>1271</v>
      </c>
      <c r="H894" t="b">
        <f>OR(BIBS[[#This Row],[Consent Ethics (choice=BIBS '[12/LO2017'])]]="Checked",BIBS[[#This Row],[BIBS Participant ID]]&lt;&gt;"",BIBS[[#This Row],[Is participant considered high or low risk?]]&lt;&gt;"")</f>
        <v>0</v>
      </c>
    </row>
    <row r="895" spans="1:8" x14ac:dyDescent="0.2">
      <c r="A895" t="s">
        <v>930</v>
      </c>
      <c r="B895" t="s">
        <v>1270</v>
      </c>
      <c r="C895" t="s">
        <v>1271</v>
      </c>
      <c r="H895" t="b">
        <f>OR(BIBS[[#This Row],[Consent Ethics (choice=BIBS '[12/LO2017'])]]="Checked",BIBS[[#This Row],[BIBS Participant ID]]&lt;&gt;"",BIBS[[#This Row],[Is participant considered high or low risk?]]&lt;&gt;"")</f>
        <v>0</v>
      </c>
    </row>
    <row r="896" spans="1:8" x14ac:dyDescent="0.2">
      <c r="A896" t="s">
        <v>931</v>
      </c>
      <c r="B896" t="s">
        <v>1270</v>
      </c>
      <c r="C896" t="s">
        <v>1286</v>
      </c>
      <c r="D896" t="s">
        <v>1393</v>
      </c>
      <c r="E896" t="s">
        <v>1284</v>
      </c>
      <c r="F896" t="s">
        <v>1347</v>
      </c>
      <c r="H896" t="b">
        <f>OR(BIBS[[#This Row],[Consent Ethics (choice=BIBS '[12/LO2017'])]]="Checked",BIBS[[#This Row],[BIBS Participant ID]]&lt;&gt;"",BIBS[[#This Row],[Is participant considered high or low risk?]]&lt;&gt;"")</f>
        <v>1</v>
      </c>
    </row>
    <row r="897" spans="1:8" x14ac:dyDescent="0.2">
      <c r="A897" t="s">
        <v>932</v>
      </c>
      <c r="B897" t="s">
        <v>1270</v>
      </c>
      <c r="C897" t="s">
        <v>1271</v>
      </c>
      <c r="H897" t="b">
        <f>OR(BIBS[[#This Row],[Consent Ethics (choice=BIBS '[12/LO2017'])]]="Checked",BIBS[[#This Row],[BIBS Participant ID]]&lt;&gt;"",BIBS[[#This Row],[Is participant considered high or low risk?]]&lt;&gt;"")</f>
        <v>0</v>
      </c>
    </row>
    <row r="898" spans="1:8" x14ac:dyDescent="0.2">
      <c r="A898" t="s">
        <v>933</v>
      </c>
      <c r="B898" t="s">
        <v>1270</v>
      </c>
      <c r="C898" t="s">
        <v>1271</v>
      </c>
      <c r="H898" t="b">
        <f>OR(BIBS[[#This Row],[Consent Ethics (choice=BIBS '[12/LO2017'])]]="Checked",BIBS[[#This Row],[BIBS Participant ID]]&lt;&gt;"",BIBS[[#This Row],[Is participant considered high or low risk?]]&lt;&gt;"")</f>
        <v>0</v>
      </c>
    </row>
    <row r="899" spans="1:8" x14ac:dyDescent="0.2">
      <c r="A899" t="s">
        <v>934</v>
      </c>
      <c r="B899" t="s">
        <v>1270</v>
      </c>
      <c r="C899" t="s">
        <v>1271</v>
      </c>
      <c r="H899" t="b">
        <f>OR(BIBS[[#This Row],[Consent Ethics (choice=BIBS '[12/LO2017'])]]="Checked",BIBS[[#This Row],[BIBS Participant ID]]&lt;&gt;"",BIBS[[#This Row],[Is participant considered high or low risk?]]&lt;&gt;"")</f>
        <v>0</v>
      </c>
    </row>
    <row r="900" spans="1:8" x14ac:dyDescent="0.2">
      <c r="A900" t="s">
        <v>935</v>
      </c>
      <c r="B900" t="s">
        <v>1270</v>
      </c>
      <c r="C900" t="s">
        <v>1271</v>
      </c>
      <c r="H900" t="b">
        <f>OR(BIBS[[#This Row],[Consent Ethics (choice=BIBS '[12/LO2017'])]]="Checked",BIBS[[#This Row],[BIBS Participant ID]]&lt;&gt;"",BIBS[[#This Row],[Is participant considered high or low risk?]]&lt;&gt;"")</f>
        <v>0</v>
      </c>
    </row>
    <row r="901" spans="1:8" x14ac:dyDescent="0.2">
      <c r="A901" t="s">
        <v>936</v>
      </c>
      <c r="B901" t="s">
        <v>1270</v>
      </c>
      <c r="C901" t="s">
        <v>1271</v>
      </c>
      <c r="H901" t="b">
        <f>OR(BIBS[[#This Row],[Consent Ethics (choice=BIBS '[12/LO2017'])]]="Checked",BIBS[[#This Row],[BIBS Participant ID]]&lt;&gt;"",BIBS[[#This Row],[Is participant considered high or low risk?]]&lt;&gt;"")</f>
        <v>0</v>
      </c>
    </row>
    <row r="902" spans="1:8" x14ac:dyDescent="0.2">
      <c r="A902" t="s">
        <v>937</v>
      </c>
      <c r="B902" t="s">
        <v>1270</v>
      </c>
      <c r="C902" t="s">
        <v>1271</v>
      </c>
      <c r="H902" t="b">
        <f>OR(BIBS[[#This Row],[Consent Ethics (choice=BIBS '[12/LO2017'])]]="Checked",BIBS[[#This Row],[BIBS Participant ID]]&lt;&gt;"",BIBS[[#This Row],[Is participant considered high or low risk?]]&lt;&gt;"")</f>
        <v>0</v>
      </c>
    </row>
    <row r="903" spans="1:8" x14ac:dyDescent="0.2">
      <c r="A903" t="s">
        <v>938</v>
      </c>
      <c r="B903" t="s">
        <v>1270</v>
      </c>
      <c r="C903" t="s">
        <v>1271</v>
      </c>
      <c r="H903" t="b">
        <f>OR(BIBS[[#This Row],[Consent Ethics (choice=BIBS '[12/LO2017'])]]="Checked",BIBS[[#This Row],[BIBS Participant ID]]&lt;&gt;"",BIBS[[#This Row],[Is participant considered high or low risk?]]&lt;&gt;"")</f>
        <v>0</v>
      </c>
    </row>
    <row r="904" spans="1:8" x14ac:dyDescent="0.2">
      <c r="A904" t="s">
        <v>1394</v>
      </c>
      <c r="B904" t="s">
        <v>1270</v>
      </c>
      <c r="C904" t="s">
        <v>1271</v>
      </c>
      <c r="H904" t="b">
        <f>OR(BIBS[[#This Row],[Consent Ethics (choice=BIBS '[12/LO2017'])]]="Checked",BIBS[[#This Row],[BIBS Participant ID]]&lt;&gt;"",BIBS[[#This Row],[Is participant considered high or low risk?]]&lt;&gt;"")</f>
        <v>0</v>
      </c>
    </row>
    <row r="905" spans="1:8" x14ac:dyDescent="0.2">
      <c r="A905" t="s">
        <v>939</v>
      </c>
      <c r="B905" t="s">
        <v>1270</v>
      </c>
      <c r="C905" t="s">
        <v>1271</v>
      </c>
      <c r="H905" t="b">
        <f>OR(BIBS[[#This Row],[Consent Ethics (choice=BIBS '[12/LO2017'])]]="Checked",BIBS[[#This Row],[BIBS Participant ID]]&lt;&gt;"",BIBS[[#This Row],[Is participant considered high or low risk?]]&lt;&gt;"")</f>
        <v>0</v>
      </c>
    </row>
    <row r="906" spans="1:8" x14ac:dyDescent="0.2">
      <c r="A906" t="s">
        <v>940</v>
      </c>
      <c r="B906" t="s">
        <v>1270</v>
      </c>
      <c r="C906" t="s">
        <v>1271</v>
      </c>
      <c r="H906" t="b">
        <f>OR(BIBS[[#This Row],[Consent Ethics (choice=BIBS '[12/LO2017'])]]="Checked",BIBS[[#This Row],[BIBS Participant ID]]&lt;&gt;"",BIBS[[#This Row],[Is participant considered high or low risk?]]&lt;&gt;"")</f>
        <v>0</v>
      </c>
    </row>
    <row r="907" spans="1:8" x14ac:dyDescent="0.2">
      <c r="A907" t="s">
        <v>941</v>
      </c>
      <c r="B907" t="s">
        <v>1270</v>
      </c>
      <c r="C907" t="s">
        <v>1271</v>
      </c>
      <c r="H907" t="b">
        <f>OR(BIBS[[#This Row],[Consent Ethics (choice=BIBS '[12/LO2017'])]]="Checked",BIBS[[#This Row],[BIBS Participant ID]]&lt;&gt;"",BIBS[[#This Row],[Is participant considered high or low risk?]]&lt;&gt;"")</f>
        <v>0</v>
      </c>
    </row>
    <row r="908" spans="1:8" x14ac:dyDescent="0.2">
      <c r="A908" t="s">
        <v>942</v>
      </c>
      <c r="B908" t="s">
        <v>1270</v>
      </c>
      <c r="C908" t="s">
        <v>1271</v>
      </c>
      <c r="H908" t="b">
        <f>OR(BIBS[[#This Row],[Consent Ethics (choice=BIBS '[12/LO2017'])]]="Checked",BIBS[[#This Row],[BIBS Participant ID]]&lt;&gt;"",BIBS[[#This Row],[Is participant considered high or low risk?]]&lt;&gt;"")</f>
        <v>0</v>
      </c>
    </row>
    <row r="909" spans="1:8" x14ac:dyDescent="0.2">
      <c r="A909" t="s">
        <v>943</v>
      </c>
      <c r="B909" t="s">
        <v>1270</v>
      </c>
      <c r="C909" t="s">
        <v>1271</v>
      </c>
      <c r="H909" t="b">
        <f>OR(BIBS[[#This Row],[Consent Ethics (choice=BIBS '[12/LO2017'])]]="Checked",BIBS[[#This Row],[BIBS Participant ID]]&lt;&gt;"",BIBS[[#This Row],[Is participant considered high or low risk?]]&lt;&gt;"")</f>
        <v>0</v>
      </c>
    </row>
    <row r="910" spans="1:8" x14ac:dyDescent="0.2">
      <c r="A910" t="s">
        <v>944</v>
      </c>
      <c r="B910" t="s">
        <v>1270</v>
      </c>
      <c r="C910" t="s">
        <v>1271</v>
      </c>
      <c r="H910" t="b">
        <f>OR(BIBS[[#This Row],[Consent Ethics (choice=BIBS '[12/LO2017'])]]="Checked",BIBS[[#This Row],[BIBS Participant ID]]&lt;&gt;"",BIBS[[#This Row],[Is participant considered high or low risk?]]&lt;&gt;"")</f>
        <v>0</v>
      </c>
    </row>
    <row r="911" spans="1:8" x14ac:dyDescent="0.2">
      <c r="A911" t="s">
        <v>945</v>
      </c>
      <c r="B911" t="s">
        <v>1270</v>
      </c>
      <c r="C911" t="s">
        <v>1271</v>
      </c>
      <c r="H911" t="b">
        <f>OR(BIBS[[#This Row],[Consent Ethics (choice=BIBS '[12/LO2017'])]]="Checked",BIBS[[#This Row],[BIBS Participant ID]]&lt;&gt;"",BIBS[[#This Row],[Is participant considered high or low risk?]]&lt;&gt;"")</f>
        <v>0</v>
      </c>
    </row>
    <row r="912" spans="1:8" x14ac:dyDescent="0.2">
      <c r="A912" t="s">
        <v>946</v>
      </c>
      <c r="B912" t="s">
        <v>1270</v>
      </c>
      <c r="C912" t="s">
        <v>1271</v>
      </c>
      <c r="H912" t="b">
        <f>OR(BIBS[[#This Row],[Consent Ethics (choice=BIBS '[12/LO2017'])]]="Checked",BIBS[[#This Row],[BIBS Participant ID]]&lt;&gt;"",BIBS[[#This Row],[Is participant considered high or low risk?]]&lt;&gt;"")</f>
        <v>0</v>
      </c>
    </row>
    <row r="913" spans="1:8" x14ac:dyDescent="0.2">
      <c r="A913" t="s">
        <v>947</v>
      </c>
      <c r="B913" t="s">
        <v>1270</v>
      </c>
      <c r="C913" t="s">
        <v>1271</v>
      </c>
      <c r="H913" t="b">
        <f>OR(BIBS[[#This Row],[Consent Ethics (choice=BIBS '[12/LO2017'])]]="Checked",BIBS[[#This Row],[BIBS Participant ID]]&lt;&gt;"",BIBS[[#This Row],[Is participant considered high or low risk?]]&lt;&gt;"")</f>
        <v>0</v>
      </c>
    </row>
    <row r="914" spans="1:8" x14ac:dyDescent="0.2">
      <c r="A914" t="s">
        <v>948</v>
      </c>
      <c r="B914" t="s">
        <v>1270</v>
      </c>
      <c r="C914" t="s">
        <v>1271</v>
      </c>
      <c r="H914" t="b">
        <f>OR(BIBS[[#This Row],[Consent Ethics (choice=BIBS '[12/LO2017'])]]="Checked",BIBS[[#This Row],[BIBS Participant ID]]&lt;&gt;"",BIBS[[#This Row],[Is participant considered high or low risk?]]&lt;&gt;"")</f>
        <v>0</v>
      </c>
    </row>
    <row r="915" spans="1:8" x14ac:dyDescent="0.2">
      <c r="A915" t="s">
        <v>949</v>
      </c>
      <c r="B915" t="s">
        <v>1270</v>
      </c>
      <c r="C915" t="s">
        <v>1271</v>
      </c>
      <c r="H915" t="b">
        <f>OR(BIBS[[#This Row],[Consent Ethics (choice=BIBS '[12/LO2017'])]]="Checked",BIBS[[#This Row],[BIBS Participant ID]]&lt;&gt;"",BIBS[[#This Row],[Is participant considered high or low risk?]]&lt;&gt;"")</f>
        <v>0</v>
      </c>
    </row>
    <row r="916" spans="1:8" x14ac:dyDescent="0.2">
      <c r="A916" t="s">
        <v>950</v>
      </c>
      <c r="B916" t="s">
        <v>1270</v>
      </c>
      <c r="C916" t="s">
        <v>1271</v>
      </c>
      <c r="H916" t="b">
        <f>OR(BIBS[[#This Row],[Consent Ethics (choice=BIBS '[12/LO2017'])]]="Checked",BIBS[[#This Row],[BIBS Participant ID]]&lt;&gt;"",BIBS[[#This Row],[Is participant considered high or low risk?]]&lt;&gt;"")</f>
        <v>0</v>
      </c>
    </row>
    <row r="917" spans="1:8" x14ac:dyDescent="0.2">
      <c r="A917" t="s">
        <v>951</v>
      </c>
      <c r="B917" t="s">
        <v>1270</v>
      </c>
      <c r="C917" t="s">
        <v>1271</v>
      </c>
      <c r="H917" t="b">
        <f>OR(BIBS[[#This Row],[Consent Ethics (choice=BIBS '[12/LO2017'])]]="Checked",BIBS[[#This Row],[BIBS Participant ID]]&lt;&gt;"",BIBS[[#This Row],[Is participant considered high or low risk?]]&lt;&gt;"")</f>
        <v>0</v>
      </c>
    </row>
    <row r="918" spans="1:8" x14ac:dyDescent="0.2">
      <c r="A918" t="s">
        <v>952</v>
      </c>
      <c r="B918" t="s">
        <v>1270</v>
      </c>
      <c r="C918" t="s">
        <v>1271</v>
      </c>
      <c r="H918" t="b">
        <f>OR(BIBS[[#This Row],[Consent Ethics (choice=BIBS '[12/LO2017'])]]="Checked",BIBS[[#This Row],[BIBS Participant ID]]&lt;&gt;"",BIBS[[#This Row],[Is participant considered high or low risk?]]&lt;&gt;"")</f>
        <v>0</v>
      </c>
    </row>
    <row r="919" spans="1:8" x14ac:dyDescent="0.2">
      <c r="A919" t="s">
        <v>953</v>
      </c>
      <c r="B919" t="s">
        <v>1270</v>
      </c>
      <c r="C919" t="s">
        <v>1271</v>
      </c>
      <c r="H919" t="b">
        <f>OR(BIBS[[#This Row],[Consent Ethics (choice=BIBS '[12/LO2017'])]]="Checked",BIBS[[#This Row],[BIBS Participant ID]]&lt;&gt;"",BIBS[[#This Row],[Is participant considered high or low risk?]]&lt;&gt;"")</f>
        <v>0</v>
      </c>
    </row>
    <row r="920" spans="1:8" x14ac:dyDescent="0.2">
      <c r="A920" t="s">
        <v>954</v>
      </c>
      <c r="B920" t="s">
        <v>1270</v>
      </c>
      <c r="C920" t="s">
        <v>1271</v>
      </c>
      <c r="H920" t="b">
        <f>OR(BIBS[[#This Row],[Consent Ethics (choice=BIBS '[12/LO2017'])]]="Checked",BIBS[[#This Row],[BIBS Participant ID]]&lt;&gt;"",BIBS[[#This Row],[Is participant considered high or low risk?]]&lt;&gt;"")</f>
        <v>0</v>
      </c>
    </row>
    <row r="921" spans="1:8" x14ac:dyDescent="0.2">
      <c r="A921" t="s">
        <v>955</v>
      </c>
      <c r="B921" t="s">
        <v>1270</v>
      </c>
      <c r="C921" t="s">
        <v>1271</v>
      </c>
      <c r="H921" t="b">
        <f>OR(BIBS[[#This Row],[Consent Ethics (choice=BIBS '[12/LO2017'])]]="Checked",BIBS[[#This Row],[BIBS Participant ID]]&lt;&gt;"",BIBS[[#This Row],[Is participant considered high or low risk?]]&lt;&gt;"")</f>
        <v>0</v>
      </c>
    </row>
    <row r="922" spans="1:8" x14ac:dyDescent="0.2">
      <c r="A922" t="s">
        <v>956</v>
      </c>
      <c r="B922" t="s">
        <v>1270</v>
      </c>
      <c r="C922" t="s">
        <v>1271</v>
      </c>
      <c r="H922" t="b">
        <f>OR(BIBS[[#This Row],[Consent Ethics (choice=BIBS '[12/LO2017'])]]="Checked",BIBS[[#This Row],[BIBS Participant ID]]&lt;&gt;"",BIBS[[#This Row],[Is participant considered high or low risk?]]&lt;&gt;"")</f>
        <v>0</v>
      </c>
    </row>
    <row r="923" spans="1:8" x14ac:dyDescent="0.2">
      <c r="A923" t="s">
        <v>957</v>
      </c>
      <c r="B923" t="s">
        <v>1270</v>
      </c>
      <c r="C923" t="s">
        <v>1271</v>
      </c>
      <c r="H923" t="b">
        <f>OR(BIBS[[#This Row],[Consent Ethics (choice=BIBS '[12/LO2017'])]]="Checked",BIBS[[#This Row],[BIBS Participant ID]]&lt;&gt;"",BIBS[[#This Row],[Is participant considered high or low risk?]]&lt;&gt;"")</f>
        <v>0</v>
      </c>
    </row>
    <row r="924" spans="1:8" x14ac:dyDescent="0.2">
      <c r="A924" t="s">
        <v>958</v>
      </c>
      <c r="B924" t="s">
        <v>1270</v>
      </c>
      <c r="C924" t="s">
        <v>1271</v>
      </c>
      <c r="H924" t="b">
        <f>OR(BIBS[[#This Row],[Consent Ethics (choice=BIBS '[12/LO2017'])]]="Checked",BIBS[[#This Row],[BIBS Participant ID]]&lt;&gt;"",BIBS[[#This Row],[Is participant considered high or low risk?]]&lt;&gt;"")</f>
        <v>0</v>
      </c>
    </row>
    <row r="925" spans="1:8" x14ac:dyDescent="0.2">
      <c r="A925" t="s">
        <v>959</v>
      </c>
      <c r="B925" t="s">
        <v>1270</v>
      </c>
      <c r="C925" t="s">
        <v>1271</v>
      </c>
      <c r="H925" t="b">
        <f>OR(BIBS[[#This Row],[Consent Ethics (choice=BIBS '[12/LO2017'])]]="Checked",BIBS[[#This Row],[BIBS Participant ID]]&lt;&gt;"",BIBS[[#This Row],[Is participant considered high or low risk?]]&lt;&gt;"")</f>
        <v>0</v>
      </c>
    </row>
    <row r="926" spans="1:8" x14ac:dyDescent="0.2">
      <c r="A926" t="s">
        <v>960</v>
      </c>
      <c r="B926" t="s">
        <v>1270</v>
      </c>
      <c r="C926" t="s">
        <v>1271</v>
      </c>
      <c r="H926" t="b">
        <f>OR(BIBS[[#This Row],[Consent Ethics (choice=BIBS '[12/LO2017'])]]="Checked",BIBS[[#This Row],[BIBS Participant ID]]&lt;&gt;"",BIBS[[#This Row],[Is participant considered high or low risk?]]&lt;&gt;"")</f>
        <v>0</v>
      </c>
    </row>
    <row r="927" spans="1:8" x14ac:dyDescent="0.2">
      <c r="A927" t="s">
        <v>961</v>
      </c>
      <c r="B927" t="s">
        <v>1270</v>
      </c>
      <c r="C927" t="s">
        <v>1286</v>
      </c>
      <c r="D927" t="s">
        <v>1395</v>
      </c>
      <c r="E927" t="s">
        <v>1284</v>
      </c>
      <c r="F927" t="s">
        <v>1288</v>
      </c>
      <c r="H927" t="b">
        <f>OR(BIBS[[#This Row],[Consent Ethics (choice=BIBS '[12/LO2017'])]]="Checked",BIBS[[#This Row],[BIBS Participant ID]]&lt;&gt;"",BIBS[[#This Row],[Is participant considered high or low risk?]]&lt;&gt;"")</f>
        <v>1</v>
      </c>
    </row>
    <row r="928" spans="1:8" x14ac:dyDescent="0.2">
      <c r="A928" t="s">
        <v>962</v>
      </c>
      <c r="B928" t="s">
        <v>1270</v>
      </c>
      <c r="C928" t="s">
        <v>1271</v>
      </c>
      <c r="H928" t="b">
        <f>OR(BIBS[[#This Row],[Consent Ethics (choice=BIBS '[12/LO2017'])]]="Checked",BIBS[[#This Row],[BIBS Participant ID]]&lt;&gt;"",BIBS[[#This Row],[Is participant considered high or low risk?]]&lt;&gt;"")</f>
        <v>0</v>
      </c>
    </row>
    <row r="929" spans="1:8" x14ac:dyDescent="0.2">
      <c r="A929" t="s">
        <v>963</v>
      </c>
      <c r="B929" t="s">
        <v>1270</v>
      </c>
      <c r="C929" t="s">
        <v>1271</v>
      </c>
      <c r="H929" t="b">
        <f>OR(BIBS[[#This Row],[Consent Ethics (choice=BIBS '[12/LO2017'])]]="Checked",BIBS[[#This Row],[BIBS Participant ID]]&lt;&gt;"",BIBS[[#This Row],[Is participant considered high or low risk?]]&lt;&gt;"")</f>
        <v>0</v>
      </c>
    </row>
    <row r="930" spans="1:8" x14ac:dyDescent="0.2">
      <c r="A930" t="s">
        <v>964</v>
      </c>
      <c r="B930" t="s">
        <v>1270</v>
      </c>
      <c r="C930" t="s">
        <v>1271</v>
      </c>
      <c r="H930" t="b">
        <f>OR(BIBS[[#This Row],[Consent Ethics (choice=BIBS '[12/LO2017'])]]="Checked",BIBS[[#This Row],[BIBS Participant ID]]&lt;&gt;"",BIBS[[#This Row],[Is participant considered high or low risk?]]&lt;&gt;"")</f>
        <v>0</v>
      </c>
    </row>
    <row r="931" spans="1:8" x14ac:dyDescent="0.2">
      <c r="A931" t="s">
        <v>965</v>
      </c>
      <c r="B931" t="s">
        <v>1270</v>
      </c>
      <c r="C931" t="s">
        <v>1271</v>
      </c>
      <c r="H931" t="b">
        <f>OR(BIBS[[#This Row],[Consent Ethics (choice=BIBS '[12/LO2017'])]]="Checked",BIBS[[#This Row],[BIBS Participant ID]]&lt;&gt;"",BIBS[[#This Row],[Is participant considered high or low risk?]]&lt;&gt;"")</f>
        <v>0</v>
      </c>
    </row>
    <row r="932" spans="1:8" x14ac:dyDescent="0.2">
      <c r="A932" t="s">
        <v>966</v>
      </c>
      <c r="B932" t="s">
        <v>1270</v>
      </c>
      <c r="C932" t="s">
        <v>1271</v>
      </c>
      <c r="H932" t="b">
        <f>OR(BIBS[[#This Row],[Consent Ethics (choice=BIBS '[12/LO2017'])]]="Checked",BIBS[[#This Row],[BIBS Participant ID]]&lt;&gt;"",BIBS[[#This Row],[Is participant considered high or low risk?]]&lt;&gt;"")</f>
        <v>0</v>
      </c>
    </row>
    <row r="933" spans="1:8" x14ac:dyDescent="0.2">
      <c r="A933" t="s">
        <v>967</v>
      </c>
      <c r="B933" t="s">
        <v>1270</v>
      </c>
      <c r="C933" t="s">
        <v>1271</v>
      </c>
      <c r="H933" t="b">
        <f>OR(BIBS[[#This Row],[Consent Ethics (choice=BIBS '[12/LO2017'])]]="Checked",BIBS[[#This Row],[BIBS Participant ID]]&lt;&gt;"",BIBS[[#This Row],[Is participant considered high or low risk?]]&lt;&gt;"")</f>
        <v>0</v>
      </c>
    </row>
    <row r="934" spans="1:8" x14ac:dyDescent="0.2">
      <c r="A934" t="s">
        <v>968</v>
      </c>
      <c r="B934" t="s">
        <v>1270</v>
      </c>
      <c r="C934" t="s">
        <v>1271</v>
      </c>
      <c r="H934" t="b">
        <f>OR(BIBS[[#This Row],[Consent Ethics (choice=BIBS '[12/LO2017'])]]="Checked",BIBS[[#This Row],[BIBS Participant ID]]&lt;&gt;"",BIBS[[#This Row],[Is participant considered high or low risk?]]&lt;&gt;"")</f>
        <v>0</v>
      </c>
    </row>
    <row r="935" spans="1:8" x14ac:dyDescent="0.2">
      <c r="A935" t="s">
        <v>969</v>
      </c>
      <c r="B935" t="s">
        <v>1270</v>
      </c>
      <c r="C935" t="s">
        <v>1271</v>
      </c>
      <c r="H935" t="b">
        <f>OR(BIBS[[#This Row],[Consent Ethics (choice=BIBS '[12/LO2017'])]]="Checked",BIBS[[#This Row],[BIBS Participant ID]]&lt;&gt;"",BIBS[[#This Row],[Is participant considered high or low risk?]]&lt;&gt;"")</f>
        <v>0</v>
      </c>
    </row>
    <row r="936" spans="1:8" x14ac:dyDescent="0.2">
      <c r="A936" t="s">
        <v>970</v>
      </c>
      <c r="B936" t="s">
        <v>1270</v>
      </c>
      <c r="C936" t="s">
        <v>1286</v>
      </c>
      <c r="D936" t="s">
        <v>1396</v>
      </c>
      <c r="E936" t="s">
        <v>1284</v>
      </c>
      <c r="F936" t="s">
        <v>1285</v>
      </c>
      <c r="H936" t="b">
        <f>OR(BIBS[[#This Row],[Consent Ethics (choice=BIBS '[12/LO2017'])]]="Checked",BIBS[[#This Row],[BIBS Participant ID]]&lt;&gt;"",BIBS[[#This Row],[Is participant considered high or low risk?]]&lt;&gt;"")</f>
        <v>1</v>
      </c>
    </row>
    <row r="937" spans="1:8" x14ac:dyDescent="0.2">
      <c r="A937" t="s">
        <v>971</v>
      </c>
      <c r="B937" t="s">
        <v>1270</v>
      </c>
      <c r="C937" t="s">
        <v>1271</v>
      </c>
      <c r="H937" t="b">
        <f>OR(BIBS[[#This Row],[Consent Ethics (choice=BIBS '[12/LO2017'])]]="Checked",BIBS[[#This Row],[BIBS Participant ID]]&lt;&gt;"",BIBS[[#This Row],[Is participant considered high or low risk?]]&lt;&gt;"")</f>
        <v>0</v>
      </c>
    </row>
    <row r="938" spans="1:8" x14ac:dyDescent="0.2">
      <c r="A938" t="s">
        <v>972</v>
      </c>
      <c r="B938" t="s">
        <v>1270</v>
      </c>
      <c r="C938" t="s">
        <v>1271</v>
      </c>
      <c r="H938" t="b">
        <f>OR(BIBS[[#This Row],[Consent Ethics (choice=BIBS '[12/LO2017'])]]="Checked",BIBS[[#This Row],[BIBS Participant ID]]&lt;&gt;"",BIBS[[#This Row],[Is participant considered high or low risk?]]&lt;&gt;"")</f>
        <v>0</v>
      </c>
    </row>
    <row r="939" spans="1:8" x14ac:dyDescent="0.2">
      <c r="A939" t="s">
        <v>973</v>
      </c>
      <c r="B939" t="s">
        <v>1270</v>
      </c>
      <c r="C939" t="s">
        <v>1271</v>
      </c>
      <c r="H939" t="b">
        <f>OR(BIBS[[#This Row],[Consent Ethics (choice=BIBS '[12/LO2017'])]]="Checked",BIBS[[#This Row],[BIBS Participant ID]]&lt;&gt;"",BIBS[[#This Row],[Is participant considered high or low risk?]]&lt;&gt;"")</f>
        <v>0</v>
      </c>
    </row>
    <row r="940" spans="1:8" x14ac:dyDescent="0.2">
      <c r="A940" t="s">
        <v>974</v>
      </c>
      <c r="B940" t="s">
        <v>1270</v>
      </c>
      <c r="C940" t="s">
        <v>1271</v>
      </c>
      <c r="H940" t="b">
        <f>OR(BIBS[[#This Row],[Consent Ethics (choice=BIBS '[12/LO2017'])]]="Checked",BIBS[[#This Row],[BIBS Participant ID]]&lt;&gt;"",BIBS[[#This Row],[Is participant considered high or low risk?]]&lt;&gt;"")</f>
        <v>0</v>
      </c>
    </row>
    <row r="941" spans="1:8" x14ac:dyDescent="0.2">
      <c r="A941" t="s">
        <v>975</v>
      </c>
      <c r="B941" t="s">
        <v>1270</v>
      </c>
      <c r="C941" t="s">
        <v>1271</v>
      </c>
      <c r="H941" t="b">
        <f>OR(BIBS[[#This Row],[Consent Ethics (choice=BIBS '[12/LO2017'])]]="Checked",BIBS[[#This Row],[BIBS Participant ID]]&lt;&gt;"",BIBS[[#This Row],[Is participant considered high or low risk?]]&lt;&gt;"")</f>
        <v>0</v>
      </c>
    </row>
    <row r="942" spans="1:8" x14ac:dyDescent="0.2">
      <c r="A942" t="s">
        <v>976</v>
      </c>
      <c r="B942" t="s">
        <v>1270</v>
      </c>
      <c r="C942" t="s">
        <v>1271</v>
      </c>
      <c r="H942" t="b">
        <f>OR(BIBS[[#This Row],[Consent Ethics (choice=BIBS '[12/LO2017'])]]="Checked",BIBS[[#This Row],[BIBS Participant ID]]&lt;&gt;"",BIBS[[#This Row],[Is participant considered high or low risk?]]&lt;&gt;"")</f>
        <v>0</v>
      </c>
    </row>
    <row r="943" spans="1:8" x14ac:dyDescent="0.2">
      <c r="A943" t="s">
        <v>977</v>
      </c>
      <c r="B943" t="s">
        <v>1270</v>
      </c>
      <c r="C943" t="s">
        <v>1271</v>
      </c>
      <c r="H943" t="b">
        <f>OR(BIBS[[#This Row],[Consent Ethics (choice=BIBS '[12/LO2017'])]]="Checked",BIBS[[#This Row],[BIBS Participant ID]]&lt;&gt;"",BIBS[[#This Row],[Is participant considered high or low risk?]]&lt;&gt;"")</f>
        <v>0</v>
      </c>
    </row>
    <row r="944" spans="1:8" x14ac:dyDescent="0.2">
      <c r="A944" t="s">
        <v>978</v>
      </c>
      <c r="B944" t="s">
        <v>1270</v>
      </c>
      <c r="C944" t="s">
        <v>1271</v>
      </c>
      <c r="H944" t="b">
        <f>OR(BIBS[[#This Row],[Consent Ethics (choice=BIBS '[12/LO2017'])]]="Checked",BIBS[[#This Row],[BIBS Participant ID]]&lt;&gt;"",BIBS[[#This Row],[Is participant considered high or low risk?]]&lt;&gt;"")</f>
        <v>0</v>
      </c>
    </row>
    <row r="945" spans="1:8" x14ac:dyDescent="0.2">
      <c r="A945" t="s">
        <v>979</v>
      </c>
      <c r="B945" t="s">
        <v>1270</v>
      </c>
      <c r="C945" t="s">
        <v>1271</v>
      </c>
      <c r="H945" t="b">
        <f>OR(BIBS[[#This Row],[Consent Ethics (choice=BIBS '[12/LO2017'])]]="Checked",BIBS[[#This Row],[BIBS Participant ID]]&lt;&gt;"",BIBS[[#This Row],[Is participant considered high or low risk?]]&lt;&gt;"")</f>
        <v>0</v>
      </c>
    </row>
    <row r="946" spans="1:8" x14ac:dyDescent="0.2">
      <c r="A946" t="s">
        <v>980</v>
      </c>
      <c r="B946" t="s">
        <v>1270</v>
      </c>
      <c r="C946" t="s">
        <v>1271</v>
      </c>
      <c r="H946" t="b">
        <f>OR(BIBS[[#This Row],[Consent Ethics (choice=BIBS '[12/LO2017'])]]="Checked",BIBS[[#This Row],[BIBS Participant ID]]&lt;&gt;"",BIBS[[#This Row],[Is participant considered high or low risk?]]&lt;&gt;"")</f>
        <v>0</v>
      </c>
    </row>
    <row r="947" spans="1:8" x14ac:dyDescent="0.2">
      <c r="A947" t="s">
        <v>981</v>
      </c>
      <c r="B947" t="s">
        <v>1270</v>
      </c>
      <c r="C947" t="s">
        <v>1271</v>
      </c>
      <c r="H947" t="b">
        <f>OR(BIBS[[#This Row],[Consent Ethics (choice=BIBS '[12/LO2017'])]]="Checked",BIBS[[#This Row],[BIBS Participant ID]]&lt;&gt;"",BIBS[[#This Row],[Is participant considered high or low risk?]]&lt;&gt;"")</f>
        <v>0</v>
      </c>
    </row>
    <row r="948" spans="1:8" x14ac:dyDescent="0.2">
      <c r="A948" t="s">
        <v>982</v>
      </c>
      <c r="B948" t="s">
        <v>1270</v>
      </c>
      <c r="C948" t="s">
        <v>1271</v>
      </c>
      <c r="H948" t="b">
        <f>OR(BIBS[[#This Row],[Consent Ethics (choice=BIBS '[12/LO2017'])]]="Checked",BIBS[[#This Row],[BIBS Participant ID]]&lt;&gt;"",BIBS[[#This Row],[Is participant considered high or low risk?]]&lt;&gt;"")</f>
        <v>0</v>
      </c>
    </row>
    <row r="949" spans="1:8" x14ac:dyDescent="0.2">
      <c r="A949" t="s">
        <v>983</v>
      </c>
      <c r="B949" t="s">
        <v>1270</v>
      </c>
      <c r="C949" t="s">
        <v>1271</v>
      </c>
      <c r="H949" t="b">
        <f>OR(BIBS[[#This Row],[Consent Ethics (choice=BIBS '[12/LO2017'])]]="Checked",BIBS[[#This Row],[BIBS Participant ID]]&lt;&gt;"",BIBS[[#This Row],[Is participant considered high or low risk?]]&lt;&gt;"")</f>
        <v>0</v>
      </c>
    </row>
    <row r="950" spans="1:8" x14ac:dyDescent="0.2">
      <c r="A950" t="s">
        <v>984</v>
      </c>
      <c r="B950" t="s">
        <v>1270</v>
      </c>
      <c r="C950" t="s">
        <v>1271</v>
      </c>
      <c r="H950" t="b">
        <f>OR(BIBS[[#This Row],[Consent Ethics (choice=BIBS '[12/LO2017'])]]="Checked",BIBS[[#This Row],[BIBS Participant ID]]&lt;&gt;"",BIBS[[#This Row],[Is participant considered high or low risk?]]&lt;&gt;"")</f>
        <v>0</v>
      </c>
    </row>
    <row r="951" spans="1:8" x14ac:dyDescent="0.2">
      <c r="A951" t="s">
        <v>985</v>
      </c>
      <c r="B951" t="s">
        <v>1270</v>
      </c>
      <c r="C951" t="s">
        <v>1271</v>
      </c>
      <c r="H951" t="b">
        <f>OR(BIBS[[#This Row],[Consent Ethics (choice=BIBS '[12/LO2017'])]]="Checked",BIBS[[#This Row],[BIBS Participant ID]]&lt;&gt;"",BIBS[[#This Row],[Is participant considered high or low risk?]]&lt;&gt;"")</f>
        <v>0</v>
      </c>
    </row>
    <row r="952" spans="1:8" x14ac:dyDescent="0.2">
      <c r="A952" t="s">
        <v>986</v>
      </c>
      <c r="B952" t="s">
        <v>1270</v>
      </c>
      <c r="C952" t="s">
        <v>1271</v>
      </c>
      <c r="H952" t="b">
        <f>OR(BIBS[[#This Row],[Consent Ethics (choice=BIBS '[12/LO2017'])]]="Checked",BIBS[[#This Row],[BIBS Participant ID]]&lt;&gt;"",BIBS[[#This Row],[Is participant considered high or low risk?]]&lt;&gt;"")</f>
        <v>0</v>
      </c>
    </row>
    <row r="953" spans="1:8" x14ac:dyDescent="0.2">
      <c r="A953" t="s">
        <v>987</v>
      </c>
      <c r="B953" t="s">
        <v>1270</v>
      </c>
      <c r="C953" t="s">
        <v>1271</v>
      </c>
      <c r="H953" t="b">
        <f>OR(BIBS[[#This Row],[Consent Ethics (choice=BIBS '[12/LO2017'])]]="Checked",BIBS[[#This Row],[BIBS Participant ID]]&lt;&gt;"",BIBS[[#This Row],[Is participant considered high or low risk?]]&lt;&gt;"")</f>
        <v>0</v>
      </c>
    </row>
    <row r="954" spans="1:8" x14ac:dyDescent="0.2">
      <c r="A954" t="s">
        <v>988</v>
      </c>
      <c r="B954" t="s">
        <v>1270</v>
      </c>
      <c r="C954" t="s">
        <v>1271</v>
      </c>
      <c r="H954" t="b">
        <f>OR(BIBS[[#This Row],[Consent Ethics (choice=BIBS '[12/LO2017'])]]="Checked",BIBS[[#This Row],[BIBS Participant ID]]&lt;&gt;"",BIBS[[#This Row],[Is participant considered high or low risk?]]&lt;&gt;"")</f>
        <v>0</v>
      </c>
    </row>
    <row r="955" spans="1:8" x14ac:dyDescent="0.2">
      <c r="A955" t="s">
        <v>989</v>
      </c>
      <c r="B955" t="s">
        <v>1270</v>
      </c>
      <c r="C955" t="s">
        <v>1286</v>
      </c>
      <c r="D955" t="s">
        <v>1397</v>
      </c>
      <c r="E955" t="s">
        <v>1281</v>
      </c>
      <c r="H955" t="b">
        <f>OR(BIBS[[#This Row],[Consent Ethics (choice=BIBS '[12/LO2017'])]]="Checked",BIBS[[#This Row],[BIBS Participant ID]]&lt;&gt;"",BIBS[[#This Row],[Is participant considered high or low risk?]]&lt;&gt;"")</f>
        <v>1</v>
      </c>
    </row>
    <row r="956" spans="1:8" x14ac:dyDescent="0.2">
      <c r="A956" t="s">
        <v>990</v>
      </c>
      <c r="B956" t="s">
        <v>1270</v>
      </c>
      <c r="C956" t="s">
        <v>1286</v>
      </c>
      <c r="D956" t="s">
        <v>1398</v>
      </c>
      <c r="E956" t="s">
        <v>1284</v>
      </c>
      <c r="F956" t="s">
        <v>1399</v>
      </c>
      <c r="H956" t="b">
        <f>OR(BIBS[[#This Row],[Consent Ethics (choice=BIBS '[12/LO2017'])]]="Checked",BIBS[[#This Row],[BIBS Participant ID]]&lt;&gt;"",BIBS[[#This Row],[Is participant considered high or low risk?]]&lt;&gt;"")</f>
        <v>1</v>
      </c>
    </row>
    <row r="957" spans="1:8" x14ac:dyDescent="0.2">
      <c r="A957" t="s">
        <v>991</v>
      </c>
      <c r="B957" t="s">
        <v>1270</v>
      </c>
      <c r="C957" t="s">
        <v>1271</v>
      </c>
      <c r="H957" t="b">
        <f>OR(BIBS[[#This Row],[Consent Ethics (choice=BIBS '[12/LO2017'])]]="Checked",BIBS[[#This Row],[BIBS Participant ID]]&lt;&gt;"",BIBS[[#This Row],[Is participant considered high or low risk?]]&lt;&gt;"")</f>
        <v>0</v>
      </c>
    </row>
    <row r="958" spans="1:8" x14ac:dyDescent="0.2">
      <c r="A958" t="s">
        <v>992</v>
      </c>
      <c r="B958" t="s">
        <v>1270</v>
      </c>
      <c r="C958" t="s">
        <v>1271</v>
      </c>
      <c r="H958" t="b">
        <f>OR(BIBS[[#This Row],[Consent Ethics (choice=BIBS '[12/LO2017'])]]="Checked",BIBS[[#This Row],[BIBS Participant ID]]&lt;&gt;"",BIBS[[#This Row],[Is participant considered high or low risk?]]&lt;&gt;"")</f>
        <v>0</v>
      </c>
    </row>
    <row r="959" spans="1:8" x14ac:dyDescent="0.2">
      <c r="A959" t="s">
        <v>993</v>
      </c>
      <c r="B959" t="s">
        <v>1270</v>
      </c>
      <c r="C959" t="s">
        <v>1271</v>
      </c>
      <c r="H959" t="b">
        <f>OR(BIBS[[#This Row],[Consent Ethics (choice=BIBS '[12/LO2017'])]]="Checked",BIBS[[#This Row],[BIBS Participant ID]]&lt;&gt;"",BIBS[[#This Row],[Is participant considered high or low risk?]]&lt;&gt;"")</f>
        <v>0</v>
      </c>
    </row>
    <row r="960" spans="1:8" x14ac:dyDescent="0.2">
      <c r="A960" t="s">
        <v>994</v>
      </c>
      <c r="B960" t="s">
        <v>1270</v>
      </c>
      <c r="C960" t="s">
        <v>1271</v>
      </c>
      <c r="H960" t="b">
        <f>OR(BIBS[[#This Row],[Consent Ethics (choice=BIBS '[12/LO2017'])]]="Checked",BIBS[[#This Row],[BIBS Participant ID]]&lt;&gt;"",BIBS[[#This Row],[Is participant considered high or low risk?]]&lt;&gt;"")</f>
        <v>0</v>
      </c>
    </row>
    <row r="961" spans="1:8" x14ac:dyDescent="0.2">
      <c r="A961" t="s">
        <v>995</v>
      </c>
      <c r="B961" t="s">
        <v>1270</v>
      </c>
      <c r="C961" t="s">
        <v>1271</v>
      </c>
      <c r="H961" t="b">
        <f>OR(BIBS[[#This Row],[Consent Ethics (choice=BIBS '[12/LO2017'])]]="Checked",BIBS[[#This Row],[BIBS Participant ID]]&lt;&gt;"",BIBS[[#This Row],[Is participant considered high or low risk?]]&lt;&gt;"")</f>
        <v>0</v>
      </c>
    </row>
    <row r="962" spans="1:8" x14ac:dyDescent="0.2">
      <c r="A962" t="s">
        <v>996</v>
      </c>
      <c r="B962" t="s">
        <v>1270</v>
      </c>
      <c r="C962" t="s">
        <v>1271</v>
      </c>
      <c r="H962" t="b">
        <f>OR(BIBS[[#This Row],[Consent Ethics (choice=BIBS '[12/LO2017'])]]="Checked",BIBS[[#This Row],[BIBS Participant ID]]&lt;&gt;"",BIBS[[#This Row],[Is participant considered high or low risk?]]&lt;&gt;"")</f>
        <v>0</v>
      </c>
    </row>
    <row r="963" spans="1:8" x14ac:dyDescent="0.2">
      <c r="A963" t="s">
        <v>997</v>
      </c>
      <c r="B963" t="s">
        <v>1270</v>
      </c>
      <c r="C963" t="s">
        <v>1271</v>
      </c>
      <c r="H963" t="b">
        <f>OR(BIBS[[#This Row],[Consent Ethics (choice=BIBS '[12/LO2017'])]]="Checked",BIBS[[#This Row],[BIBS Participant ID]]&lt;&gt;"",BIBS[[#This Row],[Is participant considered high or low risk?]]&lt;&gt;"")</f>
        <v>0</v>
      </c>
    </row>
    <row r="964" spans="1:8" x14ac:dyDescent="0.2">
      <c r="A964" t="s">
        <v>998</v>
      </c>
      <c r="B964" t="s">
        <v>1270</v>
      </c>
      <c r="C964" t="s">
        <v>1271</v>
      </c>
      <c r="H964" t="b">
        <f>OR(BIBS[[#This Row],[Consent Ethics (choice=BIBS '[12/LO2017'])]]="Checked",BIBS[[#This Row],[BIBS Participant ID]]&lt;&gt;"",BIBS[[#This Row],[Is participant considered high or low risk?]]&lt;&gt;"")</f>
        <v>0</v>
      </c>
    </row>
    <row r="965" spans="1:8" x14ac:dyDescent="0.2">
      <c r="A965" t="s">
        <v>999</v>
      </c>
      <c r="B965" t="s">
        <v>1270</v>
      </c>
      <c r="C965" t="s">
        <v>1271</v>
      </c>
      <c r="H965" t="b">
        <f>OR(BIBS[[#This Row],[Consent Ethics (choice=BIBS '[12/LO2017'])]]="Checked",BIBS[[#This Row],[BIBS Participant ID]]&lt;&gt;"",BIBS[[#This Row],[Is participant considered high or low risk?]]&lt;&gt;"")</f>
        <v>0</v>
      </c>
    </row>
    <row r="966" spans="1:8" x14ac:dyDescent="0.2">
      <c r="A966" t="s">
        <v>1000</v>
      </c>
      <c r="B966" t="s">
        <v>1270</v>
      </c>
      <c r="C966" t="s">
        <v>1271</v>
      </c>
      <c r="H966" t="b">
        <f>OR(BIBS[[#This Row],[Consent Ethics (choice=BIBS '[12/LO2017'])]]="Checked",BIBS[[#This Row],[BIBS Participant ID]]&lt;&gt;"",BIBS[[#This Row],[Is participant considered high or low risk?]]&lt;&gt;"")</f>
        <v>0</v>
      </c>
    </row>
    <row r="967" spans="1:8" x14ac:dyDescent="0.2">
      <c r="A967" t="s">
        <v>1001</v>
      </c>
      <c r="B967" t="s">
        <v>1270</v>
      </c>
      <c r="C967" t="s">
        <v>1271</v>
      </c>
      <c r="H967" t="b">
        <f>OR(BIBS[[#This Row],[Consent Ethics (choice=BIBS '[12/LO2017'])]]="Checked",BIBS[[#This Row],[BIBS Participant ID]]&lt;&gt;"",BIBS[[#This Row],[Is participant considered high or low risk?]]&lt;&gt;"")</f>
        <v>0</v>
      </c>
    </row>
    <row r="968" spans="1:8" x14ac:dyDescent="0.2">
      <c r="A968" t="s">
        <v>1002</v>
      </c>
      <c r="B968" t="s">
        <v>1270</v>
      </c>
      <c r="C968" t="s">
        <v>1271</v>
      </c>
      <c r="H968" t="b">
        <f>OR(BIBS[[#This Row],[Consent Ethics (choice=BIBS '[12/LO2017'])]]="Checked",BIBS[[#This Row],[BIBS Participant ID]]&lt;&gt;"",BIBS[[#This Row],[Is participant considered high or low risk?]]&lt;&gt;"")</f>
        <v>0</v>
      </c>
    </row>
    <row r="969" spans="1:8" x14ac:dyDescent="0.2">
      <c r="A969" t="s">
        <v>1003</v>
      </c>
      <c r="B969" t="s">
        <v>1270</v>
      </c>
      <c r="C969" t="s">
        <v>1271</v>
      </c>
      <c r="H969" t="b">
        <f>OR(BIBS[[#This Row],[Consent Ethics (choice=BIBS '[12/LO2017'])]]="Checked",BIBS[[#This Row],[BIBS Participant ID]]&lt;&gt;"",BIBS[[#This Row],[Is participant considered high or low risk?]]&lt;&gt;"")</f>
        <v>0</v>
      </c>
    </row>
    <row r="970" spans="1:8" x14ac:dyDescent="0.2">
      <c r="A970" t="s">
        <v>1004</v>
      </c>
      <c r="B970" t="s">
        <v>1270</v>
      </c>
      <c r="C970" t="s">
        <v>1271</v>
      </c>
      <c r="H970" t="b">
        <f>OR(BIBS[[#This Row],[Consent Ethics (choice=BIBS '[12/LO2017'])]]="Checked",BIBS[[#This Row],[BIBS Participant ID]]&lt;&gt;"",BIBS[[#This Row],[Is participant considered high or low risk?]]&lt;&gt;"")</f>
        <v>0</v>
      </c>
    </row>
    <row r="971" spans="1:8" x14ac:dyDescent="0.2">
      <c r="A971" t="s">
        <v>1005</v>
      </c>
      <c r="B971" t="s">
        <v>1270</v>
      </c>
      <c r="C971" t="s">
        <v>1271</v>
      </c>
      <c r="H971" t="b">
        <f>OR(BIBS[[#This Row],[Consent Ethics (choice=BIBS '[12/LO2017'])]]="Checked",BIBS[[#This Row],[BIBS Participant ID]]&lt;&gt;"",BIBS[[#This Row],[Is participant considered high or low risk?]]&lt;&gt;"")</f>
        <v>0</v>
      </c>
    </row>
    <row r="972" spans="1:8" x14ac:dyDescent="0.2">
      <c r="A972" t="s">
        <v>1006</v>
      </c>
      <c r="B972" t="s">
        <v>1270</v>
      </c>
      <c r="C972" t="s">
        <v>1271</v>
      </c>
      <c r="H972" t="b">
        <f>OR(BIBS[[#This Row],[Consent Ethics (choice=BIBS '[12/LO2017'])]]="Checked",BIBS[[#This Row],[BIBS Participant ID]]&lt;&gt;"",BIBS[[#This Row],[Is participant considered high or low risk?]]&lt;&gt;"")</f>
        <v>0</v>
      </c>
    </row>
    <row r="973" spans="1:8" x14ac:dyDescent="0.2">
      <c r="A973" t="s">
        <v>1007</v>
      </c>
      <c r="B973" t="s">
        <v>1270</v>
      </c>
      <c r="C973" t="s">
        <v>1271</v>
      </c>
      <c r="H973" t="b">
        <f>OR(BIBS[[#This Row],[Consent Ethics (choice=BIBS '[12/LO2017'])]]="Checked",BIBS[[#This Row],[BIBS Participant ID]]&lt;&gt;"",BIBS[[#This Row],[Is participant considered high or low risk?]]&lt;&gt;"")</f>
        <v>0</v>
      </c>
    </row>
    <row r="974" spans="1:8" x14ac:dyDescent="0.2">
      <c r="A974" t="s">
        <v>1008</v>
      </c>
      <c r="B974" t="s">
        <v>1270</v>
      </c>
      <c r="C974" t="s">
        <v>1271</v>
      </c>
      <c r="H974" t="b">
        <f>OR(BIBS[[#This Row],[Consent Ethics (choice=BIBS '[12/LO2017'])]]="Checked",BIBS[[#This Row],[BIBS Participant ID]]&lt;&gt;"",BIBS[[#This Row],[Is participant considered high or low risk?]]&lt;&gt;"")</f>
        <v>0</v>
      </c>
    </row>
    <row r="975" spans="1:8" x14ac:dyDescent="0.2">
      <c r="A975" t="s">
        <v>1009</v>
      </c>
      <c r="B975" t="s">
        <v>1270</v>
      </c>
      <c r="C975" t="s">
        <v>1271</v>
      </c>
      <c r="H975" t="b">
        <f>OR(BIBS[[#This Row],[Consent Ethics (choice=BIBS '[12/LO2017'])]]="Checked",BIBS[[#This Row],[BIBS Participant ID]]&lt;&gt;"",BIBS[[#This Row],[Is participant considered high or low risk?]]&lt;&gt;"")</f>
        <v>0</v>
      </c>
    </row>
    <row r="976" spans="1:8" x14ac:dyDescent="0.2">
      <c r="A976" t="s">
        <v>1010</v>
      </c>
      <c r="B976" t="s">
        <v>1270</v>
      </c>
      <c r="C976" t="s">
        <v>1271</v>
      </c>
      <c r="H976" t="b">
        <f>OR(BIBS[[#This Row],[Consent Ethics (choice=BIBS '[12/LO2017'])]]="Checked",BIBS[[#This Row],[BIBS Participant ID]]&lt;&gt;"",BIBS[[#This Row],[Is participant considered high or low risk?]]&lt;&gt;"")</f>
        <v>0</v>
      </c>
    </row>
    <row r="977" spans="1:8" x14ac:dyDescent="0.2">
      <c r="A977" t="s">
        <v>1011</v>
      </c>
      <c r="B977" t="s">
        <v>1270</v>
      </c>
      <c r="C977" t="s">
        <v>1271</v>
      </c>
      <c r="H977" t="b">
        <f>OR(BIBS[[#This Row],[Consent Ethics (choice=BIBS '[12/LO2017'])]]="Checked",BIBS[[#This Row],[BIBS Participant ID]]&lt;&gt;"",BIBS[[#This Row],[Is participant considered high or low risk?]]&lt;&gt;"")</f>
        <v>0</v>
      </c>
    </row>
    <row r="978" spans="1:8" x14ac:dyDescent="0.2">
      <c r="A978" t="s">
        <v>1012</v>
      </c>
      <c r="B978" t="s">
        <v>1270</v>
      </c>
      <c r="C978" t="s">
        <v>1271</v>
      </c>
      <c r="H978" t="b">
        <f>OR(BIBS[[#This Row],[Consent Ethics (choice=BIBS '[12/LO2017'])]]="Checked",BIBS[[#This Row],[BIBS Participant ID]]&lt;&gt;"",BIBS[[#This Row],[Is participant considered high or low risk?]]&lt;&gt;"")</f>
        <v>0</v>
      </c>
    </row>
    <row r="979" spans="1:8" x14ac:dyDescent="0.2">
      <c r="A979" t="s">
        <v>1013</v>
      </c>
      <c r="B979" t="s">
        <v>1270</v>
      </c>
      <c r="C979" t="s">
        <v>1271</v>
      </c>
      <c r="H979" t="b">
        <f>OR(BIBS[[#This Row],[Consent Ethics (choice=BIBS '[12/LO2017'])]]="Checked",BIBS[[#This Row],[BIBS Participant ID]]&lt;&gt;"",BIBS[[#This Row],[Is participant considered high or low risk?]]&lt;&gt;"")</f>
        <v>0</v>
      </c>
    </row>
    <row r="980" spans="1:8" x14ac:dyDescent="0.2">
      <c r="A980" t="s">
        <v>1014</v>
      </c>
      <c r="B980" t="s">
        <v>1270</v>
      </c>
      <c r="C980" t="s">
        <v>1271</v>
      </c>
      <c r="H980" t="b">
        <f>OR(BIBS[[#This Row],[Consent Ethics (choice=BIBS '[12/LO2017'])]]="Checked",BIBS[[#This Row],[BIBS Participant ID]]&lt;&gt;"",BIBS[[#This Row],[Is participant considered high or low risk?]]&lt;&gt;"")</f>
        <v>0</v>
      </c>
    </row>
    <row r="981" spans="1:8" x14ac:dyDescent="0.2">
      <c r="A981" t="s">
        <v>1015</v>
      </c>
      <c r="B981" t="s">
        <v>1270</v>
      </c>
      <c r="C981" t="s">
        <v>1271</v>
      </c>
      <c r="H981" t="b">
        <f>OR(BIBS[[#This Row],[Consent Ethics (choice=BIBS '[12/LO2017'])]]="Checked",BIBS[[#This Row],[BIBS Participant ID]]&lt;&gt;"",BIBS[[#This Row],[Is participant considered high or low risk?]]&lt;&gt;"")</f>
        <v>0</v>
      </c>
    </row>
    <row r="982" spans="1:8" x14ac:dyDescent="0.2">
      <c r="A982" t="s">
        <v>1016</v>
      </c>
      <c r="B982" t="s">
        <v>1270</v>
      </c>
      <c r="C982" t="s">
        <v>1271</v>
      </c>
      <c r="H982" t="b">
        <f>OR(BIBS[[#This Row],[Consent Ethics (choice=BIBS '[12/LO2017'])]]="Checked",BIBS[[#This Row],[BIBS Participant ID]]&lt;&gt;"",BIBS[[#This Row],[Is participant considered high or low risk?]]&lt;&gt;"")</f>
        <v>0</v>
      </c>
    </row>
    <row r="983" spans="1:8" x14ac:dyDescent="0.2">
      <c r="A983" t="s">
        <v>1017</v>
      </c>
      <c r="B983" t="s">
        <v>1270</v>
      </c>
      <c r="C983" t="s">
        <v>1271</v>
      </c>
      <c r="H983" t="b">
        <f>OR(BIBS[[#This Row],[Consent Ethics (choice=BIBS '[12/LO2017'])]]="Checked",BIBS[[#This Row],[BIBS Participant ID]]&lt;&gt;"",BIBS[[#This Row],[Is participant considered high or low risk?]]&lt;&gt;"")</f>
        <v>0</v>
      </c>
    </row>
    <row r="984" spans="1:8" x14ac:dyDescent="0.2">
      <c r="A984" t="s">
        <v>1018</v>
      </c>
      <c r="B984" t="s">
        <v>1270</v>
      </c>
      <c r="C984" t="s">
        <v>1271</v>
      </c>
      <c r="H984" t="b">
        <f>OR(BIBS[[#This Row],[Consent Ethics (choice=BIBS '[12/LO2017'])]]="Checked",BIBS[[#This Row],[BIBS Participant ID]]&lt;&gt;"",BIBS[[#This Row],[Is participant considered high or low risk?]]&lt;&gt;"")</f>
        <v>0</v>
      </c>
    </row>
    <row r="985" spans="1:8" x14ac:dyDescent="0.2">
      <c r="A985" t="s">
        <v>1019</v>
      </c>
      <c r="B985" t="s">
        <v>1270</v>
      </c>
      <c r="C985" t="s">
        <v>1271</v>
      </c>
      <c r="H985" t="b">
        <f>OR(BIBS[[#This Row],[Consent Ethics (choice=BIBS '[12/LO2017'])]]="Checked",BIBS[[#This Row],[BIBS Participant ID]]&lt;&gt;"",BIBS[[#This Row],[Is participant considered high or low risk?]]&lt;&gt;"")</f>
        <v>0</v>
      </c>
    </row>
    <row r="986" spans="1:8" x14ac:dyDescent="0.2">
      <c r="A986" t="s">
        <v>1020</v>
      </c>
      <c r="B986" t="s">
        <v>1270</v>
      </c>
      <c r="C986" t="s">
        <v>1271</v>
      </c>
      <c r="H986" t="b">
        <f>OR(BIBS[[#This Row],[Consent Ethics (choice=BIBS '[12/LO2017'])]]="Checked",BIBS[[#This Row],[BIBS Participant ID]]&lt;&gt;"",BIBS[[#This Row],[Is participant considered high or low risk?]]&lt;&gt;"")</f>
        <v>0</v>
      </c>
    </row>
    <row r="987" spans="1:8" x14ac:dyDescent="0.2">
      <c r="A987" t="s">
        <v>1021</v>
      </c>
      <c r="B987" t="s">
        <v>1270</v>
      </c>
      <c r="C987" t="s">
        <v>1271</v>
      </c>
      <c r="H987" t="b">
        <f>OR(BIBS[[#This Row],[Consent Ethics (choice=BIBS '[12/LO2017'])]]="Checked",BIBS[[#This Row],[BIBS Participant ID]]&lt;&gt;"",BIBS[[#This Row],[Is participant considered high or low risk?]]&lt;&gt;"")</f>
        <v>0</v>
      </c>
    </row>
    <row r="988" spans="1:8" x14ac:dyDescent="0.2">
      <c r="A988" t="s">
        <v>1022</v>
      </c>
      <c r="B988" t="s">
        <v>1270</v>
      </c>
      <c r="C988" t="s">
        <v>1271</v>
      </c>
      <c r="H988" t="b">
        <f>OR(BIBS[[#This Row],[Consent Ethics (choice=BIBS '[12/LO2017'])]]="Checked",BIBS[[#This Row],[BIBS Participant ID]]&lt;&gt;"",BIBS[[#This Row],[Is participant considered high or low risk?]]&lt;&gt;"")</f>
        <v>0</v>
      </c>
    </row>
    <row r="989" spans="1:8" x14ac:dyDescent="0.2">
      <c r="A989" t="s">
        <v>1023</v>
      </c>
      <c r="B989" t="s">
        <v>1270</v>
      </c>
      <c r="C989" t="s">
        <v>1271</v>
      </c>
      <c r="H989" t="b">
        <f>OR(BIBS[[#This Row],[Consent Ethics (choice=BIBS '[12/LO2017'])]]="Checked",BIBS[[#This Row],[BIBS Participant ID]]&lt;&gt;"",BIBS[[#This Row],[Is participant considered high or low risk?]]&lt;&gt;"")</f>
        <v>0</v>
      </c>
    </row>
    <row r="990" spans="1:8" x14ac:dyDescent="0.2">
      <c r="A990" t="s">
        <v>1024</v>
      </c>
      <c r="B990" t="s">
        <v>1270</v>
      </c>
      <c r="C990" t="s">
        <v>1271</v>
      </c>
      <c r="H990" t="b">
        <f>OR(BIBS[[#This Row],[Consent Ethics (choice=BIBS '[12/LO2017'])]]="Checked",BIBS[[#This Row],[BIBS Participant ID]]&lt;&gt;"",BIBS[[#This Row],[Is participant considered high or low risk?]]&lt;&gt;"")</f>
        <v>0</v>
      </c>
    </row>
    <row r="991" spans="1:8" x14ac:dyDescent="0.2">
      <c r="A991" t="s">
        <v>1025</v>
      </c>
      <c r="B991" t="s">
        <v>1270</v>
      </c>
      <c r="C991" t="s">
        <v>1286</v>
      </c>
      <c r="D991" t="s">
        <v>1400</v>
      </c>
      <c r="E991" t="s">
        <v>1284</v>
      </c>
      <c r="F991" t="s">
        <v>1322</v>
      </c>
      <c r="H991" t="b">
        <f>OR(BIBS[[#This Row],[Consent Ethics (choice=BIBS '[12/LO2017'])]]="Checked",BIBS[[#This Row],[BIBS Participant ID]]&lt;&gt;"",BIBS[[#This Row],[Is participant considered high or low risk?]]&lt;&gt;"")</f>
        <v>1</v>
      </c>
    </row>
    <row r="992" spans="1:8" x14ac:dyDescent="0.2">
      <c r="A992" t="s">
        <v>1026</v>
      </c>
      <c r="B992" t="s">
        <v>1270</v>
      </c>
      <c r="C992" t="s">
        <v>1271</v>
      </c>
      <c r="H992" t="b">
        <f>OR(BIBS[[#This Row],[Consent Ethics (choice=BIBS '[12/LO2017'])]]="Checked",BIBS[[#This Row],[BIBS Participant ID]]&lt;&gt;"",BIBS[[#This Row],[Is participant considered high or low risk?]]&lt;&gt;"")</f>
        <v>0</v>
      </c>
    </row>
    <row r="993" spans="1:8" x14ac:dyDescent="0.2">
      <c r="A993" t="s">
        <v>1027</v>
      </c>
      <c r="B993" t="s">
        <v>1270</v>
      </c>
      <c r="C993" t="s">
        <v>1271</v>
      </c>
      <c r="H993" t="b">
        <f>OR(BIBS[[#This Row],[Consent Ethics (choice=BIBS '[12/LO2017'])]]="Checked",BIBS[[#This Row],[BIBS Participant ID]]&lt;&gt;"",BIBS[[#This Row],[Is participant considered high or low risk?]]&lt;&gt;"")</f>
        <v>0</v>
      </c>
    </row>
    <row r="994" spans="1:8" x14ac:dyDescent="0.2">
      <c r="A994" t="s">
        <v>1028</v>
      </c>
      <c r="B994" t="s">
        <v>1270</v>
      </c>
      <c r="C994" t="s">
        <v>1271</v>
      </c>
      <c r="H994" t="b">
        <f>OR(BIBS[[#This Row],[Consent Ethics (choice=BIBS '[12/LO2017'])]]="Checked",BIBS[[#This Row],[BIBS Participant ID]]&lt;&gt;"",BIBS[[#This Row],[Is participant considered high or low risk?]]&lt;&gt;"")</f>
        <v>0</v>
      </c>
    </row>
    <row r="995" spans="1:8" x14ac:dyDescent="0.2">
      <c r="A995" t="s">
        <v>1029</v>
      </c>
      <c r="B995" t="s">
        <v>1270</v>
      </c>
      <c r="C995" t="s">
        <v>1271</v>
      </c>
      <c r="H995" t="b">
        <f>OR(BIBS[[#This Row],[Consent Ethics (choice=BIBS '[12/LO2017'])]]="Checked",BIBS[[#This Row],[BIBS Participant ID]]&lt;&gt;"",BIBS[[#This Row],[Is participant considered high or low risk?]]&lt;&gt;"")</f>
        <v>0</v>
      </c>
    </row>
    <row r="996" spans="1:8" x14ac:dyDescent="0.2">
      <c r="A996" t="s">
        <v>1030</v>
      </c>
      <c r="B996" t="s">
        <v>1270</v>
      </c>
      <c r="C996" t="s">
        <v>1271</v>
      </c>
      <c r="H996" t="b">
        <f>OR(BIBS[[#This Row],[Consent Ethics (choice=BIBS '[12/LO2017'])]]="Checked",BIBS[[#This Row],[BIBS Participant ID]]&lt;&gt;"",BIBS[[#This Row],[Is participant considered high or low risk?]]&lt;&gt;"")</f>
        <v>0</v>
      </c>
    </row>
    <row r="997" spans="1:8" x14ac:dyDescent="0.2">
      <c r="A997" t="s">
        <v>1031</v>
      </c>
      <c r="B997" t="s">
        <v>1270</v>
      </c>
      <c r="C997" t="s">
        <v>1271</v>
      </c>
      <c r="H997" t="b">
        <f>OR(BIBS[[#This Row],[Consent Ethics (choice=BIBS '[12/LO2017'])]]="Checked",BIBS[[#This Row],[BIBS Participant ID]]&lt;&gt;"",BIBS[[#This Row],[Is participant considered high or low risk?]]&lt;&gt;"")</f>
        <v>0</v>
      </c>
    </row>
    <row r="998" spans="1:8" x14ac:dyDescent="0.2">
      <c r="A998" t="s">
        <v>1032</v>
      </c>
      <c r="B998" t="s">
        <v>1270</v>
      </c>
      <c r="C998" t="s">
        <v>1271</v>
      </c>
      <c r="H998" t="b">
        <f>OR(BIBS[[#This Row],[Consent Ethics (choice=BIBS '[12/LO2017'])]]="Checked",BIBS[[#This Row],[BIBS Participant ID]]&lt;&gt;"",BIBS[[#This Row],[Is participant considered high or low risk?]]&lt;&gt;"")</f>
        <v>0</v>
      </c>
    </row>
    <row r="999" spans="1:8" x14ac:dyDescent="0.2">
      <c r="A999" t="s">
        <v>1033</v>
      </c>
      <c r="B999" t="s">
        <v>1270</v>
      </c>
      <c r="C999" t="s">
        <v>1286</v>
      </c>
      <c r="D999" t="s">
        <v>1401</v>
      </c>
      <c r="E999" t="s">
        <v>1281</v>
      </c>
      <c r="H999" t="b">
        <f>OR(BIBS[[#This Row],[Consent Ethics (choice=BIBS '[12/LO2017'])]]="Checked",BIBS[[#This Row],[BIBS Participant ID]]&lt;&gt;"",BIBS[[#This Row],[Is participant considered high or low risk?]]&lt;&gt;"")</f>
        <v>1</v>
      </c>
    </row>
    <row r="1000" spans="1:8" x14ac:dyDescent="0.2">
      <c r="A1000" t="s">
        <v>1034</v>
      </c>
      <c r="B1000" t="s">
        <v>1270</v>
      </c>
      <c r="C1000" t="s">
        <v>1286</v>
      </c>
      <c r="D1000" t="s">
        <v>1402</v>
      </c>
      <c r="E1000" t="s">
        <v>1284</v>
      </c>
      <c r="F1000" t="s">
        <v>1285</v>
      </c>
      <c r="H1000" t="b">
        <f>OR(BIBS[[#This Row],[Consent Ethics (choice=BIBS '[12/LO2017'])]]="Checked",BIBS[[#This Row],[BIBS Participant ID]]&lt;&gt;"",BIBS[[#This Row],[Is participant considered high or low risk?]]&lt;&gt;"")</f>
        <v>1</v>
      </c>
    </row>
    <row r="1001" spans="1:8" x14ac:dyDescent="0.2">
      <c r="A1001" t="s">
        <v>1035</v>
      </c>
      <c r="B1001" t="s">
        <v>1270</v>
      </c>
      <c r="C1001" t="s">
        <v>1271</v>
      </c>
      <c r="H1001" t="b">
        <f>OR(BIBS[[#This Row],[Consent Ethics (choice=BIBS '[12/LO2017'])]]="Checked",BIBS[[#This Row],[BIBS Participant ID]]&lt;&gt;"",BIBS[[#This Row],[Is participant considered high or low risk?]]&lt;&gt;"")</f>
        <v>0</v>
      </c>
    </row>
    <row r="1002" spans="1:8" x14ac:dyDescent="0.2">
      <c r="A1002" t="s">
        <v>1036</v>
      </c>
      <c r="B1002" t="s">
        <v>1270</v>
      </c>
      <c r="C1002" t="s">
        <v>1271</v>
      </c>
      <c r="H1002" t="b">
        <f>OR(BIBS[[#This Row],[Consent Ethics (choice=BIBS '[12/LO2017'])]]="Checked",BIBS[[#This Row],[BIBS Participant ID]]&lt;&gt;"",BIBS[[#This Row],[Is participant considered high or low risk?]]&lt;&gt;"")</f>
        <v>0</v>
      </c>
    </row>
    <row r="1003" spans="1:8" x14ac:dyDescent="0.2">
      <c r="A1003" t="s">
        <v>1037</v>
      </c>
      <c r="B1003" t="s">
        <v>1270</v>
      </c>
      <c r="C1003" t="s">
        <v>1271</v>
      </c>
      <c r="H1003" t="b">
        <f>OR(BIBS[[#This Row],[Consent Ethics (choice=BIBS '[12/LO2017'])]]="Checked",BIBS[[#This Row],[BIBS Participant ID]]&lt;&gt;"",BIBS[[#This Row],[Is participant considered high or low risk?]]&lt;&gt;"")</f>
        <v>0</v>
      </c>
    </row>
    <row r="1004" spans="1:8" x14ac:dyDescent="0.2">
      <c r="A1004" t="s">
        <v>1038</v>
      </c>
      <c r="B1004" t="s">
        <v>1270</v>
      </c>
      <c r="C1004" t="s">
        <v>1271</v>
      </c>
      <c r="H1004" t="b">
        <f>OR(BIBS[[#This Row],[Consent Ethics (choice=BIBS '[12/LO2017'])]]="Checked",BIBS[[#This Row],[BIBS Participant ID]]&lt;&gt;"",BIBS[[#This Row],[Is participant considered high or low risk?]]&lt;&gt;"")</f>
        <v>0</v>
      </c>
    </row>
    <row r="1005" spans="1:8" x14ac:dyDescent="0.2">
      <c r="A1005" t="s">
        <v>1039</v>
      </c>
      <c r="B1005" t="s">
        <v>1270</v>
      </c>
      <c r="C1005" t="s">
        <v>1271</v>
      </c>
      <c r="H1005" t="b">
        <f>OR(BIBS[[#This Row],[Consent Ethics (choice=BIBS '[12/LO2017'])]]="Checked",BIBS[[#This Row],[BIBS Participant ID]]&lt;&gt;"",BIBS[[#This Row],[Is participant considered high or low risk?]]&lt;&gt;"")</f>
        <v>0</v>
      </c>
    </row>
    <row r="1006" spans="1:8" x14ac:dyDescent="0.2">
      <c r="A1006" t="s">
        <v>1040</v>
      </c>
      <c r="B1006" t="s">
        <v>1270</v>
      </c>
      <c r="C1006" t="s">
        <v>1271</v>
      </c>
      <c r="H1006" t="b">
        <f>OR(BIBS[[#This Row],[Consent Ethics (choice=BIBS '[12/LO2017'])]]="Checked",BIBS[[#This Row],[BIBS Participant ID]]&lt;&gt;"",BIBS[[#This Row],[Is participant considered high or low risk?]]&lt;&gt;"")</f>
        <v>0</v>
      </c>
    </row>
    <row r="1007" spans="1:8" x14ac:dyDescent="0.2">
      <c r="A1007" t="s">
        <v>1041</v>
      </c>
      <c r="B1007" t="s">
        <v>1270</v>
      </c>
      <c r="C1007" t="s">
        <v>1271</v>
      </c>
      <c r="H1007" t="b">
        <f>OR(BIBS[[#This Row],[Consent Ethics (choice=BIBS '[12/LO2017'])]]="Checked",BIBS[[#This Row],[BIBS Participant ID]]&lt;&gt;"",BIBS[[#This Row],[Is participant considered high or low risk?]]&lt;&gt;"")</f>
        <v>0</v>
      </c>
    </row>
    <row r="1008" spans="1:8" x14ac:dyDescent="0.2">
      <c r="A1008" t="s">
        <v>1042</v>
      </c>
      <c r="B1008" t="s">
        <v>1270</v>
      </c>
      <c r="C1008" t="s">
        <v>1271</v>
      </c>
      <c r="H1008" t="b">
        <f>OR(BIBS[[#This Row],[Consent Ethics (choice=BIBS '[12/LO2017'])]]="Checked",BIBS[[#This Row],[BIBS Participant ID]]&lt;&gt;"",BIBS[[#This Row],[Is participant considered high or low risk?]]&lt;&gt;"")</f>
        <v>0</v>
      </c>
    </row>
    <row r="1009" spans="1:8" x14ac:dyDescent="0.2">
      <c r="A1009" t="s">
        <v>1043</v>
      </c>
      <c r="B1009" t="s">
        <v>1270</v>
      </c>
      <c r="C1009" t="s">
        <v>1271</v>
      </c>
      <c r="H1009" t="b">
        <f>OR(BIBS[[#This Row],[Consent Ethics (choice=BIBS '[12/LO2017'])]]="Checked",BIBS[[#This Row],[BIBS Participant ID]]&lt;&gt;"",BIBS[[#This Row],[Is participant considered high or low risk?]]&lt;&gt;"")</f>
        <v>0</v>
      </c>
    </row>
    <row r="1010" spans="1:8" x14ac:dyDescent="0.2">
      <c r="A1010" t="s">
        <v>1044</v>
      </c>
      <c r="B1010" t="s">
        <v>1270</v>
      </c>
      <c r="C1010" t="s">
        <v>1271</v>
      </c>
      <c r="H1010" t="b">
        <f>OR(BIBS[[#This Row],[Consent Ethics (choice=BIBS '[12/LO2017'])]]="Checked",BIBS[[#This Row],[BIBS Participant ID]]&lt;&gt;"",BIBS[[#This Row],[Is participant considered high or low risk?]]&lt;&gt;"")</f>
        <v>0</v>
      </c>
    </row>
    <row r="1011" spans="1:8" x14ac:dyDescent="0.2">
      <c r="A1011" t="s">
        <v>1045</v>
      </c>
      <c r="B1011" t="s">
        <v>1270</v>
      </c>
      <c r="C1011" t="s">
        <v>1271</v>
      </c>
      <c r="H1011" t="b">
        <f>OR(BIBS[[#This Row],[Consent Ethics (choice=BIBS '[12/LO2017'])]]="Checked",BIBS[[#This Row],[BIBS Participant ID]]&lt;&gt;"",BIBS[[#This Row],[Is participant considered high or low risk?]]&lt;&gt;"")</f>
        <v>0</v>
      </c>
    </row>
    <row r="1012" spans="1:8" x14ac:dyDescent="0.2">
      <c r="A1012" t="s">
        <v>1046</v>
      </c>
      <c r="B1012" t="s">
        <v>1270</v>
      </c>
      <c r="C1012" t="s">
        <v>1286</v>
      </c>
      <c r="D1012" t="s">
        <v>1403</v>
      </c>
      <c r="E1012" t="s">
        <v>1281</v>
      </c>
      <c r="H1012" t="b">
        <f>OR(BIBS[[#This Row],[Consent Ethics (choice=BIBS '[12/LO2017'])]]="Checked",BIBS[[#This Row],[BIBS Participant ID]]&lt;&gt;"",BIBS[[#This Row],[Is participant considered high or low risk?]]&lt;&gt;"")</f>
        <v>1</v>
      </c>
    </row>
    <row r="1013" spans="1:8" x14ac:dyDescent="0.2">
      <c r="A1013" t="s">
        <v>1047</v>
      </c>
      <c r="B1013" t="s">
        <v>1270</v>
      </c>
      <c r="C1013" t="s">
        <v>1271</v>
      </c>
      <c r="H1013" t="b">
        <f>OR(BIBS[[#This Row],[Consent Ethics (choice=BIBS '[12/LO2017'])]]="Checked",BIBS[[#This Row],[BIBS Participant ID]]&lt;&gt;"",BIBS[[#This Row],[Is participant considered high or low risk?]]&lt;&gt;"")</f>
        <v>0</v>
      </c>
    </row>
    <row r="1014" spans="1:8" x14ac:dyDescent="0.2">
      <c r="A1014" t="s">
        <v>1048</v>
      </c>
      <c r="B1014" t="s">
        <v>1270</v>
      </c>
      <c r="C1014" t="s">
        <v>1271</v>
      </c>
      <c r="H1014" t="b">
        <f>OR(BIBS[[#This Row],[Consent Ethics (choice=BIBS '[12/LO2017'])]]="Checked",BIBS[[#This Row],[BIBS Participant ID]]&lt;&gt;"",BIBS[[#This Row],[Is participant considered high or low risk?]]&lt;&gt;"")</f>
        <v>0</v>
      </c>
    </row>
    <row r="1015" spans="1:8" x14ac:dyDescent="0.2">
      <c r="A1015" t="s">
        <v>1049</v>
      </c>
      <c r="B1015" t="s">
        <v>1270</v>
      </c>
      <c r="C1015" t="s">
        <v>1271</v>
      </c>
      <c r="H1015" t="b">
        <f>OR(BIBS[[#This Row],[Consent Ethics (choice=BIBS '[12/LO2017'])]]="Checked",BIBS[[#This Row],[BIBS Participant ID]]&lt;&gt;"",BIBS[[#This Row],[Is participant considered high or low risk?]]&lt;&gt;"")</f>
        <v>0</v>
      </c>
    </row>
    <row r="1016" spans="1:8" x14ac:dyDescent="0.2">
      <c r="A1016" t="s">
        <v>1050</v>
      </c>
      <c r="B1016" t="s">
        <v>1270</v>
      </c>
      <c r="C1016" t="s">
        <v>1271</v>
      </c>
      <c r="H1016" t="b">
        <f>OR(BIBS[[#This Row],[Consent Ethics (choice=BIBS '[12/LO2017'])]]="Checked",BIBS[[#This Row],[BIBS Participant ID]]&lt;&gt;"",BIBS[[#This Row],[Is participant considered high or low risk?]]&lt;&gt;"")</f>
        <v>0</v>
      </c>
    </row>
    <row r="1017" spans="1:8" x14ac:dyDescent="0.2">
      <c r="A1017" t="s">
        <v>1051</v>
      </c>
      <c r="B1017" t="s">
        <v>1270</v>
      </c>
      <c r="C1017" t="s">
        <v>1271</v>
      </c>
      <c r="H1017" t="b">
        <f>OR(BIBS[[#This Row],[Consent Ethics (choice=BIBS '[12/LO2017'])]]="Checked",BIBS[[#This Row],[BIBS Participant ID]]&lt;&gt;"",BIBS[[#This Row],[Is participant considered high or low risk?]]&lt;&gt;"")</f>
        <v>0</v>
      </c>
    </row>
    <row r="1018" spans="1:8" x14ac:dyDescent="0.2">
      <c r="A1018" t="s">
        <v>1052</v>
      </c>
      <c r="B1018" t="s">
        <v>1270</v>
      </c>
      <c r="C1018" t="s">
        <v>1271</v>
      </c>
      <c r="H1018" t="b">
        <f>OR(BIBS[[#This Row],[Consent Ethics (choice=BIBS '[12/LO2017'])]]="Checked",BIBS[[#This Row],[BIBS Participant ID]]&lt;&gt;"",BIBS[[#This Row],[Is participant considered high or low risk?]]&lt;&gt;"")</f>
        <v>0</v>
      </c>
    </row>
    <row r="1019" spans="1:8" x14ac:dyDescent="0.2">
      <c r="A1019" t="s">
        <v>1053</v>
      </c>
      <c r="B1019" t="s">
        <v>1270</v>
      </c>
      <c r="C1019" t="s">
        <v>1271</v>
      </c>
      <c r="H1019" t="b">
        <f>OR(BIBS[[#This Row],[Consent Ethics (choice=BIBS '[12/LO2017'])]]="Checked",BIBS[[#This Row],[BIBS Participant ID]]&lt;&gt;"",BIBS[[#This Row],[Is participant considered high or low risk?]]&lt;&gt;"")</f>
        <v>0</v>
      </c>
    </row>
    <row r="1020" spans="1:8" x14ac:dyDescent="0.2">
      <c r="A1020" t="s">
        <v>1054</v>
      </c>
      <c r="B1020" t="s">
        <v>1270</v>
      </c>
      <c r="C1020" t="s">
        <v>1271</v>
      </c>
      <c r="H1020" t="b">
        <f>OR(BIBS[[#This Row],[Consent Ethics (choice=BIBS '[12/LO2017'])]]="Checked",BIBS[[#This Row],[BIBS Participant ID]]&lt;&gt;"",BIBS[[#This Row],[Is participant considered high or low risk?]]&lt;&gt;"")</f>
        <v>0</v>
      </c>
    </row>
    <row r="1021" spans="1:8" x14ac:dyDescent="0.2">
      <c r="A1021" t="s">
        <v>1055</v>
      </c>
      <c r="B1021" t="s">
        <v>1270</v>
      </c>
      <c r="C1021" t="s">
        <v>1271</v>
      </c>
      <c r="H1021" t="b">
        <f>OR(BIBS[[#This Row],[Consent Ethics (choice=BIBS '[12/LO2017'])]]="Checked",BIBS[[#This Row],[BIBS Participant ID]]&lt;&gt;"",BIBS[[#This Row],[Is participant considered high or low risk?]]&lt;&gt;"")</f>
        <v>0</v>
      </c>
    </row>
    <row r="1022" spans="1:8" x14ac:dyDescent="0.2">
      <c r="A1022" t="s">
        <v>1056</v>
      </c>
      <c r="B1022" t="s">
        <v>1270</v>
      </c>
      <c r="C1022" t="s">
        <v>1271</v>
      </c>
      <c r="H1022" t="b">
        <f>OR(BIBS[[#This Row],[Consent Ethics (choice=BIBS '[12/LO2017'])]]="Checked",BIBS[[#This Row],[BIBS Participant ID]]&lt;&gt;"",BIBS[[#This Row],[Is participant considered high or low risk?]]&lt;&gt;"")</f>
        <v>0</v>
      </c>
    </row>
    <row r="1023" spans="1:8" x14ac:dyDescent="0.2">
      <c r="A1023" t="s">
        <v>1057</v>
      </c>
      <c r="B1023" t="s">
        <v>1270</v>
      </c>
      <c r="C1023" t="s">
        <v>1286</v>
      </c>
      <c r="D1023" t="s">
        <v>1404</v>
      </c>
      <c r="E1023" t="s">
        <v>1281</v>
      </c>
      <c r="H1023" t="b">
        <f>OR(BIBS[[#This Row],[Consent Ethics (choice=BIBS '[12/LO2017'])]]="Checked",BIBS[[#This Row],[BIBS Participant ID]]&lt;&gt;"",BIBS[[#This Row],[Is participant considered high or low risk?]]&lt;&gt;"")</f>
        <v>1</v>
      </c>
    </row>
    <row r="1024" spans="1:8" x14ac:dyDescent="0.2">
      <c r="A1024" t="s">
        <v>1058</v>
      </c>
      <c r="B1024" t="s">
        <v>1270</v>
      </c>
      <c r="C1024" t="s">
        <v>1271</v>
      </c>
      <c r="H1024" t="b">
        <f>OR(BIBS[[#This Row],[Consent Ethics (choice=BIBS '[12/LO2017'])]]="Checked",BIBS[[#This Row],[BIBS Participant ID]]&lt;&gt;"",BIBS[[#This Row],[Is participant considered high or low risk?]]&lt;&gt;"")</f>
        <v>0</v>
      </c>
    </row>
    <row r="1025" spans="1:8" x14ac:dyDescent="0.2">
      <c r="A1025" t="s">
        <v>1059</v>
      </c>
      <c r="B1025" t="s">
        <v>1270</v>
      </c>
      <c r="C1025" t="s">
        <v>1271</v>
      </c>
      <c r="H1025" t="b">
        <f>OR(BIBS[[#This Row],[Consent Ethics (choice=BIBS '[12/LO2017'])]]="Checked",BIBS[[#This Row],[BIBS Participant ID]]&lt;&gt;"",BIBS[[#This Row],[Is participant considered high or low risk?]]&lt;&gt;"")</f>
        <v>0</v>
      </c>
    </row>
    <row r="1026" spans="1:8" x14ac:dyDescent="0.2">
      <c r="A1026" t="s">
        <v>1060</v>
      </c>
      <c r="B1026" t="s">
        <v>1270</v>
      </c>
      <c r="C1026" t="s">
        <v>1271</v>
      </c>
      <c r="H1026" t="b">
        <f>OR(BIBS[[#This Row],[Consent Ethics (choice=BIBS '[12/LO2017'])]]="Checked",BIBS[[#This Row],[BIBS Participant ID]]&lt;&gt;"",BIBS[[#This Row],[Is participant considered high or low risk?]]&lt;&gt;"")</f>
        <v>0</v>
      </c>
    </row>
    <row r="1027" spans="1:8" x14ac:dyDescent="0.2">
      <c r="A1027" t="s">
        <v>1061</v>
      </c>
      <c r="B1027" t="s">
        <v>1270</v>
      </c>
      <c r="C1027" t="s">
        <v>1271</v>
      </c>
      <c r="H1027" t="b">
        <f>OR(BIBS[[#This Row],[Consent Ethics (choice=BIBS '[12/LO2017'])]]="Checked",BIBS[[#This Row],[BIBS Participant ID]]&lt;&gt;"",BIBS[[#This Row],[Is participant considered high or low risk?]]&lt;&gt;"")</f>
        <v>0</v>
      </c>
    </row>
    <row r="1028" spans="1:8" x14ac:dyDescent="0.2">
      <c r="A1028" t="s">
        <v>1062</v>
      </c>
      <c r="B1028" t="s">
        <v>1270</v>
      </c>
      <c r="C1028" t="s">
        <v>1271</v>
      </c>
      <c r="H1028" t="b">
        <f>OR(BIBS[[#This Row],[Consent Ethics (choice=BIBS '[12/LO2017'])]]="Checked",BIBS[[#This Row],[BIBS Participant ID]]&lt;&gt;"",BIBS[[#This Row],[Is participant considered high or low risk?]]&lt;&gt;"")</f>
        <v>0</v>
      </c>
    </row>
    <row r="1029" spans="1:8" x14ac:dyDescent="0.2">
      <c r="A1029" t="s">
        <v>1063</v>
      </c>
      <c r="B1029" t="s">
        <v>1270</v>
      </c>
      <c r="C1029" t="s">
        <v>1271</v>
      </c>
      <c r="H1029" t="b">
        <f>OR(BIBS[[#This Row],[Consent Ethics (choice=BIBS '[12/LO2017'])]]="Checked",BIBS[[#This Row],[BIBS Participant ID]]&lt;&gt;"",BIBS[[#This Row],[Is participant considered high or low risk?]]&lt;&gt;"")</f>
        <v>0</v>
      </c>
    </row>
    <row r="1030" spans="1:8" x14ac:dyDescent="0.2">
      <c r="A1030" t="s">
        <v>1064</v>
      </c>
      <c r="B1030" t="s">
        <v>1270</v>
      </c>
      <c r="C1030" t="s">
        <v>1271</v>
      </c>
      <c r="H1030" t="b">
        <f>OR(BIBS[[#This Row],[Consent Ethics (choice=BIBS '[12/LO2017'])]]="Checked",BIBS[[#This Row],[BIBS Participant ID]]&lt;&gt;"",BIBS[[#This Row],[Is participant considered high or low risk?]]&lt;&gt;"")</f>
        <v>0</v>
      </c>
    </row>
    <row r="1031" spans="1:8" x14ac:dyDescent="0.2">
      <c r="A1031" t="s">
        <v>1065</v>
      </c>
      <c r="B1031" t="s">
        <v>1270</v>
      </c>
      <c r="C1031" t="s">
        <v>1271</v>
      </c>
      <c r="H1031" t="b">
        <f>OR(BIBS[[#This Row],[Consent Ethics (choice=BIBS '[12/LO2017'])]]="Checked",BIBS[[#This Row],[BIBS Participant ID]]&lt;&gt;"",BIBS[[#This Row],[Is participant considered high or low risk?]]&lt;&gt;"")</f>
        <v>0</v>
      </c>
    </row>
    <row r="1032" spans="1:8" x14ac:dyDescent="0.2">
      <c r="A1032" t="s">
        <v>1066</v>
      </c>
      <c r="B1032" t="s">
        <v>1270</v>
      </c>
      <c r="C1032" t="s">
        <v>1271</v>
      </c>
      <c r="H1032" t="b">
        <f>OR(BIBS[[#This Row],[Consent Ethics (choice=BIBS '[12/LO2017'])]]="Checked",BIBS[[#This Row],[BIBS Participant ID]]&lt;&gt;"",BIBS[[#This Row],[Is participant considered high or low risk?]]&lt;&gt;"")</f>
        <v>0</v>
      </c>
    </row>
    <row r="1033" spans="1:8" x14ac:dyDescent="0.2">
      <c r="A1033" t="s">
        <v>1067</v>
      </c>
      <c r="B1033" t="s">
        <v>1270</v>
      </c>
      <c r="C1033" t="s">
        <v>1286</v>
      </c>
      <c r="D1033" t="s">
        <v>1405</v>
      </c>
      <c r="E1033" t="s">
        <v>1284</v>
      </c>
      <c r="F1033" t="s">
        <v>1406</v>
      </c>
      <c r="H1033" t="b">
        <f>OR(BIBS[[#This Row],[Consent Ethics (choice=BIBS '[12/LO2017'])]]="Checked",BIBS[[#This Row],[BIBS Participant ID]]&lt;&gt;"",BIBS[[#This Row],[Is participant considered high or low risk?]]&lt;&gt;"")</f>
        <v>1</v>
      </c>
    </row>
    <row r="1034" spans="1:8" x14ac:dyDescent="0.2">
      <c r="A1034" t="s">
        <v>1068</v>
      </c>
      <c r="B1034" t="s">
        <v>1270</v>
      </c>
      <c r="C1034" t="s">
        <v>1271</v>
      </c>
      <c r="H1034" t="b">
        <f>OR(BIBS[[#This Row],[Consent Ethics (choice=BIBS '[12/LO2017'])]]="Checked",BIBS[[#This Row],[BIBS Participant ID]]&lt;&gt;"",BIBS[[#This Row],[Is participant considered high or low risk?]]&lt;&gt;"")</f>
        <v>0</v>
      </c>
    </row>
    <row r="1035" spans="1:8" x14ac:dyDescent="0.2">
      <c r="A1035" t="s">
        <v>1069</v>
      </c>
      <c r="B1035" t="s">
        <v>1270</v>
      </c>
      <c r="C1035" t="s">
        <v>1271</v>
      </c>
      <c r="H1035" t="b">
        <f>OR(BIBS[[#This Row],[Consent Ethics (choice=BIBS '[12/LO2017'])]]="Checked",BIBS[[#This Row],[BIBS Participant ID]]&lt;&gt;"",BIBS[[#This Row],[Is participant considered high or low risk?]]&lt;&gt;"")</f>
        <v>0</v>
      </c>
    </row>
    <row r="1036" spans="1:8" x14ac:dyDescent="0.2">
      <c r="A1036" t="s">
        <v>1070</v>
      </c>
      <c r="B1036" t="s">
        <v>1270</v>
      </c>
      <c r="C1036" t="s">
        <v>1271</v>
      </c>
      <c r="H1036" t="b">
        <f>OR(BIBS[[#This Row],[Consent Ethics (choice=BIBS '[12/LO2017'])]]="Checked",BIBS[[#This Row],[BIBS Participant ID]]&lt;&gt;"",BIBS[[#This Row],[Is participant considered high or low risk?]]&lt;&gt;"")</f>
        <v>0</v>
      </c>
    </row>
    <row r="1037" spans="1:8" x14ac:dyDescent="0.2">
      <c r="A1037" t="s">
        <v>1071</v>
      </c>
      <c r="B1037" t="s">
        <v>1270</v>
      </c>
      <c r="C1037" t="s">
        <v>1271</v>
      </c>
      <c r="H1037" t="b">
        <f>OR(BIBS[[#This Row],[Consent Ethics (choice=BIBS '[12/LO2017'])]]="Checked",BIBS[[#This Row],[BIBS Participant ID]]&lt;&gt;"",BIBS[[#This Row],[Is participant considered high or low risk?]]&lt;&gt;"")</f>
        <v>0</v>
      </c>
    </row>
    <row r="1038" spans="1:8" x14ac:dyDescent="0.2">
      <c r="A1038" t="s">
        <v>1072</v>
      </c>
      <c r="B1038" t="s">
        <v>1270</v>
      </c>
      <c r="C1038" t="s">
        <v>1271</v>
      </c>
      <c r="H1038" t="b">
        <f>OR(BIBS[[#This Row],[Consent Ethics (choice=BIBS '[12/LO2017'])]]="Checked",BIBS[[#This Row],[BIBS Participant ID]]&lt;&gt;"",BIBS[[#This Row],[Is participant considered high or low risk?]]&lt;&gt;"")</f>
        <v>0</v>
      </c>
    </row>
    <row r="1039" spans="1:8" x14ac:dyDescent="0.2">
      <c r="A1039" t="s">
        <v>1073</v>
      </c>
      <c r="B1039" t="s">
        <v>1270</v>
      </c>
      <c r="C1039" t="s">
        <v>1271</v>
      </c>
      <c r="H1039" t="b">
        <f>OR(BIBS[[#This Row],[Consent Ethics (choice=BIBS '[12/LO2017'])]]="Checked",BIBS[[#This Row],[BIBS Participant ID]]&lt;&gt;"",BIBS[[#This Row],[Is participant considered high or low risk?]]&lt;&gt;"")</f>
        <v>0</v>
      </c>
    </row>
    <row r="1040" spans="1:8" x14ac:dyDescent="0.2">
      <c r="A1040" t="s">
        <v>1074</v>
      </c>
      <c r="B1040" t="s">
        <v>1270</v>
      </c>
      <c r="C1040" t="s">
        <v>1271</v>
      </c>
      <c r="H1040" t="b">
        <f>OR(BIBS[[#This Row],[Consent Ethics (choice=BIBS '[12/LO2017'])]]="Checked",BIBS[[#This Row],[BIBS Participant ID]]&lt;&gt;"",BIBS[[#This Row],[Is participant considered high or low risk?]]&lt;&gt;"")</f>
        <v>0</v>
      </c>
    </row>
    <row r="1041" spans="1:8" x14ac:dyDescent="0.2">
      <c r="A1041" t="s">
        <v>1075</v>
      </c>
      <c r="B1041" t="s">
        <v>1270</v>
      </c>
      <c r="C1041" t="s">
        <v>1271</v>
      </c>
      <c r="H1041" t="b">
        <f>OR(BIBS[[#This Row],[Consent Ethics (choice=BIBS '[12/LO2017'])]]="Checked",BIBS[[#This Row],[BIBS Participant ID]]&lt;&gt;"",BIBS[[#This Row],[Is participant considered high or low risk?]]&lt;&gt;"")</f>
        <v>0</v>
      </c>
    </row>
    <row r="1042" spans="1:8" x14ac:dyDescent="0.2">
      <c r="A1042" t="s">
        <v>1076</v>
      </c>
      <c r="B1042" t="s">
        <v>1270</v>
      </c>
      <c r="C1042" t="s">
        <v>1271</v>
      </c>
      <c r="H1042" t="b">
        <f>OR(BIBS[[#This Row],[Consent Ethics (choice=BIBS '[12/LO2017'])]]="Checked",BIBS[[#This Row],[BIBS Participant ID]]&lt;&gt;"",BIBS[[#This Row],[Is participant considered high or low risk?]]&lt;&gt;"")</f>
        <v>0</v>
      </c>
    </row>
    <row r="1043" spans="1:8" x14ac:dyDescent="0.2">
      <c r="A1043" t="s">
        <v>1077</v>
      </c>
      <c r="B1043" t="s">
        <v>1270</v>
      </c>
      <c r="C1043" t="s">
        <v>1271</v>
      </c>
      <c r="H1043" t="b">
        <f>OR(BIBS[[#This Row],[Consent Ethics (choice=BIBS '[12/LO2017'])]]="Checked",BIBS[[#This Row],[BIBS Participant ID]]&lt;&gt;"",BIBS[[#This Row],[Is participant considered high or low risk?]]&lt;&gt;"")</f>
        <v>0</v>
      </c>
    </row>
    <row r="1044" spans="1:8" x14ac:dyDescent="0.2">
      <c r="A1044" t="s">
        <v>1078</v>
      </c>
      <c r="B1044" t="s">
        <v>1270</v>
      </c>
      <c r="C1044" t="s">
        <v>1271</v>
      </c>
      <c r="H1044" t="b">
        <f>OR(BIBS[[#This Row],[Consent Ethics (choice=BIBS '[12/LO2017'])]]="Checked",BIBS[[#This Row],[BIBS Participant ID]]&lt;&gt;"",BIBS[[#This Row],[Is participant considered high or low risk?]]&lt;&gt;"")</f>
        <v>0</v>
      </c>
    </row>
    <row r="1045" spans="1:8" x14ac:dyDescent="0.2">
      <c r="A1045" t="s">
        <v>1079</v>
      </c>
      <c r="B1045" t="s">
        <v>1270</v>
      </c>
      <c r="C1045" t="s">
        <v>1271</v>
      </c>
      <c r="H1045" t="b">
        <f>OR(BIBS[[#This Row],[Consent Ethics (choice=BIBS '[12/LO2017'])]]="Checked",BIBS[[#This Row],[BIBS Participant ID]]&lt;&gt;"",BIBS[[#This Row],[Is participant considered high or low risk?]]&lt;&gt;"")</f>
        <v>0</v>
      </c>
    </row>
    <row r="1046" spans="1:8" x14ac:dyDescent="0.2">
      <c r="A1046" t="s">
        <v>1080</v>
      </c>
      <c r="B1046" t="s">
        <v>1270</v>
      </c>
      <c r="C1046" t="s">
        <v>1271</v>
      </c>
      <c r="H1046" t="b">
        <f>OR(BIBS[[#This Row],[Consent Ethics (choice=BIBS '[12/LO2017'])]]="Checked",BIBS[[#This Row],[BIBS Participant ID]]&lt;&gt;"",BIBS[[#This Row],[Is participant considered high or low risk?]]&lt;&gt;"")</f>
        <v>0</v>
      </c>
    </row>
    <row r="1047" spans="1:8" x14ac:dyDescent="0.2">
      <c r="A1047" t="s">
        <v>1081</v>
      </c>
      <c r="B1047" t="s">
        <v>1270</v>
      </c>
      <c r="C1047" t="s">
        <v>1271</v>
      </c>
      <c r="H1047" t="b">
        <f>OR(BIBS[[#This Row],[Consent Ethics (choice=BIBS '[12/LO2017'])]]="Checked",BIBS[[#This Row],[BIBS Participant ID]]&lt;&gt;"",BIBS[[#This Row],[Is participant considered high or low risk?]]&lt;&gt;"")</f>
        <v>0</v>
      </c>
    </row>
    <row r="1048" spans="1:8" x14ac:dyDescent="0.2">
      <c r="A1048" t="s">
        <v>1082</v>
      </c>
      <c r="B1048" t="s">
        <v>1270</v>
      </c>
      <c r="C1048" t="s">
        <v>1271</v>
      </c>
      <c r="H1048" t="b">
        <f>OR(BIBS[[#This Row],[Consent Ethics (choice=BIBS '[12/LO2017'])]]="Checked",BIBS[[#This Row],[BIBS Participant ID]]&lt;&gt;"",BIBS[[#This Row],[Is participant considered high or low risk?]]&lt;&gt;"")</f>
        <v>0</v>
      </c>
    </row>
    <row r="1049" spans="1:8" x14ac:dyDescent="0.2">
      <c r="A1049" t="s">
        <v>1083</v>
      </c>
      <c r="B1049" t="s">
        <v>1270</v>
      </c>
      <c r="C1049" t="s">
        <v>1271</v>
      </c>
      <c r="H1049" t="b">
        <f>OR(BIBS[[#This Row],[Consent Ethics (choice=BIBS '[12/LO2017'])]]="Checked",BIBS[[#This Row],[BIBS Participant ID]]&lt;&gt;"",BIBS[[#This Row],[Is participant considered high or low risk?]]&lt;&gt;"")</f>
        <v>0</v>
      </c>
    </row>
    <row r="1050" spans="1:8" x14ac:dyDescent="0.2">
      <c r="A1050" t="s">
        <v>1084</v>
      </c>
      <c r="B1050" t="s">
        <v>1270</v>
      </c>
      <c r="C1050" t="s">
        <v>1271</v>
      </c>
      <c r="H1050" t="b">
        <f>OR(BIBS[[#This Row],[Consent Ethics (choice=BIBS '[12/LO2017'])]]="Checked",BIBS[[#This Row],[BIBS Participant ID]]&lt;&gt;"",BIBS[[#This Row],[Is participant considered high or low risk?]]&lt;&gt;"")</f>
        <v>0</v>
      </c>
    </row>
    <row r="1051" spans="1:8" x14ac:dyDescent="0.2">
      <c r="A1051" t="s">
        <v>1085</v>
      </c>
      <c r="B1051" t="s">
        <v>1270</v>
      </c>
      <c r="C1051" t="s">
        <v>1271</v>
      </c>
      <c r="H1051" t="b">
        <f>OR(BIBS[[#This Row],[Consent Ethics (choice=BIBS '[12/LO2017'])]]="Checked",BIBS[[#This Row],[BIBS Participant ID]]&lt;&gt;"",BIBS[[#This Row],[Is participant considered high or low risk?]]&lt;&gt;"")</f>
        <v>0</v>
      </c>
    </row>
    <row r="1052" spans="1:8" x14ac:dyDescent="0.2">
      <c r="A1052" t="s">
        <v>1086</v>
      </c>
      <c r="B1052" t="s">
        <v>1270</v>
      </c>
      <c r="C1052" t="s">
        <v>1271</v>
      </c>
      <c r="H1052" t="b">
        <f>OR(BIBS[[#This Row],[Consent Ethics (choice=BIBS '[12/LO2017'])]]="Checked",BIBS[[#This Row],[BIBS Participant ID]]&lt;&gt;"",BIBS[[#This Row],[Is participant considered high or low risk?]]&lt;&gt;"")</f>
        <v>0</v>
      </c>
    </row>
    <row r="1053" spans="1:8" x14ac:dyDescent="0.2">
      <c r="A1053" t="s">
        <v>1087</v>
      </c>
      <c r="B1053" t="s">
        <v>1270</v>
      </c>
      <c r="C1053" t="s">
        <v>1271</v>
      </c>
      <c r="H1053" t="b">
        <f>OR(BIBS[[#This Row],[Consent Ethics (choice=BIBS '[12/LO2017'])]]="Checked",BIBS[[#This Row],[BIBS Participant ID]]&lt;&gt;"",BIBS[[#This Row],[Is participant considered high or low risk?]]&lt;&gt;"")</f>
        <v>0</v>
      </c>
    </row>
    <row r="1054" spans="1:8" x14ac:dyDescent="0.2">
      <c r="A1054" t="s">
        <v>1088</v>
      </c>
      <c r="B1054" t="s">
        <v>1270</v>
      </c>
      <c r="C1054" t="s">
        <v>1271</v>
      </c>
      <c r="H1054" t="b">
        <f>OR(BIBS[[#This Row],[Consent Ethics (choice=BIBS '[12/LO2017'])]]="Checked",BIBS[[#This Row],[BIBS Participant ID]]&lt;&gt;"",BIBS[[#This Row],[Is participant considered high or low risk?]]&lt;&gt;"")</f>
        <v>0</v>
      </c>
    </row>
    <row r="1055" spans="1:8" x14ac:dyDescent="0.2">
      <c r="A1055" t="s">
        <v>1089</v>
      </c>
      <c r="B1055" t="s">
        <v>1270</v>
      </c>
      <c r="C1055" t="s">
        <v>1271</v>
      </c>
      <c r="H1055" t="b">
        <f>OR(BIBS[[#This Row],[Consent Ethics (choice=BIBS '[12/LO2017'])]]="Checked",BIBS[[#This Row],[BIBS Participant ID]]&lt;&gt;"",BIBS[[#This Row],[Is participant considered high or low risk?]]&lt;&gt;"")</f>
        <v>0</v>
      </c>
    </row>
    <row r="1056" spans="1:8" x14ac:dyDescent="0.2">
      <c r="A1056" t="s">
        <v>1090</v>
      </c>
      <c r="B1056" t="s">
        <v>1270</v>
      </c>
      <c r="C1056" t="s">
        <v>1271</v>
      </c>
      <c r="H1056" t="b">
        <f>OR(BIBS[[#This Row],[Consent Ethics (choice=BIBS '[12/LO2017'])]]="Checked",BIBS[[#This Row],[BIBS Participant ID]]&lt;&gt;"",BIBS[[#This Row],[Is participant considered high or low risk?]]&lt;&gt;"")</f>
        <v>0</v>
      </c>
    </row>
    <row r="1057" spans="1:8" x14ac:dyDescent="0.2">
      <c r="A1057" t="s">
        <v>1091</v>
      </c>
      <c r="B1057" t="s">
        <v>1270</v>
      </c>
      <c r="C1057" t="s">
        <v>1271</v>
      </c>
      <c r="H1057" t="b">
        <f>OR(BIBS[[#This Row],[Consent Ethics (choice=BIBS '[12/LO2017'])]]="Checked",BIBS[[#This Row],[BIBS Participant ID]]&lt;&gt;"",BIBS[[#This Row],[Is participant considered high or low risk?]]&lt;&gt;"")</f>
        <v>0</v>
      </c>
    </row>
    <row r="1058" spans="1:8" x14ac:dyDescent="0.2">
      <c r="A1058" t="s">
        <v>1092</v>
      </c>
      <c r="B1058" t="s">
        <v>1270</v>
      </c>
      <c r="C1058" t="s">
        <v>1271</v>
      </c>
      <c r="H1058" t="b">
        <f>OR(BIBS[[#This Row],[Consent Ethics (choice=BIBS '[12/LO2017'])]]="Checked",BIBS[[#This Row],[BIBS Participant ID]]&lt;&gt;"",BIBS[[#This Row],[Is participant considered high or low risk?]]&lt;&gt;"")</f>
        <v>0</v>
      </c>
    </row>
    <row r="1059" spans="1:8" x14ac:dyDescent="0.2">
      <c r="A1059" t="s">
        <v>1093</v>
      </c>
      <c r="B1059" t="s">
        <v>1270</v>
      </c>
      <c r="C1059" t="s">
        <v>1271</v>
      </c>
      <c r="H1059" t="b">
        <f>OR(BIBS[[#This Row],[Consent Ethics (choice=BIBS '[12/LO2017'])]]="Checked",BIBS[[#This Row],[BIBS Participant ID]]&lt;&gt;"",BIBS[[#This Row],[Is participant considered high or low risk?]]&lt;&gt;"")</f>
        <v>0</v>
      </c>
    </row>
    <row r="1060" spans="1:8" x14ac:dyDescent="0.2">
      <c r="A1060" t="s">
        <v>1094</v>
      </c>
      <c r="B1060" t="s">
        <v>1270</v>
      </c>
      <c r="C1060" t="s">
        <v>1271</v>
      </c>
      <c r="H1060" t="b">
        <f>OR(BIBS[[#This Row],[Consent Ethics (choice=BIBS '[12/LO2017'])]]="Checked",BIBS[[#This Row],[BIBS Participant ID]]&lt;&gt;"",BIBS[[#This Row],[Is participant considered high or low risk?]]&lt;&gt;"")</f>
        <v>0</v>
      </c>
    </row>
    <row r="1061" spans="1:8" x14ac:dyDescent="0.2">
      <c r="A1061" t="s">
        <v>1095</v>
      </c>
      <c r="B1061" t="s">
        <v>1270</v>
      </c>
      <c r="C1061" t="s">
        <v>1271</v>
      </c>
      <c r="H1061" t="b">
        <f>OR(BIBS[[#This Row],[Consent Ethics (choice=BIBS '[12/LO2017'])]]="Checked",BIBS[[#This Row],[BIBS Participant ID]]&lt;&gt;"",BIBS[[#This Row],[Is participant considered high or low risk?]]&lt;&gt;"")</f>
        <v>0</v>
      </c>
    </row>
    <row r="1062" spans="1:8" x14ac:dyDescent="0.2">
      <c r="A1062" t="s">
        <v>1096</v>
      </c>
      <c r="B1062" t="s">
        <v>1270</v>
      </c>
      <c r="C1062" t="s">
        <v>1271</v>
      </c>
      <c r="H1062" t="b">
        <f>OR(BIBS[[#This Row],[Consent Ethics (choice=BIBS '[12/LO2017'])]]="Checked",BIBS[[#This Row],[BIBS Participant ID]]&lt;&gt;"",BIBS[[#This Row],[Is participant considered high or low risk?]]&lt;&gt;"")</f>
        <v>0</v>
      </c>
    </row>
    <row r="1063" spans="1:8" x14ac:dyDescent="0.2">
      <c r="A1063" t="s">
        <v>1097</v>
      </c>
      <c r="B1063" t="s">
        <v>1270</v>
      </c>
      <c r="C1063" t="s">
        <v>1271</v>
      </c>
      <c r="H1063" t="b">
        <f>OR(BIBS[[#This Row],[Consent Ethics (choice=BIBS '[12/LO2017'])]]="Checked",BIBS[[#This Row],[BIBS Participant ID]]&lt;&gt;"",BIBS[[#This Row],[Is participant considered high or low risk?]]&lt;&gt;"")</f>
        <v>0</v>
      </c>
    </row>
    <row r="1064" spans="1:8" x14ac:dyDescent="0.2">
      <c r="A1064" t="s">
        <v>1098</v>
      </c>
      <c r="B1064" t="s">
        <v>1270</v>
      </c>
      <c r="C1064" t="s">
        <v>1271</v>
      </c>
      <c r="H1064" t="b">
        <f>OR(BIBS[[#This Row],[Consent Ethics (choice=BIBS '[12/LO2017'])]]="Checked",BIBS[[#This Row],[BIBS Participant ID]]&lt;&gt;"",BIBS[[#This Row],[Is participant considered high or low risk?]]&lt;&gt;"")</f>
        <v>0</v>
      </c>
    </row>
    <row r="1065" spans="1:8" x14ac:dyDescent="0.2">
      <c r="A1065" t="s">
        <v>1099</v>
      </c>
      <c r="B1065" t="s">
        <v>1270</v>
      </c>
      <c r="C1065" t="s">
        <v>1271</v>
      </c>
      <c r="H1065" t="b">
        <f>OR(BIBS[[#This Row],[Consent Ethics (choice=BIBS '[12/LO2017'])]]="Checked",BIBS[[#This Row],[BIBS Participant ID]]&lt;&gt;"",BIBS[[#This Row],[Is participant considered high or low risk?]]&lt;&gt;"")</f>
        <v>0</v>
      </c>
    </row>
    <row r="1066" spans="1:8" x14ac:dyDescent="0.2">
      <c r="A1066" t="s">
        <v>1100</v>
      </c>
      <c r="B1066" t="s">
        <v>1270</v>
      </c>
      <c r="C1066" t="s">
        <v>1271</v>
      </c>
      <c r="H1066" t="b">
        <f>OR(BIBS[[#This Row],[Consent Ethics (choice=BIBS '[12/LO2017'])]]="Checked",BIBS[[#This Row],[BIBS Participant ID]]&lt;&gt;"",BIBS[[#This Row],[Is participant considered high or low risk?]]&lt;&gt;"")</f>
        <v>0</v>
      </c>
    </row>
    <row r="1067" spans="1:8" x14ac:dyDescent="0.2">
      <c r="A1067" t="s">
        <v>1101</v>
      </c>
      <c r="B1067" t="s">
        <v>1270</v>
      </c>
      <c r="C1067" t="s">
        <v>1271</v>
      </c>
      <c r="H1067" t="b">
        <f>OR(BIBS[[#This Row],[Consent Ethics (choice=BIBS '[12/LO2017'])]]="Checked",BIBS[[#This Row],[BIBS Participant ID]]&lt;&gt;"",BIBS[[#This Row],[Is participant considered high or low risk?]]&lt;&gt;"")</f>
        <v>0</v>
      </c>
    </row>
    <row r="1068" spans="1:8" x14ac:dyDescent="0.2">
      <c r="A1068" t="s">
        <v>1102</v>
      </c>
      <c r="B1068" t="s">
        <v>1270</v>
      </c>
      <c r="C1068" t="s">
        <v>1271</v>
      </c>
      <c r="H1068" t="b">
        <f>OR(BIBS[[#This Row],[Consent Ethics (choice=BIBS '[12/LO2017'])]]="Checked",BIBS[[#This Row],[BIBS Participant ID]]&lt;&gt;"",BIBS[[#This Row],[Is participant considered high or low risk?]]&lt;&gt;"")</f>
        <v>0</v>
      </c>
    </row>
    <row r="1069" spans="1:8" x14ac:dyDescent="0.2">
      <c r="A1069" t="s">
        <v>1103</v>
      </c>
      <c r="B1069" t="s">
        <v>1270</v>
      </c>
      <c r="C1069" t="s">
        <v>1271</v>
      </c>
      <c r="H1069" t="b">
        <f>OR(BIBS[[#This Row],[Consent Ethics (choice=BIBS '[12/LO2017'])]]="Checked",BIBS[[#This Row],[BIBS Participant ID]]&lt;&gt;"",BIBS[[#This Row],[Is participant considered high or low risk?]]&lt;&gt;"")</f>
        <v>0</v>
      </c>
    </row>
    <row r="1070" spans="1:8" x14ac:dyDescent="0.2">
      <c r="A1070" t="s">
        <v>1104</v>
      </c>
      <c r="B1070" t="s">
        <v>1270</v>
      </c>
      <c r="C1070" t="s">
        <v>1271</v>
      </c>
      <c r="H1070" t="b">
        <f>OR(BIBS[[#This Row],[Consent Ethics (choice=BIBS '[12/LO2017'])]]="Checked",BIBS[[#This Row],[BIBS Participant ID]]&lt;&gt;"",BIBS[[#This Row],[Is participant considered high or low risk?]]&lt;&gt;"")</f>
        <v>0</v>
      </c>
    </row>
    <row r="1071" spans="1:8" x14ac:dyDescent="0.2">
      <c r="A1071" t="s">
        <v>1105</v>
      </c>
      <c r="B1071" t="s">
        <v>1270</v>
      </c>
      <c r="C1071" t="s">
        <v>1271</v>
      </c>
      <c r="H1071" t="b">
        <f>OR(BIBS[[#This Row],[Consent Ethics (choice=BIBS '[12/LO2017'])]]="Checked",BIBS[[#This Row],[BIBS Participant ID]]&lt;&gt;"",BIBS[[#This Row],[Is participant considered high or low risk?]]&lt;&gt;"")</f>
        <v>0</v>
      </c>
    </row>
    <row r="1072" spans="1:8" x14ac:dyDescent="0.2">
      <c r="A1072" t="s">
        <v>1106</v>
      </c>
      <c r="B1072" t="s">
        <v>1270</v>
      </c>
      <c r="C1072" t="s">
        <v>1271</v>
      </c>
      <c r="H1072" t="b">
        <f>OR(BIBS[[#This Row],[Consent Ethics (choice=BIBS '[12/LO2017'])]]="Checked",BIBS[[#This Row],[BIBS Participant ID]]&lt;&gt;"",BIBS[[#This Row],[Is participant considered high or low risk?]]&lt;&gt;"")</f>
        <v>0</v>
      </c>
    </row>
    <row r="1073" spans="1:8" x14ac:dyDescent="0.2">
      <c r="A1073" t="s">
        <v>1107</v>
      </c>
      <c r="B1073" t="s">
        <v>1270</v>
      </c>
      <c r="C1073" t="s">
        <v>1271</v>
      </c>
      <c r="H1073" t="b">
        <f>OR(BIBS[[#This Row],[Consent Ethics (choice=BIBS '[12/LO2017'])]]="Checked",BIBS[[#This Row],[BIBS Participant ID]]&lt;&gt;"",BIBS[[#This Row],[Is participant considered high or low risk?]]&lt;&gt;"")</f>
        <v>0</v>
      </c>
    </row>
    <row r="1074" spans="1:8" x14ac:dyDescent="0.2">
      <c r="A1074" t="s">
        <v>1108</v>
      </c>
      <c r="B1074" t="s">
        <v>1270</v>
      </c>
      <c r="C1074" t="s">
        <v>1271</v>
      </c>
      <c r="H1074" t="b">
        <f>OR(BIBS[[#This Row],[Consent Ethics (choice=BIBS '[12/LO2017'])]]="Checked",BIBS[[#This Row],[BIBS Participant ID]]&lt;&gt;"",BIBS[[#This Row],[Is participant considered high or low risk?]]&lt;&gt;"")</f>
        <v>0</v>
      </c>
    </row>
    <row r="1075" spans="1:8" x14ac:dyDescent="0.2">
      <c r="A1075" t="s">
        <v>1109</v>
      </c>
      <c r="B1075" t="s">
        <v>1270</v>
      </c>
      <c r="C1075" t="s">
        <v>1271</v>
      </c>
      <c r="H1075" t="b">
        <f>OR(BIBS[[#This Row],[Consent Ethics (choice=BIBS '[12/LO2017'])]]="Checked",BIBS[[#This Row],[BIBS Participant ID]]&lt;&gt;"",BIBS[[#This Row],[Is participant considered high or low risk?]]&lt;&gt;"")</f>
        <v>0</v>
      </c>
    </row>
    <row r="1076" spans="1:8" x14ac:dyDescent="0.2">
      <c r="A1076" t="s">
        <v>1110</v>
      </c>
      <c r="B1076" t="s">
        <v>1270</v>
      </c>
      <c r="C1076" t="s">
        <v>1271</v>
      </c>
      <c r="H1076" t="b">
        <f>OR(BIBS[[#This Row],[Consent Ethics (choice=BIBS '[12/LO2017'])]]="Checked",BIBS[[#This Row],[BIBS Participant ID]]&lt;&gt;"",BIBS[[#This Row],[Is participant considered high or low risk?]]&lt;&gt;"")</f>
        <v>0</v>
      </c>
    </row>
    <row r="1077" spans="1:8" x14ac:dyDescent="0.2">
      <c r="A1077" t="s">
        <v>1111</v>
      </c>
      <c r="B1077" t="s">
        <v>1270</v>
      </c>
      <c r="C1077" t="s">
        <v>1271</v>
      </c>
      <c r="H1077" t="b">
        <f>OR(BIBS[[#This Row],[Consent Ethics (choice=BIBS '[12/LO2017'])]]="Checked",BIBS[[#This Row],[BIBS Participant ID]]&lt;&gt;"",BIBS[[#This Row],[Is participant considered high or low risk?]]&lt;&gt;"")</f>
        <v>0</v>
      </c>
    </row>
    <row r="1078" spans="1:8" x14ac:dyDescent="0.2">
      <c r="A1078" t="s">
        <v>1112</v>
      </c>
      <c r="B1078" t="s">
        <v>1270</v>
      </c>
      <c r="C1078" t="s">
        <v>1271</v>
      </c>
      <c r="H1078" t="b">
        <f>OR(BIBS[[#This Row],[Consent Ethics (choice=BIBS '[12/LO2017'])]]="Checked",BIBS[[#This Row],[BIBS Participant ID]]&lt;&gt;"",BIBS[[#This Row],[Is participant considered high or low risk?]]&lt;&gt;"")</f>
        <v>0</v>
      </c>
    </row>
    <row r="1079" spans="1:8" x14ac:dyDescent="0.2">
      <c r="A1079" s="7" t="s">
        <v>1113</v>
      </c>
      <c r="B1079" t="s">
        <v>1270</v>
      </c>
      <c r="C1079" t="s">
        <v>1286</v>
      </c>
      <c r="E1079" t="s">
        <v>1281</v>
      </c>
      <c r="G1079" t="s">
        <v>1407</v>
      </c>
      <c r="H1079" t="b">
        <f>OR(BIBS[[#This Row],[Consent Ethics (choice=BIBS '[12/LO2017'])]]="Checked",BIBS[[#This Row],[BIBS Participant ID]]&lt;&gt;"",BIBS[[#This Row],[Is participant considered high or low risk?]]&lt;&gt;"")</f>
        <v>1</v>
      </c>
    </row>
    <row r="1080" spans="1:8" x14ac:dyDescent="0.2">
      <c r="A1080" t="s">
        <v>1114</v>
      </c>
      <c r="B1080" t="s">
        <v>1270</v>
      </c>
      <c r="C1080" t="s">
        <v>1271</v>
      </c>
      <c r="H1080" t="b">
        <f>OR(BIBS[[#This Row],[Consent Ethics (choice=BIBS '[12/LO2017'])]]="Checked",BIBS[[#This Row],[BIBS Participant ID]]&lt;&gt;"",BIBS[[#This Row],[Is participant considered high or low risk?]]&lt;&gt;"")</f>
        <v>0</v>
      </c>
    </row>
    <row r="1081" spans="1:8" x14ac:dyDescent="0.2">
      <c r="A1081" t="s">
        <v>1115</v>
      </c>
      <c r="B1081" t="s">
        <v>1270</v>
      </c>
      <c r="C1081" t="s">
        <v>1271</v>
      </c>
      <c r="H1081" t="b">
        <f>OR(BIBS[[#This Row],[Consent Ethics (choice=BIBS '[12/LO2017'])]]="Checked",BIBS[[#This Row],[BIBS Participant ID]]&lt;&gt;"",BIBS[[#This Row],[Is participant considered high or low risk?]]&lt;&gt;"")</f>
        <v>0</v>
      </c>
    </row>
    <row r="1082" spans="1:8" x14ac:dyDescent="0.2">
      <c r="A1082" s="7" t="s">
        <v>1116</v>
      </c>
      <c r="B1082" t="s">
        <v>1270</v>
      </c>
      <c r="C1082" t="s">
        <v>1286</v>
      </c>
      <c r="E1082" t="s">
        <v>1281</v>
      </c>
      <c r="G1082" t="s">
        <v>1407</v>
      </c>
      <c r="H1082" t="b">
        <f>OR(BIBS[[#This Row],[Consent Ethics (choice=BIBS '[12/LO2017'])]]="Checked",BIBS[[#This Row],[BIBS Participant ID]]&lt;&gt;"",BIBS[[#This Row],[Is participant considered high or low risk?]]&lt;&gt;"")</f>
        <v>1</v>
      </c>
    </row>
    <row r="1083" spans="1:8" x14ac:dyDescent="0.2">
      <c r="A1083" s="7" t="s">
        <v>1117</v>
      </c>
      <c r="B1083" t="s">
        <v>1270</v>
      </c>
      <c r="C1083" t="s">
        <v>1286</v>
      </c>
      <c r="E1083" t="s">
        <v>1284</v>
      </c>
      <c r="F1083" t="s">
        <v>1408</v>
      </c>
      <c r="G1083" t="s">
        <v>1407</v>
      </c>
      <c r="H1083" t="b">
        <f>OR(BIBS[[#This Row],[Consent Ethics (choice=BIBS '[12/LO2017'])]]="Checked",BIBS[[#This Row],[BIBS Participant ID]]&lt;&gt;"",BIBS[[#This Row],[Is participant considered high or low risk?]]&lt;&gt;"")</f>
        <v>1</v>
      </c>
    </row>
    <row r="1084" spans="1:8" x14ac:dyDescent="0.2">
      <c r="A1084" t="s">
        <v>1118</v>
      </c>
      <c r="B1084" t="s">
        <v>1270</v>
      </c>
      <c r="C1084" t="s">
        <v>1271</v>
      </c>
      <c r="H1084" t="b">
        <f>OR(BIBS[[#This Row],[Consent Ethics (choice=BIBS '[12/LO2017'])]]="Checked",BIBS[[#This Row],[BIBS Participant ID]]&lt;&gt;"",BIBS[[#This Row],[Is participant considered high or low risk?]]&lt;&gt;"")</f>
        <v>0</v>
      </c>
    </row>
    <row r="1085" spans="1:8" x14ac:dyDescent="0.2">
      <c r="A1085" t="s">
        <v>1119</v>
      </c>
      <c r="B1085" t="s">
        <v>1270</v>
      </c>
      <c r="C1085" t="s">
        <v>1271</v>
      </c>
      <c r="H1085" t="b">
        <f>OR(BIBS[[#This Row],[Consent Ethics (choice=BIBS '[12/LO2017'])]]="Checked",BIBS[[#This Row],[BIBS Participant ID]]&lt;&gt;"",BIBS[[#This Row],[Is participant considered high or low risk?]]&lt;&gt;"")</f>
        <v>0</v>
      </c>
    </row>
    <row r="1086" spans="1:8" x14ac:dyDescent="0.2">
      <c r="A1086" t="s">
        <v>1120</v>
      </c>
      <c r="B1086" t="s">
        <v>1270</v>
      </c>
      <c r="C1086" t="s">
        <v>1271</v>
      </c>
      <c r="H1086" t="b">
        <f>OR(BIBS[[#This Row],[Consent Ethics (choice=BIBS '[12/LO2017'])]]="Checked",BIBS[[#This Row],[BIBS Participant ID]]&lt;&gt;"",BIBS[[#This Row],[Is participant considered high or low risk?]]&lt;&gt;"")</f>
        <v>0</v>
      </c>
    </row>
    <row r="1087" spans="1:8" x14ac:dyDescent="0.2">
      <c r="A1087" t="s">
        <v>1121</v>
      </c>
      <c r="B1087" t="s">
        <v>1270</v>
      </c>
      <c r="C1087" t="s">
        <v>1271</v>
      </c>
      <c r="H1087" t="b">
        <f>OR(BIBS[[#This Row],[Consent Ethics (choice=BIBS '[12/LO2017'])]]="Checked",BIBS[[#This Row],[BIBS Participant ID]]&lt;&gt;"",BIBS[[#This Row],[Is participant considered high or low risk?]]&lt;&gt;"")</f>
        <v>0</v>
      </c>
    </row>
    <row r="1088" spans="1:8" x14ac:dyDescent="0.2">
      <c r="A1088" t="s">
        <v>1122</v>
      </c>
      <c r="B1088" t="s">
        <v>1270</v>
      </c>
      <c r="C1088" t="s">
        <v>1271</v>
      </c>
      <c r="H1088" t="b">
        <f>OR(BIBS[[#This Row],[Consent Ethics (choice=BIBS '[12/LO2017'])]]="Checked",BIBS[[#This Row],[BIBS Participant ID]]&lt;&gt;"",BIBS[[#This Row],[Is participant considered high or low risk?]]&lt;&gt;"")</f>
        <v>0</v>
      </c>
    </row>
    <row r="1089" spans="1:8" x14ac:dyDescent="0.2">
      <c r="A1089" t="s">
        <v>1123</v>
      </c>
      <c r="B1089" t="s">
        <v>1270</v>
      </c>
      <c r="C1089" t="s">
        <v>1271</v>
      </c>
      <c r="H1089" t="b">
        <f>OR(BIBS[[#This Row],[Consent Ethics (choice=BIBS '[12/LO2017'])]]="Checked",BIBS[[#This Row],[BIBS Participant ID]]&lt;&gt;"",BIBS[[#This Row],[Is participant considered high or low risk?]]&lt;&gt;"")</f>
        <v>0</v>
      </c>
    </row>
    <row r="1090" spans="1:8" x14ac:dyDescent="0.2">
      <c r="A1090" s="7" t="s">
        <v>1124</v>
      </c>
      <c r="B1090" t="s">
        <v>1270</v>
      </c>
      <c r="C1090" t="s">
        <v>1286</v>
      </c>
      <c r="E1090" t="s">
        <v>1281</v>
      </c>
      <c r="G1090" t="s">
        <v>1407</v>
      </c>
      <c r="H1090" t="b">
        <f>OR(BIBS[[#This Row],[Consent Ethics (choice=BIBS '[12/LO2017'])]]="Checked",BIBS[[#This Row],[BIBS Participant ID]]&lt;&gt;"",BIBS[[#This Row],[Is participant considered high or low risk?]]&lt;&gt;"")</f>
        <v>1</v>
      </c>
    </row>
    <row r="1091" spans="1:8" x14ac:dyDescent="0.2">
      <c r="A1091" t="s">
        <v>1125</v>
      </c>
      <c r="B1091" t="s">
        <v>1270</v>
      </c>
      <c r="C1091" t="s">
        <v>1271</v>
      </c>
      <c r="H1091" t="b">
        <f>OR(BIBS[[#This Row],[Consent Ethics (choice=BIBS '[12/LO2017'])]]="Checked",BIBS[[#This Row],[BIBS Participant ID]]&lt;&gt;"",BIBS[[#This Row],[Is participant considered high or low risk?]]&lt;&gt;"")</f>
        <v>0</v>
      </c>
    </row>
    <row r="1092" spans="1:8" x14ac:dyDescent="0.2">
      <c r="A1092" t="s">
        <v>1126</v>
      </c>
      <c r="B1092" t="s">
        <v>1270</v>
      </c>
      <c r="C1092" t="s">
        <v>1286</v>
      </c>
      <c r="D1092" t="s">
        <v>1409</v>
      </c>
      <c r="E1092" t="s">
        <v>1281</v>
      </c>
      <c r="H1092" t="b">
        <f>OR(BIBS[[#This Row],[Consent Ethics (choice=BIBS '[12/LO2017'])]]="Checked",BIBS[[#This Row],[BIBS Participant ID]]&lt;&gt;"",BIBS[[#This Row],[Is participant considered high or low risk?]]&lt;&gt;"")</f>
        <v>1</v>
      </c>
    </row>
    <row r="1093" spans="1:8" x14ac:dyDescent="0.2">
      <c r="A1093" t="s">
        <v>1127</v>
      </c>
      <c r="B1093" t="s">
        <v>1270</v>
      </c>
      <c r="C1093" t="s">
        <v>1286</v>
      </c>
      <c r="D1093" t="s">
        <v>1410</v>
      </c>
      <c r="E1093" t="s">
        <v>1284</v>
      </c>
      <c r="F1093" t="s">
        <v>1411</v>
      </c>
      <c r="H1093" t="b">
        <f>OR(BIBS[[#This Row],[Consent Ethics (choice=BIBS '[12/LO2017'])]]="Checked",BIBS[[#This Row],[BIBS Participant ID]]&lt;&gt;"",BIBS[[#This Row],[Is participant considered high or low risk?]]&lt;&gt;"")</f>
        <v>1</v>
      </c>
    </row>
    <row r="1094" spans="1:8" x14ac:dyDescent="0.2">
      <c r="A1094" t="s">
        <v>1128</v>
      </c>
      <c r="B1094" t="s">
        <v>1270</v>
      </c>
      <c r="C1094" t="s">
        <v>1271</v>
      </c>
      <c r="H1094" t="b">
        <f>OR(BIBS[[#This Row],[Consent Ethics (choice=BIBS '[12/LO2017'])]]="Checked",BIBS[[#This Row],[BIBS Participant ID]]&lt;&gt;"",BIBS[[#This Row],[Is participant considered high or low risk?]]&lt;&gt;"")</f>
        <v>0</v>
      </c>
    </row>
    <row r="1095" spans="1:8" x14ac:dyDescent="0.2">
      <c r="A1095" t="s">
        <v>1129</v>
      </c>
      <c r="B1095" t="s">
        <v>1270</v>
      </c>
      <c r="C1095" t="s">
        <v>1286</v>
      </c>
      <c r="D1095" t="s">
        <v>1412</v>
      </c>
      <c r="E1095" t="s">
        <v>1281</v>
      </c>
      <c r="H1095" t="b">
        <f>OR(BIBS[[#This Row],[Consent Ethics (choice=BIBS '[12/LO2017'])]]="Checked",BIBS[[#This Row],[BIBS Participant ID]]&lt;&gt;"",BIBS[[#This Row],[Is participant considered high or low risk?]]&lt;&gt;"")</f>
        <v>1</v>
      </c>
    </row>
    <row r="1096" spans="1:8" x14ac:dyDescent="0.2">
      <c r="A1096" t="s">
        <v>1130</v>
      </c>
      <c r="B1096" t="s">
        <v>1270</v>
      </c>
      <c r="C1096" t="s">
        <v>1286</v>
      </c>
      <c r="D1096" t="s">
        <v>1413</v>
      </c>
      <c r="E1096" t="s">
        <v>1284</v>
      </c>
      <c r="F1096" t="s">
        <v>1414</v>
      </c>
      <c r="H1096" t="b">
        <f>OR(BIBS[[#This Row],[Consent Ethics (choice=BIBS '[12/LO2017'])]]="Checked",BIBS[[#This Row],[BIBS Participant ID]]&lt;&gt;"",BIBS[[#This Row],[Is participant considered high or low risk?]]&lt;&gt;"")</f>
        <v>1</v>
      </c>
    </row>
    <row r="1097" spans="1:8" x14ac:dyDescent="0.2">
      <c r="A1097" t="s">
        <v>1131</v>
      </c>
      <c r="B1097" t="s">
        <v>1270</v>
      </c>
      <c r="C1097" t="s">
        <v>1286</v>
      </c>
      <c r="D1097" t="s">
        <v>1415</v>
      </c>
      <c r="E1097" t="s">
        <v>1281</v>
      </c>
      <c r="H1097" t="b">
        <f>OR(BIBS[[#This Row],[Consent Ethics (choice=BIBS '[12/LO2017'])]]="Checked",BIBS[[#This Row],[BIBS Participant ID]]&lt;&gt;"",BIBS[[#This Row],[Is participant considered high or low risk?]]&lt;&gt;"")</f>
        <v>1</v>
      </c>
    </row>
    <row r="1098" spans="1:8" x14ac:dyDescent="0.2">
      <c r="A1098" t="s">
        <v>1132</v>
      </c>
      <c r="B1098" t="s">
        <v>1270</v>
      </c>
      <c r="C1098" t="s">
        <v>1286</v>
      </c>
      <c r="D1098" t="s">
        <v>1416</v>
      </c>
      <c r="E1098" t="s">
        <v>1281</v>
      </c>
      <c r="H1098" t="b">
        <f>OR(BIBS[[#This Row],[Consent Ethics (choice=BIBS '[12/LO2017'])]]="Checked",BIBS[[#This Row],[BIBS Participant ID]]&lt;&gt;"",BIBS[[#This Row],[Is participant considered high or low risk?]]&lt;&gt;"")</f>
        <v>1</v>
      </c>
    </row>
    <row r="1099" spans="1:8" x14ac:dyDescent="0.2">
      <c r="A1099" t="s">
        <v>1133</v>
      </c>
      <c r="B1099" t="s">
        <v>1270</v>
      </c>
      <c r="C1099" t="s">
        <v>1286</v>
      </c>
      <c r="D1099" t="s">
        <v>1417</v>
      </c>
      <c r="E1099" t="s">
        <v>1281</v>
      </c>
      <c r="H1099" t="b">
        <f>OR(BIBS[[#This Row],[Consent Ethics (choice=BIBS '[12/LO2017'])]]="Checked",BIBS[[#This Row],[BIBS Participant ID]]&lt;&gt;"",BIBS[[#This Row],[Is participant considered high or low risk?]]&lt;&gt;"")</f>
        <v>1</v>
      </c>
    </row>
    <row r="1100" spans="1:8" x14ac:dyDescent="0.2">
      <c r="A1100" t="s">
        <v>1134</v>
      </c>
      <c r="B1100" t="s">
        <v>1270</v>
      </c>
      <c r="C1100" t="s">
        <v>1286</v>
      </c>
      <c r="D1100" t="s">
        <v>1418</v>
      </c>
      <c r="E1100" t="s">
        <v>1284</v>
      </c>
      <c r="F1100" t="s">
        <v>1419</v>
      </c>
      <c r="H1100" t="b">
        <f>OR(BIBS[[#This Row],[Consent Ethics (choice=BIBS '[12/LO2017'])]]="Checked",BIBS[[#This Row],[BIBS Participant ID]]&lt;&gt;"",BIBS[[#This Row],[Is participant considered high or low risk?]]&lt;&gt;"")</f>
        <v>1</v>
      </c>
    </row>
    <row r="1101" spans="1:8" x14ac:dyDescent="0.2">
      <c r="A1101" t="s">
        <v>1135</v>
      </c>
      <c r="B1101" t="s">
        <v>1270</v>
      </c>
      <c r="C1101" t="s">
        <v>1286</v>
      </c>
      <c r="D1101" t="s">
        <v>1420</v>
      </c>
      <c r="E1101" t="s">
        <v>1281</v>
      </c>
      <c r="H1101" t="b">
        <f>OR(BIBS[[#This Row],[Consent Ethics (choice=BIBS '[12/LO2017'])]]="Checked",BIBS[[#This Row],[BIBS Participant ID]]&lt;&gt;"",BIBS[[#This Row],[Is participant considered high or low risk?]]&lt;&gt;"")</f>
        <v>1</v>
      </c>
    </row>
    <row r="1102" spans="1:8" x14ac:dyDescent="0.2">
      <c r="A1102" t="s">
        <v>1136</v>
      </c>
      <c r="B1102" t="s">
        <v>1270</v>
      </c>
      <c r="C1102" t="s">
        <v>1286</v>
      </c>
      <c r="D1102" t="s">
        <v>1421</v>
      </c>
      <c r="E1102" t="s">
        <v>1281</v>
      </c>
      <c r="H1102" t="b">
        <f>OR(BIBS[[#This Row],[Consent Ethics (choice=BIBS '[12/LO2017'])]]="Checked",BIBS[[#This Row],[BIBS Participant ID]]&lt;&gt;"",BIBS[[#This Row],[Is participant considered high or low risk?]]&lt;&gt;"")</f>
        <v>1</v>
      </c>
    </row>
    <row r="1103" spans="1:8" x14ac:dyDescent="0.2">
      <c r="A1103" t="s">
        <v>1137</v>
      </c>
      <c r="B1103" t="s">
        <v>1270</v>
      </c>
      <c r="C1103" t="s">
        <v>1286</v>
      </c>
      <c r="D1103" t="s">
        <v>1422</v>
      </c>
      <c r="E1103" t="s">
        <v>1281</v>
      </c>
      <c r="H1103" t="b">
        <f>OR(BIBS[[#This Row],[Consent Ethics (choice=BIBS '[12/LO2017'])]]="Checked",BIBS[[#This Row],[BIBS Participant ID]]&lt;&gt;"",BIBS[[#This Row],[Is participant considered high or low risk?]]&lt;&gt;"")</f>
        <v>1</v>
      </c>
    </row>
    <row r="1104" spans="1:8" x14ac:dyDescent="0.2">
      <c r="A1104" t="s">
        <v>1138</v>
      </c>
      <c r="B1104" t="s">
        <v>1270</v>
      </c>
      <c r="C1104" t="s">
        <v>1271</v>
      </c>
      <c r="H1104" t="b">
        <f>OR(BIBS[[#This Row],[Consent Ethics (choice=BIBS '[12/LO2017'])]]="Checked",BIBS[[#This Row],[BIBS Participant ID]]&lt;&gt;"",BIBS[[#This Row],[Is participant considered high or low risk?]]&lt;&gt;"")</f>
        <v>0</v>
      </c>
    </row>
    <row r="1105" spans="1:8" x14ac:dyDescent="0.2">
      <c r="A1105" t="s">
        <v>1139</v>
      </c>
      <c r="B1105" t="s">
        <v>1270</v>
      </c>
      <c r="C1105" t="s">
        <v>1286</v>
      </c>
      <c r="D1105" t="s">
        <v>1423</v>
      </c>
      <c r="E1105" t="s">
        <v>1281</v>
      </c>
      <c r="H1105" t="b">
        <f>OR(BIBS[[#This Row],[Consent Ethics (choice=BIBS '[12/LO2017'])]]="Checked",BIBS[[#This Row],[BIBS Participant ID]]&lt;&gt;"",BIBS[[#This Row],[Is participant considered high or low risk?]]&lt;&gt;"")</f>
        <v>1</v>
      </c>
    </row>
    <row r="1106" spans="1:8" x14ac:dyDescent="0.2">
      <c r="A1106" t="s">
        <v>1140</v>
      </c>
      <c r="B1106" t="s">
        <v>1270</v>
      </c>
      <c r="C1106" t="s">
        <v>1271</v>
      </c>
      <c r="H1106" t="b">
        <f>OR(BIBS[[#This Row],[Consent Ethics (choice=BIBS '[12/LO2017'])]]="Checked",BIBS[[#This Row],[BIBS Participant ID]]&lt;&gt;"",BIBS[[#This Row],[Is participant considered high or low risk?]]&lt;&gt;"")</f>
        <v>0</v>
      </c>
    </row>
    <row r="1107" spans="1:8" x14ac:dyDescent="0.2">
      <c r="A1107" t="s">
        <v>1141</v>
      </c>
      <c r="B1107" t="s">
        <v>1270</v>
      </c>
      <c r="C1107" t="s">
        <v>1271</v>
      </c>
      <c r="H1107" t="b">
        <f>OR(BIBS[[#This Row],[Consent Ethics (choice=BIBS '[12/LO2017'])]]="Checked",BIBS[[#This Row],[BIBS Participant ID]]&lt;&gt;"",BIBS[[#This Row],[Is participant considered high or low risk?]]&lt;&gt;"")</f>
        <v>0</v>
      </c>
    </row>
    <row r="1108" spans="1:8" x14ac:dyDescent="0.2">
      <c r="A1108" s="8" t="s">
        <v>1142</v>
      </c>
      <c r="B1108" t="s">
        <v>1270</v>
      </c>
      <c r="C1108" t="s">
        <v>1286</v>
      </c>
      <c r="D1108">
        <v>251</v>
      </c>
      <c r="E1108" t="s">
        <v>1281</v>
      </c>
      <c r="G1108" t="s">
        <v>1424</v>
      </c>
      <c r="H1108" t="b">
        <f>OR(BIBS[[#This Row],[Consent Ethics (choice=BIBS '[12/LO2017'])]]="Checked",BIBS[[#This Row],[BIBS Participant ID]]&lt;&gt;"",BIBS[[#This Row],[Is participant considered high or low risk?]]&lt;&gt;"")</f>
        <v>1</v>
      </c>
    </row>
    <row r="1109" spans="1:8" x14ac:dyDescent="0.2">
      <c r="A1109" t="s">
        <v>1143</v>
      </c>
      <c r="B1109" t="s">
        <v>1270</v>
      </c>
      <c r="C1109" t="s">
        <v>1271</v>
      </c>
      <c r="H1109" t="b">
        <f>OR(BIBS[[#This Row],[Consent Ethics (choice=BIBS '[12/LO2017'])]]="Checked",BIBS[[#This Row],[BIBS Participant ID]]&lt;&gt;"",BIBS[[#This Row],[Is participant considered high or low risk?]]&lt;&gt;"")</f>
        <v>0</v>
      </c>
    </row>
    <row r="1110" spans="1:8" x14ac:dyDescent="0.2">
      <c r="A1110" t="s">
        <v>1144</v>
      </c>
      <c r="B1110" t="s">
        <v>1270</v>
      </c>
      <c r="C1110" t="s">
        <v>1286</v>
      </c>
      <c r="D1110" t="s">
        <v>1425</v>
      </c>
      <c r="E1110" t="s">
        <v>1284</v>
      </c>
      <c r="F1110" t="s">
        <v>1426</v>
      </c>
      <c r="H1110" t="b">
        <f>OR(BIBS[[#This Row],[Consent Ethics (choice=BIBS '[12/LO2017'])]]="Checked",BIBS[[#This Row],[BIBS Participant ID]]&lt;&gt;"",BIBS[[#This Row],[Is participant considered high or low risk?]]&lt;&gt;"")</f>
        <v>1</v>
      </c>
    </row>
    <row r="1111" spans="1:8" x14ac:dyDescent="0.2">
      <c r="A1111" t="s">
        <v>1145</v>
      </c>
      <c r="B1111" t="s">
        <v>1270</v>
      </c>
      <c r="C1111" t="s">
        <v>1286</v>
      </c>
      <c r="D1111" t="s">
        <v>1427</v>
      </c>
      <c r="E1111" t="s">
        <v>1284</v>
      </c>
      <c r="F1111" t="s">
        <v>1428</v>
      </c>
      <c r="H1111" t="b">
        <f>OR(BIBS[[#This Row],[Consent Ethics (choice=BIBS '[12/LO2017'])]]="Checked",BIBS[[#This Row],[BIBS Participant ID]]&lt;&gt;"",BIBS[[#This Row],[Is participant considered high or low risk?]]&lt;&gt;"")</f>
        <v>1</v>
      </c>
    </row>
    <row r="1112" spans="1:8" x14ac:dyDescent="0.2">
      <c r="A1112" t="s">
        <v>1146</v>
      </c>
      <c r="B1112" t="s">
        <v>1270</v>
      </c>
      <c r="C1112" t="s">
        <v>1271</v>
      </c>
      <c r="H1112" t="b">
        <f>OR(BIBS[[#This Row],[Consent Ethics (choice=BIBS '[12/LO2017'])]]="Checked",BIBS[[#This Row],[BIBS Participant ID]]&lt;&gt;"",BIBS[[#This Row],[Is participant considered high or low risk?]]&lt;&gt;"")</f>
        <v>0</v>
      </c>
    </row>
    <row r="1113" spans="1:8" x14ac:dyDescent="0.2">
      <c r="A1113" t="s">
        <v>1147</v>
      </c>
      <c r="B1113" t="s">
        <v>1270</v>
      </c>
      <c r="C1113" t="s">
        <v>1271</v>
      </c>
      <c r="H1113" t="b">
        <f>OR(BIBS[[#This Row],[Consent Ethics (choice=BIBS '[12/LO2017'])]]="Checked",BIBS[[#This Row],[BIBS Participant ID]]&lt;&gt;"",BIBS[[#This Row],[Is participant considered high or low risk?]]&lt;&gt;"")</f>
        <v>0</v>
      </c>
    </row>
    <row r="1114" spans="1:8" x14ac:dyDescent="0.2">
      <c r="A1114" t="s">
        <v>1148</v>
      </c>
      <c r="B1114" t="s">
        <v>1270</v>
      </c>
      <c r="C1114" t="s">
        <v>1286</v>
      </c>
      <c r="D1114" t="s">
        <v>1429</v>
      </c>
      <c r="E1114" t="s">
        <v>1281</v>
      </c>
      <c r="H1114" t="b">
        <f>OR(BIBS[[#This Row],[Consent Ethics (choice=BIBS '[12/LO2017'])]]="Checked",BIBS[[#This Row],[BIBS Participant ID]]&lt;&gt;"",BIBS[[#This Row],[Is participant considered high or low risk?]]&lt;&gt;"")</f>
        <v>1</v>
      </c>
    </row>
    <row r="1115" spans="1:8" x14ac:dyDescent="0.2">
      <c r="A1115" t="s">
        <v>1149</v>
      </c>
      <c r="B1115" t="s">
        <v>1270</v>
      </c>
      <c r="C1115" t="s">
        <v>1286</v>
      </c>
      <c r="D1115" t="s">
        <v>1430</v>
      </c>
      <c r="E1115" t="s">
        <v>1284</v>
      </c>
      <c r="F1115" t="s">
        <v>1431</v>
      </c>
      <c r="H1115" t="b">
        <f>OR(BIBS[[#This Row],[Consent Ethics (choice=BIBS '[12/LO2017'])]]="Checked",BIBS[[#This Row],[BIBS Participant ID]]&lt;&gt;"",BIBS[[#This Row],[Is participant considered high or low risk?]]&lt;&gt;"")</f>
        <v>1</v>
      </c>
    </row>
    <row r="1116" spans="1:8" x14ac:dyDescent="0.2">
      <c r="A1116" t="s">
        <v>1150</v>
      </c>
      <c r="B1116" t="s">
        <v>1270</v>
      </c>
      <c r="C1116" t="s">
        <v>1271</v>
      </c>
      <c r="H1116" t="b">
        <f>OR(BIBS[[#This Row],[Consent Ethics (choice=BIBS '[12/LO2017'])]]="Checked",BIBS[[#This Row],[BIBS Participant ID]]&lt;&gt;"",BIBS[[#This Row],[Is participant considered high or low risk?]]&lt;&gt;"")</f>
        <v>0</v>
      </c>
    </row>
    <row r="1117" spans="1:8" x14ac:dyDescent="0.2">
      <c r="A1117" t="s">
        <v>1151</v>
      </c>
      <c r="B1117" t="s">
        <v>1270</v>
      </c>
      <c r="C1117" t="s">
        <v>1271</v>
      </c>
      <c r="H1117" t="b">
        <f>OR(BIBS[[#This Row],[Consent Ethics (choice=BIBS '[12/LO2017'])]]="Checked",BIBS[[#This Row],[BIBS Participant ID]]&lt;&gt;"",BIBS[[#This Row],[Is participant considered high or low risk?]]&lt;&gt;"")</f>
        <v>0</v>
      </c>
    </row>
    <row r="1118" spans="1:8" x14ac:dyDescent="0.2">
      <c r="A1118" t="s">
        <v>1152</v>
      </c>
      <c r="B1118" t="s">
        <v>1270</v>
      </c>
      <c r="C1118" t="s">
        <v>1271</v>
      </c>
      <c r="H1118" t="b">
        <f>OR(BIBS[[#This Row],[Consent Ethics (choice=BIBS '[12/LO2017'])]]="Checked",BIBS[[#This Row],[BIBS Participant ID]]&lt;&gt;"",BIBS[[#This Row],[Is participant considered high or low risk?]]&lt;&gt;"")</f>
        <v>0</v>
      </c>
    </row>
    <row r="1119" spans="1:8" x14ac:dyDescent="0.2">
      <c r="A1119" t="s">
        <v>1153</v>
      </c>
      <c r="B1119" t="s">
        <v>1270</v>
      </c>
      <c r="C1119" t="s">
        <v>1271</v>
      </c>
      <c r="H1119" t="b">
        <f>OR(BIBS[[#This Row],[Consent Ethics (choice=BIBS '[12/LO2017'])]]="Checked",BIBS[[#This Row],[BIBS Participant ID]]&lt;&gt;"",BIBS[[#This Row],[Is participant considered high or low risk?]]&lt;&gt;"")</f>
        <v>0</v>
      </c>
    </row>
    <row r="1120" spans="1:8" x14ac:dyDescent="0.2">
      <c r="A1120" t="s">
        <v>1154</v>
      </c>
      <c r="B1120" t="s">
        <v>1270</v>
      </c>
      <c r="C1120" t="s">
        <v>1271</v>
      </c>
      <c r="H1120" t="b">
        <f>OR(BIBS[[#This Row],[Consent Ethics (choice=BIBS '[12/LO2017'])]]="Checked",BIBS[[#This Row],[BIBS Participant ID]]&lt;&gt;"",BIBS[[#This Row],[Is participant considered high or low risk?]]&lt;&gt;"")</f>
        <v>0</v>
      </c>
    </row>
    <row r="1121" spans="1:8" x14ac:dyDescent="0.2">
      <c r="A1121" t="s">
        <v>1155</v>
      </c>
      <c r="B1121" t="s">
        <v>1270</v>
      </c>
      <c r="C1121" t="s">
        <v>1286</v>
      </c>
      <c r="D1121" t="s">
        <v>1432</v>
      </c>
      <c r="E1121" t="s">
        <v>1281</v>
      </c>
      <c r="H1121" t="b">
        <f>OR(BIBS[[#This Row],[Consent Ethics (choice=BIBS '[12/LO2017'])]]="Checked",BIBS[[#This Row],[BIBS Participant ID]]&lt;&gt;"",BIBS[[#This Row],[Is participant considered high or low risk?]]&lt;&gt;"")</f>
        <v>1</v>
      </c>
    </row>
    <row r="1122" spans="1:8" x14ac:dyDescent="0.2">
      <c r="A1122" t="s">
        <v>1156</v>
      </c>
      <c r="B1122" t="s">
        <v>1270</v>
      </c>
      <c r="C1122" t="s">
        <v>1271</v>
      </c>
      <c r="H1122" t="b">
        <f>OR(BIBS[[#This Row],[Consent Ethics (choice=BIBS '[12/LO2017'])]]="Checked",BIBS[[#This Row],[BIBS Participant ID]]&lt;&gt;"",BIBS[[#This Row],[Is participant considered high or low risk?]]&lt;&gt;"")</f>
        <v>0</v>
      </c>
    </row>
    <row r="1123" spans="1:8" x14ac:dyDescent="0.2">
      <c r="A1123" t="s">
        <v>1157</v>
      </c>
      <c r="B1123" t="s">
        <v>1270</v>
      </c>
      <c r="C1123" t="s">
        <v>1286</v>
      </c>
      <c r="D1123" t="s">
        <v>1433</v>
      </c>
      <c r="E1123" t="s">
        <v>1281</v>
      </c>
      <c r="H1123" t="b">
        <f>OR(BIBS[[#This Row],[Consent Ethics (choice=BIBS '[12/LO2017'])]]="Checked",BIBS[[#This Row],[BIBS Participant ID]]&lt;&gt;"",BIBS[[#This Row],[Is participant considered high or low risk?]]&lt;&gt;"")</f>
        <v>1</v>
      </c>
    </row>
    <row r="1124" spans="1:8" x14ac:dyDescent="0.2">
      <c r="A1124" t="s">
        <v>1158</v>
      </c>
      <c r="B1124" t="s">
        <v>1270</v>
      </c>
      <c r="C1124" t="s">
        <v>1271</v>
      </c>
      <c r="H1124" t="b">
        <f>OR(BIBS[[#This Row],[Consent Ethics (choice=BIBS '[12/LO2017'])]]="Checked",BIBS[[#This Row],[BIBS Participant ID]]&lt;&gt;"",BIBS[[#This Row],[Is participant considered high or low risk?]]&lt;&gt;"")</f>
        <v>0</v>
      </c>
    </row>
    <row r="1125" spans="1:8" x14ac:dyDescent="0.2">
      <c r="A1125" t="s">
        <v>1159</v>
      </c>
      <c r="B1125" t="s">
        <v>1270</v>
      </c>
      <c r="C1125" t="s">
        <v>1271</v>
      </c>
      <c r="H1125" t="b">
        <f>OR(BIBS[[#This Row],[Consent Ethics (choice=BIBS '[12/LO2017'])]]="Checked",BIBS[[#This Row],[BIBS Participant ID]]&lt;&gt;"",BIBS[[#This Row],[Is participant considered high or low risk?]]&lt;&gt;"")</f>
        <v>0</v>
      </c>
    </row>
    <row r="1126" spans="1:8" x14ac:dyDescent="0.2">
      <c r="A1126" t="s">
        <v>1160</v>
      </c>
      <c r="B1126" t="s">
        <v>1270</v>
      </c>
      <c r="C1126" t="s">
        <v>1271</v>
      </c>
      <c r="H1126" t="b">
        <f>OR(BIBS[[#This Row],[Consent Ethics (choice=BIBS '[12/LO2017'])]]="Checked",BIBS[[#This Row],[BIBS Participant ID]]&lt;&gt;"",BIBS[[#This Row],[Is participant considered high or low risk?]]&lt;&gt;"")</f>
        <v>0</v>
      </c>
    </row>
    <row r="1127" spans="1:8" x14ac:dyDescent="0.2">
      <c r="A1127" t="s">
        <v>1161</v>
      </c>
      <c r="B1127" t="s">
        <v>1270</v>
      </c>
      <c r="C1127" t="s">
        <v>1271</v>
      </c>
      <c r="H1127" t="b">
        <f>OR(BIBS[[#This Row],[Consent Ethics (choice=BIBS '[12/LO2017'])]]="Checked",BIBS[[#This Row],[BIBS Participant ID]]&lt;&gt;"",BIBS[[#This Row],[Is participant considered high or low risk?]]&lt;&gt;"")</f>
        <v>0</v>
      </c>
    </row>
    <row r="1128" spans="1:8" x14ac:dyDescent="0.2">
      <c r="A1128" t="s">
        <v>1162</v>
      </c>
      <c r="B1128" t="s">
        <v>1270</v>
      </c>
      <c r="C1128" t="s">
        <v>1286</v>
      </c>
      <c r="D1128" t="s">
        <v>1434</v>
      </c>
      <c r="E1128" t="s">
        <v>1281</v>
      </c>
      <c r="H1128" t="b">
        <f>OR(BIBS[[#This Row],[Consent Ethics (choice=BIBS '[12/LO2017'])]]="Checked",BIBS[[#This Row],[BIBS Participant ID]]&lt;&gt;"",BIBS[[#This Row],[Is participant considered high or low risk?]]&lt;&gt;"")</f>
        <v>1</v>
      </c>
    </row>
    <row r="1129" spans="1:8" x14ac:dyDescent="0.2">
      <c r="A1129" t="s">
        <v>1163</v>
      </c>
      <c r="B1129" t="s">
        <v>1270</v>
      </c>
      <c r="C1129" t="s">
        <v>1271</v>
      </c>
      <c r="H1129" t="b">
        <f>OR(BIBS[[#This Row],[Consent Ethics (choice=BIBS '[12/LO2017'])]]="Checked",BIBS[[#This Row],[BIBS Participant ID]]&lt;&gt;"",BIBS[[#This Row],[Is participant considered high or low risk?]]&lt;&gt;"")</f>
        <v>0</v>
      </c>
    </row>
    <row r="1130" spans="1:8" x14ac:dyDescent="0.2">
      <c r="A1130" t="s">
        <v>1164</v>
      </c>
      <c r="B1130" t="s">
        <v>1270</v>
      </c>
      <c r="C1130" t="s">
        <v>1271</v>
      </c>
      <c r="H1130" t="b">
        <f>OR(BIBS[[#This Row],[Consent Ethics (choice=BIBS '[12/LO2017'])]]="Checked",BIBS[[#This Row],[BIBS Participant ID]]&lt;&gt;"",BIBS[[#This Row],[Is participant considered high or low risk?]]&lt;&gt;"")</f>
        <v>0</v>
      </c>
    </row>
    <row r="1131" spans="1:8" x14ac:dyDescent="0.2">
      <c r="A1131" t="s">
        <v>1165</v>
      </c>
      <c r="B1131" t="s">
        <v>1270</v>
      </c>
      <c r="C1131" t="s">
        <v>1286</v>
      </c>
      <c r="D1131" t="s">
        <v>1435</v>
      </c>
      <c r="E1131" t="s">
        <v>1281</v>
      </c>
      <c r="H1131" t="b">
        <f>OR(BIBS[[#This Row],[Consent Ethics (choice=BIBS '[12/LO2017'])]]="Checked",BIBS[[#This Row],[BIBS Participant ID]]&lt;&gt;"",BIBS[[#This Row],[Is participant considered high or low risk?]]&lt;&gt;"")</f>
        <v>1</v>
      </c>
    </row>
    <row r="1132" spans="1:8" x14ac:dyDescent="0.2">
      <c r="A1132" t="s">
        <v>1166</v>
      </c>
      <c r="B1132" t="s">
        <v>1270</v>
      </c>
      <c r="C1132" t="s">
        <v>1286</v>
      </c>
      <c r="D1132" t="s">
        <v>1436</v>
      </c>
      <c r="E1132" t="s">
        <v>1284</v>
      </c>
      <c r="F1132" t="s">
        <v>1426</v>
      </c>
      <c r="H1132" t="b">
        <f>OR(BIBS[[#This Row],[Consent Ethics (choice=BIBS '[12/LO2017'])]]="Checked",BIBS[[#This Row],[BIBS Participant ID]]&lt;&gt;"",BIBS[[#This Row],[Is participant considered high or low risk?]]&lt;&gt;"")</f>
        <v>1</v>
      </c>
    </row>
    <row r="1133" spans="1:8" x14ac:dyDescent="0.2">
      <c r="A1133" t="s">
        <v>1167</v>
      </c>
      <c r="B1133" t="s">
        <v>1270</v>
      </c>
      <c r="C1133" t="s">
        <v>1271</v>
      </c>
      <c r="H1133" t="b">
        <f>OR(BIBS[[#This Row],[Consent Ethics (choice=BIBS '[12/LO2017'])]]="Checked",BIBS[[#This Row],[BIBS Participant ID]]&lt;&gt;"",BIBS[[#This Row],[Is participant considered high or low risk?]]&lt;&gt;"")</f>
        <v>0</v>
      </c>
    </row>
    <row r="1134" spans="1:8" x14ac:dyDescent="0.2">
      <c r="A1134" s="8" t="s">
        <v>1168</v>
      </c>
      <c r="B1134" t="s">
        <v>1270</v>
      </c>
      <c r="C1134" t="s">
        <v>1286</v>
      </c>
      <c r="D1134">
        <v>261</v>
      </c>
      <c r="E1134" t="s">
        <v>1281</v>
      </c>
      <c r="G1134" t="s">
        <v>1424</v>
      </c>
      <c r="H1134" t="b">
        <f>OR(BIBS[[#This Row],[Consent Ethics (choice=BIBS '[12/LO2017'])]]="Checked",BIBS[[#This Row],[BIBS Participant ID]]&lt;&gt;"",BIBS[[#This Row],[Is participant considered high or low risk?]]&lt;&gt;"")</f>
        <v>1</v>
      </c>
    </row>
    <row r="1135" spans="1:8" x14ac:dyDescent="0.2">
      <c r="A1135" t="s">
        <v>1169</v>
      </c>
      <c r="B1135" t="s">
        <v>1270</v>
      </c>
      <c r="C1135" t="s">
        <v>1271</v>
      </c>
      <c r="H1135" t="b">
        <f>OR(BIBS[[#This Row],[Consent Ethics (choice=BIBS '[12/LO2017'])]]="Checked",BIBS[[#This Row],[BIBS Participant ID]]&lt;&gt;"",BIBS[[#This Row],[Is participant considered high or low risk?]]&lt;&gt;"")</f>
        <v>0</v>
      </c>
    </row>
    <row r="1136" spans="1:8" x14ac:dyDescent="0.2">
      <c r="A1136" s="8" t="s">
        <v>1170</v>
      </c>
      <c r="B1136" t="s">
        <v>1270</v>
      </c>
      <c r="C1136" t="s">
        <v>1286</v>
      </c>
      <c r="D1136">
        <v>262</v>
      </c>
      <c r="E1136" t="s">
        <v>1281</v>
      </c>
      <c r="G1136" t="s">
        <v>1424</v>
      </c>
      <c r="H1136" t="b">
        <f>OR(BIBS[[#This Row],[Consent Ethics (choice=BIBS '[12/LO2017'])]]="Checked",BIBS[[#This Row],[BIBS Participant ID]]&lt;&gt;"",BIBS[[#This Row],[Is participant considered high or low risk?]]&lt;&gt;"")</f>
        <v>1</v>
      </c>
    </row>
    <row r="1137" spans="1:8" x14ac:dyDescent="0.2">
      <c r="A1137" t="s">
        <v>1171</v>
      </c>
      <c r="B1137" t="s">
        <v>1270</v>
      </c>
      <c r="C1137" t="s">
        <v>1271</v>
      </c>
      <c r="H1137" t="b">
        <f>OR(BIBS[[#This Row],[Consent Ethics (choice=BIBS '[12/LO2017'])]]="Checked",BIBS[[#This Row],[BIBS Participant ID]]&lt;&gt;"",BIBS[[#This Row],[Is participant considered high or low risk?]]&lt;&gt;"")</f>
        <v>0</v>
      </c>
    </row>
    <row r="1138" spans="1:8" x14ac:dyDescent="0.2">
      <c r="A1138" t="s">
        <v>1172</v>
      </c>
      <c r="B1138" t="s">
        <v>1270</v>
      </c>
      <c r="C1138" t="s">
        <v>1271</v>
      </c>
      <c r="H1138" t="b">
        <f>OR(BIBS[[#This Row],[Consent Ethics (choice=BIBS '[12/LO2017'])]]="Checked",BIBS[[#This Row],[BIBS Participant ID]]&lt;&gt;"",BIBS[[#This Row],[Is participant considered high or low risk?]]&lt;&gt;"")</f>
        <v>0</v>
      </c>
    </row>
    <row r="1139" spans="1:8" x14ac:dyDescent="0.2">
      <c r="A1139" t="s">
        <v>1173</v>
      </c>
      <c r="B1139" t="s">
        <v>1270</v>
      </c>
      <c r="C1139" t="s">
        <v>1271</v>
      </c>
      <c r="H1139" t="b">
        <f>OR(BIBS[[#This Row],[Consent Ethics (choice=BIBS '[12/LO2017'])]]="Checked",BIBS[[#This Row],[BIBS Participant ID]]&lt;&gt;"",BIBS[[#This Row],[Is participant considered high or low risk?]]&lt;&gt;"")</f>
        <v>0</v>
      </c>
    </row>
    <row r="1140" spans="1:8" x14ac:dyDescent="0.2">
      <c r="A1140" t="s">
        <v>1174</v>
      </c>
      <c r="B1140" t="s">
        <v>1270</v>
      </c>
      <c r="C1140" t="s">
        <v>1271</v>
      </c>
      <c r="H1140" t="b">
        <f>OR(BIBS[[#This Row],[Consent Ethics (choice=BIBS '[12/LO2017'])]]="Checked",BIBS[[#This Row],[BIBS Participant ID]]&lt;&gt;"",BIBS[[#This Row],[Is participant considered high or low risk?]]&lt;&gt;"")</f>
        <v>0</v>
      </c>
    </row>
    <row r="1141" spans="1:8" x14ac:dyDescent="0.2">
      <c r="A1141" s="8" t="s">
        <v>1175</v>
      </c>
      <c r="B1141" t="s">
        <v>1270</v>
      </c>
      <c r="C1141" t="s">
        <v>1286</v>
      </c>
      <c r="D1141">
        <v>263</v>
      </c>
      <c r="E1141" t="s">
        <v>1281</v>
      </c>
      <c r="G1141" t="s">
        <v>1424</v>
      </c>
      <c r="H1141" t="b">
        <f>OR(BIBS[[#This Row],[Consent Ethics (choice=BIBS '[12/LO2017'])]]="Checked",BIBS[[#This Row],[BIBS Participant ID]]&lt;&gt;"",BIBS[[#This Row],[Is participant considered high or low risk?]]&lt;&gt;"")</f>
        <v>1</v>
      </c>
    </row>
    <row r="1142" spans="1:8" x14ac:dyDescent="0.2">
      <c r="A1142" t="s">
        <v>1176</v>
      </c>
      <c r="B1142" t="s">
        <v>1270</v>
      </c>
      <c r="C1142" t="s">
        <v>1286</v>
      </c>
      <c r="D1142" t="s">
        <v>1437</v>
      </c>
      <c r="E1142" t="s">
        <v>1281</v>
      </c>
      <c r="H1142" t="b">
        <f>OR(BIBS[[#This Row],[Consent Ethics (choice=BIBS '[12/LO2017'])]]="Checked",BIBS[[#This Row],[BIBS Participant ID]]&lt;&gt;"",BIBS[[#This Row],[Is participant considered high or low risk?]]&lt;&gt;"")</f>
        <v>1</v>
      </c>
    </row>
    <row r="1143" spans="1:8" x14ac:dyDescent="0.2">
      <c r="A1143" t="s">
        <v>1177</v>
      </c>
      <c r="B1143" t="s">
        <v>1270</v>
      </c>
      <c r="C1143" t="s">
        <v>1286</v>
      </c>
      <c r="D1143" t="s">
        <v>1438</v>
      </c>
      <c r="E1143" t="s">
        <v>1281</v>
      </c>
      <c r="H1143" t="b">
        <f>OR(BIBS[[#This Row],[Consent Ethics (choice=BIBS '[12/LO2017'])]]="Checked",BIBS[[#This Row],[BIBS Participant ID]]&lt;&gt;"",BIBS[[#This Row],[Is participant considered high or low risk?]]&lt;&gt;"")</f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 Combinations </vt:lpstr>
      <vt:lpstr>Cohort Data</vt:lpstr>
      <vt:lpstr>Codes</vt:lpstr>
      <vt:lpstr>Constants</vt:lpstr>
      <vt:lpstr>BIBS</vt:lpstr>
      <vt:lpstr>Code_Mask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Nicholas</dc:creator>
  <cp:lastModifiedBy>Harper, Nicholas</cp:lastModifiedBy>
  <dcterms:created xsi:type="dcterms:W3CDTF">2020-04-09T08:57:53Z</dcterms:created>
  <dcterms:modified xsi:type="dcterms:W3CDTF">2020-05-19T09:05:00Z</dcterms:modified>
</cp:coreProperties>
</file>