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ables/table2.xml" ContentType="application/vnd.openxmlformats-officedocument.spreadsheetml.table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holasdharper/REDCap/"/>
    </mc:Choice>
  </mc:AlternateContent>
  <xr:revisionPtr revIDLastSave="0" documentId="13_ncr:1_{A753A5DB-0DD4-5A49-87D5-B7AA4C51E4A6}" xr6:coauthVersionLast="45" xr6:coauthVersionMax="45" xr10:uidLastSave="{00000000-0000-0000-0000-000000000000}"/>
  <bookViews>
    <workbookView xWindow="-44600" yWindow="-5140" windowWidth="32840" windowHeight="20120" xr2:uid="{00000000-000D-0000-FFFF-FFFF00000000}"/>
  </bookViews>
  <sheets>
    <sheet name="All Combinations " sheetId="5" r:id="rId1"/>
    <sheet name="Cohort Data" sheetId="1" r:id="rId2"/>
    <sheet name="Codes" sheetId="6" r:id="rId3"/>
    <sheet name="Constants" sheetId="2" r:id="rId4"/>
  </sheets>
  <definedNames>
    <definedName name="Code_Mask">Constants!$B$3:$H$3</definedName>
  </definedNames>
  <calcPr calcId="191029"/>
  <pivotCaches>
    <pivotCache cacheId="41" r:id="rId5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H6" i="5" l="1"/>
  <c r="I6" i="5"/>
  <c r="J6" i="5"/>
  <c r="K6" i="5"/>
  <c r="L6" i="5"/>
  <c r="M6" i="5"/>
  <c r="N6" i="5"/>
  <c r="O6" i="5"/>
  <c r="P6" i="5"/>
  <c r="Q6" i="5"/>
  <c r="R6" i="5"/>
  <c r="S6" i="5"/>
  <c r="H7" i="5"/>
  <c r="I7" i="5"/>
  <c r="J7" i="5"/>
  <c r="K7" i="5"/>
  <c r="L7" i="5"/>
  <c r="M7" i="5"/>
  <c r="N7" i="5"/>
  <c r="O7" i="5"/>
  <c r="P7" i="5"/>
  <c r="Q7" i="5"/>
  <c r="R7" i="5"/>
  <c r="S7" i="5"/>
  <c r="H8" i="5"/>
  <c r="I8" i="5"/>
  <c r="J8" i="5"/>
  <c r="K8" i="5"/>
  <c r="L8" i="5"/>
  <c r="M8" i="5"/>
  <c r="N8" i="5"/>
  <c r="O8" i="5"/>
  <c r="P8" i="5"/>
  <c r="Q8" i="5"/>
  <c r="R8" i="5"/>
  <c r="S8" i="5"/>
  <c r="H9" i="5"/>
  <c r="I9" i="5"/>
  <c r="J9" i="5"/>
  <c r="K9" i="5"/>
  <c r="L9" i="5"/>
  <c r="M9" i="5"/>
  <c r="N9" i="5"/>
  <c r="O9" i="5"/>
  <c r="P9" i="5"/>
  <c r="Q9" i="5"/>
  <c r="R9" i="5"/>
  <c r="S9" i="5"/>
  <c r="H10" i="5"/>
  <c r="I10" i="5"/>
  <c r="J10" i="5"/>
  <c r="K10" i="5"/>
  <c r="L10" i="5"/>
  <c r="M10" i="5"/>
  <c r="N10" i="5"/>
  <c r="O10" i="5"/>
  <c r="P10" i="5"/>
  <c r="Q10" i="5"/>
  <c r="R10" i="5"/>
  <c r="S10" i="5"/>
  <c r="H11" i="5"/>
  <c r="I11" i="5"/>
  <c r="J11" i="5"/>
  <c r="K11" i="5"/>
  <c r="L11" i="5"/>
  <c r="M11" i="5"/>
  <c r="N11" i="5"/>
  <c r="O11" i="5"/>
  <c r="P11" i="5"/>
  <c r="Q11" i="5"/>
  <c r="R11" i="5"/>
  <c r="S11" i="5"/>
  <c r="H12" i="5"/>
  <c r="I12" i="5"/>
  <c r="J12" i="5"/>
  <c r="K12" i="5"/>
  <c r="L12" i="5"/>
  <c r="M12" i="5"/>
  <c r="N12" i="5"/>
  <c r="O12" i="5"/>
  <c r="P12" i="5"/>
  <c r="Q12" i="5"/>
  <c r="R12" i="5"/>
  <c r="S12" i="5"/>
  <c r="H13" i="5"/>
  <c r="I13" i="5"/>
  <c r="J13" i="5"/>
  <c r="K13" i="5"/>
  <c r="L13" i="5"/>
  <c r="M13" i="5"/>
  <c r="N13" i="5"/>
  <c r="O13" i="5"/>
  <c r="P13" i="5"/>
  <c r="Q13" i="5"/>
  <c r="R13" i="5"/>
  <c r="S13" i="5"/>
  <c r="H14" i="5"/>
  <c r="I14" i="5"/>
  <c r="J14" i="5"/>
  <c r="K14" i="5"/>
  <c r="L14" i="5"/>
  <c r="M14" i="5"/>
  <c r="N14" i="5"/>
  <c r="O14" i="5"/>
  <c r="P14" i="5"/>
  <c r="Q14" i="5"/>
  <c r="R14" i="5"/>
  <c r="S14" i="5"/>
  <c r="H15" i="5"/>
  <c r="I15" i="5"/>
  <c r="J15" i="5"/>
  <c r="K15" i="5"/>
  <c r="L15" i="5"/>
  <c r="M15" i="5"/>
  <c r="N15" i="5"/>
  <c r="O15" i="5"/>
  <c r="P15" i="5"/>
  <c r="Q15" i="5"/>
  <c r="R15" i="5"/>
  <c r="S15" i="5"/>
  <c r="H16" i="5"/>
  <c r="I16" i="5"/>
  <c r="J16" i="5"/>
  <c r="K16" i="5"/>
  <c r="L16" i="5"/>
  <c r="M16" i="5"/>
  <c r="N16" i="5"/>
  <c r="O16" i="5"/>
  <c r="P16" i="5"/>
  <c r="Q16" i="5"/>
  <c r="R16" i="5"/>
  <c r="S16" i="5"/>
  <c r="H17" i="5"/>
  <c r="I17" i="5"/>
  <c r="J17" i="5"/>
  <c r="K17" i="5"/>
  <c r="L17" i="5"/>
  <c r="M17" i="5"/>
  <c r="N17" i="5"/>
  <c r="O17" i="5"/>
  <c r="P17" i="5"/>
  <c r="Q17" i="5"/>
  <c r="R17" i="5"/>
  <c r="S17" i="5"/>
  <c r="H18" i="5"/>
  <c r="I18" i="5"/>
  <c r="J18" i="5"/>
  <c r="K18" i="5"/>
  <c r="L18" i="5"/>
  <c r="M18" i="5"/>
  <c r="N18" i="5"/>
  <c r="O18" i="5"/>
  <c r="P18" i="5"/>
  <c r="Q18" i="5"/>
  <c r="R18" i="5"/>
  <c r="S18" i="5"/>
  <c r="H19" i="5"/>
  <c r="I19" i="5"/>
  <c r="J19" i="5"/>
  <c r="K19" i="5"/>
  <c r="L19" i="5"/>
  <c r="M19" i="5"/>
  <c r="N19" i="5"/>
  <c r="O19" i="5"/>
  <c r="P19" i="5"/>
  <c r="Q19" i="5"/>
  <c r="R19" i="5"/>
  <c r="S19" i="5"/>
  <c r="H20" i="5"/>
  <c r="I20" i="5"/>
  <c r="J20" i="5"/>
  <c r="K20" i="5"/>
  <c r="L20" i="5"/>
  <c r="M20" i="5"/>
  <c r="N20" i="5"/>
  <c r="O20" i="5"/>
  <c r="P20" i="5"/>
  <c r="Q20" i="5"/>
  <c r="R20" i="5"/>
  <c r="S20" i="5"/>
  <c r="H21" i="5"/>
  <c r="I21" i="5"/>
  <c r="J21" i="5"/>
  <c r="K21" i="5"/>
  <c r="L21" i="5"/>
  <c r="M21" i="5"/>
  <c r="N21" i="5"/>
  <c r="O21" i="5"/>
  <c r="P21" i="5"/>
  <c r="Q21" i="5"/>
  <c r="R21" i="5"/>
  <c r="S21" i="5"/>
  <c r="H22" i="5"/>
  <c r="I22" i="5"/>
  <c r="J22" i="5"/>
  <c r="K22" i="5"/>
  <c r="L22" i="5"/>
  <c r="M22" i="5"/>
  <c r="N22" i="5"/>
  <c r="O22" i="5"/>
  <c r="P22" i="5"/>
  <c r="Q22" i="5"/>
  <c r="R22" i="5"/>
  <c r="S22" i="5"/>
  <c r="H23" i="5"/>
  <c r="I23" i="5"/>
  <c r="J23" i="5"/>
  <c r="K23" i="5"/>
  <c r="L23" i="5"/>
  <c r="M23" i="5"/>
  <c r="N23" i="5"/>
  <c r="O23" i="5"/>
  <c r="P23" i="5"/>
  <c r="Q23" i="5"/>
  <c r="R23" i="5"/>
  <c r="S23" i="5"/>
  <c r="H24" i="5"/>
  <c r="I24" i="5"/>
  <c r="J24" i="5"/>
  <c r="K24" i="5"/>
  <c r="L24" i="5"/>
  <c r="M24" i="5"/>
  <c r="N24" i="5"/>
  <c r="O24" i="5"/>
  <c r="P24" i="5"/>
  <c r="Q24" i="5"/>
  <c r="R24" i="5"/>
  <c r="S24" i="5"/>
  <c r="H25" i="5"/>
  <c r="I25" i="5"/>
  <c r="J25" i="5"/>
  <c r="K25" i="5"/>
  <c r="L25" i="5"/>
  <c r="M25" i="5"/>
  <c r="N25" i="5"/>
  <c r="O25" i="5"/>
  <c r="P25" i="5"/>
  <c r="Q25" i="5"/>
  <c r="R25" i="5"/>
  <c r="S25" i="5"/>
  <c r="H26" i="5"/>
  <c r="I26" i="5"/>
  <c r="J26" i="5"/>
  <c r="K26" i="5"/>
  <c r="L26" i="5"/>
  <c r="M26" i="5"/>
  <c r="N26" i="5"/>
  <c r="O26" i="5"/>
  <c r="P26" i="5"/>
  <c r="Q26" i="5"/>
  <c r="R26" i="5"/>
  <c r="S26" i="5"/>
  <c r="H27" i="5"/>
  <c r="I27" i="5"/>
  <c r="J27" i="5"/>
  <c r="K27" i="5"/>
  <c r="L27" i="5"/>
  <c r="M27" i="5"/>
  <c r="N27" i="5"/>
  <c r="O27" i="5"/>
  <c r="P27" i="5"/>
  <c r="Q27" i="5"/>
  <c r="R27" i="5"/>
  <c r="S27" i="5"/>
  <c r="H28" i="5"/>
  <c r="I28" i="5"/>
  <c r="J28" i="5"/>
  <c r="K28" i="5"/>
  <c r="L28" i="5"/>
  <c r="M28" i="5"/>
  <c r="N28" i="5"/>
  <c r="O28" i="5"/>
  <c r="P28" i="5"/>
  <c r="Q28" i="5"/>
  <c r="R28" i="5"/>
  <c r="S28" i="5"/>
  <c r="H29" i="5"/>
  <c r="I29" i="5"/>
  <c r="J29" i="5"/>
  <c r="K29" i="5"/>
  <c r="L29" i="5"/>
  <c r="M29" i="5"/>
  <c r="N29" i="5"/>
  <c r="O29" i="5"/>
  <c r="P29" i="5"/>
  <c r="Q29" i="5"/>
  <c r="R29" i="5"/>
  <c r="S29" i="5"/>
  <c r="H30" i="5"/>
  <c r="I30" i="5"/>
  <c r="J30" i="5"/>
  <c r="K30" i="5"/>
  <c r="L30" i="5"/>
  <c r="M30" i="5"/>
  <c r="N30" i="5"/>
  <c r="O30" i="5"/>
  <c r="P30" i="5"/>
  <c r="Q30" i="5"/>
  <c r="R30" i="5"/>
  <c r="S30" i="5"/>
  <c r="H31" i="5"/>
  <c r="I31" i="5"/>
  <c r="J31" i="5"/>
  <c r="K31" i="5"/>
  <c r="L31" i="5"/>
  <c r="M31" i="5"/>
  <c r="N31" i="5"/>
  <c r="O31" i="5"/>
  <c r="P31" i="5"/>
  <c r="Q31" i="5"/>
  <c r="R31" i="5"/>
  <c r="S31" i="5"/>
  <c r="I5" i="5"/>
  <c r="J5" i="5"/>
  <c r="K5" i="5"/>
  <c r="L5" i="5"/>
  <c r="M5" i="5"/>
  <c r="N5" i="5"/>
  <c r="O5" i="5"/>
  <c r="P5" i="5"/>
  <c r="Q5" i="5"/>
  <c r="R5" i="5"/>
  <c r="S5" i="5"/>
  <c r="H5" i="5"/>
  <c r="I3" i="1" l="1" a="1"/>
  <c r="I3" i="1" s="1"/>
  <c r="I4" i="1" a="1"/>
  <c r="I4" i="1" s="1"/>
  <c r="I5" i="1" a="1"/>
  <c r="I5" i="1" s="1"/>
  <c r="I6" i="1" a="1"/>
  <c r="I6" i="1" s="1"/>
  <c r="I7" i="1" a="1"/>
  <c r="I7" i="1" s="1"/>
  <c r="I8" i="1" a="1"/>
  <c r="I8" i="1" s="1"/>
  <c r="I9" i="1" a="1"/>
  <c r="I9" i="1" s="1"/>
  <c r="I10" i="1" a="1"/>
  <c r="I10" i="1" s="1"/>
  <c r="I11" i="1" a="1"/>
  <c r="I11" i="1" s="1"/>
  <c r="I12" i="1" a="1"/>
  <c r="I12" i="1" s="1"/>
  <c r="I13" i="1" a="1"/>
  <c r="I13" i="1" s="1"/>
  <c r="I14" i="1" a="1"/>
  <c r="I14" i="1" s="1"/>
  <c r="I15" i="1" a="1"/>
  <c r="I15" i="1" s="1"/>
  <c r="I16" i="1" a="1"/>
  <c r="I16" i="1" s="1"/>
  <c r="I17" i="1" a="1"/>
  <c r="I17" i="1" s="1"/>
  <c r="I18" i="1" a="1"/>
  <c r="I18" i="1" s="1"/>
  <c r="I19" i="1" a="1"/>
  <c r="I19" i="1" s="1"/>
  <c r="I20" i="1" a="1"/>
  <c r="I20" i="1" s="1"/>
  <c r="I21" i="1" a="1"/>
  <c r="I21" i="1" s="1"/>
  <c r="I22" i="1" a="1"/>
  <c r="I22" i="1" s="1"/>
  <c r="I23" i="1" a="1"/>
  <c r="I23" i="1" s="1"/>
  <c r="I24" i="1" a="1"/>
  <c r="I24" i="1" s="1"/>
  <c r="I25" i="1" a="1"/>
  <c r="I25" i="1" s="1"/>
  <c r="I26" i="1" a="1"/>
  <c r="I26" i="1" s="1"/>
  <c r="I27" i="1" a="1"/>
  <c r="I27" i="1" s="1"/>
  <c r="I28" i="1" a="1"/>
  <c r="I28" i="1" s="1"/>
  <c r="I29" i="1" a="1"/>
  <c r="I29" i="1" s="1"/>
  <c r="I30" i="1" a="1"/>
  <c r="I30" i="1" s="1"/>
  <c r="I31" i="1" a="1"/>
  <c r="I31" i="1" s="1"/>
  <c r="I32" i="1" a="1"/>
  <c r="I32" i="1" s="1"/>
  <c r="I33" i="1" a="1"/>
  <c r="I33" i="1" s="1"/>
  <c r="I34" i="1" a="1"/>
  <c r="I34" i="1" s="1"/>
  <c r="I35" i="1" a="1"/>
  <c r="I35" i="1" s="1"/>
  <c r="I36" i="1" a="1"/>
  <c r="I36" i="1" s="1"/>
  <c r="I37" i="1" a="1"/>
  <c r="I37" i="1" s="1"/>
  <c r="I38" i="1" a="1"/>
  <c r="I38" i="1" s="1"/>
  <c r="I39" i="1" a="1"/>
  <c r="I39" i="1" s="1"/>
  <c r="I40" i="1" a="1"/>
  <c r="I40" i="1" s="1"/>
  <c r="I41" i="1" a="1"/>
  <c r="I41" i="1" s="1"/>
  <c r="I42" i="1" a="1"/>
  <c r="I42" i="1" s="1"/>
  <c r="I43" i="1" a="1"/>
  <c r="I43" i="1" s="1"/>
  <c r="I44" i="1" a="1"/>
  <c r="I44" i="1" s="1"/>
  <c r="I45" i="1" a="1"/>
  <c r="I45" i="1" s="1"/>
  <c r="I46" i="1" a="1"/>
  <c r="I46" i="1" s="1"/>
  <c r="I47" i="1" a="1"/>
  <c r="I47" i="1" s="1"/>
  <c r="I48" i="1" a="1"/>
  <c r="I48" i="1" s="1"/>
  <c r="I49" i="1" a="1"/>
  <c r="I49" i="1" s="1"/>
  <c r="I50" i="1" a="1"/>
  <c r="I50" i="1" s="1"/>
  <c r="I51" i="1" a="1"/>
  <c r="I51" i="1" s="1"/>
  <c r="I52" i="1" a="1"/>
  <c r="I52" i="1" s="1"/>
  <c r="I53" i="1" a="1"/>
  <c r="I53" i="1" s="1"/>
  <c r="I54" i="1" a="1"/>
  <c r="I54" i="1" s="1"/>
  <c r="I55" i="1" a="1"/>
  <c r="I55" i="1" s="1"/>
  <c r="I56" i="1" a="1"/>
  <c r="I56" i="1" s="1"/>
  <c r="I57" i="1" a="1"/>
  <c r="I57" i="1" s="1"/>
  <c r="I58" i="1" a="1"/>
  <c r="I58" i="1" s="1"/>
  <c r="I59" i="1" a="1"/>
  <c r="I59" i="1" s="1"/>
  <c r="I60" i="1" a="1"/>
  <c r="I60" i="1" s="1"/>
  <c r="I61" i="1" a="1"/>
  <c r="I61" i="1" s="1"/>
  <c r="I62" i="1" a="1"/>
  <c r="I62" i="1" s="1"/>
  <c r="I63" i="1" a="1"/>
  <c r="I63" i="1" s="1"/>
  <c r="I64" i="1" a="1"/>
  <c r="I64" i="1" s="1"/>
  <c r="I65" i="1" a="1"/>
  <c r="I65" i="1" s="1"/>
  <c r="I66" i="1" a="1"/>
  <c r="I66" i="1" s="1"/>
  <c r="I67" i="1" a="1"/>
  <c r="I67" i="1" s="1"/>
  <c r="I68" i="1" a="1"/>
  <c r="I68" i="1" s="1"/>
  <c r="I69" i="1" a="1"/>
  <c r="I69" i="1" s="1"/>
  <c r="I70" i="1" a="1"/>
  <c r="I70" i="1" s="1"/>
  <c r="I71" i="1" a="1"/>
  <c r="I71" i="1" s="1"/>
  <c r="I72" i="1" a="1"/>
  <c r="I72" i="1" s="1"/>
  <c r="I73" i="1" a="1"/>
  <c r="I73" i="1" s="1"/>
  <c r="I74" i="1" a="1"/>
  <c r="I74" i="1" s="1"/>
  <c r="I75" i="1" a="1"/>
  <c r="I75" i="1" s="1"/>
  <c r="I76" i="1" a="1"/>
  <c r="I76" i="1" s="1"/>
  <c r="I77" i="1" a="1"/>
  <c r="I77" i="1" s="1"/>
  <c r="I78" i="1" a="1"/>
  <c r="I78" i="1" s="1"/>
  <c r="I79" i="1" a="1"/>
  <c r="I79" i="1" s="1"/>
  <c r="I80" i="1" a="1"/>
  <c r="I80" i="1" s="1"/>
  <c r="I81" i="1" a="1"/>
  <c r="I81" i="1" s="1"/>
  <c r="I82" i="1" a="1"/>
  <c r="I82" i="1" s="1"/>
  <c r="I83" i="1" a="1"/>
  <c r="I83" i="1" s="1"/>
  <c r="I84" i="1" a="1"/>
  <c r="I84" i="1" s="1"/>
  <c r="I85" i="1" a="1"/>
  <c r="I85" i="1" s="1"/>
  <c r="I86" i="1" a="1"/>
  <c r="I86" i="1" s="1"/>
  <c r="I87" i="1" a="1"/>
  <c r="I87" i="1" s="1"/>
  <c r="I88" i="1" a="1"/>
  <c r="I88" i="1" s="1"/>
  <c r="I89" i="1" a="1"/>
  <c r="I89" i="1" s="1"/>
  <c r="I90" i="1" a="1"/>
  <c r="I90" i="1" s="1"/>
  <c r="I91" i="1" a="1"/>
  <c r="I91" i="1" s="1"/>
  <c r="I92" i="1" a="1"/>
  <c r="I92" i="1" s="1"/>
  <c r="I93" i="1" a="1"/>
  <c r="I93" i="1" s="1"/>
  <c r="I94" i="1" a="1"/>
  <c r="I94" i="1" s="1"/>
  <c r="I95" i="1" a="1"/>
  <c r="I95" i="1" s="1"/>
  <c r="I96" i="1" a="1"/>
  <c r="I96" i="1" s="1"/>
  <c r="I97" i="1" a="1"/>
  <c r="I97" i="1" s="1"/>
  <c r="I98" i="1" a="1"/>
  <c r="I98" i="1" s="1"/>
  <c r="I99" i="1" a="1"/>
  <c r="I99" i="1" s="1"/>
  <c r="I100" i="1" a="1"/>
  <c r="I100" i="1" s="1"/>
  <c r="I101" i="1" a="1"/>
  <c r="I101" i="1" s="1"/>
  <c r="I102" i="1" a="1"/>
  <c r="I102" i="1" s="1"/>
  <c r="I103" i="1" a="1"/>
  <c r="I103" i="1" s="1"/>
  <c r="I104" i="1" a="1"/>
  <c r="I104" i="1" s="1"/>
  <c r="I105" i="1" a="1"/>
  <c r="I105" i="1" s="1"/>
  <c r="I106" i="1" a="1"/>
  <c r="I106" i="1" s="1"/>
  <c r="I107" i="1" a="1"/>
  <c r="I107" i="1" s="1"/>
  <c r="I108" i="1" a="1"/>
  <c r="I108" i="1" s="1"/>
  <c r="I109" i="1" a="1"/>
  <c r="I109" i="1" s="1"/>
  <c r="I110" i="1" a="1"/>
  <c r="I110" i="1" s="1"/>
  <c r="I111" i="1" a="1"/>
  <c r="I111" i="1" s="1"/>
  <c r="I112" i="1" a="1"/>
  <c r="I112" i="1" s="1"/>
  <c r="I113" i="1" a="1"/>
  <c r="I113" i="1" s="1"/>
  <c r="I114" i="1" a="1"/>
  <c r="I114" i="1" s="1"/>
  <c r="I115" i="1" a="1"/>
  <c r="I115" i="1" s="1"/>
  <c r="I116" i="1" a="1"/>
  <c r="I116" i="1" s="1"/>
  <c r="I117" i="1" a="1"/>
  <c r="I117" i="1" s="1"/>
  <c r="I118" i="1" a="1"/>
  <c r="I118" i="1" s="1"/>
  <c r="I119" i="1" a="1"/>
  <c r="I119" i="1" s="1"/>
  <c r="I120" i="1" a="1"/>
  <c r="I120" i="1" s="1"/>
  <c r="I121" i="1" a="1"/>
  <c r="I121" i="1" s="1"/>
  <c r="I122" i="1" a="1"/>
  <c r="I122" i="1" s="1"/>
  <c r="I123" i="1" a="1"/>
  <c r="I123" i="1" s="1"/>
  <c r="I124" i="1" a="1"/>
  <c r="I124" i="1" s="1"/>
  <c r="I125" i="1" a="1"/>
  <c r="I125" i="1" s="1"/>
  <c r="I126" i="1" a="1"/>
  <c r="I126" i="1" s="1"/>
  <c r="I127" i="1" a="1"/>
  <c r="I127" i="1" s="1"/>
  <c r="I128" i="1" a="1"/>
  <c r="I128" i="1" s="1"/>
  <c r="I129" i="1" a="1"/>
  <c r="I129" i="1" s="1"/>
  <c r="I130" i="1" a="1"/>
  <c r="I130" i="1" s="1"/>
  <c r="I131" i="1" a="1"/>
  <c r="I131" i="1" s="1"/>
  <c r="I132" i="1" a="1"/>
  <c r="I132" i="1" s="1"/>
  <c r="I133" i="1" a="1"/>
  <c r="I133" i="1" s="1"/>
  <c r="I134" i="1" a="1"/>
  <c r="I134" i="1" s="1"/>
  <c r="I135" i="1" a="1"/>
  <c r="I135" i="1" s="1"/>
  <c r="I136" i="1" a="1"/>
  <c r="I136" i="1" s="1"/>
  <c r="I137" i="1" a="1"/>
  <c r="I137" i="1" s="1"/>
  <c r="I138" i="1" a="1"/>
  <c r="I138" i="1" s="1"/>
  <c r="I139" i="1" a="1"/>
  <c r="I139" i="1" s="1"/>
  <c r="I140" i="1" a="1"/>
  <c r="I140" i="1" s="1"/>
  <c r="I141" i="1" a="1"/>
  <c r="I141" i="1" s="1"/>
  <c r="I142" i="1" a="1"/>
  <c r="I142" i="1" s="1"/>
  <c r="I143" i="1" a="1"/>
  <c r="I143" i="1" s="1"/>
  <c r="I144" i="1" a="1"/>
  <c r="I144" i="1" s="1"/>
  <c r="I145" i="1" a="1"/>
  <c r="I145" i="1" s="1"/>
  <c r="I146" i="1" a="1"/>
  <c r="I146" i="1" s="1"/>
  <c r="I147" i="1" a="1"/>
  <c r="I147" i="1" s="1"/>
  <c r="I148" i="1" a="1"/>
  <c r="I148" i="1" s="1"/>
  <c r="I149" i="1" a="1"/>
  <c r="I149" i="1" s="1"/>
  <c r="I150" i="1" a="1"/>
  <c r="I150" i="1" s="1"/>
  <c r="I151" i="1" a="1"/>
  <c r="I151" i="1" s="1"/>
  <c r="I152" i="1" a="1"/>
  <c r="I152" i="1" s="1"/>
  <c r="I153" i="1" a="1"/>
  <c r="I153" i="1" s="1"/>
  <c r="I154" i="1" a="1"/>
  <c r="I154" i="1" s="1"/>
  <c r="I155" i="1" a="1"/>
  <c r="I155" i="1" s="1"/>
  <c r="I156" i="1" a="1"/>
  <c r="I156" i="1" s="1"/>
  <c r="I157" i="1" a="1"/>
  <c r="I157" i="1" s="1"/>
  <c r="I158" i="1" a="1"/>
  <c r="I158" i="1" s="1"/>
  <c r="I159" i="1" a="1"/>
  <c r="I159" i="1" s="1"/>
  <c r="I160" i="1" a="1"/>
  <c r="I160" i="1" s="1"/>
  <c r="I161" i="1" a="1"/>
  <c r="I161" i="1" s="1"/>
  <c r="I162" i="1" a="1"/>
  <c r="I162" i="1" s="1"/>
  <c r="I163" i="1" a="1"/>
  <c r="I163" i="1" s="1"/>
  <c r="I164" i="1" a="1"/>
  <c r="I164" i="1" s="1"/>
  <c r="I165" i="1" a="1"/>
  <c r="I165" i="1" s="1"/>
  <c r="I166" i="1" a="1"/>
  <c r="I166" i="1" s="1"/>
  <c r="I167" i="1" a="1"/>
  <c r="I167" i="1" s="1"/>
  <c r="I168" i="1" a="1"/>
  <c r="I168" i="1" s="1"/>
  <c r="I169" i="1" a="1"/>
  <c r="I169" i="1" s="1"/>
  <c r="I170" i="1" a="1"/>
  <c r="I170" i="1" s="1"/>
  <c r="I171" i="1" a="1"/>
  <c r="I171" i="1" s="1"/>
  <c r="I172" i="1" a="1"/>
  <c r="I172" i="1" s="1"/>
  <c r="I173" i="1" a="1"/>
  <c r="I173" i="1" s="1"/>
  <c r="I174" i="1" a="1"/>
  <c r="I174" i="1" s="1"/>
  <c r="I175" i="1" a="1"/>
  <c r="I175" i="1" s="1"/>
  <c r="I176" i="1" a="1"/>
  <c r="I176" i="1" s="1"/>
  <c r="I177" i="1" a="1"/>
  <c r="I177" i="1" s="1"/>
  <c r="I178" i="1" a="1"/>
  <c r="I178" i="1" s="1"/>
  <c r="I179" i="1" a="1"/>
  <c r="I179" i="1" s="1"/>
  <c r="I180" i="1" a="1"/>
  <c r="I180" i="1" s="1"/>
  <c r="I181" i="1" a="1"/>
  <c r="I181" i="1" s="1"/>
  <c r="I182" i="1" a="1"/>
  <c r="I182" i="1" s="1"/>
  <c r="I183" i="1" a="1"/>
  <c r="I183" i="1" s="1"/>
  <c r="I184" i="1" a="1"/>
  <c r="I184" i="1" s="1"/>
  <c r="I185" i="1" a="1"/>
  <c r="I185" i="1" s="1"/>
  <c r="I186" i="1" a="1"/>
  <c r="I186" i="1" s="1"/>
  <c r="I187" i="1" a="1"/>
  <c r="I187" i="1" s="1"/>
  <c r="I188" i="1" a="1"/>
  <c r="I188" i="1" s="1"/>
  <c r="I189" i="1" a="1"/>
  <c r="I189" i="1" s="1"/>
  <c r="I190" i="1" a="1"/>
  <c r="I190" i="1" s="1"/>
  <c r="I191" i="1" a="1"/>
  <c r="I191" i="1" s="1"/>
  <c r="I192" i="1" a="1"/>
  <c r="I192" i="1" s="1"/>
  <c r="I193" i="1" a="1"/>
  <c r="I193" i="1" s="1"/>
  <c r="I194" i="1" a="1"/>
  <c r="I194" i="1" s="1"/>
  <c r="I195" i="1" a="1"/>
  <c r="I195" i="1" s="1"/>
  <c r="I196" i="1" a="1"/>
  <c r="I196" i="1" s="1"/>
  <c r="I197" i="1" a="1"/>
  <c r="I197" i="1" s="1"/>
  <c r="I198" i="1" a="1"/>
  <c r="I198" i="1" s="1"/>
  <c r="I199" i="1" a="1"/>
  <c r="I199" i="1" s="1"/>
  <c r="I200" i="1" a="1"/>
  <c r="I200" i="1" s="1"/>
  <c r="I201" i="1" a="1"/>
  <c r="I201" i="1" s="1"/>
  <c r="I202" i="1" a="1"/>
  <c r="I202" i="1" s="1"/>
  <c r="I203" i="1" a="1"/>
  <c r="I203" i="1" s="1"/>
  <c r="I204" i="1" a="1"/>
  <c r="I204" i="1" s="1"/>
  <c r="I205" i="1" a="1"/>
  <c r="I205" i="1" s="1"/>
  <c r="I206" i="1" a="1"/>
  <c r="I206" i="1" s="1"/>
  <c r="I207" i="1" a="1"/>
  <c r="I207" i="1" s="1"/>
  <c r="I208" i="1" a="1"/>
  <c r="I208" i="1" s="1"/>
  <c r="I209" i="1" a="1"/>
  <c r="I209" i="1" s="1"/>
  <c r="I210" i="1" a="1"/>
  <c r="I210" i="1" s="1"/>
  <c r="I211" i="1" a="1"/>
  <c r="I211" i="1" s="1"/>
  <c r="I212" i="1" a="1"/>
  <c r="I212" i="1" s="1"/>
  <c r="I213" i="1" a="1"/>
  <c r="I213" i="1" s="1"/>
  <c r="I214" i="1" a="1"/>
  <c r="I214" i="1" s="1"/>
  <c r="I215" i="1" a="1"/>
  <c r="I215" i="1" s="1"/>
  <c r="I216" i="1" a="1"/>
  <c r="I216" i="1" s="1"/>
  <c r="I217" i="1" a="1"/>
  <c r="I217" i="1" s="1"/>
  <c r="I218" i="1" a="1"/>
  <c r="I218" i="1" s="1"/>
  <c r="I219" i="1" a="1"/>
  <c r="I219" i="1" s="1"/>
  <c r="I220" i="1" a="1"/>
  <c r="I220" i="1" s="1"/>
  <c r="I221" i="1" a="1"/>
  <c r="I221" i="1" s="1"/>
  <c r="I222" i="1" a="1"/>
  <c r="I222" i="1" s="1"/>
  <c r="I223" i="1" a="1"/>
  <c r="I223" i="1" s="1"/>
  <c r="I224" i="1" a="1"/>
  <c r="I224" i="1" s="1"/>
  <c r="I225" i="1" a="1"/>
  <c r="I225" i="1" s="1"/>
  <c r="I226" i="1" a="1"/>
  <c r="I226" i="1" s="1"/>
  <c r="I227" i="1" a="1"/>
  <c r="I227" i="1" s="1"/>
  <c r="I228" i="1" a="1"/>
  <c r="I228" i="1" s="1"/>
  <c r="I229" i="1" a="1"/>
  <c r="I229" i="1" s="1"/>
  <c r="I230" i="1" a="1"/>
  <c r="I230" i="1" s="1"/>
  <c r="I231" i="1" a="1"/>
  <c r="I231" i="1" s="1"/>
  <c r="I232" i="1" a="1"/>
  <c r="I232" i="1" s="1"/>
  <c r="I233" i="1" a="1"/>
  <c r="I233" i="1" s="1"/>
  <c r="I234" i="1" a="1"/>
  <c r="I234" i="1" s="1"/>
  <c r="I235" i="1" a="1"/>
  <c r="I235" i="1" s="1"/>
  <c r="I236" i="1" a="1"/>
  <c r="I236" i="1" s="1"/>
  <c r="I237" i="1" a="1"/>
  <c r="I237" i="1" s="1"/>
  <c r="I238" i="1" a="1"/>
  <c r="I238" i="1" s="1"/>
  <c r="I239" i="1" a="1"/>
  <c r="I239" i="1" s="1"/>
  <c r="I240" i="1" a="1"/>
  <c r="I240" i="1" s="1"/>
  <c r="I241" i="1" a="1"/>
  <c r="I241" i="1" s="1"/>
  <c r="I242" i="1" a="1"/>
  <c r="I242" i="1" s="1"/>
  <c r="I243" i="1" a="1"/>
  <c r="I243" i="1" s="1"/>
  <c r="I244" i="1" a="1"/>
  <c r="I244" i="1" s="1"/>
  <c r="I245" i="1" a="1"/>
  <c r="I245" i="1" s="1"/>
  <c r="I246" i="1" a="1"/>
  <c r="I246" i="1" s="1"/>
  <c r="I247" i="1" a="1"/>
  <c r="I247" i="1" s="1"/>
  <c r="I248" i="1" a="1"/>
  <c r="I248" i="1" s="1"/>
  <c r="I249" i="1" a="1"/>
  <c r="I249" i="1" s="1"/>
  <c r="I250" i="1" a="1"/>
  <c r="I250" i="1" s="1"/>
  <c r="I251" i="1" a="1"/>
  <c r="I251" i="1" s="1"/>
  <c r="I252" i="1" a="1"/>
  <c r="I252" i="1" s="1"/>
  <c r="I253" i="1" a="1"/>
  <c r="I253" i="1" s="1"/>
  <c r="I254" i="1" a="1"/>
  <c r="I254" i="1" s="1"/>
  <c r="I255" i="1" a="1"/>
  <c r="I255" i="1" s="1"/>
  <c r="I256" i="1" a="1"/>
  <c r="I256" i="1" s="1"/>
  <c r="I257" i="1" a="1"/>
  <c r="I257" i="1" s="1"/>
  <c r="I258" i="1" a="1"/>
  <c r="I258" i="1" s="1"/>
  <c r="I259" i="1" a="1"/>
  <c r="I259" i="1" s="1"/>
  <c r="I260" i="1" a="1"/>
  <c r="I260" i="1" s="1"/>
  <c r="I261" i="1" a="1"/>
  <c r="I261" i="1" s="1"/>
  <c r="I262" i="1" a="1"/>
  <c r="I262" i="1" s="1"/>
  <c r="I263" i="1" a="1"/>
  <c r="I263" i="1" s="1"/>
  <c r="I264" i="1" a="1"/>
  <c r="I264" i="1" s="1"/>
  <c r="I265" i="1" a="1"/>
  <c r="I265" i="1" s="1"/>
  <c r="I266" i="1" a="1"/>
  <c r="I266" i="1" s="1"/>
  <c r="I267" i="1" a="1"/>
  <c r="I267" i="1" s="1"/>
  <c r="I268" i="1" a="1"/>
  <c r="I268" i="1" s="1"/>
  <c r="I269" i="1" a="1"/>
  <c r="I269" i="1" s="1"/>
  <c r="I270" i="1" a="1"/>
  <c r="I270" i="1" s="1"/>
  <c r="I271" i="1" a="1"/>
  <c r="I271" i="1" s="1"/>
  <c r="I272" i="1" a="1"/>
  <c r="I272" i="1" s="1"/>
  <c r="I273" i="1" a="1"/>
  <c r="I273" i="1" s="1"/>
  <c r="I274" i="1" a="1"/>
  <c r="I274" i="1" s="1"/>
  <c r="I275" i="1" a="1"/>
  <c r="I275" i="1" s="1"/>
  <c r="I276" i="1" a="1"/>
  <c r="I276" i="1" s="1"/>
  <c r="I277" i="1" a="1"/>
  <c r="I277" i="1" s="1"/>
  <c r="I278" i="1" a="1"/>
  <c r="I278" i="1" s="1"/>
  <c r="I279" i="1" a="1"/>
  <c r="I279" i="1" s="1"/>
  <c r="I280" i="1" a="1"/>
  <c r="I280" i="1" s="1"/>
  <c r="I281" i="1" a="1"/>
  <c r="I281" i="1" s="1"/>
  <c r="I282" i="1" a="1"/>
  <c r="I282" i="1" s="1"/>
  <c r="I283" i="1" a="1"/>
  <c r="I283" i="1" s="1"/>
  <c r="I284" i="1" a="1"/>
  <c r="I284" i="1" s="1"/>
  <c r="I285" i="1" a="1"/>
  <c r="I285" i="1" s="1"/>
  <c r="I286" i="1" a="1"/>
  <c r="I286" i="1" s="1"/>
  <c r="I287" i="1" a="1"/>
  <c r="I287" i="1" s="1"/>
  <c r="I288" i="1" a="1"/>
  <c r="I288" i="1" s="1"/>
  <c r="I289" i="1" a="1"/>
  <c r="I289" i="1" s="1"/>
  <c r="I290" i="1" a="1"/>
  <c r="I290" i="1" s="1"/>
  <c r="I291" i="1" a="1"/>
  <c r="I291" i="1" s="1"/>
  <c r="I292" i="1" a="1"/>
  <c r="I292" i="1" s="1"/>
  <c r="I293" i="1" a="1"/>
  <c r="I293" i="1" s="1"/>
  <c r="I294" i="1" a="1"/>
  <c r="I294" i="1" s="1"/>
  <c r="I295" i="1" a="1"/>
  <c r="I295" i="1" s="1"/>
  <c r="I296" i="1" a="1"/>
  <c r="I296" i="1" s="1"/>
  <c r="I297" i="1" a="1"/>
  <c r="I297" i="1" s="1"/>
  <c r="I298" i="1" a="1"/>
  <c r="I298" i="1" s="1"/>
  <c r="I299" i="1" a="1"/>
  <c r="I299" i="1" s="1"/>
  <c r="I300" i="1" a="1"/>
  <c r="I300" i="1" s="1"/>
  <c r="I301" i="1" a="1"/>
  <c r="I301" i="1" s="1"/>
  <c r="I302" i="1" a="1"/>
  <c r="I302" i="1" s="1"/>
  <c r="I303" i="1" a="1"/>
  <c r="I303" i="1" s="1"/>
  <c r="I304" i="1" a="1"/>
  <c r="I304" i="1" s="1"/>
  <c r="I305" i="1" a="1"/>
  <c r="I305" i="1" s="1"/>
  <c r="I306" i="1" a="1"/>
  <c r="I306" i="1" s="1"/>
  <c r="I307" i="1" a="1"/>
  <c r="I307" i="1" s="1"/>
  <c r="I308" i="1" a="1"/>
  <c r="I308" i="1" s="1"/>
  <c r="I309" i="1" a="1"/>
  <c r="I309" i="1" s="1"/>
  <c r="I310" i="1" a="1"/>
  <c r="I310" i="1" s="1"/>
  <c r="I311" i="1" a="1"/>
  <c r="I311" i="1" s="1"/>
  <c r="I312" i="1" a="1"/>
  <c r="I312" i="1" s="1"/>
  <c r="I313" i="1" a="1"/>
  <c r="I313" i="1" s="1"/>
  <c r="I314" i="1" a="1"/>
  <c r="I314" i="1" s="1"/>
  <c r="I315" i="1" a="1"/>
  <c r="I315" i="1" s="1"/>
  <c r="I316" i="1" a="1"/>
  <c r="I316" i="1" s="1"/>
  <c r="I317" i="1" a="1"/>
  <c r="I317" i="1" s="1"/>
  <c r="I318" i="1" a="1"/>
  <c r="I318" i="1" s="1"/>
  <c r="I319" i="1" a="1"/>
  <c r="I319" i="1" s="1"/>
  <c r="I320" i="1" a="1"/>
  <c r="I320" i="1" s="1"/>
  <c r="I321" i="1" a="1"/>
  <c r="I321" i="1" s="1"/>
  <c r="I322" i="1" a="1"/>
  <c r="I322" i="1" s="1"/>
  <c r="I323" i="1" a="1"/>
  <c r="I323" i="1" s="1"/>
  <c r="I324" i="1" a="1"/>
  <c r="I324" i="1" s="1"/>
  <c r="I325" i="1" a="1"/>
  <c r="I325" i="1" s="1"/>
  <c r="I326" i="1" a="1"/>
  <c r="I326" i="1" s="1"/>
  <c r="I327" i="1" a="1"/>
  <c r="I327" i="1" s="1"/>
  <c r="I328" i="1" a="1"/>
  <c r="I328" i="1" s="1"/>
  <c r="I329" i="1" a="1"/>
  <c r="I329" i="1" s="1"/>
  <c r="I330" i="1" a="1"/>
  <c r="I330" i="1" s="1"/>
  <c r="I331" i="1" a="1"/>
  <c r="I331" i="1" s="1"/>
  <c r="I332" i="1" a="1"/>
  <c r="I332" i="1" s="1"/>
  <c r="I333" i="1" a="1"/>
  <c r="I333" i="1" s="1"/>
  <c r="I334" i="1" a="1"/>
  <c r="I334" i="1" s="1"/>
  <c r="I335" i="1" a="1"/>
  <c r="I335" i="1" s="1"/>
  <c r="I336" i="1" a="1"/>
  <c r="I336" i="1" s="1"/>
  <c r="I337" i="1" a="1"/>
  <c r="I337" i="1" s="1"/>
  <c r="I338" i="1" a="1"/>
  <c r="I338" i="1" s="1"/>
  <c r="I339" i="1" a="1"/>
  <c r="I339" i="1" s="1"/>
  <c r="I340" i="1" a="1"/>
  <c r="I340" i="1" s="1"/>
  <c r="I341" i="1" a="1"/>
  <c r="I341" i="1" s="1"/>
  <c r="I342" i="1" a="1"/>
  <c r="I342" i="1" s="1"/>
  <c r="I343" i="1" a="1"/>
  <c r="I343" i="1" s="1"/>
  <c r="I344" i="1" a="1"/>
  <c r="I344" i="1" s="1"/>
  <c r="I345" i="1" a="1"/>
  <c r="I345" i="1" s="1"/>
  <c r="I346" i="1" a="1"/>
  <c r="I346" i="1" s="1"/>
  <c r="I347" i="1" a="1"/>
  <c r="I347" i="1" s="1"/>
  <c r="I348" i="1" a="1"/>
  <c r="I348" i="1" s="1"/>
  <c r="I349" i="1" a="1"/>
  <c r="I349" i="1" s="1"/>
  <c r="I350" i="1" a="1"/>
  <c r="I350" i="1" s="1"/>
  <c r="I351" i="1" a="1"/>
  <c r="I351" i="1" s="1"/>
  <c r="I352" i="1" a="1"/>
  <c r="I352" i="1" s="1"/>
  <c r="I353" i="1" a="1"/>
  <c r="I353" i="1" s="1"/>
  <c r="I354" i="1" a="1"/>
  <c r="I354" i="1" s="1"/>
  <c r="I355" i="1" a="1"/>
  <c r="I355" i="1" s="1"/>
  <c r="I356" i="1" a="1"/>
  <c r="I356" i="1" s="1"/>
  <c r="I357" i="1" a="1"/>
  <c r="I357" i="1" s="1"/>
  <c r="I358" i="1" a="1"/>
  <c r="I358" i="1" s="1"/>
  <c r="I359" i="1" a="1"/>
  <c r="I359" i="1" s="1"/>
  <c r="I360" i="1" a="1"/>
  <c r="I360" i="1" s="1"/>
  <c r="I361" i="1" a="1"/>
  <c r="I361" i="1" s="1"/>
  <c r="I362" i="1" a="1"/>
  <c r="I362" i="1" s="1"/>
  <c r="I363" i="1" a="1"/>
  <c r="I363" i="1" s="1"/>
  <c r="I364" i="1" a="1"/>
  <c r="I364" i="1" s="1"/>
  <c r="I365" i="1" a="1"/>
  <c r="I365" i="1" s="1"/>
  <c r="I366" i="1" a="1"/>
  <c r="I366" i="1" s="1"/>
  <c r="I367" i="1" a="1"/>
  <c r="I367" i="1" s="1"/>
  <c r="I368" i="1" a="1"/>
  <c r="I368" i="1" s="1"/>
  <c r="I369" i="1" a="1"/>
  <c r="I369" i="1" s="1"/>
  <c r="I370" i="1" a="1"/>
  <c r="I370" i="1" s="1"/>
  <c r="I371" i="1" a="1"/>
  <c r="I371" i="1" s="1"/>
  <c r="I372" i="1" a="1"/>
  <c r="I372" i="1" s="1"/>
  <c r="I373" i="1" a="1"/>
  <c r="I373" i="1" s="1"/>
  <c r="I374" i="1" a="1"/>
  <c r="I374" i="1" s="1"/>
  <c r="I375" i="1" a="1"/>
  <c r="I375" i="1" s="1"/>
  <c r="I376" i="1" a="1"/>
  <c r="I376" i="1" s="1"/>
  <c r="I377" i="1" a="1"/>
  <c r="I377" i="1" s="1"/>
  <c r="I378" i="1" a="1"/>
  <c r="I378" i="1" s="1"/>
  <c r="I379" i="1" a="1"/>
  <c r="I379" i="1" s="1"/>
  <c r="I380" i="1" a="1"/>
  <c r="I380" i="1" s="1"/>
  <c r="I381" i="1" a="1"/>
  <c r="I381" i="1" s="1"/>
  <c r="I382" i="1" a="1"/>
  <c r="I382" i="1" s="1"/>
  <c r="I383" i="1" a="1"/>
  <c r="I383" i="1" s="1"/>
  <c r="I384" i="1" a="1"/>
  <c r="I384" i="1" s="1"/>
  <c r="I385" i="1" a="1"/>
  <c r="I385" i="1" s="1"/>
  <c r="I386" i="1" a="1"/>
  <c r="I386" i="1" s="1"/>
  <c r="I387" i="1" a="1"/>
  <c r="I387" i="1" s="1"/>
  <c r="I388" i="1" a="1"/>
  <c r="I388" i="1" s="1"/>
  <c r="I389" i="1" a="1"/>
  <c r="I389" i="1" s="1"/>
  <c r="I390" i="1" a="1"/>
  <c r="I390" i="1" s="1"/>
  <c r="I391" i="1" a="1"/>
  <c r="I391" i="1" s="1"/>
  <c r="I392" i="1" a="1"/>
  <c r="I392" i="1" s="1"/>
  <c r="I393" i="1" a="1"/>
  <c r="I393" i="1" s="1"/>
  <c r="I394" i="1" a="1"/>
  <c r="I394" i="1" s="1"/>
  <c r="I395" i="1" a="1"/>
  <c r="I395" i="1" s="1"/>
  <c r="I396" i="1" a="1"/>
  <c r="I396" i="1" s="1"/>
  <c r="I397" i="1" a="1"/>
  <c r="I397" i="1" s="1"/>
  <c r="I398" i="1" a="1"/>
  <c r="I398" i="1" s="1"/>
  <c r="I399" i="1" a="1"/>
  <c r="I399" i="1" s="1"/>
  <c r="I400" i="1" a="1"/>
  <c r="I400" i="1" s="1"/>
  <c r="I401" i="1" a="1"/>
  <c r="I401" i="1" s="1"/>
  <c r="I402" i="1" a="1"/>
  <c r="I402" i="1" s="1"/>
  <c r="I403" i="1" a="1"/>
  <c r="I403" i="1" s="1"/>
  <c r="I404" i="1" a="1"/>
  <c r="I404" i="1" s="1"/>
  <c r="I405" i="1" a="1"/>
  <c r="I405" i="1" s="1"/>
  <c r="I406" i="1" a="1"/>
  <c r="I406" i="1" s="1"/>
  <c r="I407" i="1" a="1"/>
  <c r="I407" i="1" s="1"/>
  <c r="I408" i="1" a="1"/>
  <c r="I408" i="1" s="1"/>
  <c r="I409" i="1" a="1"/>
  <c r="I409" i="1" s="1"/>
  <c r="I410" i="1" a="1"/>
  <c r="I410" i="1" s="1"/>
  <c r="I411" i="1" a="1"/>
  <c r="I411" i="1" s="1"/>
  <c r="I412" i="1" a="1"/>
  <c r="I412" i="1" s="1"/>
  <c r="I413" i="1" a="1"/>
  <c r="I413" i="1" s="1"/>
  <c r="I414" i="1" a="1"/>
  <c r="I414" i="1" s="1"/>
  <c r="I415" i="1" a="1"/>
  <c r="I415" i="1" s="1"/>
  <c r="I416" i="1" a="1"/>
  <c r="I416" i="1" s="1"/>
  <c r="I417" i="1" a="1"/>
  <c r="I417" i="1" s="1"/>
  <c r="I418" i="1" a="1"/>
  <c r="I418" i="1" s="1"/>
  <c r="I419" i="1" a="1"/>
  <c r="I419" i="1" s="1"/>
  <c r="I420" i="1" a="1"/>
  <c r="I420" i="1" s="1"/>
  <c r="I421" i="1" a="1"/>
  <c r="I421" i="1" s="1"/>
  <c r="I422" i="1" a="1"/>
  <c r="I422" i="1" s="1"/>
  <c r="I423" i="1" a="1"/>
  <c r="I423" i="1" s="1"/>
  <c r="I424" i="1" a="1"/>
  <c r="I424" i="1" s="1"/>
  <c r="I425" i="1" a="1"/>
  <c r="I425" i="1" s="1"/>
  <c r="I426" i="1" a="1"/>
  <c r="I426" i="1" s="1"/>
  <c r="I427" i="1" a="1"/>
  <c r="I427" i="1" s="1"/>
  <c r="I428" i="1" a="1"/>
  <c r="I428" i="1" s="1"/>
  <c r="I429" i="1" a="1"/>
  <c r="I429" i="1" s="1"/>
  <c r="I430" i="1" a="1"/>
  <c r="I430" i="1" s="1"/>
  <c r="I431" i="1" a="1"/>
  <c r="I431" i="1" s="1"/>
  <c r="I432" i="1" a="1"/>
  <c r="I432" i="1" s="1"/>
  <c r="I433" i="1" a="1"/>
  <c r="I433" i="1" s="1"/>
  <c r="I434" i="1" a="1"/>
  <c r="I434" i="1" s="1"/>
  <c r="I435" i="1" a="1"/>
  <c r="I435" i="1" s="1"/>
  <c r="I436" i="1" a="1"/>
  <c r="I436" i="1" s="1"/>
  <c r="I437" i="1" a="1"/>
  <c r="I437" i="1" s="1"/>
  <c r="I438" i="1" a="1"/>
  <c r="I438" i="1" s="1"/>
  <c r="I439" i="1" a="1"/>
  <c r="I439" i="1" s="1"/>
  <c r="I440" i="1" a="1"/>
  <c r="I440" i="1" s="1"/>
  <c r="I441" i="1" a="1"/>
  <c r="I441" i="1" s="1"/>
  <c r="I442" i="1" a="1"/>
  <c r="I442" i="1" s="1"/>
  <c r="I443" i="1" a="1"/>
  <c r="I443" i="1" s="1"/>
  <c r="I444" i="1" a="1"/>
  <c r="I444" i="1" s="1"/>
  <c r="I445" i="1" a="1"/>
  <c r="I445" i="1" s="1"/>
  <c r="I446" i="1" a="1"/>
  <c r="I446" i="1" s="1"/>
  <c r="I447" i="1" a="1"/>
  <c r="I447" i="1" s="1"/>
  <c r="I448" i="1" a="1"/>
  <c r="I448" i="1" s="1"/>
  <c r="I449" i="1" a="1"/>
  <c r="I449" i="1" s="1"/>
  <c r="I450" i="1" a="1"/>
  <c r="I450" i="1" s="1"/>
  <c r="I451" i="1" a="1"/>
  <c r="I451" i="1" s="1"/>
  <c r="I452" i="1" a="1"/>
  <c r="I452" i="1" s="1"/>
  <c r="I453" i="1" a="1"/>
  <c r="I453" i="1" s="1"/>
  <c r="I454" i="1" a="1"/>
  <c r="I454" i="1" s="1"/>
  <c r="I455" i="1" a="1"/>
  <c r="I455" i="1" s="1"/>
  <c r="I456" i="1" a="1"/>
  <c r="I456" i="1" s="1"/>
  <c r="I457" i="1" a="1"/>
  <c r="I457" i="1" s="1"/>
  <c r="I458" i="1" a="1"/>
  <c r="I458" i="1" s="1"/>
  <c r="I459" i="1" a="1"/>
  <c r="I459" i="1" s="1"/>
  <c r="I460" i="1" a="1"/>
  <c r="I460" i="1" s="1"/>
  <c r="I461" i="1" a="1"/>
  <c r="I461" i="1" s="1"/>
  <c r="I462" i="1" a="1"/>
  <c r="I462" i="1" s="1"/>
  <c r="I463" i="1" a="1"/>
  <c r="I463" i="1" s="1"/>
  <c r="I464" i="1" a="1"/>
  <c r="I464" i="1" s="1"/>
  <c r="I465" i="1" a="1"/>
  <c r="I465" i="1" s="1"/>
  <c r="I466" i="1" a="1"/>
  <c r="I466" i="1" s="1"/>
  <c r="I467" i="1" a="1"/>
  <c r="I467" i="1" s="1"/>
  <c r="I468" i="1" a="1"/>
  <c r="I468" i="1" s="1"/>
  <c r="I469" i="1" a="1"/>
  <c r="I469" i="1" s="1"/>
  <c r="I470" i="1" a="1"/>
  <c r="I470" i="1" s="1"/>
  <c r="I471" i="1" a="1"/>
  <c r="I471" i="1" s="1"/>
  <c r="I472" i="1" a="1"/>
  <c r="I472" i="1" s="1"/>
  <c r="I473" i="1" a="1"/>
  <c r="I473" i="1" s="1"/>
  <c r="I474" i="1" a="1"/>
  <c r="I474" i="1" s="1"/>
  <c r="I475" i="1" a="1"/>
  <c r="I475" i="1" s="1"/>
  <c r="I476" i="1" a="1"/>
  <c r="I476" i="1" s="1"/>
  <c r="I477" i="1" a="1"/>
  <c r="I477" i="1" s="1"/>
  <c r="I478" i="1" a="1"/>
  <c r="I478" i="1" s="1"/>
  <c r="I479" i="1" a="1"/>
  <c r="I479" i="1" s="1"/>
  <c r="I480" i="1" a="1"/>
  <c r="I480" i="1" s="1"/>
  <c r="I481" i="1" a="1"/>
  <c r="I481" i="1" s="1"/>
  <c r="I482" i="1" a="1"/>
  <c r="I482" i="1" s="1"/>
  <c r="I483" i="1" a="1"/>
  <c r="I483" i="1" s="1"/>
  <c r="I484" i="1" a="1"/>
  <c r="I484" i="1" s="1"/>
  <c r="I485" i="1" a="1"/>
  <c r="I485" i="1" s="1"/>
  <c r="I486" i="1" a="1"/>
  <c r="I486" i="1" s="1"/>
  <c r="I487" i="1" a="1"/>
  <c r="I487" i="1" s="1"/>
  <c r="I488" i="1" a="1"/>
  <c r="I488" i="1" s="1"/>
  <c r="I489" i="1" a="1"/>
  <c r="I489" i="1" s="1"/>
  <c r="I490" i="1" a="1"/>
  <c r="I490" i="1" s="1"/>
  <c r="I491" i="1" a="1"/>
  <c r="I491" i="1" s="1"/>
  <c r="I492" i="1" a="1"/>
  <c r="I492" i="1" s="1"/>
  <c r="I493" i="1" a="1"/>
  <c r="I493" i="1" s="1"/>
  <c r="I494" i="1" a="1"/>
  <c r="I494" i="1" s="1"/>
  <c r="I495" i="1" a="1"/>
  <c r="I495" i="1" s="1"/>
  <c r="I496" i="1" a="1"/>
  <c r="I496" i="1" s="1"/>
  <c r="I497" i="1" a="1"/>
  <c r="I497" i="1" s="1"/>
  <c r="I498" i="1" a="1"/>
  <c r="I498" i="1" s="1"/>
  <c r="I499" i="1" a="1"/>
  <c r="I499" i="1" s="1"/>
  <c r="I500" i="1" a="1"/>
  <c r="I500" i="1" s="1"/>
  <c r="I501" i="1" a="1"/>
  <c r="I501" i="1" s="1"/>
  <c r="I502" i="1" a="1"/>
  <c r="I502" i="1" s="1"/>
  <c r="I503" i="1" a="1"/>
  <c r="I503" i="1" s="1"/>
  <c r="I504" i="1" a="1"/>
  <c r="I504" i="1" s="1"/>
  <c r="I505" i="1" a="1"/>
  <c r="I505" i="1" s="1"/>
  <c r="I506" i="1" a="1"/>
  <c r="I506" i="1" s="1"/>
  <c r="I507" i="1" a="1"/>
  <c r="I507" i="1" s="1"/>
  <c r="I508" i="1" a="1"/>
  <c r="I508" i="1" s="1"/>
  <c r="I509" i="1" a="1"/>
  <c r="I509" i="1" s="1"/>
  <c r="I510" i="1" a="1"/>
  <c r="I510" i="1" s="1"/>
  <c r="I511" i="1" a="1"/>
  <c r="I511" i="1" s="1"/>
  <c r="I512" i="1" a="1"/>
  <c r="I512" i="1" s="1"/>
  <c r="I513" i="1" a="1"/>
  <c r="I513" i="1" s="1"/>
  <c r="I514" i="1" a="1"/>
  <c r="I514" i="1" s="1"/>
  <c r="I515" i="1" a="1"/>
  <c r="I515" i="1" s="1"/>
  <c r="I516" i="1" a="1"/>
  <c r="I516" i="1" s="1"/>
  <c r="I517" i="1" a="1"/>
  <c r="I517" i="1" s="1"/>
  <c r="I518" i="1" a="1"/>
  <c r="I518" i="1" s="1"/>
  <c r="I519" i="1" a="1"/>
  <c r="I519" i="1" s="1"/>
  <c r="I520" i="1" a="1"/>
  <c r="I520" i="1" s="1"/>
  <c r="I521" i="1" a="1"/>
  <c r="I521" i="1" s="1"/>
  <c r="I522" i="1" a="1"/>
  <c r="I522" i="1" s="1"/>
  <c r="I523" i="1" a="1"/>
  <c r="I523" i="1" s="1"/>
  <c r="I524" i="1" a="1"/>
  <c r="I524" i="1" s="1"/>
  <c r="I525" i="1" a="1"/>
  <c r="I525" i="1" s="1"/>
  <c r="I526" i="1" a="1"/>
  <c r="I526" i="1" s="1"/>
  <c r="I527" i="1" a="1"/>
  <c r="I527" i="1" s="1"/>
  <c r="I528" i="1" a="1"/>
  <c r="I528" i="1" s="1"/>
  <c r="I529" i="1" a="1"/>
  <c r="I529" i="1" s="1"/>
  <c r="I530" i="1" a="1"/>
  <c r="I530" i="1" s="1"/>
  <c r="I531" i="1" a="1"/>
  <c r="I531" i="1" s="1"/>
  <c r="I532" i="1" a="1"/>
  <c r="I532" i="1" s="1"/>
  <c r="I533" i="1" a="1"/>
  <c r="I533" i="1" s="1"/>
  <c r="I534" i="1" a="1"/>
  <c r="I534" i="1" s="1"/>
  <c r="I535" i="1" a="1"/>
  <c r="I535" i="1" s="1"/>
  <c r="I536" i="1" a="1"/>
  <c r="I536" i="1" s="1"/>
  <c r="I537" i="1" a="1"/>
  <c r="I537" i="1" s="1"/>
  <c r="I538" i="1" a="1"/>
  <c r="I538" i="1" s="1"/>
  <c r="I539" i="1" a="1"/>
  <c r="I539" i="1" s="1"/>
  <c r="I540" i="1" a="1"/>
  <c r="I540" i="1" s="1"/>
  <c r="I541" i="1" a="1"/>
  <c r="I541" i="1" s="1"/>
  <c r="I542" i="1" a="1"/>
  <c r="I542" i="1" s="1"/>
  <c r="I543" i="1" a="1"/>
  <c r="I543" i="1" s="1"/>
  <c r="I544" i="1" a="1"/>
  <c r="I544" i="1" s="1"/>
  <c r="I545" i="1" a="1"/>
  <c r="I545" i="1" s="1"/>
  <c r="I546" i="1" a="1"/>
  <c r="I546" i="1" s="1"/>
  <c r="I547" i="1" a="1"/>
  <c r="I547" i="1" s="1"/>
  <c r="I548" i="1" a="1"/>
  <c r="I548" i="1" s="1"/>
  <c r="I549" i="1" a="1"/>
  <c r="I549" i="1" s="1"/>
  <c r="I550" i="1" a="1"/>
  <c r="I550" i="1" s="1"/>
  <c r="I551" i="1" a="1"/>
  <c r="I551" i="1" s="1"/>
  <c r="I552" i="1" a="1"/>
  <c r="I552" i="1" s="1"/>
  <c r="I553" i="1" a="1"/>
  <c r="I553" i="1" s="1"/>
  <c r="I554" i="1" a="1"/>
  <c r="I554" i="1" s="1"/>
  <c r="I555" i="1" a="1"/>
  <c r="I555" i="1" s="1"/>
  <c r="I556" i="1" a="1"/>
  <c r="I556" i="1" s="1"/>
  <c r="I557" i="1" a="1"/>
  <c r="I557" i="1" s="1"/>
  <c r="I558" i="1" a="1"/>
  <c r="I558" i="1" s="1"/>
  <c r="I559" i="1" a="1"/>
  <c r="I559" i="1" s="1"/>
  <c r="I560" i="1" a="1"/>
  <c r="I560" i="1" s="1"/>
  <c r="I561" i="1" a="1"/>
  <c r="I561" i="1" s="1"/>
  <c r="I562" i="1" a="1"/>
  <c r="I562" i="1" s="1"/>
  <c r="I563" i="1" a="1"/>
  <c r="I563" i="1" s="1"/>
  <c r="I564" i="1" a="1"/>
  <c r="I564" i="1" s="1"/>
  <c r="I565" i="1" a="1"/>
  <c r="I565" i="1" s="1"/>
  <c r="I566" i="1" a="1"/>
  <c r="I566" i="1" s="1"/>
  <c r="I567" i="1" a="1"/>
  <c r="I567" i="1" s="1"/>
  <c r="I568" i="1" a="1"/>
  <c r="I568" i="1" s="1"/>
  <c r="I569" i="1" a="1"/>
  <c r="I569" i="1" s="1"/>
  <c r="I570" i="1" a="1"/>
  <c r="I570" i="1" s="1"/>
  <c r="I571" i="1" a="1"/>
  <c r="I571" i="1" s="1"/>
  <c r="I572" i="1" a="1"/>
  <c r="I572" i="1" s="1"/>
  <c r="I573" i="1" a="1"/>
  <c r="I573" i="1" s="1"/>
  <c r="I574" i="1" a="1"/>
  <c r="I574" i="1" s="1"/>
  <c r="I575" i="1" a="1"/>
  <c r="I575" i="1" s="1"/>
  <c r="I576" i="1" a="1"/>
  <c r="I576" i="1" s="1"/>
  <c r="I577" i="1" a="1"/>
  <c r="I577" i="1" s="1"/>
  <c r="I578" i="1" a="1"/>
  <c r="I578" i="1" s="1"/>
  <c r="I579" i="1" a="1"/>
  <c r="I579" i="1" s="1"/>
  <c r="I580" i="1" a="1"/>
  <c r="I580" i="1" s="1"/>
  <c r="I581" i="1" a="1"/>
  <c r="I581" i="1" s="1"/>
  <c r="I582" i="1" a="1"/>
  <c r="I582" i="1" s="1"/>
  <c r="I583" i="1" a="1"/>
  <c r="I583" i="1" s="1"/>
  <c r="I584" i="1" a="1"/>
  <c r="I584" i="1" s="1"/>
  <c r="I585" i="1" a="1"/>
  <c r="I585" i="1" s="1"/>
  <c r="I586" i="1" a="1"/>
  <c r="I586" i="1" s="1"/>
  <c r="I587" i="1" a="1"/>
  <c r="I587" i="1" s="1"/>
  <c r="I588" i="1" a="1"/>
  <c r="I588" i="1" s="1"/>
  <c r="I589" i="1" a="1"/>
  <c r="I589" i="1" s="1"/>
  <c r="I590" i="1" a="1"/>
  <c r="I590" i="1" s="1"/>
  <c r="I591" i="1" a="1"/>
  <c r="I591" i="1" s="1"/>
  <c r="I592" i="1" a="1"/>
  <c r="I592" i="1" s="1"/>
  <c r="I593" i="1" a="1"/>
  <c r="I593" i="1" s="1"/>
  <c r="I594" i="1" a="1"/>
  <c r="I594" i="1" s="1"/>
  <c r="I595" i="1" a="1"/>
  <c r="I595" i="1" s="1"/>
  <c r="I596" i="1" a="1"/>
  <c r="I596" i="1" s="1"/>
  <c r="I597" i="1" a="1"/>
  <c r="I597" i="1" s="1"/>
  <c r="I598" i="1" a="1"/>
  <c r="I598" i="1" s="1"/>
  <c r="I599" i="1" a="1"/>
  <c r="I599" i="1" s="1"/>
  <c r="I600" i="1" a="1"/>
  <c r="I600" i="1" s="1"/>
  <c r="I601" i="1" a="1"/>
  <c r="I601" i="1" s="1"/>
  <c r="I602" i="1" a="1"/>
  <c r="I602" i="1" s="1"/>
  <c r="I603" i="1" a="1"/>
  <c r="I603" i="1" s="1"/>
  <c r="I604" i="1" a="1"/>
  <c r="I604" i="1" s="1"/>
  <c r="I605" i="1" a="1"/>
  <c r="I605" i="1" s="1"/>
  <c r="I606" i="1" a="1"/>
  <c r="I606" i="1" s="1"/>
  <c r="I607" i="1" a="1"/>
  <c r="I607" i="1" s="1"/>
  <c r="I608" i="1" a="1"/>
  <c r="I608" i="1" s="1"/>
  <c r="I609" i="1" a="1"/>
  <c r="I609" i="1" s="1"/>
  <c r="I610" i="1" a="1"/>
  <c r="I610" i="1" s="1"/>
  <c r="I611" i="1" a="1"/>
  <c r="I611" i="1" s="1"/>
  <c r="I612" i="1" a="1"/>
  <c r="I612" i="1" s="1"/>
  <c r="I613" i="1" a="1"/>
  <c r="I613" i="1" s="1"/>
  <c r="I614" i="1" a="1"/>
  <c r="I614" i="1" s="1"/>
  <c r="I615" i="1" a="1"/>
  <c r="I615" i="1" s="1"/>
  <c r="I616" i="1" a="1"/>
  <c r="I616" i="1" s="1"/>
  <c r="I617" i="1" a="1"/>
  <c r="I617" i="1" s="1"/>
  <c r="I618" i="1" a="1"/>
  <c r="I618" i="1" s="1"/>
  <c r="I619" i="1" a="1"/>
  <c r="I619" i="1" s="1"/>
  <c r="I620" i="1" a="1"/>
  <c r="I620" i="1" s="1"/>
  <c r="I621" i="1" a="1"/>
  <c r="I621" i="1" s="1"/>
  <c r="I622" i="1" a="1"/>
  <c r="I622" i="1" s="1"/>
  <c r="I623" i="1" a="1"/>
  <c r="I623" i="1" s="1"/>
  <c r="I624" i="1" a="1"/>
  <c r="I624" i="1" s="1"/>
  <c r="I625" i="1" a="1"/>
  <c r="I625" i="1" s="1"/>
  <c r="I626" i="1" a="1"/>
  <c r="I626" i="1" s="1"/>
  <c r="I627" i="1" a="1"/>
  <c r="I627" i="1" s="1"/>
  <c r="I628" i="1" a="1"/>
  <c r="I628" i="1" s="1"/>
  <c r="I629" i="1" a="1"/>
  <c r="I629" i="1" s="1"/>
  <c r="I630" i="1" a="1"/>
  <c r="I630" i="1" s="1"/>
  <c r="I631" i="1" a="1"/>
  <c r="I631" i="1" s="1"/>
  <c r="I632" i="1" a="1"/>
  <c r="I632" i="1" s="1"/>
  <c r="I633" i="1" a="1"/>
  <c r="I633" i="1" s="1"/>
  <c r="I634" i="1" a="1"/>
  <c r="I634" i="1" s="1"/>
  <c r="I635" i="1" a="1"/>
  <c r="I635" i="1" s="1"/>
  <c r="I636" i="1" a="1"/>
  <c r="I636" i="1" s="1"/>
  <c r="I637" i="1" a="1"/>
  <c r="I637" i="1" s="1"/>
  <c r="I638" i="1" a="1"/>
  <c r="I638" i="1" s="1"/>
  <c r="I639" i="1" a="1"/>
  <c r="I639" i="1" s="1"/>
  <c r="I640" i="1" a="1"/>
  <c r="I640" i="1" s="1"/>
  <c r="I641" i="1" a="1"/>
  <c r="I641" i="1" s="1"/>
  <c r="I642" i="1" a="1"/>
  <c r="I642" i="1" s="1"/>
  <c r="I643" i="1" a="1"/>
  <c r="I643" i="1" s="1"/>
  <c r="I644" i="1" a="1"/>
  <c r="I644" i="1" s="1"/>
  <c r="I645" i="1" a="1"/>
  <c r="I645" i="1" s="1"/>
  <c r="I646" i="1" a="1"/>
  <c r="I646" i="1" s="1"/>
  <c r="I647" i="1" a="1"/>
  <c r="I647" i="1" s="1"/>
  <c r="I648" i="1" a="1"/>
  <c r="I648" i="1" s="1"/>
  <c r="I649" i="1" a="1"/>
  <c r="I649" i="1" s="1"/>
  <c r="I650" i="1" a="1"/>
  <c r="I650" i="1" s="1"/>
  <c r="I651" i="1" a="1"/>
  <c r="I651" i="1" s="1"/>
  <c r="I652" i="1" a="1"/>
  <c r="I652" i="1" s="1"/>
  <c r="I653" i="1" a="1"/>
  <c r="I653" i="1" s="1"/>
  <c r="I654" i="1" a="1"/>
  <c r="I654" i="1" s="1"/>
  <c r="I655" i="1" a="1"/>
  <c r="I655" i="1" s="1"/>
  <c r="I656" i="1" a="1"/>
  <c r="I656" i="1" s="1"/>
  <c r="I657" i="1" a="1"/>
  <c r="I657" i="1" s="1"/>
  <c r="I658" i="1" a="1"/>
  <c r="I658" i="1" s="1"/>
  <c r="I659" i="1" a="1"/>
  <c r="I659" i="1" s="1"/>
  <c r="I660" i="1" a="1"/>
  <c r="I660" i="1" s="1"/>
  <c r="I661" i="1" a="1"/>
  <c r="I661" i="1" s="1"/>
  <c r="I662" i="1" a="1"/>
  <c r="I662" i="1" s="1"/>
  <c r="I663" i="1" a="1"/>
  <c r="I663" i="1" s="1"/>
  <c r="I664" i="1" a="1"/>
  <c r="I664" i="1" s="1"/>
  <c r="I665" i="1" a="1"/>
  <c r="I665" i="1" s="1"/>
  <c r="I666" i="1" a="1"/>
  <c r="I666" i="1" s="1"/>
  <c r="I667" i="1" a="1"/>
  <c r="I667" i="1" s="1"/>
  <c r="I668" i="1" a="1"/>
  <c r="I668" i="1" s="1"/>
  <c r="I669" i="1" a="1"/>
  <c r="I669" i="1" s="1"/>
  <c r="I670" i="1" a="1"/>
  <c r="I670" i="1" s="1"/>
  <c r="I671" i="1" a="1"/>
  <c r="I671" i="1" s="1"/>
  <c r="I672" i="1" a="1"/>
  <c r="I672" i="1" s="1"/>
  <c r="I673" i="1" a="1"/>
  <c r="I673" i="1" s="1"/>
  <c r="I674" i="1" a="1"/>
  <c r="I674" i="1" s="1"/>
  <c r="I675" i="1" a="1"/>
  <c r="I675" i="1" s="1"/>
  <c r="I676" i="1" a="1"/>
  <c r="I676" i="1" s="1"/>
  <c r="I677" i="1" a="1"/>
  <c r="I677" i="1" s="1"/>
  <c r="I678" i="1" a="1"/>
  <c r="I678" i="1" s="1"/>
  <c r="I679" i="1" a="1"/>
  <c r="I679" i="1" s="1"/>
  <c r="I680" i="1" a="1"/>
  <c r="I680" i="1" s="1"/>
  <c r="I681" i="1" a="1"/>
  <c r="I681" i="1" s="1"/>
  <c r="I682" i="1" a="1"/>
  <c r="I682" i="1" s="1"/>
  <c r="I683" i="1" a="1"/>
  <c r="I683" i="1" s="1"/>
  <c r="I684" i="1" a="1"/>
  <c r="I684" i="1" s="1"/>
  <c r="I685" i="1" a="1"/>
  <c r="I685" i="1" s="1"/>
  <c r="I686" i="1" a="1"/>
  <c r="I686" i="1" s="1"/>
  <c r="I687" i="1" a="1"/>
  <c r="I687" i="1" s="1"/>
  <c r="I688" i="1" a="1"/>
  <c r="I688" i="1" s="1"/>
  <c r="I689" i="1" a="1"/>
  <c r="I689" i="1" s="1"/>
  <c r="I690" i="1" a="1"/>
  <c r="I690" i="1" s="1"/>
  <c r="I691" i="1" a="1"/>
  <c r="I691" i="1" s="1"/>
  <c r="I692" i="1" a="1"/>
  <c r="I692" i="1" s="1"/>
  <c r="I693" i="1" a="1"/>
  <c r="I693" i="1" s="1"/>
  <c r="I694" i="1" a="1"/>
  <c r="I694" i="1" s="1"/>
  <c r="I695" i="1" a="1"/>
  <c r="I695" i="1" s="1"/>
  <c r="I696" i="1" a="1"/>
  <c r="I696" i="1" s="1"/>
  <c r="I697" i="1" a="1"/>
  <c r="I697" i="1" s="1"/>
  <c r="I698" i="1" a="1"/>
  <c r="I698" i="1" s="1"/>
  <c r="I699" i="1" a="1"/>
  <c r="I699" i="1" s="1"/>
  <c r="I700" i="1" a="1"/>
  <c r="I700" i="1" s="1"/>
  <c r="I701" i="1" a="1"/>
  <c r="I701" i="1" s="1"/>
  <c r="I702" i="1" a="1"/>
  <c r="I702" i="1" s="1"/>
  <c r="I703" i="1" a="1"/>
  <c r="I703" i="1" s="1"/>
  <c r="I704" i="1" a="1"/>
  <c r="I704" i="1" s="1"/>
  <c r="I705" i="1" a="1"/>
  <c r="I705" i="1" s="1"/>
  <c r="I706" i="1" a="1"/>
  <c r="I706" i="1" s="1"/>
  <c r="I707" i="1" a="1"/>
  <c r="I707" i="1" s="1"/>
  <c r="I708" i="1" a="1"/>
  <c r="I708" i="1" s="1"/>
  <c r="I709" i="1" a="1"/>
  <c r="I709" i="1" s="1"/>
  <c r="I710" i="1" a="1"/>
  <c r="I710" i="1" s="1"/>
  <c r="I711" i="1" a="1"/>
  <c r="I711" i="1" s="1"/>
  <c r="I712" i="1" a="1"/>
  <c r="I712" i="1" s="1"/>
  <c r="I713" i="1" a="1"/>
  <c r="I713" i="1" s="1"/>
  <c r="I714" i="1" a="1"/>
  <c r="I714" i="1" s="1"/>
  <c r="I715" i="1" a="1"/>
  <c r="I715" i="1" s="1"/>
  <c r="I716" i="1" a="1"/>
  <c r="I716" i="1" s="1"/>
  <c r="I717" i="1" a="1"/>
  <c r="I717" i="1" s="1"/>
  <c r="I718" i="1" a="1"/>
  <c r="I718" i="1" s="1"/>
  <c r="I719" i="1" a="1"/>
  <c r="I719" i="1" s="1"/>
  <c r="I720" i="1" a="1"/>
  <c r="I720" i="1" s="1"/>
  <c r="I721" i="1" a="1"/>
  <c r="I721" i="1" s="1"/>
  <c r="I722" i="1" a="1"/>
  <c r="I722" i="1" s="1"/>
  <c r="I723" i="1" a="1"/>
  <c r="I723" i="1" s="1"/>
  <c r="I724" i="1" a="1"/>
  <c r="I724" i="1" s="1"/>
  <c r="I725" i="1" a="1"/>
  <c r="I725" i="1" s="1"/>
  <c r="I726" i="1" a="1"/>
  <c r="I726" i="1" s="1"/>
  <c r="I727" i="1" a="1"/>
  <c r="I727" i="1" s="1"/>
  <c r="I728" i="1" a="1"/>
  <c r="I728" i="1" s="1"/>
  <c r="I729" i="1" a="1"/>
  <c r="I729" i="1" s="1"/>
  <c r="I730" i="1" a="1"/>
  <c r="I730" i="1" s="1"/>
  <c r="I731" i="1" a="1"/>
  <c r="I731" i="1" s="1"/>
  <c r="I732" i="1" a="1"/>
  <c r="I732" i="1" s="1"/>
  <c r="I733" i="1" a="1"/>
  <c r="I733" i="1" s="1"/>
  <c r="I734" i="1" a="1"/>
  <c r="I734" i="1" s="1"/>
  <c r="I735" i="1" a="1"/>
  <c r="I735" i="1" s="1"/>
  <c r="I736" i="1" a="1"/>
  <c r="I736" i="1" s="1"/>
  <c r="I737" i="1" a="1"/>
  <c r="I737" i="1" s="1"/>
  <c r="I738" i="1" a="1"/>
  <c r="I738" i="1" s="1"/>
  <c r="I739" i="1" a="1"/>
  <c r="I739" i="1" s="1"/>
  <c r="I740" i="1" a="1"/>
  <c r="I740" i="1" s="1"/>
  <c r="I741" i="1" a="1"/>
  <c r="I741" i="1" s="1"/>
  <c r="I742" i="1" a="1"/>
  <c r="I742" i="1" s="1"/>
  <c r="I743" i="1" a="1"/>
  <c r="I743" i="1" s="1"/>
  <c r="I744" i="1" a="1"/>
  <c r="I744" i="1" s="1"/>
  <c r="I745" i="1" a="1"/>
  <c r="I745" i="1" s="1"/>
  <c r="I746" i="1" a="1"/>
  <c r="I746" i="1" s="1"/>
  <c r="I747" i="1" a="1"/>
  <c r="I747" i="1" s="1"/>
  <c r="I748" i="1" a="1"/>
  <c r="I748" i="1" s="1"/>
  <c r="I749" i="1" a="1"/>
  <c r="I749" i="1" s="1"/>
  <c r="I750" i="1" a="1"/>
  <c r="I750" i="1" s="1"/>
  <c r="I751" i="1" a="1"/>
  <c r="I751" i="1" s="1"/>
  <c r="I752" i="1" a="1"/>
  <c r="I752" i="1" s="1"/>
  <c r="I753" i="1" a="1"/>
  <c r="I753" i="1" s="1"/>
  <c r="I754" i="1" a="1"/>
  <c r="I754" i="1" s="1"/>
  <c r="I755" i="1" a="1"/>
  <c r="I755" i="1" s="1"/>
  <c r="I756" i="1" a="1"/>
  <c r="I756" i="1" s="1"/>
  <c r="I757" i="1" a="1"/>
  <c r="I757" i="1" s="1"/>
  <c r="I758" i="1" a="1"/>
  <c r="I758" i="1" s="1"/>
  <c r="I759" i="1" a="1"/>
  <c r="I759" i="1" s="1"/>
  <c r="I760" i="1" a="1"/>
  <c r="I760" i="1" s="1"/>
  <c r="I761" i="1" a="1"/>
  <c r="I761" i="1" s="1"/>
  <c r="I762" i="1" a="1"/>
  <c r="I762" i="1" s="1"/>
  <c r="I763" i="1" a="1"/>
  <c r="I763" i="1" s="1"/>
  <c r="I764" i="1" a="1"/>
  <c r="I764" i="1" s="1"/>
  <c r="I765" i="1" a="1"/>
  <c r="I765" i="1" s="1"/>
  <c r="I766" i="1" a="1"/>
  <c r="I766" i="1" s="1"/>
  <c r="I767" i="1" a="1"/>
  <c r="I767" i="1" s="1"/>
  <c r="I768" i="1" a="1"/>
  <c r="I768" i="1" s="1"/>
  <c r="I769" i="1" a="1"/>
  <c r="I769" i="1" s="1"/>
  <c r="I770" i="1" a="1"/>
  <c r="I770" i="1" s="1"/>
  <c r="I771" i="1" a="1"/>
  <c r="I771" i="1" s="1"/>
  <c r="I772" i="1" a="1"/>
  <c r="I772" i="1" s="1"/>
  <c r="I773" i="1" a="1"/>
  <c r="I773" i="1" s="1"/>
  <c r="I774" i="1" a="1"/>
  <c r="I774" i="1" s="1"/>
  <c r="I775" i="1" a="1"/>
  <c r="I775" i="1" s="1"/>
  <c r="I776" i="1" a="1"/>
  <c r="I776" i="1" s="1"/>
  <c r="I777" i="1" a="1"/>
  <c r="I777" i="1" s="1"/>
  <c r="I778" i="1" a="1"/>
  <c r="I778" i="1" s="1"/>
  <c r="I779" i="1" a="1"/>
  <c r="I779" i="1" s="1"/>
  <c r="I780" i="1" a="1"/>
  <c r="I780" i="1" s="1"/>
  <c r="I781" i="1" a="1"/>
  <c r="I781" i="1" s="1"/>
  <c r="I782" i="1" a="1"/>
  <c r="I782" i="1" s="1"/>
  <c r="I783" i="1" a="1"/>
  <c r="I783" i="1" s="1"/>
  <c r="I784" i="1" a="1"/>
  <c r="I784" i="1" s="1"/>
  <c r="I785" i="1" a="1"/>
  <c r="I785" i="1" s="1"/>
  <c r="I786" i="1" a="1"/>
  <c r="I786" i="1" s="1"/>
  <c r="I787" i="1" a="1"/>
  <c r="I787" i="1" s="1"/>
  <c r="I788" i="1" a="1"/>
  <c r="I788" i="1" s="1"/>
  <c r="I789" i="1" a="1"/>
  <c r="I789" i="1" s="1"/>
  <c r="I790" i="1" a="1"/>
  <c r="I790" i="1" s="1"/>
  <c r="I791" i="1" a="1"/>
  <c r="I791" i="1" s="1"/>
  <c r="I792" i="1" a="1"/>
  <c r="I792" i="1" s="1"/>
  <c r="I793" i="1" a="1"/>
  <c r="I793" i="1" s="1"/>
  <c r="I794" i="1" a="1"/>
  <c r="I794" i="1" s="1"/>
  <c r="I795" i="1" a="1"/>
  <c r="I795" i="1" s="1"/>
  <c r="I796" i="1" a="1"/>
  <c r="I796" i="1" s="1"/>
  <c r="I797" i="1" a="1"/>
  <c r="I797" i="1" s="1"/>
  <c r="I798" i="1" a="1"/>
  <c r="I798" i="1" s="1"/>
  <c r="I799" i="1" a="1"/>
  <c r="I799" i="1" s="1"/>
  <c r="I800" i="1" a="1"/>
  <c r="I800" i="1" s="1"/>
  <c r="I801" i="1" a="1"/>
  <c r="I801" i="1" s="1"/>
  <c r="I802" i="1" a="1"/>
  <c r="I802" i="1" s="1"/>
  <c r="I803" i="1" a="1"/>
  <c r="I803" i="1" s="1"/>
  <c r="I804" i="1" a="1"/>
  <c r="I804" i="1" s="1"/>
  <c r="I805" i="1" a="1"/>
  <c r="I805" i="1" s="1"/>
  <c r="I806" i="1" a="1"/>
  <c r="I806" i="1" s="1"/>
  <c r="I807" i="1" a="1"/>
  <c r="I807" i="1" s="1"/>
  <c r="I808" i="1" a="1"/>
  <c r="I808" i="1" s="1"/>
  <c r="I809" i="1" a="1"/>
  <c r="I809" i="1" s="1"/>
  <c r="I810" i="1" a="1"/>
  <c r="I810" i="1" s="1"/>
  <c r="I811" i="1" a="1"/>
  <c r="I811" i="1" s="1"/>
  <c r="I812" i="1" a="1"/>
  <c r="I812" i="1" s="1"/>
  <c r="I813" i="1" a="1"/>
  <c r="I813" i="1" s="1"/>
  <c r="I814" i="1" a="1"/>
  <c r="I814" i="1" s="1"/>
  <c r="I815" i="1" a="1"/>
  <c r="I815" i="1" s="1"/>
  <c r="I816" i="1" a="1"/>
  <c r="I816" i="1" s="1"/>
  <c r="I817" i="1" a="1"/>
  <c r="I817" i="1" s="1"/>
  <c r="I818" i="1" a="1"/>
  <c r="I818" i="1" s="1"/>
  <c r="I819" i="1" a="1"/>
  <c r="I819" i="1" s="1"/>
  <c r="I820" i="1" a="1"/>
  <c r="I820" i="1" s="1"/>
  <c r="I821" i="1" a="1"/>
  <c r="I821" i="1" s="1"/>
  <c r="I822" i="1" a="1"/>
  <c r="I822" i="1" s="1"/>
  <c r="I823" i="1" a="1"/>
  <c r="I823" i="1" s="1"/>
  <c r="I824" i="1" a="1"/>
  <c r="I824" i="1" s="1"/>
  <c r="I825" i="1" a="1"/>
  <c r="I825" i="1" s="1"/>
  <c r="I826" i="1" a="1"/>
  <c r="I826" i="1" s="1"/>
  <c r="I827" i="1" a="1"/>
  <c r="I827" i="1" s="1"/>
  <c r="I828" i="1" a="1"/>
  <c r="I828" i="1" s="1"/>
  <c r="I829" i="1" a="1"/>
  <c r="I829" i="1" s="1"/>
  <c r="I830" i="1" a="1"/>
  <c r="I830" i="1" s="1"/>
  <c r="I831" i="1" a="1"/>
  <c r="I831" i="1" s="1"/>
  <c r="I832" i="1" a="1"/>
  <c r="I832" i="1" s="1"/>
  <c r="I833" i="1" a="1"/>
  <c r="I833" i="1" s="1"/>
  <c r="I834" i="1" a="1"/>
  <c r="I834" i="1" s="1"/>
  <c r="I835" i="1" a="1"/>
  <c r="I835" i="1" s="1"/>
  <c r="I836" i="1" a="1"/>
  <c r="I836" i="1" s="1"/>
  <c r="I837" i="1" a="1"/>
  <c r="I837" i="1" s="1"/>
  <c r="I838" i="1" a="1"/>
  <c r="I838" i="1" s="1"/>
  <c r="I839" i="1" a="1"/>
  <c r="I839" i="1" s="1"/>
  <c r="I840" i="1" a="1"/>
  <c r="I840" i="1" s="1"/>
  <c r="I841" i="1" a="1"/>
  <c r="I841" i="1" s="1"/>
  <c r="I842" i="1" a="1"/>
  <c r="I842" i="1" s="1"/>
  <c r="I843" i="1" a="1"/>
  <c r="I843" i="1" s="1"/>
  <c r="I844" i="1" a="1"/>
  <c r="I844" i="1" s="1"/>
  <c r="I845" i="1" a="1"/>
  <c r="I845" i="1" s="1"/>
  <c r="I846" i="1" a="1"/>
  <c r="I846" i="1" s="1"/>
  <c r="I847" i="1" a="1"/>
  <c r="I847" i="1" s="1"/>
  <c r="I848" i="1" a="1"/>
  <c r="I848" i="1" s="1"/>
  <c r="I849" i="1" a="1"/>
  <c r="I849" i="1" s="1"/>
  <c r="I850" i="1" a="1"/>
  <c r="I850" i="1" s="1"/>
  <c r="I851" i="1" a="1"/>
  <c r="I851" i="1" s="1"/>
  <c r="I852" i="1" a="1"/>
  <c r="I852" i="1" s="1"/>
  <c r="I853" i="1" a="1"/>
  <c r="I853" i="1" s="1"/>
  <c r="I854" i="1" a="1"/>
  <c r="I854" i="1" s="1"/>
  <c r="I855" i="1" a="1"/>
  <c r="I855" i="1" s="1"/>
  <c r="I856" i="1" a="1"/>
  <c r="I856" i="1" s="1"/>
  <c r="I857" i="1" a="1"/>
  <c r="I857" i="1" s="1"/>
  <c r="I858" i="1" a="1"/>
  <c r="I858" i="1" s="1"/>
  <c r="I859" i="1" a="1"/>
  <c r="I859" i="1" s="1"/>
  <c r="I860" i="1" a="1"/>
  <c r="I860" i="1" s="1"/>
  <c r="I861" i="1" a="1"/>
  <c r="I861" i="1" s="1"/>
  <c r="I862" i="1" a="1"/>
  <c r="I862" i="1" s="1"/>
  <c r="I863" i="1" a="1"/>
  <c r="I863" i="1" s="1"/>
  <c r="I864" i="1" a="1"/>
  <c r="I864" i="1" s="1"/>
  <c r="I865" i="1" a="1"/>
  <c r="I865" i="1" s="1"/>
  <c r="I866" i="1" a="1"/>
  <c r="I866" i="1" s="1"/>
  <c r="I867" i="1" a="1"/>
  <c r="I867" i="1" s="1"/>
  <c r="I868" i="1" a="1"/>
  <c r="I868" i="1" s="1"/>
  <c r="I869" i="1" a="1"/>
  <c r="I869" i="1" s="1"/>
  <c r="I870" i="1" a="1"/>
  <c r="I870" i="1" s="1"/>
  <c r="I871" i="1" a="1"/>
  <c r="I871" i="1" s="1"/>
  <c r="I872" i="1" a="1"/>
  <c r="I872" i="1" s="1"/>
  <c r="I873" i="1" a="1"/>
  <c r="I873" i="1" s="1"/>
  <c r="I874" i="1" a="1"/>
  <c r="I874" i="1" s="1"/>
  <c r="I875" i="1" a="1"/>
  <c r="I875" i="1" s="1"/>
  <c r="I876" i="1" a="1"/>
  <c r="I876" i="1" s="1"/>
  <c r="I877" i="1" a="1"/>
  <c r="I877" i="1" s="1"/>
  <c r="I878" i="1" a="1"/>
  <c r="I878" i="1" s="1"/>
  <c r="I879" i="1" a="1"/>
  <c r="I879" i="1" s="1"/>
  <c r="I880" i="1" a="1"/>
  <c r="I880" i="1" s="1"/>
  <c r="I881" i="1" a="1"/>
  <c r="I881" i="1" s="1"/>
  <c r="I882" i="1" a="1"/>
  <c r="I882" i="1" s="1"/>
  <c r="I883" i="1" a="1"/>
  <c r="I883" i="1" s="1"/>
  <c r="I884" i="1" a="1"/>
  <c r="I884" i="1" s="1"/>
  <c r="I885" i="1" a="1"/>
  <c r="I885" i="1" s="1"/>
  <c r="I886" i="1" a="1"/>
  <c r="I886" i="1" s="1"/>
  <c r="I887" i="1" a="1"/>
  <c r="I887" i="1" s="1"/>
  <c r="I888" i="1" a="1"/>
  <c r="I888" i="1" s="1"/>
  <c r="I889" i="1" a="1"/>
  <c r="I889" i="1" s="1"/>
  <c r="I890" i="1" a="1"/>
  <c r="I890" i="1" s="1"/>
  <c r="I891" i="1" a="1"/>
  <c r="I891" i="1" s="1"/>
  <c r="I892" i="1" a="1"/>
  <c r="I892" i="1" s="1"/>
  <c r="I893" i="1" a="1"/>
  <c r="I893" i="1" s="1"/>
  <c r="I894" i="1" a="1"/>
  <c r="I894" i="1" s="1"/>
  <c r="I895" i="1" a="1"/>
  <c r="I895" i="1" s="1"/>
  <c r="I896" i="1" a="1"/>
  <c r="I896" i="1" s="1"/>
  <c r="I897" i="1" a="1"/>
  <c r="I897" i="1" s="1"/>
  <c r="I898" i="1" a="1"/>
  <c r="I898" i="1" s="1"/>
  <c r="I899" i="1" a="1"/>
  <c r="I899" i="1" s="1"/>
  <c r="I900" i="1" a="1"/>
  <c r="I900" i="1" s="1"/>
  <c r="I901" i="1" a="1"/>
  <c r="I901" i="1" s="1"/>
  <c r="I902" i="1" a="1"/>
  <c r="I902" i="1" s="1"/>
  <c r="I903" i="1" a="1"/>
  <c r="I903" i="1" s="1"/>
  <c r="I904" i="1" a="1"/>
  <c r="I904" i="1" s="1"/>
  <c r="I905" i="1" a="1"/>
  <c r="I905" i="1" s="1"/>
  <c r="I906" i="1" a="1"/>
  <c r="I906" i="1" s="1"/>
  <c r="I907" i="1" a="1"/>
  <c r="I907" i="1" s="1"/>
  <c r="I908" i="1" a="1"/>
  <c r="I908" i="1" s="1"/>
  <c r="I909" i="1" a="1"/>
  <c r="I909" i="1" s="1"/>
  <c r="I910" i="1" a="1"/>
  <c r="I910" i="1" s="1"/>
  <c r="I911" i="1" a="1"/>
  <c r="I911" i="1" s="1"/>
  <c r="I912" i="1" a="1"/>
  <c r="I912" i="1" s="1"/>
  <c r="I913" i="1" a="1"/>
  <c r="I913" i="1" s="1"/>
  <c r="I914" i="1" a="1"/>
  <c r="I914" i="1" s="1"/>
  <c r="I915" i="1" a="1"/>
  <c r="I915" i="1" s="1"/>
  <c r="I916" i="1" a="1"/>
  <c r="I916" i="1" s="1"/>
  <c r="I917" i="1" a="1"/>
  <c r="I917" i="1" s="1"/>
  <c r="I918" i="1" a="1"/>
  <c r="I918" i="1" s="1"/>
  <c r="I919" i="1" a="1"/>
  <c r="I919" i="1" s="1"/>
  <c r="I920" i="1" a="1"/>
  <c r="I920" i="1" s="1"/>
  <c r="I921" i="1" a="1"/>
  <c r="I921" i="1" s="1"/>
  <c r="I922" i="1" a="1"/>
  <c r="I922" i="1" s="1"/>
  <c r="I923" i="1" a="1"/>
  <c r="I923" i="1" s="1"/>
  <c r="I924" i="1" a="1"/>
  <c r="I924" i="1" s="1"/>
  <c r="I925" i="1" a="1"/>
  <c r="I925" i="1" s="1"/>
  <c r="I926" i="1" a="1"/>
  <c r="I926" i="1" s="1"/>
  <c r="I927" i="1" a="1"/>
  <c r="I927" i="1" s="1"/>
  <c r="I928" i="1" a="1"/>
  <c r="I928" i="1" s="1"/>
  <c r="I929" i="1" a="1"/>
  <c r="I929" i="1" s="1"/>
  <c r="I930" i="1" a="1"/>
  <c r="I930" i="1" s="1"/>
  <c r="I931" i="1" a="1"/>
  <c r="I931" i="1" s="1"/>
  <c r="I932" i="1" a="1"/>
  <c r="I932" i="1" s="1"/>
  <c r="I933" i="1" a="1"/>
  <c r="I933" i="1" s="1"/>
  <c r="I934" i="1" a="1"/>
  <c r="I934" i="1" s="1"/>
  <c r="I935" i="1" a="1"/>
  <c r="I935" i="1" s="1"/>
  <c r="I936" i="1" a="1"/>
  <c r="I936" i="1" s="1"/>
  <c r="I937" i="1" a="1"/>
  <c r="I937" i="1" s="1"/>
  <c r="I938" i="1" a="1"/>
  <c r="I938" i="1" s="1"/>
  <c r="I939" i="1" a="1"/>
  <c r="I939" i="1" s="1"/>
  <c r="I940" i="1" a="1"/>
  <c r="I940" i="1" s="1"/>
  <c r="I941" i="1" a="1"/>
  <c r="I941" i="1" s="1"/>
  <c r="I942" i="1" a="1"/>
  <c r="I942" i="1" s="1"/>
  <c r="I943" i="1" a="1"/>
  <c r="I943" i="1" s="1"/>
  <c r="I944" i="1" a="1"/>
  <c r="I944" i="1" s="1"/>
  <c r="I945" i="1" a="1"/>
  <c r="I945" i="1" s="1"/>
  <c r="I946" i="1" a="1"/>
  <c r="I946" i="1" s="1"/>
  <c r="I947" i="1" a="1"/>
  <c r="I947" i="1" s="1"/>
  <c r="I948" i="1" a="1"/>
  <c r="I948" i="1" s="1"/>
  <c r="I949" i="1" a="1"/>
  <c r="I949" i="1" s="1"/>
  <c r="I950" i="1" a="1"/>
  <c r="I950" i="1" s="1"/>
  <c r="I951" i="1" a="1"/>
  <c r="I951" i="1" s="1"/>
  <c r="I952" i="1" a="1"/>
  <c r="I952" i="1" s="1"/>
  <c r="I953" i="1" a="1"/>
  <c r="I953" i="1" s="1"/>
  <c r="I954" i="1" a="1"/>
  <c r="I954" i="1" s="1"/>
  <c r="I955" i="1" a="1"/>
  <c r="I955" i="1" s="1"/>
  <c r="I956" i="1" a="1"/>
  <c r="I956" i="1" s="1"/>
  <c r="I957" i="1" a="1"/>
  <c r="I957" i="1" s="1"/>
  <c r="I958" i="1" a="1"/>
  <c r="I958" i="1" s="1"/>
  <c r="I959" i="1" a="1"/>
  <c r="I959" i="1" s="1"/>
  <c r="I960" i="1" a="1"/>
  <c r="I960" i="1" s="1"/>
  <c r="I961" i="1" a="1"/>
  <c r="I961" i="1" s="1"/>
  <c r="I962" i="1" a="1"/>
  <c r="I962" i="1" s="1"/>
  <c r="I963" i="1" a="1"/>
  <c r="I963" i="1" s="1"/>
  <c r="I964" i="1" a="1"/>
  <c r="I964" i="1" s="1"/>
  <c r="I965" i="1" a="1"/>
  <c r="I965" i="1" s="1"/>
  <c r="I966" i="1" a="1"/>
  <c r="I966" i="1" s="1"/>
  <c r="I967" i="1" a="1"/>
  <c r="I967" i="1" s="1"/>
  <c r="I968" i="1" a="1"/>
  <c r="I968" i="1" s="1"/>
  <c r="I969" i="1" a="1"/>
  <c r="I969" i="1" s="1"/>
  <c r="I970" i="1" a="1"/>
  <c r="I970" i="1" s="1"/>
  <c r="I971" i="1" a="1"/>
  <c r="I971" i="1" s="1"/>
  <c r="I972" i="1" a="1"/>
  <c r="I972" i="1" s="1"/>
  <c r="I973" i="1" a="1"/>
  <c r="I973" i="1" s="1"/>
  <c r="I974" i="1" a="1"/>
  <c r="I974" i="1" s="1"/>
  <c r="I975" i="1" a="1"/>
  <c r="I975" i="1" s="1"/>
  <c r="I976" i="1" a="1"/>
  <c r="I976" i="1" s="1"/>
  <c r="I977" i="1" a="1"/>
  <c r="I977" i="1" s="1"/>
  <c r="I978" i="1" a="1"/>
  <c r="I978" i="1" s="1"/>
  <c r="I979" i="1" a="1"/>
  <c r="I979" i="1" s="1"/>
  <c r="I980" i="1" a="1"/>
  <c r="I980" i="1" s="1"/>
  <c r="I981" i="1" a="1"/>
  <c r="I981" i="1" s="1"/>
  <c r="I982" i="1" a="1"/>
  <c r="I982" i="1" s="1"/>
  <c r="I983" i="1" a="1"/>
  <c r="I983" i="1" s="1"/>
  <c r="I984" i="1" a="1"/>
  <c r="I984" i="1" s="1"/>
  <c r="I985" i="1" a="1"/>
  <c r="I985" i="1" s="1"/>
  <c r="I986" i="1" a="1"/>
  <c r="I986" i="1" s="1"/>
  <c r="I987" i="1" a="1"/>
  <c r="I987" i="1" s="1"/>
  <c r="I988" i="1" a="1"/>
  <c r="I988" i="1" s="1"/>
  <c r="I989" i="1" a="1"/>
  <c r="I989" i="1" s="1"/>
  <c r="I990" i="1" a="1"/>
  <c r="I990" i="1" s="1"/>
  <c r="I991" i="1" a="1"/>
  <c r="I991" i="1" s="1"/>
  <c r="I992" i="1" a="1"/>
  <c r="I992" i="1" s="1"/>
  <c r="I993" i="1" a="1"/>
  <c r="I993" i="1" s="1"/>
  <c r="I994" i="1" a="1"/>
  <c r="I994" i="1" s="1"/>
  <c r="I995" i="1" a="1"/>
  <c r="I995" i="1" s="1"/>
  <c r="I996" i="1" a="1"/>
  <c r="I996" i="1" s="1"/>
  <c r="I997" i="1" a="1"/>
  <c r="I997" i="1" s="1"/>
  <c r="I998" i="1" a="1"/>
  <c r="I998" i="1" s="1"/>
  <c r="I999" i="1" a="1"/>
  <c r="I999" i="1" s="1"/>
  <c r="I1000" i="1" a="1"/>
  <c r="I1000" i="1" s="1"/>
  <c r="I1001" i="1" a="1"/>
  <c r="I1001" i="1" s="1"/>
  <c r="I1002" i="1" a="1"/>
  <c r="I1002" i="1" s="1"/>
  <c r="I1003" i="1" a="1"/>
  <c r="I1003" i="1" s="1"/>
  <c r="I1004" i="1" a="1"/>
  <c r="I1004" i="1" s="1"/>
  <c r="I1005" i="1" a="1"/>
  <c r="I1005" i="1" s="1"/>
  <c r="I1006" i="1" a="1"/>
  <c r="I1006" i="1" s="1"/>
  <c r="I1007" i="1" a="1"/>
  <c r="I1007" i="1" s="1"/>
  <c r="I1008" i="1" a="1"/>
  <c r="I1008" i="1" s="1"/>
  <c r="I1009" i="1" a="1"/>
  <c r="I1009" i="1" s="1"/>
  <c r="I1010" i="1" a="1"/>
  <c r="I1010" i="1" s="1"/>
  <c r="I1011" i="1" a="1"/>
  <c r="I1011" i="1" s="1"/>
  <c r="I1012" i="1" a="1"/>
  <c r="I1012" i="1" s="1"/>
  <c r="I1013" i="1" a="1"/>
  <c r="I1013" i="1" s="1"/>
  <c r="I1014" i="1" a="1"/>
  <c r="I1014" i="1" s="1"/>
  <c r="I1015" i="1" a="1"/>
  <c r="I1015" i="1" s="1"/>
  <c r="I1016" i="1" a="1"/>
  <c r="I1016" i="1" s="1"/>
  <c r="I1017" i="1" a="1"/>
  <c r="I1017" i="1" s="1"/>
  <c r="I1018" i="1" a="1"/>
  <c r="I1018" i="1" s="1"/>
  <c r="I1019" i="1" a="1"/>
  <c r="I1019" i="1" s="1"/>
  <c r="I1020" i="1" a="1"/>
  <c r="I1020" i="1" s="1"/>
  <c r="I1021" i="1" a="1"/>
  <c r="I1021" i="1" s="1"/>
  <c r="I1022" i="1" a="1"/>
  <c r="I1022" i="1" s="1"/>
  <c r="I1023" i="1" a="1"/>
  <c r="I1023" i="1" s="1"/>
  <c r="I1024" i="1" a="1"/>
  <c r="I1024" i="1" s="1"/>
  <c r="I1025" i="1" a="1"/>
  <c r="I1025" i="1" s="1"/>
  <c r="I1026" i="1" a="1"/>
  <c r="I1026" i="1" s="1"/>
  <c r="I1027" i="1" a="1"/>
  <c r="I1027" i="1" s="1"/>
  <c r="I1028" i="1" a="1"/>
  <c r="I1028" i="1" s="1"/>
  <c r="I1029" i="1" a="1"/>
  <c r="I1029" i="1" s="1"/>
  <c r="I1030" i="1" a="1"/>
  <c r="I1030" i="1" s="1"/>
  <c r="I1031" i="1" a="1"/>
  <c r="I1031" i="1" s="1"/>
  <c r="I1032" i="1" a="1"/>
  <c r="I1032" i="1" s="1"/>
  <c r="I1033" i="1" a="1"/>
  <c r="I1033" i="1" s="1"/>
  <c r="I1034" i="1" a="1"/>
  <c r="I1034" i="1" s="1"/>
  <c r="I1035" i="1" a="1"/>
  <c r="I1035" i="1" s="1"/>
  <c r="I1036" i="1" a="1"/>
  <c r="I1036" i="1" s="1"/>
  <c r="I1037" i="1" a="1"/>
  <c r="I1037" i="1" s="1"/>
  <c r="I1038" i="1" a="1"/>
  <c r="I1038" i="1" s="1"/>
  <c r="I1039" i="1" a="1"/>
  <c r="I1039" i="1" s="1"/>
  <c r="I1040" i="1" a="1"/>
  <c r="I1040" i="1" s="1"/>
  <c r="I1041" i="1" a="1"/>
  <c r="I1041" i="1" s="1"/>
  <c r="I1042" i="1" a="1"/>
  <c r="I1042" i="1" s="1"/>
  <c r="I1043" i="1" a="1"/>
  <c r="I1043" i="1" s="1"/>
  <c r="I1044" i="1" a="1"/>
  <c r="I1044" i="1" s="1"/>
  <c r="I1045" i="1" a="1"/>
  <c r="I1045" i="1" s="1"/>
  <c r="I1046" i="1" a="1"/>
  <c r="I1046" i="1" s="1"/>
  <c r="I1047" i="1" a="1"/>
  <c r="I1047" i="1" s="1"/>
  <c r="I1048" i="1" a="1"/>
  <c r="I1048" i="1" s="1"/>
  <c r="I1049" i="1" a="1"/>
  <c r="I1049" i="1" s="1"/>
  <c r="I1050" i="1" a="1"/>
  <c r="I1050" i="1" s="1"/>
  <c r="I1051" i="1" a="1"/>
  <c r="I1051" i="1" s="1"/>
  <c r="I1052" i="1" a="1"/>
  <c r="I1052" i="1" s="1"/>
  <c r="I1053" i="1" a="1"/>
  <c r="I1053" i="1" s="1"/>
  <c r="I1054" i="1" a="1"/>
  <c r="I1054" i="1" s="1"/>
  <c r="I1055" i="1" a="1"/>
  <c r="I1055" i="1" s="1"/>
  <c r="I1056" i="1" a="1"/>
  <c r="I1056" i="1" s="1"/>
  <c r="I1057" i="1" a="1"/>
  <c r="I1057" i="1" s="1"/>
  <c r="I1058" i="1" a="1"/>
  <c r="I1058" i="1" s="1"/>
  <c r="I1059" i="1" a="1"/>
  <c r="I1059" i="1" s="1"/>
  <c r="I1060" i="1" a="1"/>
  <c r="I1060" i="1" s="1"/>
  <c r="I1061" i="1" a="1"/>
  <c r="I1061" i="1" s="1"/>
  <c r="I1062" i="1" a="1"/>
  <c r="I1062" i="1" s="1"/>
  <c r="I1063" i="1" a="1"/>
  <c r="I1063" i="1" s="1"/>
  <c r="I1064" i="1" a="1"/>
  <c r="I1064" i="1" s="1"/>
  <c r="I1065" i="1" a="1"/>
  <c r="I1065" i="1" s="1"/>
  <c r="I1066" i="1" a="1"/>
  <c r="I1066" i="1" s="1"/>
  <c r="I1067" i="1" a="1"/>
  <c r="I1067" i="1" s="1"/>
  <c r="I1068" i="1" a="1"/>
  <c r="I1068" i="1" s="1"/>
  <c r="I1069" i="1" a="1"/>
  <c r="I1069" i="1" s="1"/>
  <c r="I1070" i="1" a="1"/>
  <c r="I1070" i="1" s="1"/>
  <c r="I1071" i="1" a="1"/>
  <c r="I1071" i="1" s="1"/>
  <c r="I1072" i="1" a="1"/>
  <c r="I1072" i="1" s="1"/>
  <c r="I1073" i="1" a="1"/>
  <c r="I1073" i="1" s="1"/>
  <c r="I1074" i="1" a="1"/>
  <c r="I1074" i="1" s="1"/>
  <c r="I1075" i="1" a="1"/>
  <c r="I1075" i="1" s="1"/>
  <c r="I1076" i="1" a="1"/>
  <c r="I1076" i="1" s="1"/>
  <c r="I1077" i="1" a="1"/>
  <c r="I1077" i="1" s="1"/>
  <c r="I1078" i="1" a="1"/>
  <c r="I1078" i="1" s="1"/>
  <c r="I1079" i="1" a="1"/>
  <c r="I1079" i="1" s="1"/>
  <c r="I1080" i="1" a="1"/>
  <c r="I1080" i="1" s="1"/>
  <c r="I1081" i="1" a="1"/>
  <c r="I1081" i="1" s="1"/>
  <c r="I1082" i="1" a="1"/>
  <c r="I1082" i="1" s="1"/>
  <c r="I1083" i="1" a="1"/>
  <c r="I1083" i="1" s="1"/>
  <c r="I1084" i="1" a="1"/>
  <c r="I1084" i="1" s="1"/>
  <c r="I1085" i="1" a="1"/>
  <c r="I1085" i="1" s="1"/>
  <c r="I1086" i="1" a="1"/>
  <c r="I1086" i="1" s="1"/>
  <c r="I1087" i="1" a="1"/>
  <c r="I1087" i="1" s="1"/>
  <c r="I1088" i="1" a="1"/>
  <c r="I1088" i="1" s="1"/>
  <c r="I1089" i="1" a="1"/>
  <c r="I1089" i="1" s="1"/>
  <c r="I1090" i="1" a="1"/>
  <c r="I1090" i="1" s="1"/>
  <c r="I1091" i="1" a="1"/>
  <c r="I1091" i="1" s="1"/>
  <c r="I1092" i="1" a="1"/>
  <c r="I1092" i="1" s="1"/>
  <c r="I1093" i="1" a="1"/>
  <c r="I1093" i="1" s="1"/>
  <c r="I1094" i="1" a="1"/>
  <c r="I1094" i="1" s="1"/>
  <c r="I1095" i="1" a="1"/>
  <c r="I1095" i="1" s="1"/>
  <c r="I1096" i="1" a="1"/>
  <c r="I1096" i="1" s="1"/>
  <c r="I1097" i="1" a="1"/>
  <c r="I1097" i="1" s="1"/>
  <c r="I1098" i="1" a="1"/>
  <c r="I1098" i="1" s="1"/>
  <c r="I1099" i="1" a="1"/>
  <c r="I1099" i="1" s="1"/>
  <c r="I1100" i="1" a="1"/>
  <c r="I1100" i="1" s="1"/>
  <c r="I1101" i="1" a="1"/>
  <c r="I1101" i="1" s="1"/>
  <c r="I1102" i="1" a="1"/>
  <c r="I1102" i="1" s="1"/>
  <c r="I1103" i="1" a="1"/>
  <c r="I1103" i="1" s="1"/>
  <c r="I1104" i="1" a="1"/>
  <c r="I1104" i="1" s="1"/>
  <c r="I1105" i="1" a="1"/>
  <c r="I1105" i="1" s="1"/>
  <c r="I1106" i="1" a="1"/>
  <c r="I1106" i="1" s="1"/>
  <c r="I1107" i="1" a="1"/>
  <c r="I1107" i="1" s="1"/>
  <c r="I1108" i="1" a="1"/>
  <c r="I1108" i="1" s="1"/>
  <c r="I1109" i="1" a="1"/>
  <c r="I1109" i="1" s="1"/>
  <c r="I1110" i="1" a="1"/>
  <c r="I1110" i="1" s="1"/>
  <c r="I1111" i="1" a="1"/>
  <c r="I1111" i="1" s="1"/>
  <c r="I1112" i="1" a="1"/>
  <c r="I1112" i="1" s="1"/>
  <c r="I1113" i="1" a="1"/>
  <c r="I1113" i="1" s="1"/>
  <c r="I1114" i="1" a="1"/>
  <c r="I1114" i="1" s="1"/>
  <c r="I1115" i="1" a="1"/>
  <c r="I1115" i="1" s="1"/>
  <c r="I1116" i="1" a="1"/>
  <c r="I1116" i="1" s="1"/>
  <c r="I1117" i="1" a="1"/>
  <c r="I1117" i="1" s="1"/>
  <c r="I1118" i="1" a="1"/>
  <c r="I1118" i="1" s="1"/>
  <c r="I1119" i="1" a="1"/>
  <c r="I1119" i="1" s="1"/>
  <c r="I1120" i="1" a="1"/>
  <c r="I1120" i="1" s="1"/>
  <c r="I1121" i="1" a="1"/>
  <c r="I1121" i="1" s="1"/>
  <c r="I1122" i="1" a="1"/>
  <c r="I1122" i="1" s="1"/>
  <c r="I1123" i="1" a="1"/>
  <c r="I1123" i="1" s="1"/>
  <c r="I1124" i="1" a="1"/>
  <c r="I1124" i="1" s="1"/>
  <c r="I1125" i="1" a="1"/>
  <c r="I1125" i="1" s="1"/>
  <c r="I1126" i="1" a="1"/>
  <c r="I1126" i="1" s="1"/>
  <c r="I1127" i="1" a="1"/>
  <c r="I1127" i="1" s="1"/>
  <c r="I1128" i="1" a="1"/>
  <c r="I1128" i="1" s="1"/>
  <c r="I1129" i="1" a="1"/>
  <c r="I1129" i="1" s="1"/>
  <c r="I1130" i="1" a="1"/>
  <c r="I1130" i="1" s="1"/>
  <c r="I1131" i="1" a="1"/>
  <c r="I1131" i="1" s="1"/>
  <c r="I1132" i="1" a="1"/>
  <c r="I1132" i="1" s="1"/>
  <c r="I1133" i="1" a="1"/>
  <c r="I1133" i="1" s="1"/>
  <c r="I1134" i="1" a="1"/>
  <c r="I1134" i="1" s="1"/>
  <c r="I1135" i="1" a="1"/>
  <c r="I1135" i="1" s="1"/>
  <c r="I1136" i="1" a="1"/>
  <c r="I1136" i="1" s="1"/>
  <c r="I1137" i="1" a="1"/>
  <c r="I1137" i="1" s="1"/>
  <c r="I1138" i="1" a="1"/>
  <c r="I1138" i="1" s="1"/>
  <c r="I1139" i="1" a="1"/>
  <c r="I1139" i="1" s="1"/>
  <c r="I1140" i="1" a="1"/>
  <c r="I1140" i="1" s="1"/>
  <c r="I1141" i="1" a="1"/>
  <c r="I1141" i="1" s="1"/>
  <c r="I1142" i="1" a="1"/>
  <c r="I1142" i="1" s="1"/>
  <c r="I1143" i="1" a="1"/>
  <c r="I1143" i="1" s="1"/>
  <c r="I1144" i="1" a="1"/>
  <c r="I1144" i="1" s="1"/>
  <c r="I1145" i="1" a="1"/>
  <c r="I1145" i="1" s="1"/>
  <c r="I1146" i="1" a="1"/>
  <c r="I1146" i="1" s="1"/>
  <c r="I1147" i="1" a="1"/>
  <c r="I1147" i="1" s="1"/>
  <c r="I1148" i="1" a="1"/>
  <c r="I1148" i="1" s="1"/>
  <c r="I1149" i="1" a="1"/>
  <c r="I1149" i="1" s="1"/>
  <c r="I1150" i="1" a="1"/>
  <c r="I1150" i="1" s="1"/>
  <c r="I1151" i="1" a="1"/>
  <c r="I1151" i="1" s="1"/>
  <c r="I1152" i="1" a="1"/>
  <c r="I1152" i="1" s="1"/>
  <c r="I1153" i="1" a="1"/>
  <c r="I1153" i="1" s="1"/>
  <c r="I1154" i="1" a="1"/>
  <c r="I1154" i="1" s="1"/>
  <c r="I1155" i="1" a="1"/>
  <c r="I1155" i="1" s="1"/>
  <c r="I1156" i="1" a="1"/>
  <c r="I1156" i="1" s="1"/>
  <c r="I1157" i="1" a="1"/>
  <c r="I1157" i="1" s="1"/>
  <c r="I1158" i="1" a="1"/>
  <c r="I1158" i="1" s="1"/>
  <c r="I1159" i="1" a="1"/>
  <c r="I1159" i="1" s="1"/>
  <c r="I1160" i="1" a="1"/>
  <c r="I1160" i="1" s="1"/>
  <c r="I1161" i="1" a="1"/>
  <c r="I1161" i="1" s="1"/>
  <c r="I1162" i="1" a="1"/>
  <c r="I1162" i="1" s="1"/>
  <c r="I1163" i="1" a="1"/>
  <c r="I1163" i="1" s="1"/>
  <c r="I1164" i="1" a="1"/>
  <c r="I1164" i="1" s="1"/>
  <c r="I2" i="1" a="1"/>
  <c r="I2" i="1" s="1"/>
  <c r="X2" i="1" s="1"/>
  <c r="W1159" i="1" l="1"/>
  <c r="X1159" i="1"/>
  <c r="W1147" i="1"/>
  <c r="X1147" i="1"/>
  <c r="W1154" i="1"/>
  <c r="X1154" i="1"/>
  <c r="W1142" i="1"/>
  <c r="X1142" i="1"/>
  <c r="W1130" i="1"/>
  <c r="X1130" i="1"/>
  <c r="W1118" i="1"/>
  <c r="X1118" i="1"/>
  <c r="W1106" i="1"/>
  <c r="X1106" i="1"/>
  <c r="W1094" i="1"/>
  <c r="X1094" i="1"/>
  <c r="W1082" i="1"/>
  <c r="X1082" i="1"/>
  <c r="W1070" i="1"/>
  <c r="X1070" i="1"/>
  <c r="W1058" i="1"/>
  <c r="X1058" i="1"/>
  <c r="W1046" i="1"/>
  <c r="X1046" i="1"/>
  <c r="W1034" i="1"/>
  <c r="X1034" i="1"/>
  <c r="W1022" i="1"/>
  <c r="X1022" i="1"/>
  <c r="W1010" i="1"/>
  <c r="X1010" i="1"/>
  <c r="W998" i="1"/>
  <c r="X998" i="1"/>
  <c r="W986" i="1"/>
  <c r="X986" i="1"/>
  <c r="W974" i="1"/>
  <c r="X974" i="1"/>
  <c r="W962" i="1"/>
  <c r="X962" i="1"/>
  <c r="W954" i="1"/>
  <c r="X954" i="1"/>
  <c r="W946" i="1"/>
  <c r="X946" i="1"/>
  <c r="W934" i="1"/>
  <c r="X934" i="1"/>
  <c r="W922" i="1"/>
  <c r="X922" i="1"/>
  <c r="W910" i="1"/>
  <c r="X910" i="1"/>
  <c r="W898" i="1"/>
  <c r="X898" i="1"/>
  <c r="W886" i="1"/>
  <c r="X886" i="1"/>
  <c r="W874" i="1"/>
  <c r="X874" i="1"/>
  <c r="W862" i="1"/>
  <c r="X862" i="1"/>
  <c r="W850" i="1"/>
  <c r="X850" i="1"/>
  <c r="W838" i="1"/>
  <c r="X838" i="1"/>
  <c r="W826" i="1"/>
  <c r="X826" i="1"/>
  <c r="W818" i="1"/>
  <c r="X818" i="1"/>
  <c r="W94" i="1"/>
  <c r="X94" i="1"/>
  <c r="W1155" i="1"/>
  <c r="X1155" i="1"/>
  <c r="W1162" i="1"/>
  <c r="X1162" i="1"/>
  <c r="W1146" i="1"/>
  <c r="X1146" i="1"/>
  <c r="W1134" i="1"/>
  <c r="X1134" i="1"/>
  <c r="W1122" i="1"/>
  <c r="X1122" i="1"/>
  <c r="W1110" i="1"/>
  <c r="X1110" i="1"/>
  <c r="W1098" i="1"/>
  <c r="X1098" i="1"/>
  <c r="W1086" i="1"/>
  <c r="X1086" i="1"/>
  <c r="W1078" i="1"/>
  <c r="X1078" i="1"/>
  <c r="W1066" i="1"/>
  <c r="X1066" i="1"/>
  <c r="W1050" i="1"/>
  <c r="X1050" i="1"/>
  <c r="W1038" i="1"/>
  <c r="X1038" i="1"/>
  <c r="W1026" i="1"/>
  <c r="X1026" i="1"/>
  <c r="W1018" i="1"/>
  <c r="X1018" i="1"/>
  <c r="W1002" i="1"/>
  <c r="X1002" i="1"/>
  <c r="W990" i="1"/>
  <c r="X990" i="1"/>
  <c r="W978" i="1"/>
  <c r="X978" i="1"/>
  <c r="W966" i="1"/>
  <c r="X966" i="1"/>
  <c r="W958" i="1"/>
  <c r="X958" i="1"/>
  <c r="W938" i="1"/>
  <c r="X938" i="1"/>
  <c r="W926" i="1"/>
  <c r="X926" i="1"/>
  <c r="W918" i="1"/>
  <c r="X918" i="1"/>
  <c r="W902" i="1"/>
  <c r="X902" i="1"/>
  <c r="W890" i="1"/>
  <c r="X890" i="1"/>
  <c r="W882" i="1"/>
  <c r="X882" i="1"/>
  <c r="W870" i="1"/>
  <c r="X870" i="1"/>
  <c r="W858" i="1"/>
  <c r="X858" i="1"/>
  <c r="W846" i="1"/>
  <c r="X846" i="1"/>
  <c r="W830" i="1"/>
  <c r="X830" i="1"/>
  <c r="W822" i="1"/>
  <c r="X822" i="1"/>
  <c r="W806" i="1"/>
  <c r="X806" i="1"/>
  <c r="W1151" i="1"/>
  <c r="X1151" i="1"/>
  <c r="W1158" i="1"/>
  <c r="X1158" i="1"/>
  <c r="W1150" i="1"/>
  <c r="X1150" i="1"/>
  <c r="W1138" i="1"/>
  <c r="X1138" i="1"/>
  <c r="W1126" i="1"/>
  <c r="X1126" i="1"/>
  <c r="W1114" i="1"/>
  <c r="X1114" i="1"/>
  <c r="W1102" i="1"/>
  <c r="X1102" i="1"/>
  <c r="W1090" i="1"/>
  <c r="X1090" i="1"/>
  <c r="W1074" i="1"/>
  <c r="X1074" i="1"/>
  <c r="W1062" i="1"/>
  <c r="X1062" i="1"/>
  <c r="W1054" i="1"/>
  <c r="X1054" i="1"/>
  <c r="W1042" i="1"/>
  <c r="X1042" i="1"/>
  <c r="W1030" i="1"/>
  <c r="X1030" i="1"/>
  <c r="W1014" i="1"/>
  <c r="X1014" i="1"/>
  <c r="W1006" i="1"/>
  <c r="X1006" i="1"/>
  <c r="W994" i="1"/>
  <c r="X994" i="1"/>
  <c r="W982" i="1"/>
  <c r="X982" i="1"/>
  <c r="W970" i="1"/>
  <c r="X970" i="1"/>
  <c r="W950" i="1"/>
  <c r="X950" i="1"/>
  <c r="W942" i="1"/>
  <c r="X942" i="1"/>
  <c r="W930" i="1"/>
  <c r="X930" i="1"/>
  <c r="W914" i="1"/>
  <c r="X914" i="1"/>
  <c r="W906" i="1"/>
  <c r="X906" i="1"/>
  <c r="W894" i="1"/>
  <c r="X894" i="1"/>
  <c r="W878" i="1"/>
  <c r="X878" i="1"/>
  <c r="W866" i="1"/>
  <c r="X866" i="1"/>
  <c r="W854" i="1"/>
  <c r="X854" i="1"/>
  <c r="W842" i="1"/>
  <c r="X842" i="1"/>
  <c r="W834" i="1"/>
  <c r="X834" i="1"/>
  <c r="W814" i="1"/>
  <c r="X814" i="1"/>
  <c r="W1163" i="1"/>
  <c r="X1163" i="1"/>
  <c r="W1143" i="1"/>
  <c r="X1143" i="1"/>
  <c r="W1139" i="1"/>
  <c r="X1139" i="1"/>
  <c r="W1135" i="1"/>
  <c r="X1135" i="1"/>
  <c r="W1131" i="1"/>
  <c r="X1131" i="1"/>
  <c r="W1127" i="1"/>
  <c r="X1127" i="1"/>
  <c r="W1123" i="1"/>
  <c r="X1123" i="1"/>
  <c r="W1119" i="1"/>
  <c r="X1119" i="1"/>
  <c r="W1115" i="1"/>
  <c r="X1115" i="1"/>
  <c r="W1111" i="1"/>
  <c r="X1111" i="1"/>
  <c r="W1107" i="1"/>
  <c r="X1107" i="1"/>
  <c r="W1103" i="1"/>
  <c r="X1103" i="1"/>
  <c r="W1099" i="1"/>
  <c r="X1099" i="1"/>
  <c r="W1095" i="1"/>
  <c r="X1095" i="1"/>
  <c r="W1091" i="1"/>
  <c r="X1091" i="1"/>
  <c r="W1087" i="1"/>
  <c r="X1087" i="1"/>
  <c r="W1083" i="1"/>
  <c r="X1083" i="1"/>
  <c r="W1079" i="1"/>
  <c r="X1079" i="1"/>
  <c r="W1075" i="1"/>
  <c r="X1075" i="1"/>
  <c r="W1071" i="1"/>
  <c r="X1071" i="1"/>
  <c r="W1067" i="1"/>
  <c r="X1067" i="1"/>
  <c r="W1063" i="1"/>
  <c r="X1063" i="1"/>
  <c r="W1059" i="1"/>
  <c r="X1059" i="1"/>
  <c r="W1055" i="1"/>
  <c r="X1055" i="1"/>
  <c r="W1051" i="1"/>
  <c r="X1051" i="1"/>
  <c r="W1047" i="1"/>
  <c r="X1047" i="1"/>
  <c r="W1043" i="1"/>
  <c r="X1043" i="1"/>
  <c r="W1039" i="1"/>
  <c r="X1039" i="1"/>
  <c r="W1035" i="1"/>
  <c r="X1035" i="1"/>
  <c r="W1031" i="1"/>
  <c r="X1031" i="1"/>
  <c r="W1027" i="1"/>
  <c r="X1027" i="1"/>
  <c r="W1023" i="1"/>
  <c r="X1023" i="1"/>
  <c r="W1019" i="1"/>
  <c r="X1019" i="1"/>
  <c r="W90" i="1"/>
  <c r="X90" i="1"/>
  <c r="W86" i="1"/>
  <c r="X86" i="1"/>
  <c r="W82" i="1"/>
  <c r="X82" i="1"/>
  <c r="W78" i="1"/>
  <c r="X78" i="1"/>
  <c r="W74" i="1"/>
  <c r="X74" i="1"/>
  <c r="W70" i="1"/>
  <c r="X70" i="1"/>
  <c r="W66" i="1"/>
  <c r="X66" i="1"/>
  <c r="W62" i="1"/>
  <c r="X62" i="1"/>
  <c r="W58" i="1"/>
  <c r="X58" i="1"/>
  <c r="W54" i="1"/>
  <c r="X54" i="1"/>
  <c r="W50" i="1"/>
  <c r="X50" i="1"/>
  <c r="W46" i="1"/>
  <c r="X46" i="1"/>
  <c r="W42" i="1"/>
  <c r="X42" i="1"/>
  <c r="W38" i="1"/>
  <c r="X38" i="1"/>
  <c r="W34" i="1"/>
  <c r="X34" i="1"/>
  <c r="W30" i="1"/>
  <c r="X30" i="1"/>
  <c r="W26" i="1"/>
  <c r="X26" i="1"/>
  <c r="W22" i="1"/>
  <c r="X22" i="1"/>
  <c r="W18" i="1"/>
  <c r="X18" i="1"/>
  <c r="W14" i="1"/>
  <c r="X14" i="1"/>
  <c r="W10" i="1"/>
  <c r="X10" i="1"/>
  <c r="W6" i="1"/>
  <c r="X6" i="1"/>
  <c r="W794" i="1"/>
  <c r="X794" i="1"/>
  <c r="W782" i="1"/>
  <c r="X782" i="1"/>
  <c r="W766" i="1"/>
  <c r="X766" i="1"/>
  <c r="W754" i="1"/>
  <c r="X754" i="1"/>
  <c r="W742" i="1"/>
  <c r="X742" i="1"/>
  <c r="W730" i="1"/>
  <c r="X730" i="1"/>
  <c r="W718" i="1"/>
  <c r="X718" i="1"/>
  <c r="W706" i="1"/>
  <c r="X706" i="1"/>
  <c r="W690" i="1"/>
  <c r="X690" i="1"/>
  <c r="W678" i="1"/>
  <c r="X678" i="1"/>
  <c r="W666" i="1"/>
  <c r="X666" i="1"/>
  <c r="W654" i="1"/>
  <c r="X654" i="1"/>
  <c r="W642" i="1"/>
  <c r="X642" i="1"/>
  <c r="W630" i="1"/>
  <c r="X630" i="1"/>
  <c r="W618" i="1"/>
  <c r="X618" i="1"/>
  <c r="W606" i="1"/>
  <c r="X606" i="1"/>
  <c r="W590" i="1"/>
  <c r="X590" i="1"/>
  <c r="W578" i="1"/>
  <c r="X578" i="1"/>
  <c r="W566" i="1"/>
  <c r="X566" i="1"/>
  <c r="W554" i="1"/>
  <c r="X554" i="1"/>
  <c r="W542" i="1"/>
  <c r="X542" i="1"/>
  <c r="W530" i="1"/>
  <c r="X530" i="1"/>
  <c r="W518" i="1"/>
  <c r="X518" i="1"/>
  <c r="W502" i="1"/>
  <c r="X502" i="1"/>
  <c r="W490" i="1"/>
  <c r="X490" i="1"/>
  <c r="W478" i="1"/>
  <c r="X478" i="1"/>
  <c r="W466" i="1"/>
  <c r="X466" i="1"/>
  <c r="W454" i="1"/>
  <c r="X454" i="1"/>
  <c r="W442" i="1"/>
  <c r="X442" i="1"/>
  <c r="W430" i="1"/>
  <c r="X430" i="1"/>
  <c r="W414" i="1"/>
  <c r="X414" i="1"/>
  <c r="W402" i="1"/>
  <c r="X402" i="1"/>
  <c r="W390" i="1"/>
  <c r="X390" i="1"/>
  <c r="W378" i="1"/>
  <c r="X378" i="1"/>
  <c r="W366" i="1"/>
  <c r="X366" i="1"/>
  <c r="W354" i="1"/>
  <c r="X354" i="1"/>
  <c r="W338" i="1"/>
  <c r="X338" i="1"/>
  <c r="W326" i="1"/>
  <c r="X326" i="1"/>
  <c r="W314" i="1"/>
  <c r="X314" i="1"/>
  <c r="W302" i="1"/>
  <c r="X302" i="1"/>
  <c r="W290" i="1"/>
  <c r="X290" i="1"/>
  <c r="W278" i="1"/>
  <c r="X278" i="1"/>
  <c r="W266" i="1"/>
  <c r="X266" i="1"/>
  <c r="W250" i="1"/>
  <c r="X250" i="1"/>
  <c r="W238" i="1"/>
  <c r="X238" i="1"/>
  <c r="W226" i="1"/>
  <c r="X226" i="1"/>
  <c r="W214" i="1"/>
  <c r="X214" i="1"/>
  <c r="W202" i="1"/>
  <c r="X202" i="1"/>
  <c r="W190" i="1"/>
  <c r="X190" i="1"/>
  <c r="W174" i="1"/>
  <c r="X174" i="1"/>
  <c r="W162" i="1"/>
  <c r="X162" i="1"/>
  <c r="W150" i="1"/>
  <c r="X150" i="1"/>
  <c r="W138" i="1"/>
  <c r="X138" i="1"/>
  <c r="W126" i="1"/>
  <c r="X126" i="1"/>
  <c r="W106" i="1"/>
  <c r="X106" i="1"/>
  <c r="W1153" i="1"/>
  <c r="X1153" i="1"/>
  <c r="W1141" i="1"/>
  <c r="X1141" i="1"/>
  <c r="W1125" i="1"/>
  <c r="X1125" i="1"/>
  <c r="W1113" i="1"/>
  <c r="X1113" i="1"/>
  <c r="W1101" i="1"/>
  <c r="X1101" i="1"/>
  <c r="W1089" i="1"/>
  <c r="X1089" i="1"/>
  <c r="W1077" i="1"/>
  <c r="X1077" i="1"/>
  <c r="W1065" i="1"/>
  <c r="X1065" i="1"/>
  <c r="W1049" i="1"/>
  <c r="X1049" i="1"/>
  <c r="W1033" i="1"/>
  <c r="X1033" i="1"/>
  <c r="W1021" i="1"/>
  <c r="X1021" i="1"/>
  <c r="W1009" i="1"/>
  <c r="X1009" i="1"/>
  <c r="W997" i="1"/>
  <c r="X997" i="1"/>
  <c r="W981" i="1"/>
  <c r="X981" i="1"/>
  <c r="W969" i="1"/>
  <c r="X969" i="1"/>
  <c r="W957" i="1"/>
  <c r="X957" i="1"/>
  <c r="W945" i="1"/>
  <c r="X945" i="1"/>
  <c r="W933" i="1"/>
  <c r="X933" i="1"/>
  <c r="W921" i="1"/>
  <c r="X921" i="1"/>
  <c r="W905" i="1"/>
  <c r="X905" i="1"/>
  <c r="W893" i="1"/>
  <c r="X893" i="1"/>
  <c r="W881" i="1"/>
  <c r="X881" i="1"/>
  <c r="W869" i="1"/>
  <c r="X869" i="1"/>
  <c r="W857" i="1"/>
  <c r="X857" i="1"/>
  <c r="W841" i="1"/>
  <c r="X841" i="1"/>
  <c r="W829" i="1"/>
  <c r="X829" i="1"/>
  <c r="W817" i="1"/>
  <c r="X817" i="1"/>
  <c r="W805" i="1"/>
  <c r="X805" i="1"/>
  <c r="W793" i="1"/>
  <c r="X793" i="1"/>
  <c r="W781" i="1"/>
  <c r="X781" i="1"/>
  <c r="W765" i="1"/>
  <c r="X765" i="1"/>
  <c r="W753" i="1"/>
  <c r="X753" i="1"/>
  <c r="W741" i="1"/>
  <c r="X741" i="1"/>
  <c r="W729" i="1"/>
  <c r="X729" i="1"/>
  <c r="W717" i="1"/>
  <c r="X717" i="1"/>
  <c r="W701" i="1"/>
  <c r="X701" i="1"/>
  <c r="W689" i="1"/>
  <c r="X689" i="1"/>
  <c r="W677" i="1"/>
  <c r="X677" i="1"/>
  <c r="W665" i="1"/>
  <c r="X665" i="1"/>
  <c r="W653" i="1"/>
  <c r="X653" i="1"/>
  <c r="W637" i="1"/>
  <c r="X637" i="1"/>
  <c r="W625" i="1"/>
  <c r="X625" i="1"/>
  <c r="W613" i="1"/>
  <c r="X613" i="1"/>
  <c r="W605" i="1"/>
  <c r="X605" i="1"/>
  <c r="W601" i="1"/>
  <c r="X601" i="1"/>
  <c r="W597" i="1"/>
  <c r="X597" i="1"/>
  <c r="W593" i="1"/>
  <c r="X593" i="1"/>
  <c r="W589" i="1"/>
  <c r="X589" i="1"/>
  <c r="W585" i="1"/>
  <c r="X585" i="1"/>
  <c r="W581" i="1"/>
  <c r="X581" i="1"/>
  <c r="W577" i="1"/>
  <c r="X577" i="1"/>
  <c r="W573" i="1"/>
  <c r="X573" i="1"/>
  <c r="W569" i="1"/>
  <c r="X569" i="1"/>
  <c r="W565" i="1"/>
  <c r="X565" i="1"/>
  <c r="W561" i="1"/>
  <c r="X561" i="1"/>
  <c r="W557" i="1"/>
  <c r="X557" i="1"/>
  <c r="W553" i="1"/>
  <c r="X553" i="1"/>
  <c r="W549" i="1"/>
  <c r="X549" i="1"/>
  <c r="W545" i="1"/>
  <c r="X545" i="1"/>
  <c r="W541" i="1"/>
  <c r="X541" i="1"/>
  <c r="W537" i="1"/>
  <c r="X537" i="1"/>
  <c r="W533" i="1"/>
  <c r="X533" i="1"/>
  <c r="W529" i="1"/>
  <c r="X529" i="1"/>
  <c r="W525" i="1"/>
  <c r="X525" i="1"/>
  <c r="W521" i="1"/>
  <c r="X521" i="1"/>
  <c r="W517" i="1"/>
  <c r="X517" i="1"/>
  <c r="W513" i="1"/>
  <c r="X513" i="1"/>
  <c r="W509" i="1"/>
  <c r="X509" i="1"/>
  <c r="W505" i="1"/>
  <c r="X505" i="1"/>
  <c r="W501" i="1"/>
  <c r="X501" i="1"/>
  <c r="W497" i="1"/>
  <c r="X497" i="1"/>
  <c r="W493" i="1"/>
  <c r="X493" i="1"/>
  <c r="W489" i="1"/>
  <c r="X489" i="1"/>
  <c r="W485" i="1"/>
  <c r="X485" i="1"/>
  <c r="W481" i="1"/>
  <c r="X481" i="1"/>
  <c r="W477" i="1"/>
  <c r="X477" i="1"/>
  <c r="W473" i="1"/>
  <c r="X473" i="1"/>
  <c r="W469" i="1"/>
  <c r="X469" i="1"/>
  <c r="W465" i="1"/>
  <c r="X465" i="1"/>
  <c r="W461" i="1"/>
  <c r="X461" i="1"/>
  <c r="W457" i="1"/>
  <c r="X457" i="1"/>
  <c r="W453" i="1"/>
  <c r="X453" i="1"/>
  <c r="W449" i="1"/>
  <c r="X449" i="1"/>
  <c r="W445" i="1"/>
  <c r="X445" i="1"/>
  <c r="W441" i="1"/>
  <c r="X441" i="1"/>
  <c r="W437" i="1"/>
  <c r="X437" i="1"/>
  <c r="W433" i="1"/>
  <c r="X433" i="1"/>
  <c r="W429" i="1"/>
  <c r="X429" i="1"/>
  <c r="W425" i="1"/>
  <c r="X425" i="1"/>
  <c r="W421" i="1"/>
  <c r="X421" i="1"/>
  <c r="W417" i="1"/>
  <c r="X417" i="1"/>
  <c r="W413" i="1"/>
  <c r="X413" i="1"/>
  <c r="W409" i="1"/>
  <c r="X409" i="1"/>
  <c r="W405" i="1"/>
  <c r="X405" i="1"/>
  <c r="W401" i="1"/>
  <c r="X401" i="1"/>
  <c r="W397" i="1"/>
  <c r="X397" i="1"/>
  <c r="W393" i="1"/>
  <c r="X393" i="1"/>
  <c r="W389" i="1"/>
  <c r="X389" i="1"/>
  <c r="W385" i="1"/>
  <c r="X385" i="1"/>
  <c r="W381" i="1"/>
  <c r="X381" i="1"/>
  <c r="W377" i="1"/>
  <c r="X377" i="1"/>
  <c r="W373" i="1"/>
  <c r="X373" i="1"/>
  <c r="W369" i="1"/>
  <c r="X369" i="1"/>
  <c r="W365" i="1"/>
  <c r="X365" i="1"/>
  <c r="W361" i="1"/>
  <c r="X361" i="1"/>
  <c r="W357" i="1"/>
  <c r="X357" i="1"/>
  <c r="W353" i="1"/>
  <c r="X353" i="1"/>
  <c r="W349" i="1"/>
  <c r="X349" i="1"/>
  <c r="W345" i="1"/>
  <c r="X345" i="1"/>
  <c r="W341" i="1"/>
  <c r="X341" i="1"/>
  <c r="W337" i="1"/>
  <c r="X337" i="1"/>
  <c r="W333" i="1"/>
  <c r="X333" i="1"/>
  <c r="W329" i="1"/>
  <c r="X329" i="1"/>
  <c r="W325" i="1"/>
  <c r="X325" i="1"/>
  <c r="W321" i="1"/>
  <c r="X321" i="1"/>
  <c r="W317" i="1"/>
  <c r="X317" i="1"/>
  <c r="W313" i="1"/>
  <c r="X313" i="1"/>
  <c r="W309" i="1"/>
  <c r="X309" i="1"/>
  <c r="W305" i="1"/>
  <c r="X305" i="1"/>
  <c r="W301" i="1"/>
  <c r="X301" i="1"/>
  <c r="W297" i="1"/>
  <c r="X297" i="1"/>
  <c r="W293" i="1"/>
  <c r="X293" i="1"/>
  <c r="W289" i="1"/>
  <c r="X289" i="1"/>
  <c r="W285" i="1"/>
  <c r="X285" i="1"/>
  <c r="W281" i="1"/>
  <c r="X281" i="1"/>
  <c r="W277" i="1"/>
  <c r="X277" i="1"/>
  <c r="W273" i="1"/>
  <c r="X273" i="1"/>
  <c r="W269" i="1"/>
  <c r="X269" i="1"/>
  <c r="W265" i="1"/>
  <c r="X265" i="1"/>
  <c r="W261" i="1"/>
  <c r="X261" i="1"/>
  <c r="W257" i="1"/>
  <c r="X257" i="1"/>
  <c r="W253" i="1"/>
  <c r="X253" i="1"/>
  <c r="W249" i="1"/>
  <c r="X249" i="1"/>
  <c r="W245" i="1"/>
  <c r="X245" i="1"/>
  <c r="W241" i="1"/>
  <c r="X241" i="1"/>
  <c r="W237" i="1"/>
  <c r="X237" i="1"/>
  <c r="W233" i="1"/>
  <c r="X233" i="1"/>
  <c r="W229" i="1"/>
  <c r="X229" i="1"/>
  <c r="W225" i="1"/>
  <c r="X225" i="1"/>
  <c r="W221" i="1"/>
  <c r="X221" i="1"/>
  <c r="W217" i="1"/>
  <c r="X217" i="1"/>
  <c r="W213" i="1"/>
  <c r="X213" i="1"/>
  <c r="W209" i="1"/>
  <c r="X209" i="1"/>
  <c r="W205" i="1"/>
  <c r="X205" i="1"/>
  <c r="W201" i="1"/>
  <c r="X201" i="1"/>
  <c r="W197" i="1"/>
  <c r="X197" i="1"/>
  <c r="W193" i="1"/>
  <c r="X193" i="1"/>
  <c r="W189" i="1"/>
  <c r="X189" i="1"/>
  <c r="W185" i="1"/>
  <c r="X185" i="1"/>
  <c r="W181" i="1"/>
  <c r="X181" i="1"/>
  <c r="W177" i="1"/>
  <c r="X177" i="1"/>
  <c r="W173" i="1"/>
  <c r="X173" i="1"/>
  <c r="W169" i="1"/>
  <c r="X169" i="1"/>
  <c r="W165" i="1"/>
  <c r="X165" i="1"/>
  <c r="W161" i="1"/>
  <c r="X161" i="1"/>
  <c r="W157" i="1"/>
  <c r="X157" i="1"/>
  <c r="W153" i="1"/>
  <c r="X153" i="1"/>
  <c r="W149" i="1"/>
  <c r="X149" i="1"/>
  <c r="W145" i="1"/>
  <c r="X145" i="1"/>
  <c r="W141" i="1"/>
  <c r="X141" i="1"/>
  <c r="W137" i="1"/>
  <c r="X137" i="1"/>
  <c r="W133" i="1"/>
  <c r="X133" i="1"/>
  <c r="W129" i="1"/>
  <c r="X129" i="1"/>
  <c r="W125" i="1"/>
  <c r="X125" i="1"/>
  <c r="W121" i="1"/>
  <c r="X121" i="1"/>
  <c r="W117" i="1"/>
  <c r="X117" i="1"/>
  <c r="W113" i="1"/>
  <c r="X113" i="1"/>
  <c r="W109" i="1"/>
  <c r="X109" i="1"/>
  <c r="W105" i="1"/>
  <c r="X105" i="1"/>
  <c r="W101" i="1"/>
  <c r="X101" i="1"/>
  <c r="W97" i="1"/>
  <c r="X97" i="1"/>
  <c r="W93" i="1"/>
  <c r="X93" i="1"/>
  <c r="W89" i="1"/>
  <c r="X89" i="1"/>
  <c r="W85" i="1"/>
  <c r="X85" i="1"/>
  <c r="W81" i="1"/>
  <c r="X81" i="1"/>
  <c r="W77" i="1"/>
  <c r="X77" i="1"/>
  <c r="W73" i="1"/>
  <c r="X73" i="1"/>
  <c r="W69" i="1"/>
  <c r="X69" i="1"/>
  <c r="W65" i="1"/>
  <c r="X65" i="1"/>
  <c r="W61" i="1"/>
  <c r="X61" i="1"/>
  <c r="W57" i="1"/>
  <c r="X57" i="1"/>
  <c r="W53" i="1"/>
  <c r="X53" i="1"/>
  <c r="W49" i="1"/>
  <c r="X49" i="1"/>
  <c r="W45" i="1"/>
  <c r="X45" i="1"/>
  <c r="W41" i="1"/>
  <c r="X41" i="1"/>
  <c r="W37" i="1"/>
  <c r="X37" i="1"/>
  <c r="W33" i="1"/>
  <c r="X33" i="1"/>
  <c r="W29" i="1"/>
  <c r="X29" i="1"/>
  <c r="W25" i="1"/>
  <c r="X25" i="1"/>
  <c r="W21" i="1"/>
  <c r="X21" i="1"/>
  <c r="W17" i="1"/>
  <c r="X17" i="1"/>
  <c r="W13" i="1"/>
  <c r="X13" i="1"/>
  <c r="W9" i="1"/>
  <c r="X9" i="1"/>
  <c r="W5" i="1"/>
  <c r="X5" i="1"/>
  <c r="W810" i="1"/>
  <c r="X810" i="1"/>
  <c r="W802" i="1"/>
  <c r="X802" i="1"/>
  <c r="W798" i="1"/>
  <c r="X798" i="1"/>
  <c r="W790" i="1"/>
  <c r="X790" i="1"/>
  <c r="W786" i="1"/>
  <c r="X786" i="1"/>
  <c r="W778" i="1"/>
  <c r="X778" i="1"/>
  <c r="W774" i="1"/>
  <c r="X774" i="1"/>
  <c r="W770" i="1"/>
  <c r="X770" i="1"/>
  <c r="W762" i="1"/>
  <c r="X762" i="1"/>
  <c r="W758" i="1"/>
  <c r="X758" i="1"/>
  <c r="W750" i="1"/>
  <c r="X750" i="1"/>
  <c r="W746" i="1"/>
  <c r="X746" i="1"/>
  <c r="W738" i="1"/>
  <c r="X738" i="1"/>
  <c r="W734" i="1"/>
  <c r="X734" i="1"/>
  <c r="W726" i="1"/>
  <c r="X726" i="1"/>
  <c r="W722" i="1"/>
  <c r="X722" i="1"/>
  <c r="W714" i="1"/>
  <c r="X714" i="1"/>
  <c r="W710" i="1"/>
  <c r="X710" i="1"/>
  <c r="W702" i="1"/>
  <c r="X702" i="1"/>
  <c r="W698" i="1"/>
  <c r="X698" i="1"/>
  <c r="W694" i="1"/>
  <c r="X694" i="1"/>
  <c r="W686" i="1"/>
  <c r="X686" i="1"/>
  <c r="W682" i="1"/>
  <c r="X682" i="1"/>
  <c r="W674" i="1"/>
  <c r="X674" i="1"/>
  <c r="W670" i="1"/>
  <c r="X670" i="1"/>
  <c r="W662" i="1"/>
  <c r="X662" i="1"/>
  <c r="W658" i="1"/>
  <c r="X658" i="1"/>
  <c r="W650" i="1"/>
  <c r="X650" i="1"/>
  <c r="W646" i="1"/>
  <c r="X646" i="1"/>
  <c r="W638" i="1"/>
  <c r="X638" i="1"/>
  <c r="W634" i="1"/>
  <c r="X634" i="1"/>
  <c r="W626" i="1"/>
  <c r="X626" i="1"/>
  <c r="W622" i="1"/>
  <c r="X622" i="1"/>
  <c r="W614" i="1"/>
  <c r="X614" i="1"/>
  <c r="W610" i="1"/>
  <c r="X610" i="1"/>
  <c r="W602" i="1"/>
  <c r="X602" i="1"/>
  <c r="W598" i="1"/>
  <c r="X598" i="1"/>
  <c r="W594" i="1"/>
  <c r="X594" i="1"/>
  <c r="W586" i="1"/>
  <c r="X586" i="1"/>
  <c r="W582" i="1"/>
  <c r="X582" i="1"/>
  <c r="W574" i="1"/>
  <c r="X574" i="1"/>
  <c r="W570" i="1"/>
  <c r="X570" i="1"/>
  <c r="W562" i="1"/>
  <c r="X562" i="1"/>
  <c r="W558" i="1"/>
  <c r="X558" i="1"/>
  <c r="W550" i="1"/>
  <c r="X550" i="1"/>
  <c r="W546" i="1"/>
  <c r="X546" i="1"/>
  <c r="W538" i="1"/>
  <c r="X538" i="1"/>
  <c r="W534" i="1"/>
  <c r="X534" i="1"/>
  <c r="W526" i="1"/>
  <c r="X526" i="1"/>
  <c r="W522" i="1"/>
  <c r="X522" i="1"/>
  <c r="W514" i="1"/>
  <c r="X514" i="1"/>
  <c r="W510" i="1"/>
  <c r="X510" i="1"/>
  <c r="W506" i="1"/>
  <c r="X506" i="1"/>
  <c r="W498" i="1"/>
  <c r="X498" i="1"/>
  <c r="W494" i="1"/>
  <c r="X494" i="1"/>
  <c r="W486" i="1"/>
  <c r="X486" i="1"/>
  <c r="W482" i="1"/>
  <c r="X482" i="1"/>
  <c r="W474" i="1"/>
  <c r="X474" i="1"/>
  <c r="W470" i="1"/>
  <c r="X470" i="1"/>
  <c r="W462" i="1"/>
  <c r="X462" i="1"/>
  <c r="W458" i="1"/>
  <c r="X458" i="1"/>
  <c r="W450" i="1"/>
  <c r="X450" i="1"/>
  <c r="W446" i="1"/>
  <c r="X446" i="1"/>
  <c r="W438" i="1"/>
  <c r="X438" i="1"/>
  <c r="W434" i="1"/>
  <c r="X434" i="1"/>
  <c r="W426" i="1"/>
  <c r="X426" i="1"/>
  <c r="W422" i="1"/>
  <c r="X422" i="1"/>
  <c r="W418" i="1"/>
  <c r="X418" i="1"/>
  <c r="W410" i="1"/>
  <c r="X410" i="1"/>
  <c r="W406" i="1"/>
  <c r="X406" i="1"/>
  <c r="W398" i="1"/>
  <c r="X398" i="1"/>
  <c r="W394" i="1"/>
  <c r="X394" i="1"/>
  <c r="W386" i="1"/>
  <c r="X386" i="1"/>
  <c r="W382" i="1"/>
  <c r="X382" i="1"/>
  <c r="W374" i="1"/>
  <c r="X374" i="1"/>
  <c r="W370" i="1"/>
  <c r="X370" i="1"/>
  <c r="W362" i="1"/>
  <c r="X362" i="1"/>
  <c r="W358" i="1"/>
  <c r="X358" i="1"/>
  <c r="W350" i="1"/>
  <c r="X350" i="1"/>
  <c r="W346" i="1"/>
  <c r="X346" i="1"/>
  <c r="W342" i="1"/>
  <c r="X342" i="1"/>
  <c r="W334" i="1"/>
  <c r="X334" i="1"/>
  <c r="W330" i="1"/>
  <c r="X330" i="1"/>
  <c r="W322" i="1"/>
  <c r="X322" i="1"/>
  <c r="W318" i="1"/>
  <c r="X318" i="1"/>
  <c r="W310" i="1"/>
  <c r="X310" i="1"/>
  <c r="W306" i="1"/>
  <c r="X306" i="1"/>
  <c r="W298" i="1"/>
  <c r="X298" i="1"/>
  <c r="W294" i="1"/>
  <c r="X294" i="1"/>
  <c r="W286" i="1"/>
  <c r="X286" i="1"/>
  <c r="W282" i="1"/>
  <c r="X282" i="1"/>
  <c r="W274" i="1"/>
  <c r="X274" i="1"/>
  <c r="W270" i="1"/>
  <c r="X270" i="1"/>
  <c r="W262" i="1"/>
  <c r="X262" i="1"/>
  <c r="W258" i="1"/>
  <c r="X258" i="1"/>
  <c r="W254" i="1"/>
  <c r="X254" i="1"/>
  <c r="W246" i="1"/>
  <c r="X246" i="1"/>
  <c r="W242" i="1"/>
  <c r="X242" i="1"/>
  <c r="W234" i="1"/>
  <c r="X234" i="1"/>
  <c r="W230" i="1"/>
  <c r="X230" i="1"/>
  <c r="W222" i="1"/>
  <c r="X222" i="1"/>
  <c r="W218" i="1"/>
  <c r="X218" i="1"/>
  <c r="W210" i="1"/>
  <c r="X210" i="1"/>
  <c r="W206" i="1"/>
  <c r="X206" i="1"/>
  <c r="W198" i="1"/>
  <c r="X198" i="1"/>
  <c r="W194" i="1"/>
  <c r="X194" i="1"/>
  <c r="W186" i="1"/>
  <c r="X186" i="1"/>
  <c r="W182" i="1"/>
  <c r="X182" i="1"/>
  <c r="W178" i="1"/>
  <c r="X178" i="1"/>
  <c r="W170" i="1"/>
  <c r="X170" i="1"/>
  <c r="W166" i="1"/>
  <c r="X166" i="1"/>
  <c r="W158" i="1"/>
  <c r="X158" i="1"/>
  <c r="W154" i="1"/>
  <c r="X154" i="1"/>
  <c r="W146" i="1"/>
  <c r="X146" i="1"/>
  <c r="W142" i="1"/>
  <c r="X142" i="1"/>
  <c r="W134" i="1"/>
  <c r="X134" i="1"/>
  <c r="W130" i="1"/>
  <c r="X130" i="1"/>
  <c r="W122" i="1"/>
  <c r="X122" i="1"/>
  <c r="W118" i="1"/>
  <c r="X118" i="1"/>
  <c r="W114" i="1"/>
  <c r="X114" i="1"/>
  <c r="W110" i="1"/>
  <c r="X110" i="1"/>
  <c r="W102" i="1"/>
  <c r="X102" i="1"/>
  <c r="W98" i="1"/>
  <c r="X98" i="1"/>
  <c r="W1161" i="1"/>
  <c r="X1161" i="1"/>
  <c r="W1157" i="1"/>
  <c r="X1157" i="1"/>
  <c r="W1149" i="1"/>
  <c r="X1149" i="1"/>
  <c r="W1145" i="1"/>
  <c r="X1145" i="1"/>
  <c r="W1137" i="1"/>
  <c r="X1137" i="1"/>
  <c r="W1133" i="1"/>
  <c r="X1133" i="1"/>
  <c r="W1129" i="1"/>
  <c r="X1129" i="1"/>
  <c r="W1121" i="1"/>
  <c r="X1121" i="1"/>
  <c r="W1117" i="1"/>
  <c r="X1117" i="1"/>
  <c r="W1109" i="1"/>
  <c r="X1109" i="1"/>
  <c r="W1105" i="1"/>
  <c r="X1105" i="1"/>
  <c r="W1097" i="1"/>
  <c r="X1097" i="1"/>
  <c r="W1093" i="1"/>
  <c r="X1093" i="1"/>
  <c r="W1085" i="1"/>
  <c r="X1085" i="1"/>
  <c r="W1081" i="1"/>
  <c r="X1081" i="1"/>
  <c r="W1073" i="1"/>
  <c r="X1073" i="1"/>
  <c r="W1069" i="1"/>
  <c r="X1069" i="1"/>
  <c r="W1061" i="1"/>
  <c r="X1061" i="1"/>
  <c r="W1057" i="1"/>
  <c r="X1057" i="1"/>
  <c r="W1053" i="1"/>
  <c r="X1053" i="1"/>
  <c r="W1045" i="1"/>
  <c r="X1045" i="1"/>
  <c r="W1041" i="1"/>
  <c r="X1041" i="1"/>
  <c r="W1037" i="1"/>
  <c r="X1037" i="1"/>
  <c r="W1029" i="1"/>
  <c r="X1029" i="1"/>
  <c r="W1025" i="1"/>
  <c r="X1025" i="1"/>
  <c r="W1017" i="1"/>
  <c r="X1017" i="1"/>
  <c r="W1013" i="1"/>
  <c r="X1013" i="1"/>
  <c r="W1005" i="1"/>
  <c r="X1005" i="1"/>
  <c r="W1001" i="1"/>
  <c r="X1001" i="1"/>
  <c r="W993" i="1"/>
  <c r="X993" i="1"/>
  <c r="W989" i="1"/>
  <c r="X989" i="1"/>
  <c r="W985" i="1"/>
  <c r="X985" i="1"/>
  <c r="W977" i="1"/>
  <c r="X977" i="1"/>
  <c r="W973" i="1"/>
  <c r="X973" i="1"/>
  <c r="W965" i="1"/>
  <c r="X965" i="1"/>
  <c r="W961" i="1"/>
  <c r="X961" i="1"/>
  <c r="W953" i="1"/>
  <c r="X953" i="1"/>
  <c r="W949" i="1"/>
  <c r="X949" i="1"/>
  <c r="W941" i="1"/>
  <c r="X941" i="1"/>
  <c r="W937" i="1"/>
  <c r="X937" i="1"/>
  <c r="W929" i="1"/>
  <c r="X929" i="1"/>
  <c r="W925" i="1"/>
  <c r="X925" i="1"/>
  <c r="W917" i="1"/>
  <c r="X917" i="1"/>
  <c r="W913" i="1"/>
  <c r="X913" i="1"/>
  <c r="W909" i="1"/>
  <c r="X909" i="1"/>
  <c r="W901" i="1"/>
  <c r="X901" i="1"/>
  <c r="W897" i="1"/>
  <c r="X897" i="1"/>
  <c r="W889" i="1"/>
  <c r="X889" i="1"/>
  <c r="W885" i="1"/>
  <c r="X885" i="1"/>
  <c r="W877" i="1"/>
  <c r="X877" i="1"/>
  <c r="W873" i="1"/>
  <c r="X873" i="1"/>
  <c r="W865" i="1"/>
  <c r="X865" i="1"/>
  <c r="W861" i="1"/>
  <c r="X861" i="1"/>
  <c r="W853" i="1"/>
  <c r="X853" i="1"/>
  <c r="W849" i="1"/>
  <c r="X849" i="1"/>
  <c r="W845" i="1"/>
  <c r="X845" i="1"/>
  <c r="W837" i="1"/>
  <c r="X837" i="1"/>
  <c r="W833" i="1"/>
  <c r="X833" i="1"/>
  <c r="W825" i="1"/>
  <c r="X825" i="1"/>
  <c r="W821" i="1"/>
  <c r="X821" i="1"/>
  <c r="W813" i="1"/>
  <c r="X813" i="1"/>
  <c r="W809" i="1"/>
  <c r="X809" i="1"/>
  <c r="W801" i="1"/>
  <c r="X801" i="1"/>
  <c r="W797" i="1"/>
  <c r="X797" i="1"/>
  <c r="W789" i="1"/>
  <c r="X789" i="1"/>
  <c r="W785" i="1"/>
  <c r="X785" i="1"/>
  <c r="W777" i="1"/>
  <c r="X777" i="1"/>
  <c r="W773" i="1"/>
  <c r="X773" i="1"/>
  <c r="W769" i="1"/>
  <c r="X769" i="1"/>
  <c r="W761" i="1"/>
  <c r="X761" i="1"/>
  <c r="W757" i="1"/>
  <c r="X757" i="1"/>
  <c r="W749" i="1"/>
  <c r="X749" i="1"/>
  <c r="W745" i="1"/>
  <c r="X745" i="1"/>
  <c r="W737" i="1"/>
  <c r="X737" i="1"/>
  <c r="W733" i="1"/>
  <c r="X733" i="1"/>
  <c r="W725" i="1"/>
  <c r="X725" i="1"/>
  <c r="W721" i="1"/>
  <c r="X721" i="1"/>
  <c r="W713" i="1"/>
  <c r="X713" i="1"/>
  <c r="W709" i="1"/>
  <c r="X709" i="1"/>
  <c r="W705" i="1"/>
  <c r="X705" i="1"/>
  <c r="W697" i="1"/>
  <c r="X697" i="1"/>
  <c r="W693" i="1"/>
  <c r="X693" i="1"/>
  <c r="W685" i="1"/>
  <c r="X685" i="1"/>
  <c r="W681" i="1"/>
  <c r="X681" i="1"/>
  <c r="W673" i="1"/>
  <c r="X673" i="1"/>
  <c r="W669" i="1"/>
  <c r="X669" i="1"/>
  <c r="W661" i="1"/>
  <c r="X661" i="1"/>
  <c r="W657" i="1"/>
  <c r="X657" i="1"/>
  <c r="W649" i="1"/>
  <c r="X649" i="1"/>
  <c r="W645" i="1"/>
  <c r="X645" i="1"/>
  <c r="W641" i="1"/>
  <c r="X641" i="1"/>
  <c r="W633" i="1"/>
  <c r="X633" i="1"/>
  <c r="W629" i="1"/>
  <c r="X629" i="1"/>
  <c r="W621" i="1"/>
  <c r="X621" i="1"/>
  <c r="W617" i="1"/>
  <c r="X617" i="1"/>
  <c r="W609" i="1"/>
  <c r="X609" i="1"/>
  <c r="W1164" i="1"/>
  <c r="X1164" i="1"/>
  <c r="W1160" i="1"/>
  <c r="X1160" i="1"/>
  <c r="W1156" i="1"/>
  <c r="X1156" i="1"/>
  <c r="W1152" i="1"/>
  <c r="X1152" i="1"/>
  <c r="W1148" i="1"/>
  <c r="X1148" i="1"/>
  <c r="W1144" i="1"/>
  <c r="X1144" i="1"/>
  <c r="W1140" i="1"/>
  <c r="X1140" i="1"/>
  <c r="W1136" i="1"/>
  <c r="X1136" i="1"/>
  <c r="W1132" i="1"/>
  <c r="X1132" i="1"/>
  <c r="W1128" i="1"/>
  <c r="X1128" i="1"/>
  <c r="W1124" i="1"/>
  <c r="X1124" i="1"/>
  <c r="W1120" i="1"/>
  <c r="X1120" i="1"/>
  <c r="W1116" i="1"/>
  <c r="X1116" i="1"/>
  <c r="W1112" i="1"/>
  <c r="X1112" i="1"/>
  <c r="W1108" i="1"/>
  <c r="X1108" i="1"/>
  <c r="W1104" i="1"/>
  <c r="X1104" i="1"/>
  <c r="W1100" i="1"/>
  <c r="X1100" i="1"/>
  <c r="W1096" i="1"/>
  <c r="X1096" i="1"/>
  <c r="W1092" i="1"/>
  <c r="X1092" i="1"/>
  <c r="W1088" i="1"/>
  <c r="X1088" i="1"/>
  <c r="W1084" i="1"/>
  <c r="X1084" i="1"/>
  <c r="W1080" i="1"/>
  <c r="X1080" i="1"/>
  <c r="W1076" i="1"/>
  <c r="X1076" i="1"/>
  <c r="W1072" i="1"/>
  <c r="X1072" i="1"/>
  <c r="W1068" i="1"/>
  <c r="X1068" i="1"/>
  <c r="W1064" i="1"/>
  <c r="X1064" i="1"/>
  <c r="W1060" i="1"/>
  <c r="X1060" i="1"/>
  <c r="W1056" i="1"/>
  <c r="X1056" i="1"/>
  <c r="W1052" i="1"/>
  <c r="X1052" i="1"/>
  <c r="W1048" i="1"/>
  <c r="X1048" i="1"/>
  <c r="W1044" i="1"/>
  <c r="X1044" i="1"/>
  <c r="W1040" i="1"/>
  <c r="X1040" i="1"/>
  <c r="W1036" i="1"/>
  <c r="X1036" i="1"/>
  <c r="W1032" i="1"/>
  <c r="X1032" i="1"/>
  <c r="W1028" i="1"/>
  <c r="X1028" i="1"/>
  <c r="W1024" i="1"/>
  <c r="X1024" i="1"/>
  <c r="W1020" i="1"/>
  <c r="X1020" i="1"/>
  <c r="W1016" i="1"/>
  <c r="X1016" i="1"/>
  <c r="W1012" i="1"/>
  <c r="X1012" i="1"/>
  <c r="W1008" i="1"/>
  <c r="X1008" i="1"/>
  <c r="W1004" i="1"/>
  <c r="X1004" i="1"/>
  <c r="W1000" i="1"/>
  <c r="X1000" i="1"/>
  <c r="W996" i="1"/>
  <c r="X996" i="1"/>
  <c r="W992" i="1"/>
  <c r="X992" i="1"/>
  <c r="W988" i="1"/>
  <c r="X988" i="1"/>
  <c r="W984" i="1"/>
  <c r="X984" i="1"/>
  <c r="W980" i="1"/>
  <c r="X980" i="1"/>
  <c r="W976" i="1"/>
  <c r="X976" i="1"/>
  <c r="W972" i="1"/>
  <c r="X972" i="1"/>
  <c r="W968" i="1"/>
  <c r="X968" i="1"/>
  <c r="W964" i="1"/>
  <c r="X964" i="1"/>
  <c r="W960" i="1"/>
  <c r="X960" i="1"/>
  <c r="W956" i="1"/>
  <c r="X956" i="1"/>
  <c r="W952" i="1"/>
  <c r="X952" i="1"/>
  <c r="W948" i="1"/>
  <c r="X948" i="1"/>
  <c r="W944" i="1"/>
  <c r="X944" i="1"/>
  <c r="W940" i="1"/>
  <c r="X940" i="1"/>
  <c r="W936" i="1"/>
  <c r="X936" i="1"/>
  <c r="W932" i="1"/>
  <c r="X932" i="1"/>
  <c r="W928" i="1"/>
  <c r="X928" i="1"/>
  <c r="W924" i="1"/>
  <c r="X924" i="1"/>
  <c r="W920" i="1"/>
  <c r="X920" i="1"/>
  <c r="W916" i="1"/>
  <c r="X916" i="1"/>
  <c r="W912" i="1"/>
  <c r="X912" i="1"/>
  <c r="W908" i="1"/>
  <c r="X908" i="1"/>
  <c r="W904" i="1"/>
  <c r="X904" i="1"/>
  <c r="W900" i="1"/>
  <c r="X900" i="1"/>
  <c r="W896" i="1"/>
  <c r="X896" i="1"/>
  <c r="W892" i="1"/>
  <c r="X892" i="1"/>
  <c r="W888" i="1"/>
  <c r="X888" i="1"/>
  <c r="W884" i="1"/>
  <c r="X884" i="1"/>
  <c r="W880" i="1"/>
  <c r="X880" i="1"/>
  <c r="W876" i="1"/>
  <c r="X876" i="1"/>
  <c r="W872" i="1"/>
  <c r="X872" i="1"/>
  <c r="W868" i="1"/>
  <c r="X868" i="1"/>
  <c r="W864" i="1"/>
  <c r="X864" i="1"/>
  <c r="W860" i="1"/>
  <c r="X860" i="1"/>
  <c r="W856" i="1"/>
  <c r="X856" i="1"/>
  <c r="W852" i="1"/>
  <c r="X852" i="1"/>
  <c r="W848" i="1"/>
  <c r="X848" i="1"/>
  <c r="W844" i="1"/>
  <c r="X844" i="1"/>
  <c r="W840" i="1"/>
  <c r="X840" i="1"/>
  <c r="W836" i="1"/>
  <c r="X836" i="1"/>
  <c r="W832" i="1"/>
  <c r="X832" i="1"/>
  <c r="W828" i="1"/>
  <c r="X828" i="1"/>
  <c r="W824" i="1"/>
  <c r="X824" i="1"/>
  <c r="W820" i="1"/>
  <c r="X820" i="1"/>
  <c r="W816" i="1"/>
  <c r="X816" i="1"/>
  <c r="W812" i="1"/>
  <c r="X812" i="1"/>
  <c r="W808" i="1"/>
  <c r="X808" i="1"/>
  <c r="W804" i="1"/>
  <c r="X804" i="1"/>
  <c r="W800" i="1"/>
  <c r="X800" i="1"/>
  <c r="W796" i="1"/>
  <c r="X796" i="1"/>
  <c r="W792" i="1"/>
  <c r="X792" i="1"/>
  <c r="W788" i="1"/>
  <c r="X788" i="1"/>
  <c r="W784" i="1"/>
  <c r="X784" i="1"/>
  <c r="W780" i="1"/>
  <c r="X780" i="1"/>
  <c r="W776" i="1"/>
  <c r="X776" i="1"/>
  <c r="W772" i="1"/>
  <c r="X772" i="1"/>
  <c r="W768" i="1"/>
  <c r="X768" i="1"/>
  <c r="W764" i="1"/>
  <c r="X764" i="1"/>
  <c r="W760" i="1"/>
  <c r="X760" i="1"/>
  <c r="W756" i="1"/>
  <c r="X756" i="1"/>
  <c r="W752" i="1"/>
  <c r="X752" i="1"/>
  <c r="W748" i="1"/>
  <c r="X748" i="1"/>
  <c r="W744" i="1"/>
  <c r="X744" i="1"/>
  <c r="W740" i="1"/>
  <c r="X740" i="1"/>
  <c r="W736" i="1"/>
  <c r="X736" i="1"/>
  <c r="W732" i="1"/>
  <c r="X732" i="1"/>
  <c r="W728" i="1"/>
  <c r="X728" i="1"/>
  <c r="W724" i="1"/>
  <c r="X724" i="1"/>
  <c r="W720" i="1"/>
  <c r="X720" i="1"/>
  <c r="W716" i="1"/>
  <c r="X716" i="1"/>
  <c r="W712" i="1"/>
  <c r="X712" i="1"/>
  <c r="W708" i="1"/>
  <c r="X708" i="1"/>
  <c r="W704" i="1"/>
  <c r="X704" i="1"/>
  <c r="W700" i="1"/>
  <c r="X700" i="1"/>
  <c r="W696" i="1"/>
  <c r="X696" i="1"/>
  <c r="W692" i="1"/>
  <c r="X692" i="1"/>
  <c r="W688" i="1"/>
  <c r="X688" i="1"/>
  <c r="W684" i="1"/>
  <c r="X684" i="1"/>
  <c r="W680" i="1"/>
  <c r="X680" i="1"/>
  <c r="W676" i="1"/>
  <c r="X676" i="1"/>
  <c r="W672" i="1"/>
  <c r="X672" i="1"/>
  <c r="W668" i="1"/>
  <c r="X668" i="1"/>
  <c r="W664" i="1"/>
  <c r="X664" i="1"/>
  <c r="W660" i="1"/>
  <c r="X660" i="1"/>
  <c r="W656" i="1"/>
  <c r="X656" i="1"/>
  <c r="W652" i="1"/>
  <c r="X652" i="1"/>
  <c r="W648" i="1"/>
  <c r="X648" i="1"/>
  <c r="W644" i="1"/>
  <c r="X644" i="1"/>
  <c r="W640" i="1"/>
  <c r="X640" i="1"/>
  <c r="W636" i="1"/>
  <c r="X636" i="1"/>
  <c r="W632" i="1"/>
  <c r="X632" i="1"/>
  <c r="W628" i="1"/>
  <c r="X628" i="1"/>
  <c r="W624" i="1"/>
  <c r="X624" i="1"/>
  <c r="W620" i="1"/>
  <c r="X620" i="1"/>
  <c r="W616" i="1"/>
  <c r="X616" i="1"/>
  <c r="W612" i="1"/>
  <c r="X612" i="1"/>
  <c r="W608" i="1"/>
  <c r="X608" i="1"/>
  <c r="W604" i="1"/>
  <c r="X604" i="1"/>
  <c r="W600" i="1"/>
  <c r="X600" i="1"/>
  <c r="W596" i="1"/>
  <c r="X596" i="1"/>
  <c r="W592" i="1"/>
  <c r="X592" i="1"/>
  <c r="W588" i="1"/>
  <c r="X588" i="1"/>
  <c r="W584" i="1"/>
  <c r="X584" i="1"/>
  <c r="W580" i="1"/>
  <c r="X580" i="1"/>
  <c r="W576" i="1"/>
  <c r="X576" i="1"/>
  <c r="W572" i="1"/>
  <c r="X572" i="1"/>
  <c r="W568" i="1"/>
  <c r="X568" i="1"/>
  <c r="W564" i="1"/>
  <c r="X564" i="1"/>
  <c r="W560" i="1"/>
  <c r="X560" i="1"/>
  <c r="W556" i="1"/>
  <c r="X556" i="1"/>
  <c r="W552" i="1"/>
  <c r="X552" i="1"/>
  <c r="W548" i="1"/>
  <c r="X548" i="1"/>
  <c r="W544" i="1"/>
  <c r="X544" i="1"/>
  <c r="W540" i="1"/>
  <c r="X540" i="1"/>
  <c r="W536" i="1"/>
  <c r="X536" i="1"/>
  <c r="W532" i="1"/>
  <c r="X532" i="1"/>
  <c r="W528" i="1"/>
  <c r="X528" i="1"/>
  <c r="W524" i="1"/>
  <c r="X524" i="1"/>
  <c r="W520" i="1"/>
  <c r="X520" i="1"/>
  <c r="W516" i="1"/>
  <c r="X516" i="1"/>
  <c r="W512" i="1"/>
  <c r="X512" i="1"/>
  <c r="W508" i="1"/>
  <c r="X508" i="1"/>
  <c r="W504" i="1"/>
  <c r="X504" i="1"/>
  <c r="W500" i="1"/>
  <c r="X500" i="1"/>
  <c r="W496" i="1"/>
  <c r="X496" i="1"/>
  <c r="W492" i="1"/>
  <c r="X492" i="1"/>
  <c r="W488" i="1"/>
  <c r="X488" i="1"/>
  <c r="W484" i="1"/>
  <c r="X484" i="1"/>
  <c r="W480" i="1"/>
  <c r="X480" i="1"/>
  <c r="W476" i="1"/>
  <c r="X476" i="1"/>
  <c r="W472" i="1"/>
  <c r="X472" i="1"/>
  <c r="W468" i="1"/>
  <c r="X468" i="1"/>
  <c r="W464" i="1"/>
  <c r="X464" i="1"/>
  <c r="W460" i="1"/>
  <c r="X460" i="1"/>
  <c r="W456" i="1"/>
  <c r="X456" i="1"/>
  <c r="W452" i="1"/>
  <c r="X452" i="1"/>
  <c r="W448" i="1"/>
  <c r="X448" i="1"/>
  <c r="W444" i="1"/>
  <c r="X444" i="1"/>
  <c r="W440" i="1"/>
  <c r="X440" i="1"/>
  <c r="W436" i="1"/>
  <c r="X436" i="1"/>
  <c r="W432" i="1"/>
  <c r="X432" i="1"/>
  <c r="W428" i="1"/>
  <c r="X428" i="1"/>
  <c r="W424" i="1"/>
  <c r="X424" i="1"/>
  <c r="W420" i="1"/>
  <c r="X420" i="1"/>
  <c r="W416" i="1"/>
  <c r="X416" i="1"/>
  <c r="W412" i="1"/>
  <c r="X412" i="1"/>
  <c r="W408" i="1"/>
  <c r="X408" i="1"/>
  <c r="W404" i="1"/>
  <c r="X404" i="1"/>
  <c r="W400" i="1"/>
  <c r="X400" i="1"/>
  <c r="W396" i="1"/>
  <c r="X396" i="1"/>
  <c r="W392" i="1"/>
  <c r="X392" i="1"/>
  <c r="W388" i="1"/>
  <c r="X388" i="1"/>
  <c r="W384" i="1"/>
  <c r="X384" i="1"/>
  <c r="W380" i="1"/>
  <c r="X380" i="1"/>
  <c r="W376" i="1"/>
  <c r="X376" i="1"/>
  <c r="W372" i="1"/>
  <c r="X372" i="1"/>
  <c r="W368" i="1"/>
  <c r="X368" i="1"/>
  <c r="W364" i="1"/>
  <c r="X364" i="1"/>
  <c r="W360" i="1"/>
  <c r="X360" i="1"/>
  <c r="W356" i="1"/>
  <c r="X356" i="1"/>
  <c r="W352" i="1"/>
  <c r="X352" i="1"/>
  <c r="W348" i="1"/>
  <c r="X348" i="1"/>
  <c r="W344" i="1"/>
  <c r="X344" i="1"/>
  <c r="W340" i="1"/>
  <c r="X340" i="1"/>
  <c r="W336" i="1"/>
  <c r="X336" i="1"/>
  <c r="W332" i="1"/>
  <c r="X332" i="1"/>
  <c r="W328" i="1"/>
  <c r="X328" i="1"/>
  <c r="W324" i="1"/>
  <c r="X324" i="1"/>
  <c r="W320" i="1"/>
  <c r="X320" i="1"/>
  <c r="W316" i="1"/>
  <c r="X316" i="1"/>
  <c r="W312" i="1"/>
  <c r="X312" i="1"/>
  <c r="W308" i="1"/>
  <c r="X308" i="1"/>
  <c r="W304" i="1"/>
  <c r="X304" i="1"/>
  <c r="W300" i="1"/>
  <c r="X300" i="1"/>
  <c r="W296" i="1"/>
  <c r="X296" i="1"/>
  <c r="W292" i="1"/>
  <c r="X292" i="1"/>
  <c r="W288" i="1"/>
  <c r="X288" i="1"/>
  <c r="W284" i="1"/>
  <c r="X284" i="1"/>
  <c r="W280" i="1"/>
  <c r="X280" i="1"/>
  <c r="W276" i="1"/>
  <c r="X276" i="1"/>
  <c r="W272" i="1"/>
  <c r="X272" i="1"/>
  <c r="W268" i="1"/>
  <c r="X268" i="1"/>
  <c r="W264" i="1"/>
  <c r="X264" i="1"/>
  <c r="W260" i="1"/>
  <c r="X260" i="1"/>
  <c r="W256" i="1"/>
  <c r="X256" i="1"/>
  <c r="W252" i="1"/>
  <c r="X252" i="1"/>
  <c r="W248" i="1"/>
  <c r="X248" i="1"/>
  <c r="W244" i="1"/>
  <c r="X244" i="1"/>
  <c r="W240" i="1"/>
  <c r="X240" i="1"/>
  <c r="W236" i="1"/>
  <c r="X236" i="1"/>
  <c r="W232" i="1"/>
  <c r="X232" i="1"/>
  <c r="W228" i="1"/>
  <c r="X228" i="1"/>
  <c r="W224" i="1"/>
  <c r="X224" i="1"/>
  <c r="W220" i="1"/>
  <c r="X220" i="1"/>
  <c r="W216" i="1"/>
  <c r="X216" i="1"/>
  <c r="W212" i="1"/>
  <c r="X212" i="1"/>
  <c r="W208" i="1"/>
  <c r="X208" i="1"/>
  <c r="W204" i="1"/>
  <c r="X204" i="1"/>
  <c r="W200" i="1"/>
  <c r="X200" i="1"/>
  <c r="W196" i="1"/>
  <c r="X196" i="1"/>
  <c r="W192" i="1"/>
  <c r="X192" i="1"/>
  <c r="W188" i="1"/>
  <c r="X188" i="1"/>
  <c r="W184" i="1"/>
  <c r="X184" i="1"/>
  <c r="W180" i="1"/>
  <c r="X180" i="1"/>
  <c r="W176" i="1"/>
  <c r="X176" i="1"/>
  <c r="W172" i="1"/>
  <c r="X172" i="1"/>
  <c r="W168" i="1"/>
  <c r="X168" i="1"/>
  <c r="W164" i="1"/>
  <c r="X164" i="1"/>
  <c r="W160" i="1"/>
  <c r="X160" i="1"/>
  <c r="W156" i="1"/>
  <c r="X156" i="1"/>
  <c r="W152" i="1"/>
  <c r="X152" i="1"/>
  <c r="W148" i="1"/>
  <c r="X148" i="1"/>
  <c r="W144" i="1"/>
  <c r="X144" i="1"/>
  <c r="W140" i="1"/>
  <c r="X140" i="1"/>
  <c r="W136" i="1"/>
  <c r="X136" i="1"/>
  <c r="W132" i="1"/>
  <c r="X132" i="1"/>
  <c r="W128" i="1"/>
  <c r="X128" i="1"/>
  <c r="W124" i="1"/>
  <c r="X124" i="1"/>
  <c r="W120" i="1"/>
  <c r="X120" i="1"/>
  <c r="W116" i="1"/>
  <c r="X116" i="1"/>
  <c r="W112" i="1"/>
  <c r="X112" i="1"/>
  <c r="W108" i="1"/>
  <c r="X108" i="1"/>
  <c r="W104" i="1"/>
  <c r="X104" i="1"/>
  <c r="W100" i="1"/>
  <c r="X100" i="1"/>
  <c r="W96" i="1"/>
  <c r="X96" i="1"/>
  <c r="W92" i="1"/>
  <c r="X92" i="1"/>
  <c r="W88" i="1"/>
  <c r="X88" i="1"/>
  <c r="W84" i="1"/>
  <c r="X84" i="1"/>
  <c r="W80" i="1"/>
  <c r="X80" i="1"/>
  <c r="W76" i="1"/>
  <c r="X76" i="1"/>
  <c r="W72" i="1"/>
  <c r="X72" i="1"/>
  <c r="W68" i="1"/>
  <c r="X68" i="1"/>
  <c r="W64" i="1"/>
  <c r="X64" i="1"/>
  <c r="W60" i="1"/>
  <c r="X60" i="1"/>
  <c r="W56" i="1"/>
  <c r="X56" i="1"/>
  <c r="W52" i="1"/>
  <c r="X52" i="1"/>
  <c r="W48" i="1"/>
  <c r="X48" i="1"/>
  <c r="W44" i="1"/>
  <c r="X44" i="1"/>
  <c r="W40" i="1"/>
  <c r="X40" i="1"/>
  <c r="W36" i="1"/>
  <c r="X36" i="1"/>
  <c r="W32" i="1"/>
  <c r="X32" i="1"/>
  <c r="W28" i="1"/>
  <c r="X28" i="1"/>
  <c r="W24" i="1"/>
  <c r="X24" i="1"/>
  <c r="W20" i="1"/>
  <c r="X20" i="1"/>
  <c r="W16" i="1"/>
  <c r="X16" i="1"/>
  <c r="W12" i="1"/>
  <c r="X12" i="1"/>
  <c r="W8" i="1"/>
  <c r="X8" i="1"/>
  <c r="W4" i="1"/>
  <c r="X4" i="1"/>
  <c r="W1015" i="1"/>
  <c r="X1015" i="1"/>
  <c r="W1011" i="1"/>
  <c r="X1011" i="1"/>
  <c r="W1007" i="1"/>
  <c r="X1007" i="1"/>
  <c r="W1003" i="1"/>
  <c r="X1003" i="1"/>
  <c r="W999" i="1"/>
  <c r="X999" i="1"/>
  <c r="W995" i="1"/>
  <c r="X995" i="1"/>
  <c r="W991" i="1"/>
  <c r="X991" i="1"/>
  <c r="W987" i="1"/>
  <c r="X987" i="1"/>
  <c r="W983" i="1"/>
  <c r="X983" i="1"/>
  <c r="W979" i="1"/>
  <c r="X979" i="1"/>
  <c r="W975" i="1"/>
  <c r="X975" i="1"/>
  <c r="W971" i="1"/>
  <c r="X971" i="1"/>
  <c r="W967" i="1"/>
  <c r="X967" i="1"/>
  <c r="W963" i="1"/>
  <c r="X963" i="1"/>
  <c r="W959" i="1"/>
  <c r="X959" i="1"/>
  <c r="W955" i="1"/>
  <c r="X955" i="1"/>
  <c r="W951" i="1"/>
  <c r="X951" i="1"/>
  <c r="W947" i="1"/>
  <c r="X947" i="1"/>
  <c r="W943" i="1"/>
  <c r="X943" i="1"/>
  <c r="W939" i="1"/>
  <c r="X939" i="1"/>
  <c r="W935" i="1"/>
  <c r="X935" i="1"/>
  <c r="W931" i="1"/>
  <c r="X931" i="1"/>
  <c r="W927" i="1"/>
  <c r="X927" i="1"/>
  <c r="W923" i="1"/>
  <c r="X923" i="1"/>
  <c r="W919" i="1"/>
  <c r="X919" i="1"/>
  <c r="W915" i="1"/>
  <c r="X915" i="1"/>
  <c r="W911" i="1"/>
  <c r="X911" i="1"/>
  <c r="W907" i="1"/>
  <c r="X907" i="1"/>
  <c r="W903" i="1"/>
  <c r="X903" i="1"/>
  <c r="W899" i="1"/>
  <c r="X899" i="1"/>
  <c r="W895" i="1"/>
  <c r="X895" i="1"/>
  <c r="W891" i="1"/>
  <c r="X891" i="1"/>
  <c r="W887" i="1"/>
  <c r="X887" i="1"/>
  <c r="W883" i="1"/>
  <c r="X883" i="1"/>
  <c r="W879" i="1"/>
  <c r="X879" i="1"/>
  <c r="W875" i="1"/>
  <c r="X875" i="1"/>
  <c r="W871" i="1"/>
  <c r="X871" i="1"/>
  <c r="W867" i="1"/>
  <c r="X867" i="1"/>
  <c r="W863" i="1"/>
  <c r="X863" i="1"/>
  <c r="W859" i="1"/>
  <c r="X859" i="1"/>
  <c r="W855" i="1"/>
  <c r="X855" i="1"/>
  <c r="W851" i="1"/>
  <c r="X851" i="1"/>
  <c r="W847" i="1"/>
  <c r="X847" i="1"/>
  <c r="W843" i="1"/>
  <c r="X843" i="1"/>
  <c r="W839" i="1"/>
  <c r="X839" i="1"/>
  <c r="W835" i="1"/>
  <c r="X835" i="1"/>
  <c r="W831" i="1"/>
  <c r="X831" i="1"/>
  <c r="W827" i="1"/>
  <c r="X827" i="1"/>
  <c r="W823" i="1"/>
  <c r="X823" i="1"/>
  <c r="W819" i="1"/>
  <c r="X819" i="1"/>
  <c r="W815" i="1"/>
  <c r="X815" i="1"/>
  <c r="W811" i="1"/>
  <c r="X811" i="1"/>
  <c r="W807" i="1"/>
  <c r="X807" i="1"/>
  <c r="W803" i="1"/>
  <c r="X803" i="1"/>
  <c r="W799" i="1"/>
  <c r="X799" i="1"/>
  <c r="W795" i="1"/>
  <c r="X795" i="1"/>
  <c r="W791" i="1"/>
  <c r="X791" i="1"/>
  <c r="W787" i="1"/>
  <c r="X787" i="1"/>
  <c r="W783" i="1"/>
  <c r="X783" i="1"/>
  <c r="W779" i="1"/>
  <c r="X779" i="1"/>
  <c r="W775" i="1"/>
  <c r="X775" i="1"/>
  <c r="W771" i="1"/>
  <c r="X771" i="1"/>
  <c r="W767" i="1"/>
  <c r="X767" i="1"/>
  <c r="W763" i="1"/>
  <c r="X763" i="1"/>
  <c r="W759" i="1"/>
  <c r="X759" i="1"/>
  <c r="W755" i="1"/>
  <c r="X755" i="1"/>
  <c r="W751" i="1"/>
  <c r="X751" i="1"/>
  <c r="W747" i="1"/>
  <c r="X747" i="1"/>
  <c r="W743" i="1"/>
  <c r="X743" i="1"/>
  <c r="W739" i="1"/>
  <c r="X739" i="1"/>
  <c r="W735" i="1"/>
  <c r="X735" i="1"/>
  <c r="W731" i="1"/>
  <c r="X731" i="1"/>
  <c r="W727" i="1"/>
  <c r="X727" i="1"/>
  <c r="W723" i="1"/>
  <c r="X723" i="1"/>
  <c r="W719" i="1"/>
  <c r="X719" i="1"/>
  <c r="W715" i="1"/>
  <c r="X715" i="1"/>
  <c r="W711" i="1"/>
  <c r="X711" i="1"/>
  <c r="W707" i="1"/>
  <c r="X707" i="1"/>
  <c r="W703" i="1"/>
  <c r="X703" i="1"/>
  <c r="W699" i="1"/>
  <c r="X699" i="1"/>
  <c r="W695" i="1"/>
  <c r="X695" i="1"/>
  <c r="W691" i="1"/>
  <c r="X691" i="1"/>
  <c r="W687" i="1"/>
  <c r="X687" i="1"/>
  <c r="W683" i="1"/>
  <c r="X683" i="1"/>
  <c r="W679" i="1"/>
  <c r="X679" i="1"/>
  <c r="W675" i="1"/>
  <c r="X675" i="1"/>
  <c r="W671" i="1"/>
  <c r="X671" i="1"/>
  <c r="W667" i="1"/>
  <c r="X667" i="1"/>
  <c r="W663" i="1"/>
  <c r="X663" i="1"/>
  <c r="W659" i="1"/>
  <c r="X659" i="1"/>
  <c r="W655" i="1"/>
  <c r="X655" i="1"/>
  <c r="W651" i="1"/>
  <c r="X651" i="1"/>
  <c r="W647" i="1"/>
  <c r="X647" i="1"/>
  <c r="W643" i="1"/>
  <c r="X643" i="1"/>
  <c r="W639" i="1"/>
  <c r="X639" i="1"/>
  <c r="W635" i="1"/>
  <c r="X635" i="1"/>
  <c r="W631" i="1"/>
  <c r="X631" i="1"/>
  <c r="W627" i="1"/>
  <c r="X627" i="1"/>
  <c r="W623" i="1"/>
  <c r="X623" i="1"/>
  <c r="W619" i="1"/>
  <c r="X619" i="1"/>
  <c r="W615" i="1"/>
  <c r="X615" i="1"/>
  <c r="W611" i="1"/>
  <c r="X611" i="1"/>
  <c r="W607" i="1"/>
  <c r="X607" i="1"/>
  <c r="W603" i="1"/>
  <c r="X603" i="1"/>
  <c r="W599" i="1"/>
  <c r="X599" i="1"/>
  <c r="W595" i="1"/>
  <c r="X595" i="1"/>
  <c r="W591" i="1"/>
  <c r="X591" i="1"/>
  <c r="W587" i="1"/>
  <c r="X587" i="1"/>
  <c r="W583" i="1"/>
  <c r="X583" i="1"/>
  <c r="W579" i="1"/>
  <c r="X579" i="1"/>
  <c r="W575" i="1"/>
  <c r="X575" i="1"/>
  <c r="W571" i="1"/>
  <c r="X571" i="1"/>
  <c r="W567" i="1"/>
  <c r="X567" i="1"/>
  <c r="W563" i="1"/>
  <c r="X563" i="1"/>
  <c r="W559" i="1"/>
  <c r="X559" i="1"/>
  <c r="W555" i="1"/>
  <c r="X555" i="1"/>
  <c r="W551" i="1"/>
  <c r="X551" i="1"/>
  <c r="W547" i="1"/>
  <c r="X547" i="1"/>
  <c r="W543" i="1"/>
  <c r="X543" i="1"/>
  <c r="W539" i="1"/>
  <c r="X539" i="1"/>
  <c r="W535" i="1"/>
  <c r="X535" i="1"/>
  <c r="W531" i="1"/>
  <c r="X531" i="1"/>
  <c r="W527" i="1"/>
  <c r="X527" i="1"/>
  <c r="W523" i="1"/>
  <c r="X523" i="1"/>
  <c r="W519" i="1"/>
  <c r="X519" i="1"/>
  <c r="W515" i="1"/>
  <c r="X515" i="1"/>
  <c r="W511" i="1"/>
  <c r="X511" i="1"/>
  <c r="W507" i="1"/>
  <c r="X507" i="1"/>
  <c r="W503" i="1"/>
  <c r="X503" i="1"/>
  <c r="W499" i="1"/>
  <c r="X499" i="1"/>
  <c r="W495" i="1"/>
  <c r="X495" i="1"/>
  <c r="W491" i="1"/>
  <c r="X491" i="1"/>
  <c r="W487" i="1"/>
  <c r="X487" i="1"/>
  <c r="W483" i="1"/>
  <c r="X483" i="1"/>
  <c r="W479" i="1"/>
  <c r="X479" i="1"/>
  <c r="W475" i="1"/>
  <c r="X475" i="1"/>
  <c r="W471" i="1"/>
  <c r="X471" i="1"/>
  <c r="W467" i="1"/>
  <c r="X467" i="1"/>
  <c r="W463" i="1"/>
  <c r="X463" i="1"/>
  <c r="W459" i="1"/>
  <c r="X459" i="1"/>
  <c r="W455" i="1"/>
  <c r="X455" i="1"/>
  <c r="W451" i="1"/>
  <c r="X451" i="1"/>
  <c r="W447" i="1"/>
  <c r="X447" i="1"/>
  <c r="W443" i="1"/>
  <c r="X443" i="1"/>
  <c r="W439" i="1"/>
  <c r="X439" i="1"/>
  <c r="W435" i="1"/>
  <c r="X435" i="1"/>
  <c r="W431" i="1"/>
  <c r="X431" i="1"/>
  <c r="W427" i="1"/>
  <c r="X427" i="1"/>
  <c r="W423" i="1"/>
  <c r="X423" i="1"/>
  <c r="W419" i="1"/>
  <c r="X419" i="1"/>
  <c r="W415" i="1"/>
  <c r="X415" i="1"/>
  <c r="W411" i="1"/>
  <c r="X411" i="1"/>
  <c r="W407" i="1"/>
  <c r="X407" i="1"/>
  <c r="W403" i="1"/>
  <c r="X403" i="1"/>
  <c r="W399" i="1"/>
  <c r="X399" i="1"/>
  <c r="W395" i="1"/>
  <c r="X395" i="1"/>
  <c r="W391" i="1"/>
  <c r="X391" i="1"/>
  <c r="W387" i="1"/>
  <c r="X387" i="1"/>
  <c r="W383" i="1"/>
  <c r="X383" i="1"/>
  <c r="W379" i="1"/>
  <c r="X379" i="1"/>
  <c r="W375" i="1"/>
  <c r="X375" i="1"/>
  <c r="W371" i="1"/>
  <c r="X371" i="1"/>
  <c r="W367" i="1"/>
  <c r="X367" i="1"/>
  <c r="W363" i="1"/>
  <c r="X363" i="1"/>
  <c r="W359" i="1"/>
  <c r="X359" i="1"/>
  <c r="W355" i="1"/>
  <c r="X355" i="1"/>
  <c r="W351" i="1"/>
  <c r="X351" i="1"/>
  <c r="W347" i="1"/>
  <c r="X347" i="1"/>
  <c r="W343" i="1"/>
  <c r="X343" i="1"/>
  <c r="W339" i="1"/>
  <c r="X339" i="1"/>
  <c r="W335" i="1"/>
  <c r="X335" i="1"/>
  <c r="W331" i="1"/>
  <c r="X331" i="1"/>
  <c r="W327" i="1"/>
  <c r="X327" i="1"/>
  <c r="W323" i="1"/>
  <c r="X323" i="1"/>
  <c r="W319" i="1"/>
  <c r="X319" i="1"/>
  <c r="W315" i="1"/>
  <c r="X315" i="1"/>
  <c r="W311" i="1"/>
  <c r="X311" i="1"/>
  <c r="W307" i="1"/>
  <c r="X307" i="1"/>
  <c r="W303" i="1"/>
  <c r="X303" i="1"/>
  <c r="W299" i="1"/>
  <c r="X299" i="1"/>
  <c r="W295" i="1"/>
  <c r="X295" i="1"/>
  <c r="W291" i="1"/>
  <c r="X291" i="1"/>
  <c r="W287" i="1"/>
  <c r="X287" i="1"/>
  <c r="W283" i="1"/>
  <c r="X283" i="1"/>
  <c r="W279" i="1"/>
  <c r="X279" i="1"/>
  <c r="W275" i="1"/>
  <c r="X275" i="1"/>
  <c r="W271" i="1"/>
  <c r="X271" i="1"/>
  <c r="W267" i="1"/>
  <c r="X267" i="1"/>
  <c r="W263" i="1"/>
  <c r="X263" i="1"/>
  <c r="W259" i="1"/>
  <c r="X259" i="1"/>
  <c r="W255" i="1"/>
  <c r="X255" i="1"/>
  <c r="W251" i="1"/>
  <c r="X251" i="1"/>
  <c r="W247" i="1"/>
  <c r="X247" i="1"/>
  <c r="W243" i="1"/>
  <c r="X243" i="1"/>
  <c r="W239" i="1"/>
  <c r="X239" i="1"/>
  <c r="W235" i="1"/>
  <c r="X235" i="1"/>
  <c r="W231" i="1"/>
  <c r="X231" i="1"/>
  <c r="W227" i="1"/>
  <c r="X227" i="1"/>
  <c r="W223" i="1"/>
  <c r="X223" i="1"/>
  <c r="W219" i="1"/>
  <c r="X219" i="1"/>
  <c r="W215" i="1"/>
  <c r="X215" i="1"/>
  <c r="W211" i="1"/>
  <c r="X211" i="1"/>
  <c r="W207" i="1"/>
  <c r="X207" i="1"/>
  <c r="W203" i="1"/>
  <c r="X203" i="1"/>
  <c r="W199" i="1"/>
  <c r="X199" i="1"/>
  <c r="W195" i="1"/>
  <c r="X195" i="1"/>
  <c r="W191" i="1"/>
  <c r="X191" i="1"/>
  <c r="W187" i="1"/>
  <c r="X187" i="1"/>
  <c r="W183" i="1"/>
  <c r="X183" i="1"/>
  <c r="W179" i="1"/>
  <c r="X179" i="1"/>
  <c r="W175" i="1"/>
  <c r="X175" i="1"/>
  <c r="W171" i="1"/>
  <c r="X171" i="1"/>
  <c r="W167" i="1"/>
  <c r="X167" i="1"/>
  <c r="W163" i="1"/>
  <c r="X163" i="1"/>
  <c r="W159" i="1"/>
  <c r="X159" i="1"/>
  <c r="W155" i="1"/>
  <c r="X155" i="1"/>
  <c r="W151" i="1"/>
  <c r="X151" i="1"/>
  <c r="W147" i="1"/>
  <c r="X147" i="1"/>
  <c r="W143" i="1"/>
  <c r="X143" i="1"/>
  <c r="W139" i="1"/>
  <c r="X139" i="1"/>
  <c r="W135" i="1"/>
  <c r="X135" i="1"/>
  <c r="W131" i="1"/>
  <c r="X131" i="1"/>
  <c r="W127" i="1"/>
  <c r="X127" i="1"/>
  <c r="W123" i="1"/>
  <c r="X123" i="1"/>
  <c r="W119" i="1"/>
  <c r="X119" i="1"/>
  <c r="W115" i="1"/>
  <c r="X115" i="1"/>
  <c r="W111" i="1"/>
  <c r="X111" i="1"/>
  <c r="W107" i="1"/>
  <c r="X107" i="1"/>
  <c r="W103" i="1"/>
  <c r="X103" i="1"/>
  <c r="W99" i="1"/>
  <c r="X99" i="1"/>
  <c r="W95" i="1"/>
  <c r="X95" i="1"/>
  <c r="W91" i="1"/>
  <c r="X91" i="1"/>
  <c r="W87" i="1"/>
  <c r="X87" i="1"/>
  <c r="W83" i="1"/>
  <c r="X83" i="1"/>
  <c r="W79" i="1"/>
  <c r="X79" i="1"/>
  <c r="W75" i="1"/>
  <c r="X75" i="1"/>
  <c r="W71" i="1"/>
  <c r="X71" i="1"/>
  <c r="W67" i="1"/>
  <c r="X67" i="1"/>
  <c r="W63" i="1"/>
  <c r="X63" i="1"/>
  <c r="W59" i="1"/>
  <c r="X59" i="1"/>
  <c r="W55" i="1"/>
  <c r="X55" i="1"/>
  <c r="W51" i="1"/>
  <c r="X51" i="1"/>
  <c r="W47" i="1"/>
  <c r="X47" i="1"/>
  <c r="W43" i="1"/>
  <c r="X43" i="1"/>
  <c r="W39" i="1"/>
  <c r="X39" i="1"/>
  <c r="W35" i="1"/>
  <c r="X35" i="1"/>
  <c r="W31" i="1"/>
  <c r="X31" i="1"/>
  <c r="W27" i="1"/>
  <c r="X27" i="1"/>
  <c r="W23" i="1"/>
  <c r="X23" i="1"/>
  <c r="W19" i="1"/>
  <c r="X19" i="1"/>
  <c r="W15" i="1"/>
  <c r="X15" i="1"/>
  <c r="W11" i="1"/>
  <c r="X11" i="1"/>
  <c r="W7" i="1"/>
  <c r="X7" i="1"/>
  <c r="W3" i="1"/>
  <c r="X3" i="1"/>
  <c r="V2" i="1"/>
  <c r="W2" i="1"/>
  <c r="U1162" i="1"/>
  <c r="V1162" i="1"/>
  <c r="U1158" i="1"/>
  <c r="V1158" i="1"/>
  <c r="U1154" i="1"/>
  <c r="V1154" i="1"/>
  <c r="U1150" i="1"/>
  <c r="V1150" i="1"/>
  <c r="U1146" i="1"/>
  <c r="V1146" i="1"/>
  <c r="U1142" i="1"/>
  <c r="V1142" i="1"/>
  <c r="U1138" i="1"/>
  <c r="V1138" i="1"/>
  <c r="U1134" i="1"/>
  <c r="V1134" i="1"/>
  <c r="U1130" i="1"/>
  <c r="V1130" i="1"/>
  <c r="U1126" i="1"/>
  <c r="V1126" i="1"/>
  <c r="U1122" i="1"/>
  <c r="V1122" i="1"/>
  <c r="U1118" i="1"/>
  <c r="V1118" i="1"/>
  <c r="U1114" i="1"/>
  <c r="V1114" i="1"/>
  <c r="U1110" i="1"/>
  <c r="V1110" i="1"/>
  <c r="U1106" i="1"/>
  <c r="V1106" i="1"/>
  <c r="U1102" i="1"/>
  <c r="V1102" i="1"/>
  <c r="U1098" i="1"/>
  <c r="V1098" i="1"/>
  <c r="U1094" i="1"/>
  <c r="V1094" i="1"/>
  <c r="U1090" i="1"/>
  <c r="V1090" i="1"/>
  <c r="U1086" i="1"/>
  <c r="V1086" i="1"/>
  <c r="U1082" i="1"/>
  <c r="V1082" i="1"/>
  <c r="U1078" i="1"/>
  <c r="V1078" i="1"/>
  <c r="U1074" i="1"/>
  <c r="V1074" i="1"/>
  <c r="U1070" i="1"/>
  <c r="V1070" i="1"/>
  <c r="U1066" i="1"/>
  <c r="V1066" i="1"/>
  <c r="U1062" i="1"/>
  <c r="V1062" i="1"/>
  <c r="U1058" i="1"/>
  <c r="V1058" i="1"/>
  <c r="U1054" i="1"/>
  <c r="V1054" i="1"/>
  <c r="U1050" i="1"/>
  <c r="V1050" i="1"/>
  <c r="U1046" i="1"/>
  <c r="V1046" i="1"/>
  <c r="U1042" i="1"/>
  <c r="V1042" i="1"/>
  <c r="U1038" i="1"/>
  <c r="V1038" i="1"/>
  <c r="U1034" i="1"/>
  <c r="V1034" i="1"/>
  <c r="U1030" i="1"/>
  <c r="V1030" i="1"/>
  <c r="U1026" i="1"/>
  <c r="V1026" i="1"/>
  <c r="U1022" i="1"/>
  <c r="V1022" i="1"/>
  <c r="U1157" i="1"/>
  <c r="V1157" i="1"/>
  <c r="U1153" i="1"/>
  <c r="V1153" i="1"/>
  <c r="U1149" i="1"/>
  <c r="V1149" i="1"/>
  <c r="U1145" i="1"/>
  <c r="V1145" i="1"/>
  <c r="U1141" i="1"/>
  <c r="V1141" i="1"/>
  <c r="U1137" i="1"/>
  <c r="V1137" i="1"/>
  <c r="U1133" i="1"/>
  <c r="V1133" i="1"/>
  <c r="U1129" i="1"/>
  <c r="V1129" i="1"/>
  <c r="U1125" i="1"/>
  <c r="V1125" i="1"/>
  <c r="U1121" i="1"/>
  <c r="V1121" i="1"/>
  <c r="U1117" i="1"/>
  <c r="V1117" i="1"/>
  <c r="U1113" i="1"/>
  <c r="V1113" i="1"/>
  <c r="U1109" i="1"/>
  <c r="V1109" i="1"/>
  <c r="U1105" i="1"/>
  <c r="V1105" i="1"/>
  <c r="U1101" i="1"/>
  <c r="V1101" i="1"/>
  <c r="U1097" i="1"/>
  <c r="V1097" i="1"/>
  <c r="U1093" i="1"/>
  <c r="V1093" i="1"/>
  <c r="U1089" i="1"/>
  <c r="V1089" i="1"/>
  <c r="U1085" i="1"/>
  <c r="V1085" i="1"/>
  <c r="U1081" i="1"/>
  <c r="V1081" i="1"/>
  <c r="U1077" i="1"/>
  <c r="V1077" i="1"/>
  <c r="U1073" i="1"/>
  <c r="V1073" i="1"/>
  <c r="U1069" i="1"/>
  <c r="V1069" i="1"/>
  <c r="U1065" i="1"/>
  <c r="V1065" i="1"/>
  <c r="U1061" i="1"/>
  <c r="V1061" i="1"/>
  <c r="U1057" i="1"/>
  <c r="V1057" i="1"/>
  <c r="U1053" i="1"/>
  <c r="V1053" i="1"/>
  <c r="U1049" i="1"/>
  <c r="V1049" i="1"/>
  <c r="U1045" i="1"/>
  <c r="V1045" i="1"/>
  <c r="U1041" i="1"/>
  <c r="V1041" i="1"/>
  <c r="U1037" i="1"/>
  <c r="V1037" i="1"/>
  <c r="U1033" i="1"/>
  <c r="V1033" i="1"/>
  <c r="U1029" i="1"/>
  <c r="V1029" i="1"/>
  <c r="U1025" i="1"/>
  <c r="V1025" i="1"/>
  <c r="U1021" i="1"/>
  <c r="V1021" i="1"/>
  <c r="U1017" i="1"/>
  <c r="V1017" i="1"/>
  <c r="U1013" i="1"/>
  <c r="V1013" i="1"/>
  <c r="U1161" i="1"/>
  <c r="V1161" i="1"/>
  <c r="U1164" i="1"/>
  <c r="V1164" i="1"/>
  <c r="U1160" i="1"/>
  <c r="V1160" i="1"/>
  <c r="U1156" i="1"/>
  <c r="V1156" i="1"/>
  <c r="U1152" i="1"/>
  <c r="V1152" i="1"/>
  <c r="U1148" i="1"/>
  <c r="V1148" i="1"/>
  <c r="U1144" i="1"/>
  <c r="V1144" i="1"/>
  <c r="U1140" i="1"/>
  <c r="V1140" i="1"/>
  <c r="U1136" i="1"/>
  <c r="V1136" i="1"/>
  <c r="U1132" i="1"/>
  <c r="V1132" i="1"/>
  <c r="U1128" i="1"/>
  <c r="V1128" i="1"/>
  <c r="U1124" i="1"/>
  <c r="V1124" i="1"/>
  <c r="U1120" i="1"/>
  <c r="V1120" i="1"/>
  <c r="U1116" i="1"/>
  <c r="V1116" i="1"/>
  <c r="U1112" i="1"/>
  <c r="V1112" i="1"/>
  <c r="U1108" i="1"/>
  <c r="V1108" i="1"/>
  <c r="U1104" i="1"/>
  <c r="V1104" i="1"/>
  <c r="U1100" i="1"/>
  <c r="V1100" i="1"/>
  <c r="U1096" i="1"/>
  <c r="V1096" i="1"/>
  <c r="U1092" i="1"/>
  <c r="V1092" i="1"/>
  <c r="U1088" i="1"/>
  <c r="V1088" i="1"/>
  <c r="U1084" i="1"/>
  <c r="V1084" i="1"/>
  <c r="U1080" i="1"/>
  <c r="V1080" i="1"/>
  <c r="U1076" i="1"/>
  <c r="V1076" i="1"/>
  <c r="U1072" i="1"/>
  <c r="V1072" i="1"/>
  <c r="U1068" i="1"/>
  <c r="V1068" i="1"/>
  <c r="U1064" i="1"/>
  <c r="V1064" i="1"/>
  <c r="U1060" i="1"/>
  <c r="V1060" i="1"/>
  <c r="U1056" i="1"/>
  <c r="V1056" i="1"/>
  <c r="U1052" i="1"/>
  <c r="V1052" i="1"/>
  <c r="U1048" i="1"/>
  <c r="V1048" i="1"/>
  <c r="U1044" i="1"/>
  <c r="V1044" i="1"/>
  <c r="U1040" i="1"/>
  <c r="V1040" i="1"/>
  <c r="U1036" i="1"/>
  <c r="V1036" i="1"/>
  <c r="U1032" i="1"/>
  <c r="V1032" i="1"/>
  <c r="U1028" i="1"/>
  <c r="V1028" i="1"/>
  <c r="U1024" i="1"/>
  <c r="V1024" i="1"/>
  <c r="U1020" i="1"/>
  <c r="V1020" i="1"/>
  <c r="U1163" i="1"/>
  <c r="V1163" i="1"/>
  <c r="U1159" i="1"/>
  <c r="V1159" i="1"/>
  <c r="U1155" i="1"/>
  <c r="V1155" i="1"/>
  <c r="U1151" i="1"/>
  <c r="V1151" i="1"/>
  <c r="U1147" i="1"/>
  <c r="V1147" i="1"/>
  <c r="U1143" i="1"/>
  <c r="V1143" i="1"/>
  <c r="U1139" i="1"/>
  <c r="V1139" i="1"/>
  <c r="U1135" i="1"/>
  <c r="V1135" i="1"/>
  <c r="U1131" i="1"/>
  <c r="V1131" i="1"/>
  <c r="U1127" i="1"/>
  <c r="V1127" i="1"/>
  <c r="U1123" i="1"/>
  <c r="V1123" i="1"/>
  <c r="U1119" i="1"/>
  <c r="V1119" i="1"/>
  <c r="U1115" i="1"/>
  <c r="V1115" i="1"/>
  <c r="U1111" i="1"/>
  <c r="V1111" i="1"/>
  <c r="U1107" i="1"/>
  <c r="V1107" i="1"/>
  <c r="U1103" i="1"/>
  <c r="V1103" i="1"/>
  <c r="U1099" i="1"/>
  <c r="V1099" i="1"/>
  <c r="U1095" i="1"/>
  <c r="V1095" i="1"/>
  <c r="U1091" i="1"/>
  <c r="V1091" i="1"/>
  <c r="U1087" i="1"/>
  <c r="V1087" i="1"/>
  <c r="U1083" i="1"/>
  <c r="V1083" i="1"/>
  <c r="U1079" i="1"/>
  <c r="V1079" i="1"/>
  <c r="U1075" i="1"/>
  <c r="V1075" i="1"/>
  <c r="U1071" i="1"/>
  <c r="V1071" i="1"/>
  <c r="U1067" i="1"/>
  <c r="V1067" i="1"/>
  <c r="U1063" i="1"/>
  <c r="V1063" i="1"/>
  <c r="U1059" i="1"/>
  <c r="V1059" i="1"/>
  <c r="U1055" i="1"/>
  <c r="V1055" i="1"/>
  <c r="U1051" i="1"/>
  <c r="V1051" i="1"/>
  <c r="U1047" i="1"/>
  <c r="V1047" i="1"/>
  <c r="U1043" i="1"/>
  <c r="V1043" i="1"/>
  <c r="U1039" i="1"/>
  <c r="V1039" i="1"/>
  <c r="U1035" i="1"/>
  <c r="V1035" i="1"/>
  <c r="U1031" i="1"/>
  <c r="V1031" i="1"/>
  <c r="U1027" i="1"/>
  <c r="V1027" i="1"/>
  <c r="U1023" i="1"/>
  <c r="V1023" i="1"/>
  <c r="U1019" i="1"/>
  <c r="V1019" i="1"/>
  <c r="U1015" i="1"/>
  <c r="V1015" i="1"/>
  <c r="U1018" i="1"/>
  <c r="V1018" i="1"/>
  <c r="U1014" i="1"/>
  <c r="V1014" i="1"/>
  <c r="U1010" i="1"/>
  <c r="V1010" i="1"/>
  <c r="U1006" i="1"/>
  <c r="V1006" i="1"/>
  <c r="U1002" i="1"/>
  <c r="V1002" i="1"/>
  <c r="U998" i="1"/>
  <c r="V998" i="1"/>
  <c r="U994" i="1"/>
  <c r="V994" i="1"/>
  <c r="U990" i="1"/>
  <c r="V990" i="1"/>
  <c r="U986" i="1"/>
  <c r="V986" i="1"/>
  <c r="U982" i="1"/>
  <c r="V982" i="1"/>
  <c r="U978" i="1"/>
  <c r="V978" i="1"/>
  <c r="U974" i="1"/>
  <c r="V974" i="1"/>
  <c r="U970" i="1"/>
  <c r="V970" i="1"/>
  <c r="U966" i="1"/>
  <c r="V966" i="1"/>
  <c r="U962" i="1"/>
  <c r="V962" i="1"/>
  <c r="U958" i="1"/>
  <c r="V958" i="1"/>
  <c r="U954" i="1"/>
  <c r="V954" i="1"/>
  <c r="U950" i="1"/>
  <c r="V950" i="1"/>
  <c r="U946" i="1"/>
  <c r="V946" i="1"/>
  <c r="U942" i="1"/>
  <c r="V942" i="1"/>
  <c r="U938" i="1"/>
  <c r="V938" i="1"/>
  <c r="U934" i="1"/>
  <c r="V934" i="1"/>
  <c r="U930" i="1"/>
  <c r="V930" i="1"/>
  <c r="U926" i="1"/>
  <c r="V926" i="1"/>
  <c r="U922" i="1"/>
  <c r="V922" i="1"/>
  <c r="U918" i="1"/>
  <c r="V918" i="1"/>
  <c r="U914" i="1"/>
  <c r="V914" i="1"/>
  <c r="U910" i="1"/>
  <c r="V910" i="1"/>
  <c r="U906" i="1"/>
  <c r="V906" i="1"/>
  <c r="U902" i="1"/>
  <c r="V902" i="1"/>
  <c r="U898" i="1"/>
  <c r="V898" i="1"/>
  <c r="U894" i="1"/>
  <c r="V894" i="1"/>
  <c r="U890" i="1"/>
  <c r="V890" i="1"/>
  <c r="U886" i="1"/>
  <c r="V886" i="1"/>
  <c r="U882" i="1"/>
  <c r="V882" i="1"/>
  <c r="U878" i="1"/>
  <c r="V878" i="1"/>
  <c r="U874" i="1"/>
  <c r="V874" i="1"/>
  <c r="U870" i="1"/>
  <c r="V870" i="1"/>
  <c r="U866" i="1"/>
  <c r="V866" i="1"/>
  <c r="U862" i="1"/>
  <c r="V862" i="1"/>
  <c r="U858" i="1"/>
  <c r="V858" i="1"/>
  <c r="U854" i="1"/>
  <c r="V854" i="1"/>
  <c r="U850" i="1"/>
  <c r="V850" i="1"/>
  <c r="U846" i="1"/>
  <c r="V846" i="1"/>
  <c r="U842" i="1"/>
  <c r="V842" i="1"/>
  <c r="U838" i="1"/>
  <c r="V838" i="1"/>
  <c r="U834" i="1"/>
  <c r="V834" i="1"/>
  <c r="U830" i="1"/>
  <c r="V830" i="1"/>
  <c r="U826" i="1"/>
  <c r="V826" i="1"/>
  <c r="U822" i="1"/>
  <c r="V822" i="1"/>
  <c r="U818" i="1"/>
  <c r="V818" i="1"/>
  <c r="U814" i="1"/>
  <c r="V814" i="1"/>
  <c r="U810" i="1"/>
  <c r="V810" i="1"/>
  <c r="U806" i="1"/>
  <c r="V806" i="1"/>
  <c r="U802" i="1"/>
  <c r="V802" i="1"/>
  <c r="U798" i="1"/>
  <c r="V798" i="1"/>
  <c r="U794" i="1"/>
  <c r="V794" i="1"/>
  <c r="U790" i="1"/>
  <c r="V790" i="1"/>
  <c r="U786" i="1"/>
  <c r="V786" i="1"/>
  <c r="U782" i="1"/>
  <c r="V782" i="1"/>
  <c r="U778" i="1"/>
  <c r="V778" i="1"/>
  <c r="U774" i="1"/>
  <c r="V774" i="1"/>
  <c r="U770" i="1"/>
  <c r="V770" i="1"/>
  <c r="U766" i="1"/>
  <c r="V766" i="1"/>
  <c r="U762" i="1"/>
  <c r="V762" i="1"/>
  <c r="U758" i="1"/>
  <c r="V758" i="1"/>
  <c r="U754" i="1"/>
  <c r="V754" i="1"/>
  <c r="U750" i="1"/>
  <c r="V750" i="1"/>
  <c r="U746" i="1"/>
  <c r="V746" i="1"/>
  <c r="U742" i="1"/>
  <c r="V742" i="1"/>
  <c r="U738" i="1"/>
  <c r="V738" i="1"/>
  <c r="U734" i="1"/>
  <c r="V734" i="1"/>
  <c r="U730" i="1"/>
  <c r="V730" i="1"/>
  <c r="U726" i="1"/>
  <c r="V726" i="1"/>
  <c r="U722" i="1"/>
  <c r="V722" i="1"/>
  <c r="U718" i="1"/>
  <c r="V718" i="1"/>
  <c r="U714" i="1"/>
  <c r="V714" i="1"/>
  <c r="U710" i="1"/>
  <c r="V710" i="1"/>
  <c r="U706" i="1"/>
  <c r="V706" i="1"/>
  <c r="U702" i="1"/>
  <c r="V702" i="1"/>
  <c r="U698" i="1"/>
  <c r="V698" i="1"/>
  <c r="U694" i="1"/>
  <c r="V694" i="1"/>
  <c r="U690" i="1"/>
  <c r="V690" i="1"/>
  <c r="U686" i="1"/>
  <c r="V686" i="1"/>
  <c r="U682" i="1"/>
  <c r="V682" i="1"/>
  <c r="U678" i="1"/>
  <c r="V678" i="1"/>
  <c r="U674" i="1"/>
  <c r="V674" i="1"/>
  <c r="U670" i="1"/>
  <c r="V670" i="1"/>
  <c r="U666" i="1"/>
  <c r="V666" i="1"/>
  <c r="U662" i="1"/>
  <c r="V662" i="1"/>
  <c r="U658" i="1"/>
  <c r="V658" i="1"/>
  <c r="U654" i="1"/>
  <c r="V654" i="1"/>
  <c r="U650" i="1"/>
  <c r="V650" i="1"/>
  <c r="U646" i="1"/>
  <c r="V646" i="1"/>
  <c r="U642" i="1"/>
  <c r="V642" i="1"/>
  <c r="U638" i="1"/>
  <c r="V638" i="1"/>
  <c r="U634" i="1"/>
  <c r="V634" i="1"/>
  <c r="U630" i="1"/>
  <c r="V630" i="1"/>
  <c r="U626" i="1"/>
  <c r="V626" i="1"/>
  <c r="U622" i="1"/>
  <c r="V622" i="1"/>
  <c r="U618" i="1"/>
  <c r="V618" i="1"/>
  <c r="U614" i="1"/>
  <c r="V614" i="1"/>
  <c r="U610" i="1"/>
  <c r="V610" i="1"/>
  <c r="U606" i="1"/>
  <c r="V606" i="1"/>
  <c r="U602" i="1"/>
  <c r="V602" i="1"/>
  <c r="U598" i="1"/>
  <c r="V598" i="1"/>
  <c r="U594" i="1"/>
  <c r="V594" i="1"/>
  <c r="U590" i="1"/>
  <c r="V590" i="1"/>
  <c r="U586" i="1"/>
  <c r="V586" i="1"/>
  <c r="U582" i="1"/>
  <c r="V582" i="1"/>
  <c r="U578" i="1"/>
  <c r="V578" i="1"/>
  <c r="U574" i="1"/>
  <c r="V574" i="1"/>
  <c r="U570" i="1"/>
  <c r="V570" i="1"/>
  <c r="U566" i="1"/>
  <c r="V566" i="1"/>
  <c r="U562" i="1"/>
  <c r="V562" i="1"/>
  <c r="U558" i="1"/>
  <c r="V558" i="1"/>
  <c r="U554" i="1"/>
  <c r="V554" i="1"/>
  <c r="U550" i="1"/>
  <c r="V550" i="1"/>
  <c r="U546" i="1"/>
  <c r="V546" i="1"/>
  <c r="U542" i="1"/>
  <c r="V542" i="1"/>
  <c r="U538" i="1"/>
  <c r="V538" i="1"/>
  <c r="U534" i="1"/>
  <c r="V534" i="1"/>
  <c r="U530" i="1"/>
  <c r="V530" i="1"/>
  <c r="U526" i="1"/>
  <c r="V526" i="1"/>
  <c r="U522" i="1"/>
  <c r="V522" i="1"/>
  <c r="U518" i="1"/>
  <c r="V518" i="1"/>
  <c r="U514" i="1"/>
  <c r="V514" i="1"/>
  <c r="U510" i="1"/>
  <c r="V510" i="1"/>
  <c r="U506" i="1"/>
  <c r="V506" i="1"/>
  <c r="U502" i="1"/>
  <c r="V502" i="1"/>
  <c r="U498" i="1"/>
  <c r="V498" i="1"/>
  <c r="U494" i="1"/>
  <c r="V494" i="1"/>
  <c r="U490" i="1"/>
  <c r="V490" i="1"/>
  <c r="U486" i="1"/>
  <c r="V486" i="1"/>
  <c r="U482" i="1"/>
  <c r="V482" i="1"/>
  <c r="U478" i="1"/>
  <c r="V478" i="1"/>
  <c r="U474" i="1"/>
  <c r="V474" i="1"/>
  <c r="U470" i="1"/>
  <c r="V470" i="1"/>
  <c r="U466" i="1"/>
  <c r="V466" i="1"/>
  <c r="U462" i="1"/>
  <c r="V462" i="1"/>
  <c r="U458" i="1"/>
  <c r="V458" i="1"/>
  <c r="U454" i="1"/>
  <c r="V454" i="1"/>
  <c r="U450" i="1"/>
  <c r="V450" i="1"/>
  <c r="U446" i="1"/>
  <c r="V446" i="1"/>
  <c r="U442" i="1"/>
  <c r="V442" i="1"/>
  <c r="U438" i="1"/>
  <c r="V438" i="1"/>
  <c r="U434" i="1"/>
  <c r="V434" i="1"/>
  <c r="U430" i="1"/>
  <c r="V430" i="1"/>
  <c r="U426" i="1"/>
  <c r="V426" i="1"/>
  <c r="U422" i="1"/>
  <c r="V422" i="1"/>
  <c r="U418" i="1"/>
  <c r="V418" i="1"/>
  <c r="U414" i="1"/>
  <c r="V414" i="1"/>
  <c r="U410" i="1"/>
  <c r="V410" i="1"/>
  <c r="U406" i="1"/>
  <c r="V406" i="1"/>
  <c r="U402" i="1"/>
  <c r="V402" i="1"/>
  <c r="U398" i="1"/>
  <c r="V398" i="1"/>
  <c r="U394" i="1"/>
  <c r="V394" i="1"/>
  <c r="U390" i="1"/>
  <c r="V390" i="1"/>
  <c r="U386" i="1"/>
  <c r="V386" i="1"/>
  <c r="U382" i="1"/>
  <c r="V382" i="1"/>
  <c r="U378" i="1"/>
  <c r="V378" i="1"/>
  <c r="U374" i="1"/>
  <c r="V374" i="1"/>
  <c r="U370" i="1"/>
  <c r="V370" i="1"/>
  <c r="U366" i="1"/>
  <c r="V366" i="1"/>
  <c r="U362" i="1"/>
  <c r="V362" i="1"/>
  <c r="U358" i="1"/>
  <c r="V358" i="1"/>
  <c r="U354" i="1"/>
  <c r="V354" i="1"/>
  <c r="U350" i="1"/>
  <c r="V350" i="1"/>
  <c r="U346" i="1"/>
  <c r="V346" i="1"/>
  <c r="U342" i="1"/>
  <c r="V342" i="1"/>
  <c r="U338" i="1"/>
  <c r="V338" i="1"/>
  <c r="U334" i="1"/>
  <c r="V334" i="1"/>
  <c r="U330" i="1"/>
  <c r="V330" i="1"/>
  <c r="U326" i="1"/>
  <c r="V326" i="1"/>
  <c r="U322" i="1"/>
  <c r="V322" i="1"/>
  <c r="U318" i="1"/>
  <c r="V318" i="1"/>
  <c r="U314" i="1"/>
  <c r="V314" i="1"/>
  <c r="U310" i="1"/>
  <c r="V310" i="1"/>
  <c r="U306" i="1"/>
  <c r="V306" i="1"/>
  <c r="U302" i="1"/>
  <c r="V302" i="1"/>
  <c r="U298" i="1"/>
  <c r="V298" i="1"/>
  <c r="U294" i="1"/>
  <c r="V294" i="1"/>
  <c r="U290" i="1"/>
  <c r="V290" i="1"/>
  <c r="U286" i="1"/>
  <c r="V286" i="1"/>
  <c r="U282" i="1"/>
  <c r="V282" i="1"/>
  <c r="U278" i="1"/>
  <c r="V278" i="1"/>
  <c r="U274" i="1"/>
  <c r="V274" i="1"/>
  <c r="U270" i="1"/>
  <c r="V270" i="1"/>
  <c r="U266" i="1"/>
  <c r="V266" i="1"/>
  <c r="U262" i="1"/>
  <c r="V262" i="1"/>
  <c r="U258" i="1"/>
  <c r="V258" i="1"/>
  <c r="U254" i="1"/>
  <c r="V254" i="1"/>
  <c r="U250" i="1"/>
  <c r="V250" i="1"/>
  <c r="U246" i="1"/>
  <c r="V246" i="1"/>
  <c r="U242" i="1"/>
  <c r="V242" i="1"/>
  <c r="U238" i="1"/>
  <c r="V238" i="1"/>
  <c r="U234" i="1"/>
  <c r="V234" i="1"/>
  <c r="U230" i="1"/>
  <c r="V230" i="1"/>
  <c r="U226" i="1"/>
  <c r="V226" i="1"/>
  <c r="U222" i="1"/>
  <c r="V222" i="1"/>
  <c r="U218" i="1"/>
  <c r="V218" i="1"/>
  <c r="U214" i="1"/>
  <c r="V214" i="1"/>
  <c r="U210" i="1"/>
  <c r="V210" i="1"/>
  <c r="U206" i="1"/>
  <c r="V206" i="1"/>
  <c r="U202" i="1"/>
  <c r="V202" i="1"/>
  <c r="U198" i="1"/>
  <c r="V198" i="1"/>
  <c r="U194" i="1"/>
  <c r="V194" i="1"/>
  <c r="U190" i="1"/>
  <c r="V190" i="1"/>
  <c r="U186" i="1"/>
  <c r="V186" i="1"/>
  <c r="U182" i="1"/>
  <c r="V182" i="1"/>
  <c r="U178" i="1"/>
  <c r="V178" i="1"/>
  <c r="U174" i="1"/>
  <c r="V174" i="1"/>
  <c r="U170" i="1"/>
  <c r="V170" i="1"/>
  <c r="U166" i="1"/>
  <c r="V166" i="1"/>
  <c r="U162" i="1"/>
  <c r="V162" i="1"/>
  <c r="U158" i="1"/>
  <c r="V158" i="1"/>
  <c r="U154" i="1"/>
  <c r="V154" i="1"/>
  <c r="U150" i="1"/>
  <c r="V150" i="1"/>
  <c r="U146" i="1"/>
  <c r="V146" i="1"/>
  <c r="U142" i="1"/>
  <c r="V142" i="1"/>
  <c r="U138" i="1"/>
  <c r="V138" i="1"/>
  <c r="U134" i="1"/>
  <c r="V134" i="1"/>
  <c r="U130" i="1"/>
  <c r="V130" i="1"/>
  <c r="U126" i="1"/>
  <c r="V126" i="1"/>
  <c r="U122" i="1"/>
  <c r="V122" i="1"/>
  <c r="U118" i="1"/>
  <c r="V118" i="1"/>
  <c r="U114" i="1"/>
  <c r="V114" i="1"/>
  <c r="U110" i="1"/>
  <c r="V110" i="1"/>
  <c r="U106" i="1"/>
  <c r="V106" i="1"/>
  <c r="U102" i="1"/>
  <c r="V102" i="1"/>
  <c r="U98" i="1"/>
  <c r="V98" i="1"/>
  <c r="U94" i="1"/>
  <c r="V94" i="1"/>
  <c r="U90" i="1"/>
  <c r="V90" i="1"/>
  <c r="U86" i="1"/>
  <c r="V86" i="1"/>
  <c r="U82" i="1"/>
  <c r="V82" i="1"/>
  <c r="U78" i="1"/>
  <c r="V78" i="1"/>
  <c r="U74" i="1"/>
  <c r="V74" i="1"/>
  <c r="U70" i="1"/>
  <c r="V70" i="1"/>
  <c r="U66" i="1"/>
  <c r="V66" i="1"/>
  <c r="U62" i="1"/>
  <c r="V62" i="1"/>
  <c r="U58" i="1"/>
  <c r="V58" i="1"/>
  <c r="U54" i="1"/>
  <c r="V54" i="1"/>
  <c r="U50" i="1"/>
  <c r="V50" i="1"/>
  <c r="U46" i="1"/>
  <c r="V46" i="1"/>
  <c r="U42" i="1"/>
  <c r="V42" i="1"/>
  <c r="U38" i="1"/>
  <c r="V38" i="1"/>
  <c r="U34" i="1"/>
  <c r="V34" i="1"/>
  <c r="U30" i="1"/>
  <c r="V30" i="1"/>
  <c r="U26" i="1"/>
  <c r="V26" i="1"/>
  <c r="U22" i="1"/>
  <c r="V22" i="1"/>
  <c r="U18" i="1"/>
  <c r="V18" i="1"/>
  <c r="U14" i="1"/>
  <c r="V14" i="1"/>
  <c r="U10" i="1"/>
  <c r="V10" i="1"/>
  <c r="U6" i="1"/>
  <c r="V6" i="1"/>
  <c r="U1009" i="1"/>
  <c r="V1009" i="1"/>
  <c r="U1005" i="1"/>
  <c r="V1005" i="1"/>
  <c r="U1001" i="1"/>
  <c r="V1001" i="1"/>
  <c r="U997" i="1"/>
  <c r="V997" i="1"/>
  <c r="U993" i="1"/>
  <c r="V993" i="1"/>
  <c r="U989" i="1"/>
  <c r="V989" i="1"/>
  <c r="U985" i="1"/>
  <c r="V985" i="1"/>
  <c r="U981" i="1"/>
  <c r="V981" i="1"/>
  <c r="U977" i="1"/>
  <c r="V977" i="1"/>
  <c r="U973" i="1"/>
  <c r="V973" i="1"/>
  <c r="U969" i="1"/>
  <c r="V969" i="1"/>
  <c r="U965" i="1"/>
  <c r="V965" i="1"/>
  <c r="U961" i="1"/>
  <c r="V961" i="1"/>
  <c r="U957" i="1"/>
  <c r="V957" i="1"/>
  <c r="U953" i="1"/>
  <c r="V953" i="1"/>
  <c r="U949" i="1"/>
  <c r="V949" i="1"/>
  <c r="U945" i="1"/>
  <c r="V945" i="1"/>
  <c r="U941" i="1"/>
  <c r="V941" i="1"/>
  <c r="U937" i="1"/>
  <c r="V937" i="1"/>
  <c r="U933" i="1"/>
  <c r="V933" i="1"/>
  <c r="U929" i="1"/>
  <c r="V929" i="1"/>
  <c r="U925" i="1"/>
  <c r="V925" i="1"/>
  <c r="U921" i="1"/>
  <c r="V921" i="1"/>
  <c r="U917" i="1"/>
  <c r="V917" i="1"/>
  <c r="U913" i="1"/>
  <c r="V913" i="1"/>
  <c r="U909" i="1"/>
  <c r="V909" i="1"/>
  <c r="U905" i="1"/>
  <c r="V905" i="1"/>
  <c r="U901" i="1"/>
  <c r="V901" i="1"/>
  <c r="U897" i="1"/>
  <c r="V897" i="1"/>
  <c r="U893" i="1"/>
  <c r="V893" i="1"/>
  <c r="U889" i="1"/>
  <c r="V889" i="1"/>
  <c r="U885" i="1"/>
  <c r="V885" i="1"/>
  <c r="U881" i="1"/>
  <c r="V881" i="1"/>
  <c r="U877" i="1"/>
  <c r="V877" i="1"/>
  <c r="U873" i="1"/>
  <c r="V873" i="1"/>
  <c r="U869" i="1"/>
  <c r="V869" i="1"/>
  <c r="U865" i="1"/>
  <c r="V865" i="1"/>
  <c r="U861" i="1"/>
  <c r="V861" i="1"/>
  <c r="U857" i="1"/>
  <c r="V857" i="1"/>
  <c r="U853" i="1"/>
  <c r="V853" i="1"/>
  <c r="U849" i="1"/>
  <c r="V849" i="1"/>
  <c r="U845" i="1"/>
  <c r="V845" i="1"/>
  <c r="U841" i="1"/>
  <c r="V841" i="1"/>
  <c r="U837" i="1"/>
  <c r="V837" i="1"/>
  <c r="U833" i="1"/>
  <c r="V833" i="1"/>
  <c r="U829" i="1"/>
  <c r="V829" i="1"/>
  <c r="U825" i="1"/>
  <c r="V825" i="1"/>
  <c r="U821" i="1"/>
  <c r="V821" i="1"/>
  <c r="U817" i="1"/>
  <c r="V817" i="1"/>
  <c r="U813" i="1"/>
  <c r="V813" i="1"/>
  <c r="U809" i="1"/>
  <c r="V809" i="1"/>
  <c r="U805" i="1"/>
  <c r="V805" i="1"/>
  <c r="U801" i="1"/>
  <c r="V801" i="1"/>
  <c r="U797" i="1"/>
  <c r="V797" i="1"/>
  <c r="U793" i="1"/>
  <c r="V793" i="1"/>
  <c r="U789" i="1"/>
  <c r="V789" i="1"/>
  <c r="U785" i="1"/>
  <c r="V785" i="1"/>
  <c r="U781" i="1"/>
  <c r="V781" i="1"/>
  <c r="U777" i="1"/>
  <c r="V777" i="1"/>
  <c r="U773" i="1"/>
  <c r="V773" i="1"/>
  <c r="U769" i="1"/>
  <c r="V769" i="1"/>
  <c r="U765" i="1"/>
  <c r="V765" i="1"/>
  <c r="U761" i="1"/>
  <c r="V761" i="1"/>
  <c r="U757" i="1"/>
  <c r="V757" i="1"/>
  <c r="U753" i="1"/>
  <c r="V753" i="1"/>
  <c r="U749" i="1"/>
  <c r="V749" i="1"/>
  <c r="U745" i="1"/>
  <c r="V745" i="1"/>
  <c r="U741" i="1"/>
  <c r="V741" i="1"/>
  <c r="U737" i="1"/>
  <c r="V737" i="1"/>
  <c r="U733" i="1"/>
  <c r="V733" i="1"/>
  <c r="U729" i="1"/>
  <c r="V729" i="1"/>
  <c r="U725" i="1"/>
  <c r="V725" i="1"/>
  <c r="U721" i="1"/>
  <c r="V721" i="1"/>
  <c r="U717" i="1"/>
  <c r="V717" i="1"/>
  <c r="U713" i="1"/>
  <c r="V713" i="1"/>
  <c r="U709" i="1"/>
  <c r="V709" i="1"/>
  <c r="U705" i="1"/>
  <c r="V705" i="1"/>
  <c r="U701" i="1"/>
  <c r="V701" i="1"/>
  <c r="U697" i="1"/>
  <c r="V697" i="1"/>
  <c r="U693" i="1"/>
  <c r="V693" i="1"/>
  <c r="U689" i="1"/>
  <c r="V689" i="1"/>
  <c r="U685" i="1"/>
  <c r="V685" i="1"/>
  <c r="U681" i="1"/>
  <c r="V681" i="1"/>
  <c r="U677" i="1"/>
  <c r="V677" i="1"/>
  <c r="U673" i="1"/>
  <c r="V673" i="1"/>
  <c r="U669" i="1"/>
  <c r="V669" i="1"/>
  <c r="U665" i="1"/>
  <c r="V665" i="1"/>
  <c r="U661" i="1"/>
  <c r="V661" i="1"/>
  <c r="U657" i="1"/>
  <c r="V657" i="1"/>
  <c r="U653" i="1"/>
  <c r="V653" i="1"/>
  <c r="U649" i="1"/>
  <c r="V649" i="1"/>
  <c r="U645" i="1"/>
  <c r="V645" i="1"/>
  <c r="U641" i="1"/>
  <c r="V641" i="1"/>
  <c r="U637" i="1"/>
  <c r="V637" i="1"/>
  <c r="U633" i="1"/>
  <c r="V633" i="1"/>
  <c r="U629" i="1"/>
  <c r="V629" i="1"/>
  <c r="U625" i="1"/>
  <c r="V625" i="1"/>
  <c r="U621" i="1"/>
  <c r="V621" i="1"/>
  <c r="U617" i="1"/>
  <c r="V617" i="1"/>
  <c r="U613" i="1"/>
  <c r="V613" i="1"/>
  <c r="U609" i="1"/>
  <c r="V609" i="1"/>
  <c r="U605" i="1"/>
  <c r="V605" i="1"/>
  <c r="U601" i="1"/>
  <c r="V601" i="1"/>
  <c r="U597" i="1"/>
  <c r="V597" i="1"/>
  <c r="U593" i="1"/>
  <c r="V593" i="1"/>
  <c r="U589" i="1"/>
  <c r="V589" i="1"/>
  <c r="U585" i="1"/>
  <c r="V585" i="1"/>
  <c r="U581" i="1"/>
  <c r="V581" i="1"/>
  <c r="U577" i="1"/>
  <c r="V577" i="1"/>
  <c r="U573" i="1"/>
  <c r="V573" i="1"/>
  <c r="U569" i="1"/>
  <c r="V569" i="1"/>
  <c r="U565" i="1"/>
  <c r="V565" i="1"/>
  <c r="U561" i="1"/>
  <c r="V561" i="1"/>
  <c r="U557" i="1"/>
  <c r="V557" i="1"/>
  <c r="U553" i="1"/>
  <c r="V553" i="1"/>
  <c r="U549" i="1"/>
  <c r="V549" i="1"/>
  <c r="U545" i="1"/>
  <c r="V545" i="1"/>
  <c r="U541" i="1"/>
  <c r="V541" i="1"/>
  <c r="U537" i="1"/>
  <c r="V537" i="1"/>
  <c r="U533" i="1"/>
  <c r="V533" i="1"/>
  <c r="U529" i="1"/>
  <c r="V529" i="1"/>
  <c r="U525" i="1"/>
  <c r="V525" i="1"/>
  <c r="U521" i="1"/>
  <c r="V521" i="1"/>
  <c r="U517" i="1"/>
  <c r="V517" i="1"/>
  <c r="U513" i="1"/>
  <c r="V513" i="1"/>
  <c r="U509" i="1"/>
  <c r="V509" i="1"/>
  <c r="U505" i="1"/>
  <c r="V505" i="1"/>
  <c r="U501" i="1"/>
  <c r="V501" i="1"/>
  <c r="U497" i="1"/>
  <c r="V497" i="1"/>
  <c r="U493" i="1"/>
  <c r="V493" i="1"/>
  <c r="U489" i="1"/>
  <c r="V489" i="1"/>
  <c r="U485" i="1"/>
  <c r="V485" i="1"/>
  <c r="U481" i="1"/>
  <c r="V481" i="1"/>
  <c r="U477" i="1"/>
  <c r="V477" i="1"/>
  <c r="U473" i="1"/>
  <c r="V473" i="1"/>
  <c r="U469" i="1"/>
  <c r="V469" i="1"/>
  <c r="U465" i="1"/>
  <c r="V465" i="1"/>
  <c r="U461" i="1"/>
  <c r="V461" i="1"/>
  <c r="U457" i="1"/>
  <c r="V457" i="1"/>
  <c r="U453" i="1"/>
  <c r="V453" i="1"/>
  <c r="U449" i="1"/>
  <c r="V449" i="1"/>
  <c r="U445" i="1"/>
  <c r="V445" i="1"/>
  <c r="U441" i="1"/>
  <c r="V441" i="1"/>
  <c r="U437" i="1"/>
  <c r="V437" i="1"/>
  <c r="U433" i="1"/>
  <c r="V433" i="1"/>
  <c r="U429" i="1"/>
  <c r="V429" i="1"/>
  <c r="U425" i="1"/>
  <c r="V425" i="1"/>
  <c r="U421" i="1"/>
  <c r="V421" i="1"/>
  <c r="U417" i="1"/>
  <c r="V417" i="1"/>
  <c r="U413" i="1"/>
  <c r="V413" i="1"/>
  <c r="U409" i="1"/>
  <c r="V409" i="1"/>
  <c r="U405" i="1"/>
  <c r="V405" i="1"/>
  <c r="U401" i="1"/>
  <c r="V401" i="1"/>
  <c r="U397" i="1"/>
  <c r="V397" i="1"/>
  <c r="U393" i="1"/>
  <c r="V393" i="1"/>
  <c r="U389" i="1"/>
  <c r="V389" i="1"/>
  <c r="U385" i="1"/>
  <c r="V385" i="1"/>
  <c r="U381" i="1"/>
  <c r="V381" i="1"/>
  <c r="U377" i="1"/>
  <c r="V377" i="1"/>
  <c r="U373" i="1"/>
  <c r="V373" i="1"/>
  <c r="U369" i="1"/>
  <c r="V369" i="1"/>
  <c r="U365" i="1"/>
  <c r="V365" i="1"/>
  <c r="U361" i="1"/>
  <c r="V361" i="1"/>
  <c r="U357" i="1"/>
  <c r="V357" i="1"/>
  <c r="U353" i="1"/>
  <c r="V353" i="1"/>
  <c r="U349" i="1"/>
  <c r="V349" i="1"/>
  <c r="U345" i="1"/>
  <c r="V345" i="1"/>
  <c r="U341" i="1"/>
  <c r="V341" i="1"/>
  <c r="U337" i="1"/>
  <c r="V337" i="1"/>
  <c r="U333" i="1"/>
  <c r="V333" i="1"/>
  <c r="U329" i="1"/>
  <c r="V329" i="1"/>
  <c r="U325" i="1"/>
  <c r="V325" i="1"/>
  <c r="U321" i="1"/>
  <c r="V321" i="1"/>
  <c r="U317" i="1"/>
  <c r="V317" i="1"/>
  <c r="U313" i="1"/>
  <c r="V313" i="1"/>
  <c r="U309" i="1"/>
  <c r="V309" i="1"/>
  <c r="U305" i="1"/>
  <c r="V305" i="1"/>
  <c r="U301" i="1"/>
  <c r="V301" i="1"/>
  <c r="U297" i="1"/>
  <c r="V297" i="1"/>
  <c r="U293" i="1"/>
  <c r="V293" i="1"/>
  <c r="U289" i="1"/>
  <c r="V289" i="1"/>
  <c r="U285" i="1"/>
  <c r="V285" i="1"/>
  <c r="U281" i="1"/>
  <c r="V281" i="1"/>
  <c r="U277" i="1"/>
  <c r="V277" i="1"/>
  <c r="U273" i="1"/>
  <c r="V273" i="1"/>
  <c r="U269" i="1"/>
  <c r="V269" i="1"/>
  <c r="U265" i="1"/>
  <c r="V265" i="1"/>
  <c r="U261" i="1"/>
  <c r="V261" i="1"/>
  <c r="U257" i="1"/>
  <c r="V257" i="1"/>
  <c r="U253" i="1"/>
  <c r="V253" i="1"/>
  <c r="U249" i="1"/>
  <c r="V249" i="1"/>
  <c r="U245" i="1"/>
  <c r="V245" i="1"/>
  <c r="U241" i="1"/>
  <c r="V241" i="1"/>
  <c r="U237" i="1"/>
  <c r="V237" i="1"/>
  <c r="U233" i="1"/>
  <c r="V233" i="1"/>
  <c r="U229" i="1"/>
  <c r="V229" i="1"/>
  <c r="U225" i="1"/>
  <c r="V225" i="1"/>
  <c r="U221" i="1"/>
  <c r="V221" i="1"/>
  <c r="U217" i="1"/>
  <c r="V217" i="1"/>
  <c r="U213" i="1"/>
  <c r="V213" i="1"/>
  <c r="U209" i="1"/>
  <c r="V209" i="1"/>
  <c r="U205" i="1"/>
  <c r="V205" i="1"/>
  <c r="U201" i="1"/>
  <c r="V201" i="1"/>
  <c r="U197" i="1"/>
  <c r="V197" i="1"/>
  <c r="U193" i="1"/>
  <c r="V193" i="1"/>
  <c r="U189" i="1"/>
  <c r="V189" i="1"/>
  <c r="U185" i="1"/>
  <c r="V185" i="1"/>
  <c r="U181" i="1"/>
  <c r="V181" i="1"/>
  <c r="U177" i="1"/>
  <c r="V177" i="1"/>
  <c r="U173" i="1"/>
  <c r="V173" i="1"/>
  <c r="U169" i="1"/>
  <c r="V169" i="1"/>
  <c r="U165" i="1"/>
  <c r="V165" i="1"/>
  <c r="U161" i="1"/>
  <c r="V161" i="1"/>
  <c r="U157" i="1"/>
  <c r="V157" i="1"/>
  <c r="U153" i="1"/>
  <c r="V153" i="1"/>
  <c r="U149" i="1"/>
  <c r="V149" i="1"/>
  <c r="U145" i="1"/>
  <c r="V145" i="1"/>
  <c r="U141" i="1"/>
  <c r="V141" i="1"/>
  <c r="U137" i="1"/>
  <c r="V137" i="1"/>
  <c r="U133" i="1"/>
  <c r="V133" i="1"/>
  <c r="U129" i="1"/>
  <c r="V129" i="1"/>
  <c r="U125" i="1"/>
  <c r="V125" i="1"/>
  <c r="U121" i="1"/>
  <c r="V121" i="1"/>
  <c r="U117" i="1"/>
  <c r="V117" i="1"/>
  <c r="U113" i="1"/>
  <c r="V113" i="1"/>
  <c r="U109" i="1"/>
  <c r="V109" i="1"/>
  <c r="U105" i="1"/>
  <c r="V105" i="1"/>
  <c r="U101" i="1"/>
  <c r="V101" i="1"/>
  <c r="U97" i="1"/>
  <c r="V97" i="1"/>
  <c r="U93" i="1"/>
  <c r="V93" i="1"/>
  <c r="U89" i="1"/>
  <c r="V89" i="1"/>
  <c r="U85" i="1"/>
  <c r="V85" i="1"/>
  <c r="U81" i="1"/>
  <c r="V81" i="1"/>
  <c r="U77" i="1"/>
  <c r="V77" i="1"/>
  <c r="U73" i="1"/>
  <c r="V73" i="1"/>
  <c r="U69" i="1"/>
  <c r="V69" i="1"/>
  <c r="U65" i="1"/>
  <c r="V65" i="1"/>
  <c r="U61" i="1"/>
  <c r="V61" i="1"/>
  <c r="U57" i="1"/>
  <c r="V57" i="1"/>
  <c r="U53" i="1"/>
  <c r="V53" i="1"/>
  <c r="U49" i="1"/>
  <c r="V49" i="1"/>
  <c r="U45" i="1"/>
  <c r="V45" i="1"/>
  <c r="U41" i="1"/>
  <c r="V41" i="1"/>
  <c r="U37" i="1"/>
  <c r="V37" i="1"/>
  <c r="U33" i="1"/>
  <c r="V33" i="1"/>
  <c r="U29" i="1"/>
  <c r="V29" i="1"/>
  <c r="U25" i="1"/>
  <c r="V25" i="1"/>
  <c r="U21" i="1"/>
  <c r="V21" i="1"/>
  <c r="U17" i="1"/>
  <c r="V17" i="1"/>
  <c r="U13" i="1"/>
  <c r="V13" i="1"/>
  <c r="U9" i="1"/>
  <c r="V9" i="1"/>
  <c r="U5" i="1"/>
  <c r="V5" i="1"/>
  <c r="U1016" i="1"/>
  <c r="V1016" i="1"/>
  <c r="U1012" i="1"/>
  <c r="V1012" i="1"/>
  <c r="U1008" i="1"/>
  <c r="V1008" i="1"/>
  <c r="U1004" i="1"/>
  <c r="V1004" i="1"/>
  <c r="U1000" i="1"/>
  <c r="V1000" i="1"/>
  <c r="U996" i="1"/>
  <c r="V996" i="1"/>
  <c r="U992" i="1"/>
  <c r="V992" i="1"/>
  <c r="U988" i="1"/>
  <c r="V988" i="1"/>
  <c r="U984" i="1"/>
  <c r="V984" i="1"/>
  <c r="U980" i="1"/>
  <c r="V980" i="1"/>
  <c r="U976" i="1"/>
  <c r="V976" i="1"/>
  <c r="U972" i="1"/>
  <c r="V972" i="1"/>
  <c r="U968" i="1"/>
  <c r="V968" i="1"/>
  <c r="U964" i="1"/>
  <c r="V964" i="1"/>
  <c r="U960" i="1"/>
  <c r="V960" i="1"/>
  <c r="U956" i="1"/>
  <c r="V956" i="1"/>
  <c r="U952" i="1"/>
  <c r="V952" i="1"/>
  <c r="U948" i="1"/>
  <c r="V948" i="1"/>
  <c r="U944" i="1"/>
  <c r="V944" i="1"/>
  <c r="U940" i="1"/>
  <c r="V940" i="1"/>
  <c r="U936" i="1"/>
  <c r="V936" i="1"/>
  <c r="U932" i="1"/>
  <c r="V932" i="1"/>
  <c r="U928" i="1"/>
  <c r="V928" i="1"/>
  <c r="U924" i="1"/>
  <c r="V924" i="1"/>
  <c r="U920" i="1"/>
  <c r="V920" i="1"/>
  <c r="U916" i="1"/>
  <c r="V916" i="1"/>
  <c r="U912" i="1"/>
  <c r="V912" i="1"/>
  <c r="U908" i="1"/>
  <c r="V908" i="1"/>
  <c r="U904" i="1"/>
  <c r="V904" i="1"/>
  <c r="U900" i="1"/>
  <c r="V900" i="1"/>
  <c r="U896" i="1"/>
  <c r="V896" i="1"/>
  <c r="U892" i="1"/>
  <c r="V892" i="1"/>
  <c r="U888" i="1"/>
  <c r="V888" i="1"/>
  <c r="U884" i="1"/>
  <c r="V884" i="1"/>
  <c r="U880" i="1"/>
  <c r="V880" i="1"/>
  <c r="U876" i="1"/>
  <c r="V876" i="1"/>
  <c r="U872" i="1"/>
  <c r="V872" i="1"/>
  <c r="U868" i="1"/>
  <c r="V868" i="1"/>
  <c r="U864" i="1"/>
  <c r="V864" i="1"/>
  <c r="U860" i="1"/>
  <c r="V860" i="1"/>
  <c r="U856" i="1"/>
  <c r="V856" i="1"/>
  <c r="U852" i="1"/>
  <c r="V852" i="1"/>
  <c r="U848" i="1"/>
  <c r="V848" i="1"/>
  <c r="U844" i="1"/>
  <c r="V844" i="1"/>
  <c r="U840" i="1"/>
  <c r="V840" i="1"/>
  <c r="U836" i="1"/>
  <c r="V836" i="1"/>
  <c r="U832" i="1"/>
  <c r="V832" i="1"/>
  <c r="U828" i="1"/>
  <c r="V828" i="1"/>
  <c r="U824" i="1"/>
  <c r="V824" i="1"/>
  <c r="U820" i="1"/>
  <c r="V820" i="1"/>
  <c r="U816" i="1"/>
  <c r="V816" i="1"/>
  <c r="U812" i="1"/>
  <c r="V812" i="1"/>
  <c r="U808" i="1"/>
  <c r="V808" i="1"/>
  <c r="U804" i="1"/>
  <c r="V804" i="1"/>
  <c r="U800" i="1"/>
  <c r="V800" i="1"/>
  <c r="U796" i="1"/>
  <c r="V796" i="1"/>
  <c r="U792" i="1"/>
  <c r="V792" i="1"/>
  <c r="U788" i="1"/>
  <c r="V788" i="1"/>
  <c r="U784" i="1"/>
  <c r="V784" i="1"/>
  <c r="U780" i="1"/>
  <c r="V780" i="1"/>
  <c r="U776" i="1"/>
  <c r="V776" i="1"/>
  <c r="U772" i="1"/>
  <c r="V772" i="1"/>
  <c r="U768" i="1"/>
  <c r="V768" i="1"/>
  <c r="U764" i="1"/>
  <c r="V764" i="1"/>
  <c r="U760" i="1"/>
  <c r="V760" i="1"/>
  <c r="U756" i="1"/>
  <c r="V756" i="1"/>
  <c r="U752" i="1"/>
  <c r="V752" i="1"/>
  <c r="U748" i="1"/>
  <c r="V748" i="1"/>
  <c r="U744" i="1"/>
  <c r="V744" i="1"/>
  <c r="U740" i="1"/>
  <c r="V740" i="1"/>
  <c r="U736" i="1"/>
  <c r="V736" i="1"/>
  <c r="U732" i="1"/>
  <c r="V732" i="1"/>
  <c r="U728" i="1"/>
  <c r="V728" i="1"/>
  <c r="U724" i="1"/>
  <c r="V724" i="1"/>
  <c r="U720" i="1"/>
  <c r="V720" i="1"/>
  <c r="U716" i="1"/>
  <c r="V716" i="1"/>
  <c r="U712" i="1"/>
  <c r="V712" i="1"/>
  <c r="U708" i="1"/>
  <c r="V708" i="1"/>
  <c r="U704" i="1"/>
  <c r="V704" i="1"/>
  <c r="U700" i="1"/>
  <c r="V700" i="1"/>
  <c r="U696" i="1"/>
  <c r="V696" i="1"/>
  <c r="U692" i="1"/>
  <c r="V692" i="1"/>
  <c r="U688" i="1"/>
  <c r="V688" i="1"/>
  <c r="U684" i="1"/>
  <c r="V684" i="1"/>
  <c r="U680" i="1"/>
  <c r="V680" i="1"/>
  <c r="U676" i="1"/>
  <c r="V676" i="1"/>
  <c r="U672" i="1"/>
  <c r="V672" i="1"/>
  <c r="U668" i="1"/>
  <c r="V668" i="1"/>
  <c r="U664" i="1"/>
  <c r="V664" i="1"/>
  <c r="U660" i="1"/>
  <c r="V660" i="1"/>
  <c r="U656" i="1"/>
  <c r="V656" i="1"/>
  <c r="U652" i="1"/>
  <c r="V652" i="1"/>
  <c r="U648" i="1"/>
  <c r="V648" i="1"/>
  <c r="U644" i="1"/>
  <c r="V644" i="1"/>
  <c r="U640" i="1"/>
  <c r="V640" i="1"/>
  <c r="U636" i="1"/>
  <c r="V636" i="1"/>
  <c r="U632" i="1"/>
  <c r="V632" i="1"/>
  <c r="U628" i="1"/>
  <c r="V628" i="1"/>
  <c r="U624" i="1"/>
  <c r="V624" i="1"/>
  <c r="U620" i="1"/>
  <c r="V620" i="1"/>
  <c r="U616" i="1"/>
  <c r="V616" i="1"/>
  <c r="U612" i="1"/>
  <c r="V612" i="1"/>
  <c r="U608" i="1"/>
  <c r="V608" i="1"/>
  <c r="U604" i="1"/>
  <c r="V604" i="1"/>
  <c r="U600" i="1"/>
  <c r="V600" i="1"/>
  <c r="U596" i="1"/>
  <c r="V596" i="1"/>
  <c r="U592" i="1"/>
  <c r="V592" i="1"/>
  <c r="U588" i="1"/>
  <c r="V588" i="1"/>
  <c r="U584" i="1"/>
  <c r="V584" i="1"/>
  <c r="U580" i="1"/>
  <c r="V580" i="1"/>
  <c r="U576" i="1"/>
  <c r="V576" i="1"/>
  <c r="U572" i="1"/>
  <c r="V572" i="1"/>
  <c r="U568" i="1"/>
  <c r="V568" i="1"/>
  <c r="U564" i="1"/>
  <c r="V564" i="1"/>
  <c r="U560" i="1"/>
  <c r="V560" i="1"/>
  <c r="U556" i="1"/>
  <c r="V556" i="1"/>
  <c r="U552" i="1"/>
  <c r="V552" i="1"/>
  <c r="U548" i="1"/>
  <c r="V548" i="1"/>
  <c r="U544" i="1"/>
  <c r="V544" i="1"/>
  <c r="U540" i="1"/>
  <c r="V540" i="1"/>
  <c r="U536" i="1"/>
  <c r="V536" i="1"/>
  <c r="U532" i="1"/>
  <c r="V532" i="1"/>
  <c r="U528" i="1"/>
  <c r="V528" i="1"/>
  <c r="U524" i="1"/>
  <c r="V524" i="1"/>
  <c r="U520" i="1"/>
  <c r="V520" i="1"/>
  <c r="U516" i="1"/>
  <c r="V516" i="1"/>
  <c r="U512" i="1"/>
  <c r="V512" i="1"/>
  <c r="U508" i="1"/>
  <c r="V508" i="1"/>
  <c r="U504" i="1"/>
  <c r="V504" i="1"/>
  <c r="U500" i="1"/>
  <c r="V500" i="1"/>
  <c r="U496" i="1"/>
  <c r="V496" i="1"/>
  <c r="U492" i="1"/>
  <c r="V492" i="1"/>
  <c r="U488" i="1"/>
  <c r="V488" i="1"/>
  <c r="U484" i="1"/>
  <c r="V484" i="1"/>
  <c r="U480" i="1"/>
  <c r="V480" i="1"/>
  <c r="U476" i="1"/>
  <c r="V476" i="1"/>
  <c r="U472" i="1"/>
  <c r="V472" i="1"/>
  <c r="U468" i="1"/>
  <c r="V468" i="1"/>
  <c r="U464" i="1"/>
  <c r="V464" i="1"/>
  <c r="U460" i="1"/>
  <c r="V460" i="1"/>
  <c r="U456" i="1"/>
  <c r="V456" i="1"/>
  <c r="U452" i="1"/>
  <c r="V452" i="1"/>
  <c r="U448" i="1"/>
  <c r="V448" i="1"/>
  <c r="U444" i="1"/>
  <c r="V444" i="1"/>
  <c r="U440" i="1"/>
  <c r="V440" i="1"/>
  <c r="U436" i="1"/>
  <c r="V436" i="1"/>
  <c r="U432" i="1"/>
  <c r="V432" i="1"/>
  <c r="U428" i="1"/>
  <c r="V428" i="1"/>
  <c r="U424" i="1"/>
  <c r="V424" i="1"/>
  <c r="U420" i="1"/>
  <c r="V420" i="1"/>
  <c r="U416" i="1"/>
  <c r="V416" i="1"/>
  <c r="U412" i="1"/>
  <c r="V412" i="1"/>
  <c r="U408" i="1"/>
  <c r="V408" i="1"/>
  <c r="U404" i="1"/>
  <c r="V404" i="1"/>
  <c r="U400" i="1"/>
  <c r="V400" i="1"/>
  <c r="U396" i="1"/>
  <c r="V396" i="1"/>
  <c r="U392" i="1"/>
  <c r="V392" i="1"/>
  <c r="U388" i="1"/>
  <c r="V388" i="1"/>
  <c r="U384" i="1"/>
  <c r="V384" i="1"/>
  <c r="U380" i="1"/>
  <c r="V380" i="1"/>
  <c r="U376" i="1"/>
  <c r="V376" i="1"/>
  <c r="U372" i="1"/>
  <c r="V372" i="1"/>
  <c r="U368" i="1"/>
  <c r="V368" i="1"/>
  <c r="U364" i="1"/>
  <c r="V364" i="1"/>
  <c r="U360" i="1"/>
  <c r="V360" i="1"/>
  <c r="U356" i="1"/>
  <c r="V356" i="1"/>
  <c r="U352" i="1"/>
  <c r="V352" i="1"/>
  <c r="U348" i="1"/>
  <c r="V348" i="1"/>
  <c r="U344" i="1"/>
  <c r="V344" i="1"/>
  <c r="U340" i="1"/>
  <c r="V340" i="1"/>
  <c r="U336" i="1"/>
  <c r="V336" i="1"/>
  <c r="U332" i="1"/>
  <c r="V332" i="1"/>
  <c r="U328" i="1"/>
  <c r="V328" i="1"/>
  <c r="U324" i="1"/>
  <c r="V324" i="1"/>
  <c r="U320" i="1"/>
  <c r="V320" i="1"/>
  <c r="U316" i="1"/>
  <c r="V316" i="1"/>
  <c r="U312" i="1"/>
  <c r="V312" i="1"/>
  <c r="U308" i="1"/>
  <c r="V308" i="1"/>
  <c r="U304" i="1"/>
  <c r="V304" i="1"/>
  <c r="U300" i="1"/>
  <c r="V300" i="1"/>
  <c r="U296" i="1"/>
  <c r="V296" i="1"/>
  <c r="U292" i="1"/>
  <c r="V292" i="1"/>
  <c r="U288" i="1"/>
  <c r="V288" i="1"/>
  <c r="U284" i="1"/>
  <c r="V284" i="1"/>
  <c r="U280" i="1"/>
  <c r="V280" i="1"/>
  <c r="U276" i="1"/>
  <c r="V276" i="1"/>
  <c r="U272" i="1"/>
  <c r="V272" i="1"/>
  <c r="U268" i="1"/>
  <c r="V268" i="1"/>
  <c r="U264" i="1"/>
  <c r="V264" i="1"/>
  <c r="U260" i="1"/>
  <c r="V260" i="1"/>
  <c r="U256" i="1"/>
  <c r="V256" i="1"/>
  <c r="U252" i="1"/>
  <c r="V252" i="1"/>
  <c r="U248" i="1"/>
  <c r="V248" i="1"/>
  <c r="U244" i="1"/>
  <c r="V244" i="1"/>
  <c r="U240" i="1"/>
  <c r="V240" i="1"/>
  <c r="U236" i="1"/>
  <c r="V236" i="1"/>
  <c r="U232" i="1"/>
  <c r="V232" i="1"/>
  <c r="U228" i="1"/>
  <c r="V228" i="1"/>
  <c r="U224" i="1"/>
  <c r="V224" i="1"/>
  <c r="U220" i="1"/>
  <c r="V220" i="1"/>
  <c r="U216" i="1"/>
  <c r="V216" i="1"/>
  <c r="U212" i="1"/>
  <c r="V212" i="1"/>
  <c r="U208" i="1"/>
  <c r="V208" i="1"/>
  <c r="U204" i="1"/>
  <c r="V204" i="1"/>
  <c r="U200" i="1"/>
  <c r="V200" i="1"/>
  <c r="U196" i="1"/>
  <c r="V196" i="1"/>
  <c r="U192" i="1"/>
  <c r="V192" i="1"/>
  <c r="U188" i="1"/>
  <c r="V188" i="1"/>
  <c r="U184" i="1"/>
  <c r="V184" i="1"/>
  <c r="U180" i="1"/>
  <c r="V180" i="1"/>
  <c r="U176" i="1"/>
  <c r="V176" i="1"/>
  <c r="U172" i="1"/>
  <c r="V172" i="1"/>
  <c r="U168" i="1"/>
  <c r="V168" i="1"/>
  <c r="U164" i="1"/>
  <c r="V164" i="1"/>
  <c r="U160" i="1"/>
  <c r="V160" i="1"/>
  <c r="U156" i="1"/>
  <c r="V156" i="1"/>
  <c r="U152" i="1"/>
  <c r="V152" i="1"/>
  <c r="U148" i="1"/>
  <c r="V148" i="1"/>
  <c r="U144" i="1"/>
  <c r="V144" i="1"/>
  <c r="U140" i="1"/>
  <c r="V140" i="1"/>
  <c r="U136" i="1"/>
  <c r="V136" i="1"/>
  <c r="U132" i="1"/>
  <c r="V132" i="1"/>
  <c r="U128" i="1"/>
  <c r="V128" i="1"/>
  <c r="U124" i="1"/>
  <c r="V124" i="1"/>
  <c r="U120" i="1"/>
  <c r="V120" i="1"/>
  <c r="U116" i="1"/>
  <c r="V116" i="1"/>
  <c r="U112" i="1"/>
  <c r="V112" i="1"/>
  <c r="U108" i="1"/>
  <c r="V108" i="1"/>
  <c r="U104" i="1"/>
  <c r="V104" i="1"/>
  <c r="U100" i="1"/>
  <c r="V100" i="1"/>
  <c r="U96" i="1"/>
  <c r="V96" i="1"/>
  <c r="U92" i="1"/>
  <c r="V92" i="1"/>
  <c r="U88" i="1"/>
  <c r="V88" i="1"/>
  <c r="U84" i="1"/>
  <c r="V84" i="1"/>
  <c r="U80" i="1"/>
  <c r="V80" i="1"/>
  <c r="U76" i="1"/>
  <c r="V76" i="1"/>
  <c r="U72" i="1"/>
  <c r="V72" i="1"/>
  <c r="U68" i="1"/>
  <c r="V68" i="1"/>
  <c r="U64" i="1"/>
  <c r="V64" i="1"/>
  <c r="U60" i="1"/>
  <c r="V60" i="1"/>
  <c r="U56" i="1"/>
  <c r="V56" i="1"/>
  <c r="U52" i="1"/>
  <c r="V52" i="1"/>
  <c r="U48" i="1"/>
  <c r="V48" i="1"/>
  <c r="U44" i="1"/>
  <c r="V44" i="1"/>
  <c r="U40" i="1"/>
  <c r="V40" i="1"/>
  <c r="U36" i="1"/>
  <c r="V36" i="1"/>
  <c r="U32" i="1"/>
  <c r="V32" i="1"/>
  <c r="U28" i="1"/>
  <c r="V28" i="1"/>
  <c r="U24" i="1"/>
  <c r="V24" i="1"/>
  <c r="U20" i="1"/>
  <c r="V20" i="1"/>
  <c r="U16" i="1"/>
  <c r="V16" i="1"/>
  <c r="U12" i="1"/>
  <c r="V12" i="1"/>
  <c r="U8" i="1"/>
  <c r="V8" i="1"/>
  <c r="U4" i="1"/>
  <c r="V4" i="1"/>
  <c r="U1011" i="1"/>
  <c r="V1011" i="1"/>
  <c r="U1007" i="1"/>
  <c r="V1007" i="1"/>
  <c r="U1003" i="1"/>
  <c r="V1003" i="1"/>
  <c r="U999" i="1"/>
  <c r="V999" i="1"/>
  <c r="U995" i="1"/>
  <c r="V995" i="1"/>
  <c r="U991" i="1"/>
  <c r="V991" i="1"/>
  <c r="U987" i="1"/>
  <c r="V987" i="1"/>
  <c r="U983" i="1"/>
  <c r="V983" i="1"/>
  <c r="U979" i="1"/>
  <c r="V979" i="1"/>
  <c r="U975" i="1"/>
  <c r="V975" i="1"/>
  <c r="U971" i="1"/>
  <c r="V971" i="1"/>
  <c r="U967" i="1"/>
  <c r="V967" i="1"/>
  <c r="U963" i="1"/>
  <c r="V963" i="1"/>
  <c r="U959" i="1"/>
  <c r="V959" i="1"/>
  <c r="U955" i="1"/>
  <c r="V955" i="1"/>
  <c r="U951" i="1"/>
  <c r="V951" i="1"/>
  <c r="U947" i="1"/>
  <c r="V947" i="1"/>
  <c r="U943" i="1"/>
  <c r="V943" i="1"/>
  <c r="U939" i="1"/>
  <c r="V939" i="1"/>
  <c r="U935" i="1"/>
  <c r="V935" i="1"/>
  <c r="U931" i="1"/>
  <c r="V931" i="1"/>
  <c r="U927" i="1"/>
  <c r="V927" i="1"/>
  <c r="U923" i="1"/>
  <c r="V923" i="1"/>
  <c r="U919" i="1"/>
  <c r="V919" i="1"/>
  <c r="U915" i="1"/>
  <c r="V915" i="1"/>
  <c r="U911" i="1"/>
  <c r="V911" i="1"/>
  <c r="U907" i="1"/>
  <c r="V907" i="1"/>
  <c r="U903" i="1"/>
  <c r="V903" i="1"/>
  <c r="U899" i="1"/>
  <c r="V899" i="1"/>
  <c r="U895" i="1"/>
  <c r="V895" i="1"/>
  <c r="U891" i="1"/>
  <c r="V891" i="1"/>
  <c r="U887" i="1"/>
  <c r="V887" i="1"/>
  <c r="U883" i="1"/>
  <c r="V883" i="1"/>
  <c r="U879" i="1"/>
  <c r="V879" i="1"/>
  <c r="U875" i="1"/>
  <c r="V875" i="1"/>
  <c r="U871" i="1"/>
  <c r="V871" i="1"/>
  <c r="U867" i="1"/>
  <c r="V867" i="1"/>
  <c r="U863" i="1"/>
  <c r="V863" i="1"/>
  <c r="U859" i="1"/>
  <c r="V859" i="1"/>
  <c r="U855" i="1"/>
  <c r="V855" i="1"/>
  <c r="U851" i="1"/>
  <c r="V851" i="1"/>
  <c r="U847" i="1"/>
  <c r="V847" i="1"/>
  <c r="U843" i="1"/>
  <c r="V843" i="1"/>
  <c r="U839" i="1"/>
  <c r="V839" i="1"/>
  <c r="U835" i="1"/>
  <c r="V835" i="1"/>
  <c r="U831" i="1"/>
  <c r="V831" i="1"/>
  <c r="U827" i="1"/>
  <c r="V827" i="1"/>
  <c r="U823" i="1"/>
  <c r="V823" i="1"/>
  <c r="U819" i="1"/>
  <c r="V819" i="1"/>
  <c r="U815" i="1"/>
  <c r="V815" i="1"/>
  <c r="U811" i="1"/>
  <c r="V811" i="1"/>
  <c r="U807" i="1"/>
  <c r="V807" i="1"/>
  <c r="U803" i="1"/>
  <c r="V803" i="1"/>
  <c r="U799" i="1"/>
  <c r="V799" i="1"/>
  <c r="U795" i="1"/>
  <c r="V795" i="1"/>
  <c r="U791" i="1"/>
  <c r="V791" i="1"/>
  <c r="U787" i="1"/>
  <c r="V787" i="1"/>
  <c r="U783" i="1"/>
  <c r="V783" i="1"/>
  <c r="U779" i="1"/>
  <c r="V779" i="1"/>
  <c r="U775" i="1"/>
  <c r="V775" i="1"/>
  <c r="U771" i="1"/>
  <c r="V771" i="1"/>
  <c r="U767" i="1"/>
  <c r="V767" i="1"/>
  <c r="U763" i="1"/>
  <c r="V763" i="1"/>
  <c r="U759" i="1"/>
  <c r="V759" i="1"/>
  <c r="U755" i="1"/>
  <c r="V755" i="1"/>
  <c r="U751" i="1"/>
  <c r="V751" i="1"/>
  <c r="U747" i="1"/>
  <c r="V747" i="1"/>
  <c r="U743" i="1"/>
  <c r="V743" i="1"/>
  <c r="U739" i="1"/>
  <c r="V739" i="1"/>
  <c r="U735" i="1"/>
  <c r="V735" i="1"/>
  <c r="U731" i="1"/>
  <c r="V731" i="1"/>
  <c r="U727" i="1"/>
  <c r="V727" i="1"/>
  <c r="U723" i="1"/>
  <c r="V723" i="1"/>
  <c r="U719" i="1"/>
  <c r="V719" i="1"/>
  <c r="U715" i="1"/>
  <c r="V715" i="1"/>
  <c r="U711" i="1"/>
  <c r="V711" i="1"/>
  <c r="U707" i="1"/>
  <c r="V707" i="1"/>
  <c r="U703" i="1"/>
  <c r="V703" i="1"/>
  <c r="U699" i="1"/>
  <c r="V699" i="1"/>
  <c r="U695" i="1"/>
  <c r="V695" i="1"/>
  <c r="U691" i="1"/>
  <c r="V691" i="1"/>
  <c r="U687" i="1"/>
  <c r="V687" i="1"/>
  <c r="U683" i="1"/>
  <c r="V683" i="1"/>
  <c r="U679" i="1"/>
  <c r="V679" i="1"/>
  <c r="U675" i="1"/>
  <c r="V675" i="1"/>
  <c r="U671" i="1"/>
  <c r="V671" i="1"/>
  <c r="U667" i="1"/>
  <c r="V667" i="1"/>
  <c r="U663" i="1"/>
  <c r="V663" i="1"/>
  <c r="U659" i="1"/>
  <c r="V659" i="1"/>
  <c r="U655" i="1"/>
  <c r="V655" i="1"/>
  <c r="U651" i="1"/>
  <c r="V651" i="1"/>
  <c r="U647" i="1"/>
  <c r="V647" i="1"/>
  <c r="U643" i="1"/>
  <c r="V643" i="1"/>
  <c r="U639" i="1"/>
  <c r="V639" i="1"/>
  <c r="U635" i="1"/>
  <c r="V635" i="1"/>
  <c r="U631" i="1"/>
  <c r="V631" i="1"/>
  <c r="U627" i="1"/>
  <c r="V627" i="1"/>
  <c r="U623" i="1"/>
  <c r="V623" i="1"/>
  <c r="U619" i="1"/>
  <c r="V619" i="1"/>
  <c r="U615" i="1"/>
  <c r="V615" i="1"/>
  <c r="U611" i="1"/>
  <c r="V611" i="1"/>
  <c r="U607" i="1"/>
  <c r="V607" i="1"/>
  <c r="U603" i="1"/>
  <c r="V603" i="1"/>
  <c r="U599" i="1"/>
  <c r="V599" i="1"/>
  <c r="U595" i="1"/>
  <c r="V595" i="1"/>
  <c r="U591" i="1"/>
  <c r="V591" i="1"/>
  <c r="U587" i="1"/>
  <c r="V587" i="1"/>
  <c r="U583" i="1"/>
  <c r="V583" i="1"/>
  <c r="U579" i="1"/>
  <c r="V579" i="1"/>
  <c r="U575" i="1"/>
  <c r="V575" i="1"/>
  <c r="U571" i="1"/>
  <c r="V571" i="1"/>
  <c r="U567" i="1"/>
  <c r="V567" i="1"/>
  <c r="U563" i="1"/>
  <c r="V563" i="1"/>
  <c r="U559" i="1"/>
  <c r="V559" i="1"/>
  <c r="U555" i="1"/>
  <c r="V555" i="1"/>
  <c r="U551" i="1"/>
  <c r="V551" i="1"/>
  <c r="U547" i="1"/>
  <c r="V547" i="1"/>
  <c r="U543" i="1"/>
  <c r="V543" i="1"/>
  <c r="U539" i="1"/>
  <c r="V539" i="1"/>
  <c r="U535" i="1"/>
  <c r="V535" i="1"/>
  <c r="U531" i="1"/>
  <c r="V531" i="1"/>
  <c r="U527" i="1"/>
  <c r="V527" i="1"/>
  <c r="U523" i="1"/>
  <c r="V523" i="1"/>
  <c r="U519" i="1"/>
  <c r="V519" i="1"/>
  <c r="U515" i="1"/>
  <c r="V515" i="1"/>
  <c r="U511" i="1"/>
  <c r="V511" i="1"/>
  <c r="U507" i="1"/>
  <c r="V507" i="1"/>
  <c r="U503" i="1"/>
  <c r="V503" i="1"/>
  <c r="U499" i="1"/>
  <c r="V499" i="1"/>
  <c r="U495" i="1"/>
  <c r="V495" i="1"/>
  <c r="U491" i="1"/>
  <c r="V491" i="1"/>
  <c r="U487" i="1"/>
  <c r="V487" i="1"/>
  <c r="U483" i="1"/>
  <c r="V483" i="1"/>
  <c r="U479" i="1"/>
  <c r="V479" i="1"/>
  <c r="U475" i="1"/>
  <c r="V475" i="1"/>
  <c r="U471" i="1"/>
  <c r="V471" i="1"/>
  <c r="U467" i="1"/>
  <c r="V467" i="1"/>
  <c r="U463" i="1"/>
  <c r="V463" i="1"/>
  <c r="U459" i="1"/>
  <c r="V459" i="1"/>
  <c r="U455" i="1"/>
  <c r="V455" i="1"/>
  <c r="U451" i="1"/>
  <c r="V451" i="1"/>
  <c r="U447" i="1"/>
  <c r="V447" i="1"/>
  <c r="U443" i="1"/>
  <c r="V443" i="1"/>
  <c r="U439" i="1"/>
  <c r="V439" i="1"/>
  <c r="U435" i="1"/>
  <c r="V435" i="1"/>
  <c r="U431" i="1"/>
  <c r="V431" i="1"/>
  <c r="U427" i="1"/>
  <c r="V427" i="1"/>
  <c r="U423" i="1"/>
  <c r="V423" i="1"/>
  <c r="U419" i="1"/>
  <c r="V419" i="1"/>
  <c r="U415" i="1"/>
  <c r="V415" i="1"/>
  <c r="U411" i="1"/>
  <c r="V411" i="1"/>
  <c r="U407" i="1"/>
  <c r="V407" i="1"/>
  <c r="U403" i="1"/>
  <c r="V403" i="1"/>
  <c r="U399" i="1"/>
  <c r="V399" i="1"/>
  <c r="U395" i="1"/>
  <c r="V395" i="1"/>
  <c r="U391" i="1"/>
  <c r="V391" i="1"/>
  <c r="U387" i="1"/>
  <c r="V387" i="1"/>
  <c r="U383" i="1"/>
  <c r="V383" i="1"/>
  <c r="U379" i="1"/>
  <c r="V379" i="1"/>
  <c r="U375" i="1"/>
  <c r="V375" i="1"/>
  <c r="U371" i="1"/>
  <c r="V371" i="1"/>
  <c r="U367" i="1"/>
  <c r="V367" i="1"/>
  <c r="U363" i="1"/>
  <c r="V363" i="1"/>
  <c r="U359" i="1"/>
  <c r="V359" i="1"/>
  <c r="U355" i="1"/>
  <c r="V355" i="1"/>
  <c r="U351" i="1"/>
  <c r="V351" i="1"/>
  <c r="U347" i="1"/>
  <c r="V347" i="1"/>
  <c r="U343" i="1"/>
  <c r="V343" i="1"/>
  <c r="U339" i="1"/>
  <c r="V339" i="1"/>
  <c r="U335" i="1"/>
  <c r="V335" i="1"/>
  <c r="U331" i="1"/>
  <c r="V331" i="1"/>
  <c r="U327" i="1"/>
  <c r="V327" i="1"/>
  <c r="U323" i="1"/>
  <c r="V323" i="1"/>
  <c r="U319" i="1"/>
  <c r="V319" i="1"/>
  <c r="U315" i="1"/>
  <c r="V315" i="1"/>
  <c r="U311" i="1"/>
  <c r="V311" i="1"/>
  <c r="U307" i="1"/>
  <c r="V307" i="1"/>
  <c r="U303" i="1"/>
  <c r="V303" i="1"/>
  <c r="U299" i="1"/>
  <c r="V299" i="1"/>
  <c r="U295" i="1"/>
  <c r="V295" i="1"/>
  <c r="U291" i="1"/>
  <c r="V291" i="1"/>
  <c r="U287" i="1"/>
  <c r="V287" i="1"/>
  <c r="U283" i="1"/>
  <c r="V283" i="1"/>
  <c r="U279" i="1"/>
  <c r="V279" i="1"/>
  <c r="U275" i="1"/>
  <c r="V275" i="1"/>
  <c r="U271" i="1"/>
  <c r="V271" i="1"/>
  <c r="U267" i="1"/>
  <c r="V267" i="1"/>
  <c r="U263" i="1"/>
  <c r="V263" i="1"/>
  <c r="U259" i="1"/>
  <c r="V259" i="1"/>
  <c r="U255" i="1"/>
  <c r="V255" i="1"/>
  <c r="U251" i="1"/>
  <c r="V251" i="1"/>
  <c r="U247" i="1"/>
  <c r="V247" i="1"/>
  <c r="U243" i="1"/>
  <c r="V243" i="1"/>
  <c r="U239" i="1"/>
  <c r="V239" i="1"/>
  <c r="U235" i="1"/>
  <c r="V235" i="1"/>
  <c r="U231" i="1"/>
  <c r="V231" i="1"/>
  <c r="U227" i="1"/>
  <c r="V227" i="1"/>
  <c r="U223" i="1"/>
  <c r="V223" i="1"/>
  <c r="U219" i="1"/>
  <c r="V219" i="1"/>
  <c r="U215" i="1"/>
  <c r="V215" i="1"/>
  <c r="U211" i="1"/>
  <c r="V211" i="1"/>
  <c r="U207" i="1"/>
  <c r="V207" i="1"/>
  <c r="U203" i="1"/>
  <c r="V203" i="1"/>
  <c r="U199" i="1"/>
  <c r="V199" i="1"/>
  <c r="U195" i="1"/>
  <c r="V195" i="1"/>
  <c r="U191" i="1"/>
  <c r="V191" i="1"/>
  <c r="U187" i="1"/>
  <c r="V187" i="1"/>
  <c r="U183" i="1"/>
  <c r="V183" i="1"/>
  <c r="U179" i="1"/>
  <c r="V179" i="1"/>
  <c r="U175" i="1"/>
  <c r="V175" i="1"/>
  <c r="U171" i="1"/>
  <c r="V171" i="1"/>
  <c r="U167" i="1"/>
  <c r="V167" i="1"/>
  <c r="U163" i="1"/>
  <c r="V163" i="1"/>
  <c r="U159" i="1"/>
  <c r="V159" i="1"/>
  <c r="U155" i="1"/>
  <c r="V155" i="1"/>
  <c r="U151" i="1"/>
  <c r="V151" i="1"/>
  <c r="U147" i="1"/>
  <c r="V147" i="1"/>
  <c r="U143" i="1"/>
  <c r="V143" i="1"/>
  <c r="U139" i="1"/>
  <c r="V139" i="1"/>
  <c r="U135" i="1"/>
  <c r="V135" i="1"/>
  <c r="U131" i="1"/>
  <c r="V131" i="1"/>
  <c r="U127" i="1"/>
  <c r="V127" i="1"/>
  <c r="U123" i="1"/>
  <c r="V123" i="1"/>
  <c r="U119" i="1"/>
  <c r="V119" i="1"/>
  <c r="U115" i="1"/>
  <c r="V115" i="1"/>
  <c r="U111" i="1"/>
  <c r="V111" i="1"/>
  <c r="U107" i="1"/>
  <c r="V107" i="1"/>
  <c r="U103" i="1"/>
  <c r="V103" i="1"/>
  <c r="U99" i="1"/>
  <c r="V99" i="1"/>
  <c r="U95" i="1"/>
  <c r="V95" i="1"/>
  <c r="U91" i="1"/>
  <c r="V91" i="1"/>
  <c r="U87" i="1"/>
  <c r="V87" i="1"/>
  <c r="U83" i="1"/>
  <c r="V83" i="1"/>
  <c r="U79" i="1"/>
  <c r="V79" i="1"/>
  <c r="U75" i="1"/>
  <c r="V75" i="1"/>
  <c r="U71" i="1"/>
  <c r="V71" i="1"/>
  <c r="U67" i="1"/>
  <c r="V67" i="1"/>
  <c r="U63" i="1"/>
  <c r="V63" i="1"/>
  <c r="U59" i="1"/>
  <c r="V59" i="1"/>
  <c r="U55" i="1"/>
  <c r="V55" i="1"/>
  <c r="U51" i="1"/>
  <c r="V51" i="1"/>
  <c r="U47" i="1"/>
  <c r="V47" i="1"/>
  <c r="U43" i="1"/>
  <c r="V43" i="1"/>
  <c r="U39" i="1"/>
  <c r="V39" i="1"/>
  <c r="U35" i="1"/>
  <c r="V35" i="1"/>
  <c r="U31" i="1"/>
  <c r="V31" i="1"/>
  <c r="U27" i="1"/>
  <c r="V27" i="1"/>
  <c r="U23" i="1"/>
  <c r="V23" i="1"/>
  <c r="U19" i="1"/>
  <c r="V19" i="1"/>
  <c r="U15" i="1"/>
  <c r="V15" i="1"/>
  <c r="U11" i="1"/>
  <c r="V11" i="1"/>
  <c r="U7" i="1"/>
  <c r="V7" i="1"/>
  <c r="U3" i="1"/>
  <c r="V3" i="1"/>
  <c r="T2" i="1"/>
  <c r="U2" i="1"/>
  <c r="S1159" i="1"/>
  <c r="T1159" i="1"/>
  <c r="S1147" i="1"/>
  <c r="T1147" i="1"/>
  <c r="S1127" i="1"/>
  <c r="T1127" i="1"/>
  <c r="S1103" i="1"/>
  <c r="T1103" i="1"/>
  <c r="S1087" i="1"/>
  <c r="T1087" i="1"/>
  <c r="S1071" i="1"/>
  <c r="T1071" i="1"/>
  <c r="S1055" i="1"/>
  <c r="T1055" i="1"/>
  <c r="S1043" i="1"/>
  <c r="T1043" i="1"/>
  <c r="S1027" i="1"/>
  <c r="T1027" i="1"/>
  <c r="S1011" i="1"/>
  <c r="T1011" i="1"/>
  <c r="S995" i="1"/>
  <c r="T995" i="1"/>
  <c r="S975" i="1"/>
  <c r="T975" i="1"/>
  <c r="S959" i="1"/>
  <c r="T959" i="1"/>
  <c r="S943" i="1"/>
  <c r="T943" i="1"/>
  <c r="S927" i="1"/>
  <c r="T927" i="1"/>
  <c r="S911" i="1"/>
  <c r="T911" i="1"/>
  <c r="S899" i="1"/>
  <c r="T899" i="1"/>
  <c r="S879" i="1"/>
  <c r="T879" i="1"/>
  <c r="S867" i="1"/>
  <c r="T867" i="1"/>
  <c r="S851" i="1"/>
  <c r="T851" i="1"/>
  <c r="S835" i="1"/>
  <c r="T835" i="1"/>
  <c r="S819" i="1"/>
  <c r="T819" i="1"/>
  <c r="S799" i="1"/>
  <c r="T799" i="1"/>
  <c r="S783" i="1"/>
  <c r="T783" i="1"/>
  <c r="S767" i="1"/>
  <c r="T767" i="1"/>
  <c r="S751" i="1"/>
  <c r="T751" i="1"/>
  <c r="S739" i="1"/>
  <c r="T739" i="1"/>
  <c r="S723" i="1"/>
  <c r="T723" i="1"/>
  <c r="S703" i="1"/>
  <c r="T703" i="1"/>
  <c r="S687" i="1"/>
  <c r="T687" i="1"/>
  <c r="S671" i="1"/>
  <c r="T671" i="1"/>
  <c r="S655" i="1"/>
  <c r="T655" i="1"/>
  <c r="S639" i="1"/>
  <c r="T639" i="1"/>
  <c r="S623" i="1"/>
  <c r="T623" i="1"/>
  <c r="S607" i="1"/>
  <c r="T607" i="1"/>
  <c r="S595" i="1"/>
  <c r="T595" i="1"/>
  <c r="S579" i="1"/>
  <c r="T579" i="1"/>
  <c r="S563" i="1"/>
  <c r="T563" i="1"/>
  <c r="S547" i="1"/>
  <c r="T547" i="1"/>
  <c r="S531" i="1"/>
  <c r="T531" i="1"/>
  <c r="S511" i="1"/>
  <c r="T511" i="1"/>
  <c r="S499" i="1"/>
  <c r="T499" i="1"/>
  <c r="S483" i="1"/>
  <c r="T483" i="1"/>
  <c r="S463" i="1"/>
  <c r="T463" i="1"/>
  <c r="S451" i="1"/>
  <c r="T451" i="1"/>
  <c r="S423" i="1"/>
  <c r="T423" i="1"/>
  <c r="S1162" i="1"/>
  <c r="T1162" i="1"/>
  <c r="S1146" i="1"/>
  <c r="T1146" i="1"/>
  <c r="S1138" i="1"/>
  <c r="T1138" i="1"/>
  <c r="S1126" i="1"/>
  <c r="T1126" i="1"/>
  <c r="S1110" i="1"/>
  <c r="T1110" i="1"/>
  <c r="S1102" i="1"/>
  <c r="T1102" i="1"/>
  <c r="S1090" i="1"/>
  <c r="T1090" i="1"/>
  <c r="S1078" i="1"/>
  <c r="T1078" i="1"/>
  <c r="S1066" i="1"/>
  <c r="T1066" i="1"/>
  <c r="S1054" i="1"/>
  <c r="T1054" i="1"/>
  <c r="S1038" i="1"/>
  <c r="T1038" i="1"/>
  <c r="S1030" i="1"/>
  <c r="T1030" i="1"/>
  <c r="S1014" i="1"/>
  <c r="T1014" i="1"/>
  <c r="S1006" i="1"/>
  <c r="T1006" i="1"/>
  <c r="S990" i="1"/>
  <c r="T990" i="1"/>
  <c r="S978" i="1"/>
  <c r="T978" i="1"/>
  <c r="S966" i="1"/>
  <c r="T966" i="1"/>
  <c r="S954" i="1"/>
  <c r="T954" i="1"/>
  <c r="S942" i="1"/>
  <c r="T942" i="1"/>
  <c r="S934" i="1"/>
  <c r="T934" i="1"/>
  <c r="S922" i="1"/>
  <c r="T922" i="1"/>
  <c r="S906" i="1"/>
  <c r="T906" i="1"/>
  <c r="S894" i="1"/>
  <c r="T894" i="1"/>
  <c r="S882" i="1"/>
  <c r="T882" i="1"/>
  <c r="S874" i="1"/>
  <c r="T874" i="1"/>
  <c r="S862" i="1"/>
  <c r="T862" i="1"/>
  <c r="S858" i="1"/>
  <c r="T858" i="1"/>
  <c r="S854" i="1"/>
  <c r="T854" i="1"/>
  <c r="S850" i="1"/>
  <c r="T850" i="1"/>
  <c r="S846" i="1"/>
  <c r="T846" i="1"/>
  <c r="S842" i="1"/>
  <c r="T842" i="1"/>
  <c r="S838" i="1"/>
  <c r="T838" i="1"/>
  <c r="S834" i="1"/>
  <c r="T834" i="1"/>
  <c r="S830" i="1"/>
  <c r="T830" i="1"/>
  <c r="S826" i="1"/>
  <c r="T826" i="1"/>
  <c r="S822" i="1"/>
  <c r="T822" i="1"/>
  <c r="S818" i="1"/>
  <c r="T818" i="1"/>
  <c r="S814" i="1"/>
  <c r="T814" i="1"/>
  <c r="S810" i="1"/>
  <c r="T810" i="1"/>
  <c r="S806" i="1"/>
  <c r="T806" i="1"/>
  <c r="S802" i="1"/>
  <c r="T802" i="1"/>
  <c r="S798" i="1"/>
  <c r="T798" i="1"/>
  <c r="S794" i="1"/>
  <c r="T794" i="1"/>
  <c r="S790" i="1"/>
  <c r="T790" i="1"/>
  <c r="S786" i="1"/>
  <c r="T786" i="1"/>
  <c r="S782" i="1"/>
  <c r="T782" i="1"/>
  <c r="S778" i="1"/>
  <c r="T778" i="1"/>
  <c r="S774" i="1"/>
  <c r="T774" i="1"/>
  <c r="S770" i="1"/>
  <c r="T770" i="1"/>
  <c r="S766" i="1"/>
  <c r="T766" i="1"/>
  <c r="S762" i="1"/>
  <c r="T762" i="1"/>
  <c r="S758" i="1"/>
  <c r="T758" i="1"/>
  <c r="S754" i="1"/>
  <c r="T754" i="1"/>
  <c r="S750" i="1"/>
  <c r="T750" i="1"/>
  <c r="S746" i="1"/>
  <c r="T746" i="1"/>
  <c r="S742" i="1"/>
  <c r="T742" i="1"/>
  <c r="S738" i="1"/>
  <c r="T738" i="1"/>
  <c r="S734" i="1"/>
  <c r="T734" i="1"/>
  <c r="S730" i="1"/>
  <c r="T730" i="1"/>
  <c r="S726" i="1"/>
  <c r="T726" i="1"/>
  <c r="S722" i="1"/>
  <c r="T722" i="1"/>
  <c r="S718" i="1"/>
  <c r="T718" i="1"/>
  <c r="S714" i="1"/>
  <c r="T714" i="1"/>
  <c r="S710" i="1"/>
  <c r="T710" i="1"/>
  <c r="S706" i="1"/>
  <c r="T706" i="1"/>
  <c r="S702" i="1"/>
  <c r="T702" i="1"/>
  <c r="S698" i="1"/>
  <c r="T698" i="1"/>
  <c r="S694" i="1"/>
  <c r="T694" i="1"/>
  <c r="S690" i="1"/>
  <c r="T690" i="1"/>
  <c r="S686" i="1"/>
  <c r="T686" i="1"/>
  <c r="S682" i="1"/>
  <c r="T682" i="1"/>
  <c r="S678" i="1"/>
  <c r="T678" i="1"/>
  <c r="S674" i="1"/>
  <c r="T674" i="1"/>
  <c r="S670" i="1"/>
  <c r="T670" i="1"/>
  <c r="S666" i="1"/>
  <c r="T666" i="1"/>
  <c r="S662" i="1"/>
  <c r="T662" i="1"/>
  <c r="S658" i="1"/>
  <c r="T658" i="1"/>
  <c r="S654" i="1"/>
  <c r="T654" i="1"/>
  <c r="S650" i="1"/>
  <c r="T650" i="1"/>
  <c r="S646" i="1"/>
  <c r="T646" i="1"/>
  <c r="S642" i="1"/>
  <c r="T642" i="1"/>
  <c r="S638" i="1"/>
  <c r="T638" i="1"/>
  <c r="S634" i="1"/>
  <c r="T634" i="1"/>
  <c r="S630" i="1"/>
  <c r="T630" i="1"/>
  <c r="S626" i="1"/>
  <c r="T626" i="1"/>
  <c r="S622" i="1"/>
  <c r="T622" i="1"/>
  <c r="S618" i="1"/>
  <c r="T618" i="1"/>
  <c r="S614" i="1"/>
  <c r="T614" i="1"/>
  <c r="S610" i="1"/>
  <c r="T610" i="1"/>
  <c r="S606" i="1"/>
  <c r="T606" i="1"/>
  <c r="S602" i="1"/>
  <c r="T602" i="1"/>
  <c r="S598" i="1"/>
  <c r="T598" i="1"/>
  <c r="S594" i="1"/>
  <c r="T594" i="1"/>
  <c r="S590" i="1"/>
  <c r="T590" i="1"/>
  <c r="S586" i="1"/>
  <c r="T586" i="1"/>
  <c r="S582" i="1"/>
  <c r="T582" i="1"/>
  <c r="S578" i="1"/>
  <c r="T578" i="1"/>
  <c r="S574" i="1"/>
  <c r="T574" i="1"/>
  <c r="S570" i="1"/>
  <c r="T570" i="1"/>
  <c r="S566" i="1"/>
  <c r="T566" i="1"/>
  <c r="S562" i="1"/>
  <c r="T562" i="1"/>
  <c r="S558" i="1"/>
  <c r="T558" i="1"/>
  <c r="S554" i="1"/>
  <c r="T554" i="1"/>
  <c r="S550" i="1"/>
  <c r="T550" i="1"/>
  <c r="S546" i="1"/>
  <c r="T546" i="1"/>
  <c r="S542" i="1"/>
  <c r="T542" i="1"/>
  <c r="S538" i="1"/>
  <c r="T538" i="1"/>
  <c r="S534" i="1"/>
  <c r="T534" i="1"/>
  <c r="S530" i="1"/>
  <c r="T530" i="1"/>
  <c r="S526" i="1"/>
  <c r="T526" i="1"/>
  <c r="S522" i="1"/>
  <c r="T522" i="1"/>
  <c r="S518" i="1"/>
  <c r="T518" i="1"/>
  <c r="S514" i="1"/>
  <c r="T514" i="1"/>
  <c r="S510" i="1"/>
  <c r="T510" i="1"/>
  <c r="S506" i="1"/>
  <c r="T506" i="1"/>
  <c r="S502" i="1"/>
  <c r="T502" i="1"/>
  <c r="S498" i="1"/>
  <c r="T498" i="1"/>
  <c r="S494" i="1"/>
  <c r="T494" i="1"/>
  <c r="S490" i="1"/>
  <c r="T490" i="1"/>
  <c r="S486" i="1"/>
  <c r="T486" i="1"/>
  <c r="S482" i="1"/>
  <c r="T482" i="1"/>
  <c r="S478" i="1"/>
  <c r="T478" i="1"/>
  <c r="S474" i="1"/>
  <c r="T474" i="1"/>
  <c r="S470" i="1"/>
  <c r="T470" i="1"/>
  <c r="S466" i="1"/>
  <c r="T466" i="1"/>
  <c r="S462" i="1"/>
  <c r="T462" i="1"/>
  <c r="S458" i="1"/>
  <c r="T458" i="1"/>
  <c r="S454" i="1"/>
  <c r="T454" i="1"/>
  <c r="S450" i="1"/>
  <c r="T450" i="1"/>
  <c r="S446" i="1"/>
  <c r="T446" i="1"/>
  <c r="S442" i="1"/>
  <c r="T442" i="1"/>
  <c r="S438" i="1"/>
  <c r="T438" i="1"/>
  <c r="S434" i="1"/>
  <c r="T434" i="1"/>
  <c r="S430" i="1"/>
  <c r="T430" i="1"/>
  <c r="S426" i="1"/>
  <c r="T426" i="1"/>
  <c r="S422" i="1"/>
  <c r="T422" i="1"/>
  <c r="S418" i="1"/>
  <c r="T418" i="1"/>
  <c r="S414" i="1"/>
  <c r="T414" i="1"/>
  <c r="S410" i="1"/>
  <c r="T410" i="1"/>
  <c r="S406" i="1"/>
  <c r="T406" i="1"/>
  <c r="S402" i="1"/>
  <c r="T402" i="1"/>
  <c r="S398" i="1"/>
  <c r="T398" i="1"/>
  <c r="S394" i="1"/>
  <c r="T394" i="1"/>
  <c r="S390" i="1"/>
  <c r="T390" i="1"/>
  <c r="S386" i="1"/>
  <c r="T386" i="1"/>
  <c r="S382" i="1"/>
  <c r="T382" i="1"/>
  <c r="S378" i="1"/>
  <c r="T378" i="1"/>
  <c r="S374" i="1"/>
  <c r="T374" i="1"/>
  <c r="S370" i="1"/>
  <c r="T370" i="1"/>
  <c r="S366" i="1"/>
  <c r="T366" i="1"/>
  <c r="S362" i="1"/>
  <c r="T362" i="1"/>
  <c r="S358" i="1"/>
  <c r="T358" i="1"/>
  <c r="S354" i="1"/>
  <c r="T354" i="1"/>
  <c r="S350" i="1"/>
  <c r="T350" i="1"/>
  <c r="S346" i="1"/>
  <c r="T346" i="1"/>
  <c r="S342" i="1"/>
  <c r="T342" i="1"/>
  <c r="S338" i="1"/>
  <c r="T338" i="1"/>
  <c r="S334" i="1"/>
  <c r="T334" i="1"/>
  <c r="S330" i="1"/>
  <c r="T330" i="1"/>
  <c r="S326" i="1"/>
  <c r="T326" i="1"/>
  <c r="S322" i="1"/>
  <c r="T322" i="1"/>
  <c r="S318" i="1"/>
  <c r="T318" i="1"/>
  <c r="S314" i="1"/>
  <c r="T314" i="1"/>
  <c r="S310" i="1"/>
  <c r="T310" i="1"/>
  <c r="S306" i="1"/>
  <c r="T306" i="1"/>
  <c r="S302" i="1"/>
  <c r="T302" i="1"/>
  <c r="S298" i="1"/>
  <c r="T298" i="1"/>
  <c r="S294" i="1"/>
  <c r="T294" i="1"/>
  <c r="S290" i="1"/>
  <c r="T290" i="1"/>
  <c r="S286" i="1"/>
  <c r="T286" i="1"/>
  <c r="S282" i="1"/>
  <c r="T282" i="1"/>
  <c r="S278" i="1"/>
  <c r="T278" i="1"/>
  <c r="S274" i="1"/>
  <c r="T274" i="1"/>
  <c r="S270" i="1"/>
  <c r="T270" i="1"/>
  <c r="S266" i="1"/>
  <c r="T266" i="1"/>
  <c r="S262" i="1"/>
  <c r="T262" i="1"/>
  <c r="S258" i="1"/>
  <c r="T258" i="1"/>
  <c r="S254" i="1"/>
  <c r="T254" i="1"/>
  <c r="S250" i="1"/>
  <c r="T250" i="1"/>
  <c r="S246" i="1"/>
  <c r="T246" i="1"/>
  <c r="S242" i="1"/>
  <c r="T242" i="1"/>
  <c r="S238" i="1"/>
  <c r="T238" i="1"/>
  <c r="S234" i="1"/>
  <c r="T234" i="1"/>
  <c r="S230" i="1"/>
  <c r="T230" i="1"/>
  <c r="S226" i="1"/>
  <c r="T226" i="1"/>
  <c r="S222" i="1"/>
  <c r="T222" i="1"/>
  <c r="S218" i="1"/>
  <c r="T218" i="1"/>
  <c r="S214" i="1"/>
  <c r="T214" i="1"/>
  <c r="S210" i="1"/>
  <c r="T210" i="1"/>
  <c r="S206" i="1"/>
  <c r="T206" i="1"/>
  <c r="S202" i="1"/>
  <c r="T202" i="1"/>
  <c r="S198" i="1"/>
  <c r="T198" i="1"/>
  <c r="S194" i="1"/>
  <c r="T194" i="1"/>
  <c r="S190" i="1"/>
  <c r="T190" i="1"/>
  <c r="S186" i="1"/>
  <c r="T186" i="1"/>
  <c r="S182" i="1"/>
  <c r="T182" i="1"/>
  <c r="S178" i="1"/>
  <c r="T178" i="1"/>
  <c r="S174" i="1"/>
  <c r="T174" i="1"/>
  <c r="S170" i="1"/>
  <c r="T170" i="1"/>
  <c r="S166" i="1"/>
  <c r="T166" i="1"/>
  <c r="S162" i="1"/>
  <c r="T162" i="1"/>
  <c r="S158" i="1"/>
  <c r="T158" i="1"/>
  <c r="S154" i="1"/>
  <c r="T154" i="1"/>
  <c r="S150" i="1"/>
  <c r="T150" i="1"/>
  <c r="S146" i="1"/>
  <c r="T146" i="1"/>
  <c r="S142" i="1"/>
  <c r="T142" i="1"/>
  <c r="S138" i="1"/>
  <c r="T138" i="1"/>
  <c r="S134" i="1"/>
  <c r="T134" i="1"/>
  <c r="S130" i="1"/>
  <c r="T130" i="1"/>
  <c r="S126" i="1"/>
  <c r="T126" i="1"/>
  <c r="S122" i="1"/>
  <c r="T122" i="1"/>
  <c r="S118" i="1"/>
  <c r="T118" i="1"/>
  <c r="S114" i="1"/>
  <c r="T114" i="1"/>
  <c r="S110" i="1"/>
  <c r="T110" i="1"/>
  <c r="S106" i="1"/>
  <c r="T106" i="1"/>
  <c r="S102" i="1"/>
  <c r="T102" i="1"/>
  <c r="S98" i="1"/>
  <c r="T98" i="1"/>
  <c r="S94" i="1"/>
  <c r="T94" i="1"/>
  <c r="S90" i="1"/>
  <c r="T90" i="1"/>
  <c r="S86" i="1"/>
  <c r="T86" i="1"/>
  <c r="S82" i="1"/>
  <c r="T82" i="1"/>
  <c r="S78" i="1"/>
  <c r="T78" i="1"/>
  <c r="S74" i="1"/>
  <c r="T74" i="1"/>
  <c r="S70" i="1"/>
  <c r="T70" i="1"/>
  <c r="S66" i="1"/>
  <c r="T66" i="1"/>
  <c r="S62" i="1"/>
  <c r="T62" i="1"/>
  <c r="S58" i="1"/>
  <c r="T58" i="1"/>
  <c r="S54" i="1"/>
  <c r="T54" i="1"/>
  <c r="S50" i="1"/>
  <c r="T50" i="1"/>
  <c r="S46" i="1"/>
  <c r="T46" i="1"/>
  <c r="S42" i="1"/>
  <c r="T42" i="1"/>
  <c r="S38" i="1"/>
  <c r="T38" i="1"/>
  <c r="S34" i="1"/>
  <c r="T34" i="1"/>
  <c r="S30" i="1"/>
  <c r="T30" i="1"/>
  <c r="S26" i="1"/>
  <c r="T26" i="1"/>
  <c r="S22" i="1"/>
  <c r="T22" i="1"/>
  <c r="S18" i="1"/>
  <c r="T18" i="1"/>
  <c r="S14" i="1"/>
  <c r="T14" i="1"/>
  <c r="S10" i="1"/>
  <c r="T10" i="1"/>
  <c r="S6" i="1"/>
  <c r="T6" i="1"/>
  <c r="S1163" i="1"/>
  <c r="T1163" i="1"/>
  <c r="S1143" i="1"/>
  <c r="T1143" i="1"/>
  <c r="S1131" i="1"/>
  <c r="T1131" i="1"/>
  <c r="S1107" i="1"/>
  <c r="T1107" i="1"/>
  <c r="S1091" i="1"/>
  <c r="T1091" i="1"/>
  <c r="S1083" i="1"/>
  <c r="T1083" i="1"/>
  <c r="S1059" i="1"/>
  <c r="T1059" i="1"/>
  <c r="S1039" i="1"/>
  <c r="T1039" i="1"/>
  <c r="S1023" i="1"/>
  <c r="T1023" i="1"/>
  <c r="S1007" i="1"/>
  <c r="T1007" i="1"/>
  <c r="S991" i="1"/>
  <c r="T991" i="1"/>
  <c r="S979" i="1"/>
  <c r="T979" i="1"/>
  <c r="S963" i="1"/>
  <c r="T963" i="1"/>
  <c r="S947" i="1"/>
  <c r="T947" i="1"/>
  <c r="S931" i="1"/>
  <c r="T931" i="1"/>
  <c r="S915" i="1"/>
  <c r="T915" i="1"/>
  <c r="S895" i="1"/>
  <c r="T895" i="1"/>
  <c r="S883" i="1"/>
  <c r="T883" i="1"/>
  <c r="S863" i="1"/>
  <c r="T863" i="1"/>
  <c r="S847" i="1"/>
  <c r="T847" i="1"/>
  <c r="S831" i="1"/>
  <c r="T831" i="1"/>
  <c r="S815" i="1"/>
  <c r="T815" i="1"/>
  <c r="S803" i="1"/>
  <c r="T803" i="1"/>
  <c r="S787" i="1"/>
  <c r="T787" i="1"/>
  <c r="S771" i="1"/>
  <c r="T771" i="1"/>
  <c r="S755" i="1"/>
  <c r="T755" i="1"/>
  <c r="S735" i="1"/>
  <c r="T735" i="1"/>
  <c r="S719" i="1"/>
  <c r="T719" i="1"/>
  <c r="S707" i="1"/>
  <c r="T707" i="1"/>
  <c r="S691" i="1"/>
  <c r="T691" i="1"/>
  <c r="S675" i="1"/>
  <c r="T675" i="1"/>
  <c r="S659" i="1"/>
  <c r="T659" i="1"/>
  <c r="S643" i="1"/>
  <c r="T643" i="1"/>
  <c r="S627" i="1"/>
  <c r="T627" i="1"/>
  <c r="S611" i="1"/>
  <c r="T611" i="1"/>
  <c r="S591" i="1"/>
  <c r="T591" i="1"/>
  <c r="S575" i="1"/>
  <c r="T575" i="1"/>
  <c r="S559" i="1"/>
  <c r="T559" i="1"/>
  <c r="S543" i="1"/>
  <c r="T543" i="1"/>
  <c r="S527" i="1"/>
  <c r="T527" i="1"/>
  <c r="S515" i="1"/>
  <c r="T515" i="1"/>
  <c r="S495" i="1"/>
  <c r="T495" i="1"/>
  <c r="S479" i="1"/>
  <c r="T479" i="1"/>
  <c r="S467" i="1"/>
  <c r="T467" i="1"/>
  <c r="S447" i="1"/>
  <c r="T447" i="1"/>
  <c r="S427" i="1"/>
  <c r="T427" i="1"/>
  <c r="S1158" i="1"/>
  <c r="T1158" i="1"/>
  <c r="S1150" i="1"/>
  <c r="T1150" i="1"/>
  <c r="S1134" i="1"/>
  <c r="T1134" i="1"/>
  <c r="S1122" i="1"/>
  <c r="T1122" i="1"/>
  <c r="S1114" i="1"/>
  <c r="T1114" i="1"/>
  <c r="S1098" i="1"/>
  <c r="T1098" i="1"/>
  <c r="S1086" i="1"/>
  <c r="T1086" i="1"/>
  <c r="S1074" i="1"/>
  <c r="T1074" i="1"/>
  <c r="S1062" i="1"/>
  <c r="T1062" i="1"/>
  <c r="S1050" i="1"/>
  <c r="T1050" i="1"/>
  <c r="S1042" i="1"/>
  <c r="T1042" i="1"/>
  <c r="S1026" i="1"/>
  <c r="T1026" i="1"/>
  <c r="S1018" i="1"/>
  <c r="T1018" i="1"/>
  <c r="S1002" i="1"/>
  <c r="T1002" i="1"/>
  <c r="S994" i="1"/>
  <c r="T994" i="1"/>
  <c r="S982" i="1"/>
  <c r="T982" i="1"/>
  <c r="S970" i="1"/>
  <c r="T970" i="1"/>
  <c r="S958" i="1"/>
  <c r="T958" i="1"/>
  <c r="S946" i="1"/>
  <c r="T946" i="1"/>
  <c r="S930" i="1"/>
  <c r="T930" i="1"/>
  <c r="S918" i="1"/>
  <c r="T918" i="1"/>
  <c r="S910" i="1"/>
  <c r="T910" i="1"/>
  <c r="S898" i="1"/>
  <c r="T898" i="1"/>
  <c r="S886" i="1"/>
  <c r="T886" i="1"/>
  <c r="S878" i="1"/>
  <c r="T878" i="1"/>
  <c r="S866" i="1"/>
  <c r="T866" i="1"/>
  <c r="S1161" i="1"/>
  <c r="T1161" i="1"/>
  <c r="S1153" i="1"/>
  <c r="T1153" i="1"/>
  <c r="S1145" i="1"/>
  <c r="T1145" i="1"/>
  <c r="S1137" i="1"/>
  <c r="T1137" i="1"/>
  <c r="S1129" i="1"/>
  <c r="T1129" i="1"/>
  <c r="S1121" i="1"/>
  <c r="T1121" i="1"/>
  <c r="S1113" i="1"/>
  <c r="T1113" i="1"/>
  <c r="S1105" i="1"/>
  <c r="T1105" i="1"/>
  <c r="S1097" i="1"/>
  <c r="T1097" i="1"/>
  <c r="S1089" i="1"/>
  <c r="T1089" i="1"/>
  <c r="S1081" i="1"/>
  <c r="T1081" i="1"/>
  <c r="S1073" i="1"/>
  <c r="T1073" i="1"/>
  <c r="S1065" i="1"/>
  <c r="T1065" i="1"/>
  <c r="S1057" i="1"/>
  <c r="T1057" i="1"/>
  <c r="S1049" i="1"/>
  <c r="T1049" i="1"/>
  <c r="S1041" i="1"/>
  <c r="T1041" i="1"/>
  <c r="S1033" i="1"/>
  <c r="T1033" i="1"/>
  <c r="S1025" i="1"/>
  <c r="T1025" i="1"/>
  <c r="S1017" i="1"/>
  <c r="T1017" i="1"/>
  <c r="S1009" i="1"/>
  <c r="T1009" i="1"/>
  <c r="S1001" i="1"/>
  <c r="T1001" i="1"/>
  <c r="S993" i="1"/>
  <c r="T993" i="1"/>
  <c r="S985" i="1"/>
  <c r="T985" i="1"/>
  <c r="S977" i="1"/>
  <c r="T977" i="1"/>
  <c r="S969" i="1"/>
  <c r="T969" i="1"/>
  <c r="S961" i="1"/>
  <c r="T961" i="1"/>
  <c r="S953" i="1"/>
  <c r="T953" i="1"/>
  <c r="S945" i="1"/>
  <c r="T945" i="1"/>
  <c r="S937" i="1"/>
  <c r="T937" i="1"/>
  <c r="S929" i="1"/>
  <c r="T929" i="1"/>
  <c r="S921" i="1"/>
  <c r="T921" i="1"/>
  <c r="S913" i="1"/>
  <c r="T913" i="1"/>
  <c r="S905" i="1"/>
  <c r="T905" i="1"/>
  <c r="S897" i="1"/>
  <c r="T897" i="1"/>
  <c r="S889" i="1"/>
  <c r="T889" i="1"/>
  <c r="S881" i="1"/>
  <c r="T881" i="1"/>
  <c r="S873" i="1"/>
  <c r="T873" i="1"/>
  <c r="S865" i="1"/>
  <c r="T865" i="1"/>
  <c r="S857" i="1"/>
  <c r="T857" i="1"/>
  <c r="S849" i="1"/>
  <c r="T849" i="1"/>
  <c r="S841" i="1"/>
  <c r="T841" i="1"/>
  <c r="S833" i="1"/>
  <c r="T833" i="1"/>
  <c r="S825" i="1"/>
  <c r="T825" i="1"/>
  <c r="S813" i="1"/>
  <c r="T813" i="1"/>
  <c r="S801" i="1"/>
  <c r="T801" i="1"/>
  <c r="S785" i="1"/>
  <c r="T785" i="1"/>
  <c r="S773" i="1"/>
  <c r="T773" i="1"/>
  <c r="S761" i="1"/>
  <c r="T761" i="1"/>
  <c r="S749" i="1"/>
  <c r="T749" i="1"/>
  <c r="S737" i="1"/>
  <c r="T737" i="1"/>
  <c r="S721" i="1"/>
  <c r="T721" i="1"/>
  <c r="S709" i="1"/>
  <c r="T709" i="1"/>
  <c r="S697" i="1"/>
  <c r="T697" i="1"/>
  <c r="S685" i="1"/>
  <c r="T685" i="1"/>
  <c r="S673" i="1"/>
  <c r="T673" i="1"/>
  <c r="S657" i="1"/>
  <c r="T657" i="1"/>
  <c r="S645" i="1"/>
  <c r="T645" i="1"/>
  <c r="S637" i="1"/>
  <c r="T637" i="1"/>
  <c r="S629" i="1"/>
  <c r="T629" i="1"/>
  <c r="S625" i="1"/>
  <c r="T625" i="1"/>
  <c r="S621" i="1"/>
  <c r="T621" i="1"/>
  <c r="S617" i="1"/>
  <c r="T617" i="1"/>
  <c r="S613" i="1"/>
  <c r="T613" i="1"/>
  <c r="S609" i="1"/>
  <c r="T609" i="1"/>
  <c r="S605" i="1"/>
  <c r="T605" i="1"/>
  <c r="S601" i="1"/>
  <c r="T601" i="1"/>
  <c r="S597" i="1"/>
  <c r="T597" i="1"/>
  <c r="S593" i="1"/>
  <c r="T593" i="1"/>
  <c r="S589" i="1"/>
  <c r="T589" i="1"/>
  <c r="S585" i="1"/>
  <c r="T585" i="1"/>
  <c r="S581" i="1"/>
  <c r="T581" i="1"/>
  <c r="S577" i="1"/>
  <c r="T577" i="1"/>
  <c r="S573" i="1"/>
  <c r="T573" i="1"/>
  <c r="S569" i="1"/>
  <c r="T569" i="1"/>
  <c r="S565" i="1"/>
  <c r="T565" i="1"/>
  <c r="S561" i="1"/>
  <c r="T561" i="1"/>
  <c r="S557" i="1"/>
  <c r="T557" i="1"/>
  <c r="S553" i="1"/>
  <c r="T553" i="1"/>
  <c r="S549" i="1"/>
  <c r="T549" i="1"/>
  <c r="S545" i="1"/>
  <c r="T545" i="1"/>
  <c r="S541" i="1"/>
  <c r="T541" i="1"/>
  <c r="S537" i="1"/>
  <c r="T537" i="1"/>
  <c r="S533" i="1"/>
  <c r="T533" i="1"/>
  <c r="S529" i="1"/>
  <c r="T529" i="1"/>
  <c r="S525" i="1"/>
  <c r="T525" i="1"/>
  <c r="S521" i="1"/>
  <c r="T521" i="1"/>
  <c r="S517" i="1"/>
  <c r="T517" i="1"/>
  <c r="S513" i="1"/>
  <c r="T513" i="1"/>
  <c r="S509" i="1"/>
  <c r="T509" i="1"/>
  <c r="S505" i="1"/>
  <c r="T505" i="1"/>
  <c r="S501" i="1"/>
  <c r="T501" i="1"/>
  <c r="S497" i="1"/>
  <c r="T497" i="1"/>
  <c r="S493" i="1"/>
  <c r="T493" i="1"/>
  <c r="S489" i="1"/>
  <c r="T489" i="1"/>
  <c r="S485" i="1"/>
  <c r="T485" i="1"/>
  <c r="S481" i="1"/>
  <c r="T481" i="1"/>
  <c r="S477" i="1"/>
  <c r="T477" i="1"/>
  <c r="S473" i="1"/>
  <c r="T473" i="1"/>
  <c r="S469" i="1"/>
  <c r="T469" i="1"/>
  <c r="S465" i="1"/>
  <c r="T465" i="1"/>
  <c r="S461" i="1"/>
  <c r="T461" i="1"/>
  <c r="S457" i="1"/>
  <c r="T457" i="1"/>
  <c r="S453" i="1"/>
  <c r="T453" i="1"/>
  <c r="S449" i="1"/>
  <c r="T449" i="1"/>
  <c r="S445" i="1"/>
  <c r="T445" i="1"/>
  <c r="S441" i="1"/>
  <c r="T441" i="1"/>
  <c r="S437" i="1"/>
  <c r="T437" i="1"/>
  <c r="S433" i="1"/>
  <c r="T433" i="1"/>
  <c r="S429" i="1"/>
  <c r="T429" i="1"/>
  <c r="S425" i="1"/>
  <c r="T425" i="1"/>
  <c r="S421" i="1"/>
  <c r="T421" i="1"/>
  <c r="S417" i="1"/>
  <c r="T417" i="1"/>
  <c r="S413" i="1"/>
  <c r="T413" i="1"/>
  <c r="S409" i="1"/>
  <c r="T409" i="1"/>
  <c r="S405" i="1"/>
  <c r="T405" i="1"/>
  <c r="S401" i="1"/>
  <c r="T401" i="1"/>
  <c r="S397" i="1"/>
  <c r="T397" i="1"/>
  <c r="S393" i="1"/>
  <c r="T393" i="1"/>
  <c r="S389" i="1"/>
  <c r="T389" i="1"/>
  <c r="S385" i="1"/>
  <c r="T385" i="1"/>
  <c r="S381" i="1"/>
  <c r="T381" i="1"/>
  <c r="S377" i="1"/>
  <c r="T377" i="1"/>
  <c r="S373" i="1"/>
  <c r="T373" i="1"/>
  <c r="S369" i="1"/>
  <c r="T369" i="1"/>
  <c r="S365" i="1"/>
  <c r="T365" i="1"/>
  <c r="S361" i="1"/>
  <c r="T361" i="1"/>
  <c r="S357" i="1"/>
  <c r="T357" i="1"/>
  <c r="S353" i="1"/>
  <c r="T353" i="1"/>
  <c r="S349" i="1"/>
  <c r="T349" i="1"/>
  <c r="S345" i="1"/>
  <c r="T345" i="1"/>
  <c r="S341" i="1"/>
  <c r="T341" i="1"/>
  <c r="S337" i="1"/>
  <c r="T337" i="1"/>
  <c r="S333" i="1"/>
  <c r="T333" i="1"/>
  <c r="S329" i="1"/>
  <c r="T329" i="1"/>
  <c r="S325" i="1"/>
  <c r="T325" i="1"/>
  <c r="S321" i="1"/>
  <c r="T321" i="1"/>
  <c r="S317" i="1"/>
  <c r="T317" i="1"/>
  <c r="S313" i="1"/>
  <c r="T313" i="1"/>
  <c r="S309" i="1"/>
  <c r="T309" i="1"/>
  <c r="S305" i="1"/>
  <c r="T305" i="1"/>
  <c r="S301" i="1"/>
  <c r="T301" i="1"/>
  <c r="S297" i="1"/>
  <c r="T297" i="1"/>
  <c r="S293" i="1"/>
  <c r="T293" i="1"/>
  <c r="S289" i="1"/>
  <c r="T289" i="1"/>
  <c r="S285" i="1"/>
  <c r="T285" i="1"/>
  <c r="S281" i="1"/>
  <c r="T281" i="1"/>
  <c r="S277" i="1"/>
  <c r="T277" i="1"/>
  <c r="S273" i="1"/>
  <c r="T273" i="1"/>
  <c r="S269" i="1"/>
  <c r="T269" i="1"/>
  <c r="S265" i="1"/>
  <c r="T265" i="1"/>
  <c r="S261" i="1"/>
  <c r="T261" i="1"/>
  <c r="S257" i="1"/>
  <c r="T257" i="1"/>
  <c r="S253" i="1"/>
  <c r="T253" i="1"/>
  <c r="S249" i="1"/>
  <c r="T249" i="1"/>
  <c r="S245" i="1"/>
  <c r="T245" i="1"/>
  <c r="S241" i="1"/>
  <c r="T241" i="1"/>
  <c r="S237" i="1"/>
  <c r="T237" i="1"/>
  <c r="S233" i="1"/>
  <c r="T233" i="1"/>
  <c r="S229" i="1"/>
  <c r="T229" i="1"/>
  <c r="S225" i="1"/>
  <c r="T225" i="1"/>
  <c r="S221" i="1"/>
  <c r="T221" i="1"/>
  <c r="S217" i="1"/>
  <c r="T217" i="1"/>
  <c r="S213" i="1"/>
  <c r="T213" i="1"/>
  <c r="S209" i="1"/>
  <c r="T209" i="1"/>
  <c r="S205" i="1"/>
  <c r="T205" i="1"/>
  <c r="S201" i="1"/>
  <c r="T201" i="1"/>
  <c r="S197" i="1"/>
  <c r="T197" i="1"/>
  <c r="S193" i="1"/>
  <c r="T193" i="1"/>
  <c r="S189" i="1"/>
  <c r="T189" i="1"/>
  <c r="S185" i="1"/>
  <c r="T185" i="1"/>
  <c r="S181" i="1"/>
  <c r="T181" i="1"/>
  <c r="S177" i="1"/>
  <c r="T177" i="1"/>
  <c r="S173" i="1"/>
  <c r="T173" i="1"/>
  <c r="S169" i="1"/>
  <c r="T169" i="1"/>
  <c r="S165" i="1"/>
  <c r="T165" i="1"/>
  <c r="S161" i="1"/>
  <c r="T161" i="1"/>
  <c r="S157" i="1"/>
  <c r="T157" i="1"/>
  <c r="S153" i="1"/>
  <c r="T153" i="1"/>
  <c r="S149" i="1"/>
  <c r="T149" i="1"/>
  <c r="S145" i="1"/>
  <c r="T145" i="1"/>
  <c r="S141" i="1"/>
  <c r="T141" i="1"/>
  <c r="S137" i="1"/>
  <c r="T137" i="1"/>
  <c r="S133" i="1"/>
  <c r="T133" i="1"/>
  <c r="S129" i="1"/>
  <c r="T129" i="1"/>
  <c r="S125" i="1"/>
  <c r="T125" i="1"/>
  <c r="S121" i="1"/>
  <c r="T121" i="1"/>
  <c r="S117" i="1"/>
  <c r="T117" i="1"/>
  <c r="S113" i="1"/>
  <c r="T113" i="1"/>
  <c r="S109" i="1"/>
  <c r="T109" i="1"/>
  <c r="S105" i="1"/>
  <c r="T105" i="1"/>
  <c r="S101" i="1"/>
  <c r="T101" i="1"/>
  <c r="S97" i="1"/>
  <c r="T97" i="1"/>
  <c r="S93" i="1"/>
  <c r="T93" i="1"/>
  <c r="S89" i="1"/>
  <c r="T89" i="1"/>
  <c r="S85" i="1"/>
  <c r="T85" i="1"/>
  <c r="S81" i="1"/>
  <c r="T81" i="1"/>
  <c r="S77" i="1"/>
  <c r="T77" i="1"/>
  <c r="S73" i="1"/>
  <c r="T73" i="1"/>
  <c r="S69" i="1"/>
  <c r="T69" i="1"/>
  <c r="S65" i="1"/>
  <c r="T65" i="1"/>
  <c r="S61" i="1"/>
  <c r="T61" i="1"/>
  <c r="S57" i="1"/>
  <c r="T57" i="1"/>
  <c r="S53" i="1"/>
  <c r="T53" i="1"/>
  <c r="S49" i="1"/>
  <c r="T49" i="1"/>
  <c r="S45" i="1"/>
  <c r="T45" i="1"/>
  <c r="S41" i="1"/>
  <c r="T41" i="1"/>
  <c r="S37" i="1"/>
  <c r="T37" i="1"/>
  <c r="S33" i="1"/>
  <c r="T33" i="1"/>
  <c r="S29" i="1"/>
  <c r="T29" i="1"/>
  <c r="S25" i="1"/>
  <c r="T25" i="1"/>
  <c r="S21" i="1"/>
  <c r="T21" i="1"/>
  <c r="S17" i="1"/>
  <c r="T17" i="1"/>
  <c r="S13" i="1"/>
  <c r="T13" i="1"/>
  <c r="S9" i="1"/>
  <c r="T9" i="1"/>
  <c r="S5" i="1"/>
  <c r="T5" i="1"/>
  <c r="S1155" i="1"/>
  <c r="T1155" i="1"/>
  <c r="S1139" i="1"/>
  <c r="T1139" i="1"/>
  <c r="S1123" i="1"/>
  <c r="T1123" i="1"/>
  <c r="S1111" i="1"/>
  <c r="T1111" i="1"/>
  <c r="S1095" i="1"/>
  <c r="T1095" i="1"/>
  <c r="S1075" i="1"/>
  <c r="T1075" i="1"/>
  <c r="S1067" i="1"/>
  <c r="T1067" i="1"/>
  <c r="S1047" i="1"/>
  <c r="T1047" i="1"/>
  <c r="S1031" i="1"/>
  <c r="T1031" i="1"/>
  <c r="S1015" i="1"/>
  <c r="T1015" i="1"/>
  <c r="S999" i="1"/>
  <c r="T999" i="1"/>
  <c r="S983" i="1"/>
  <c r="T983" i="1"/>
  <c r="S971" i="1"/>
  <c r="T971" i="1"/>
  <c r="S951" i="1"/>
  <c r="T951" i="1"/>
  <c r="S935" i="1"/>
  <c r="T935" i="1"/>
  <c r="S919" i="1"/>
  <c r="T919" i="1"/>
  <c r="S907" i="1"/>
  <c r="T907" i="1"/>
  <c r="S887" i="1"/>
  <c r="T887" i="1"/>
  <c r="S871" i="1"/>
  <c r="T871" i="1"/>
  <c r="S859" i="1"/>
  <c r="T859" i="1"/>
  <c r="S839" i="1"/>
  <c r="T839" i="1"/>
  <c r="S823" i="1"/>
  <c r="T823" i="1"/>
  <c r="S807" i="1"/>
  <c r="T807" i="1"/>
  <c r="S791" i="1"/>
  <c r="T791" i="1"/>
  <c r="S779" i="1"/>
  <c r="T779" i="1"/>
  <c r="S759" i="1"/>
  <c r="T759" i="1"/>
  <c r="S743" i="1"/>
  <c r="T743" i="1"/>
  <c r="S731" i="1"/>
  <c r="T731" i="1"/>
  <c r="S711" i="1"/>
  <c r="T711" i="1"/>
  <c r="S699" i="1"/>
  <c r="T699" i="1"/>
  <c r="S683" i="1"/>
  <c r="T683" i="1"/>
  <c r="S667" i="1"/>
  <c r="T667" i="1"/>
  <c r="S651" i="1"/>
  <c r="T651" i="1"/>
  <c r="S635" i="1"/>
  <c r="T635" i="1"/>
  <c r="S619" i="1"/>
  <c r="T619" i="1"/>
  <c r="S603" i="1"/>
  <c r="T603" i="1"/>
  <c r="S587" i="1"/>
  <c r="T587" i="1"/>
  <c r="S571" i="1"/>
  <c r="T571" i="1"/>
  <c r="S555" i="1"/>
  <c r="T555" i="1"/>
  <c r="S539" i="1"/>
  <c r="T539" i="1"/>
  <c r="S523" i="1"/>
  <c r="T523" i="1"/>
  <c r="S507" i="1"/>
  <c r="T507" i="1"/>
  <c r="S491" i="1"/>
  <c r="T491" i="1"/>
  <c r="S475" i="1"/>
  <c r="T475" i="1"/>
  <c r="S459" i="1"/>
  <c r="T459" i="1"/>
  <c r="S443" i="1"/>
  <c r="T443" i="1"/>
  <c r="S435" i="1"/>
  <c r="T435" i="1"/>
  <c r="S419" i="1"/>
  <c r="T419" i="1"/>
  <c r="S1154" i="1"/>
  <c r="T1154" i="1"/>
  <c r="S1142" i="1"/>
  <c r="T1142" i="1"/>
  <c r="S1130" i="1"/>
  <c r="T1130" i="1"/>
  <c r="S1118" i="1"/>
  <c r="T1118" i="1"/>
  <c r="S1106" i="1"/>
  <c r="T1106" i="1"/>
  <c r="S1094" i="1"/>
  <c r="T1094" i="1"/>
  <c r="S1082" i="1"/>
  <c r="T1082" i="1"/>
  <c r="S1070" i="1"/>
  <c r="T1070" i="1"/>
  <c r="S1058" i="1"/>
  <c r="T1058" i="1"/>
  <c r="S1046" i="1"/>
  <c r="T1046" i="1"/>
  <c r="S1034" i="1"/>
  <c r="T1034" i="1"/>
  <c r="S1022" i="1"/>
  <c r="T1022" i="1"/>
  <c r="S1010" i="1"/>
  <c r="T1010" i="1"/>
  <c r="S998" i="1"/>
  <c r="T998" i="1"/>
  <c r="S986" i="1"/>
  <c r="T986" i="1"/>
  <c r="S974" i="1"/>
  <c r="T974" i="1"/>
  <c r="S962" i="1"/>
  <c r="T962" i="1"/>
  <c r="S950" i="1"/>
  <c r="T950" i="1"/>
  <c r="S938" i="1"/>
  <c r="T938" i="1"/>
  <c r="S926" i="1"/>
  <c r="T926" i="1"/>
  <c r="S914" i="1"/>
  <c r="T914" i="1"/>
  <c r="S902" i="1"/>
  <c r="T902" i="1"/>
  <c r="S890" i="1"/>
  <c r="T890" i="1"/>
  <c r="S870" i="1"/>
  <c r="T870" i="1"/>
  <c r="S1157" i="1"/>
  <c r="T1157" i="1"/>
  <c r="S1149" i="1"/>
  <c r="T1149" i="1"/>
  <c r="S1141" i="1"/>
  <c r="T1141" i="1"/>
  <c r="S1133" i="1"/>
  <c r="T1133" i="1"/>
  <c r="S1125" i="1"/>
  <c r="T1125" i="1"/>
  <c r="S1117" i="1"/>
  <c r="T1117" i="1"/>
  <c r="S1109" i="1"/>
  <c r="T1109" i="1"/>
  <c r="S1101" i="1"/>
  <c r="T1101" i="1"/>
  <c r="S1093" i="1"/>
  <c r="T1093" i="1"/>
  <c r="S1085" i="1"/>
  <c r="T1085" i="1"/>
  <c r="S1077" i="1"/>
  <c r="T1077" i="1"/>
  <c r="S1069" i="1"/>
  <c r="T1069" i="1"/>
  <c r="S1061" i="1"/>
  <c r="T1061" i="1"/>
  <c r="S1053" i="1"/>
  <c r="T1053" i="1"/>
  <c r="S1045" i="1"/>
  <c r="T1045" i="1"/>
  <c r="S1037" i="1"/>
  <c r="T1037" i="1"/>
  <c r="S1029" i="1"/>
  <c r="T1029" i="1"/>
  <c r="S1021" i="1"/>
  <c r="T1021" i="1"/>
  <c r="S1013" i="1"/>
  <c r="T1013" i="1"/>
  <c r="S1005" i="1"/>
  <c r="T1005" i="1"/>
  <c r="S997" i="1"/>
  <c r="T997" i="1"/>
  <c r="S989" i="1"/>
  <c r="T989" i="1"/>
  <c r="S981" i="1"/>
  <c r="T981" i="1"/>
  <c r="S973" i="1"/>
  <c r="T973" i="1"/>
  <c r="S965" i="1"/>
  <c r="T965" i="1"/>
  <c r="S957" i="1"/>
  <c r="T957" i="1"/>
  <c r="S949" i="1"/>
  <c r="T949" i="1"/>
  <c r="S941" i="1"/>
  <c r="T941" i="1"/>
  <c r="S933" i="1"/>
  <c r="T933" i="1"/>
  <c r="S925" i="1"/>
  <c r="T925" i="1"/>
  <c r="S917" i="1"/>
  <c r="T917" i="1"/>
  <c r="S909" i="1"/>
  <c r="T909" i="1"/>
  <c r="S901" i="1"/>
  <c r="T901" i="1"/>
  <c r="S893" i="1"/>
  <c r="T893" i="1"/>
  <c r="S885" i="1"/>
  <c r="T885" i="1"/>
  <c r="S877" i="1"/>
  <c r="T877" i="1"/>
  <c r="S869" i="1"/>
  <c r="T869" i="1"/>
  <c r="S861" i="1"/>
  <c r="T861" i="1"/>
  <c r="S853" i="1"/>
  <c r="T853" i="1"/>
  <c r="S845" i="1"/>
  <c r="T845" i="1"/>
  <c r="S837" i="1"/>
  <c r="T837" i="1"/>
  <c r="S829" i="1"/>
  <c r="T829" i="1"/>
  <c r="S821" i="1"/>
  <c r="T821" i="1"/>
  <c r="S817" i="1"/>
  <c r="T817" i="1"/>
  <c r="S809" i="1"/>
  <c r="T809" i="1"/>
  <c r="S805" i="1"/>
  <c r="T805" i="1"/>
  <c r="S797" i="1"/>
  <c r="T797" i="1"/>
  <c r="S793" i="1"/>
  <c r="T793" i="1"/>
  <c r="S789" i="1"/>
  <c r="T789" i="1"/>
  <c r="S781" i="1"/>
  <c r="T781" i="1"/>
  <c r="S777" i="1"/>
  <c r="T777" i="1"/>
  <c r="S769" i="1"/>
  <c r="T769" i="1"/>
  <c r="S765" i="1"/>
  <c r="T765" i="1"/>
  <c r="S757" i="1"/>
  <c r="T757" i="1"/>
  <c r="S753" i="1"/>
  <c r="T753" i="1"/>
  <c r="S745" i="1"/>
  <c r="T745" i="1"/>
  <c r="S741" i="1"/>
  <c r="T741" i="1"/>
  <c r="S733" i="1"/>
  <c r="T733" i="1"/>
  <c r="S729" i="1"/>
  <c r="T729" i="1"/>
  <c r="S725" i="1"/>
  <c r="T725" i="1"/>
  <c r="S717" i="1"/>
  <c r="T717" i="1"/>
  <c r="S713" i="1"/>
  <c r="T713" i="1"/>
  <c r="S705" i="1"/>
  <c r="T705" i="1"/>
  <c r="S701" i="1"/>
  <c r="T701" i="1"/>
  <c r="S693" i="1"/>
  <c r="T693" i="1"/>
  <c r="S689" i="1"/>
  <c r="T689" i="1"/>
  <c r="S681" i="1"/>
  <c r="T681" i="1"/>
  <c r="S677" i="1"/>
  <c r="T677" i="1"/>
  <c r="S669" i="1"/>
  <c r="T669" i="1"/>
  <c r="S665" i="1"/>
  <c r="T665" i="1"/>
  <c r="S661" i="1"/>
  <c r="T661" i="1"/>
  <c r="S653" i="1"/>
  <c r="T653" i="1"/>
  <c r="S649" i="1"/>
  <c r="T649" i="1"/>
  <c r="S641" i="1"/>
  <c r="T641" i="1"/>
  <c r="S633" i="1"/>
  <c r="T633" i="1"/>
  <c r="S1164" i="1"/>
  <c r="T1164" i="1"/>
  <c r="S1160" i="1"/>
  <c r="T1160" i="1"/>
  <c r="S1156" i="1"/>
  <c r="T1156" i="1"/>
  <c r="S1152" i="1"/>
  <c r="T1152" i="1"/>
  <c r="S1148" i="1"/>
  <c r="T1148" i="1"/>
  <c r="S1144" i="1"/>
  <c r="T1144" i="1"/>
  <c r="S1140" i="1"/>
  <c r="T1140" i="1"/>
  <c r="S1136" i="1"/>
  <c r="T1136" i="1"/>
  <c r="S1132" i="1"/>
  <c r="T1132" i="1"/>
  <c r="S1128" i="1"/>
  <c r="T1128" i="1"/>
  <c r="S1124" i="1"/>
  <c r="T1124" i="1"/>
  <c r="S1120" i="1"/>
  <c r="T1120" i="1"/>
  <c r="S1116" i="1"/>
  <c r="T1116" i="1"/>
  <c r="S1112" i="1"/>
  <c r="T1112" i="1"/>
  <c r="S1108" i="1"/>
  <c r="T1108" i="1"/>
  <c r="S1104" i="1"/>
  <c r="T1104" i="1"/>
  <c r="S1100" i="1"/>
  <c r="T1100" i="1"/>
  <c r="S1096" i="1"/>
  <c r="T1096" i="1"/>
  <c r="S1092" i="1"/>
  <c r="T1092" i="1"/>
  <c r="S1088" i="1"/>
  <c r="T1088" i="1"/>
  <c r="S1084" i="1"/>
  <c r="T1084" i="1"/>
  <c r="S1080" i="1"/>
  <c r="T1080" i="1"/>
  <c r="S1076" i="1"/>
  <c r="T1076" i="1"/>
  <c r="S1072" i="1"/>
  <c r="T1072" i="1"/>
  <c r="S1068" i="1"/>
  <c r="T1068" i="1"/>
  <c r="S1064" i="1"/>
  <c r="T1064" i="1"/>
  <c r="S1060" i="1"/>
  <c r="T1060" i="1"/>
  <c r="S1056" i="1"/>
  <c r="T1056" i="1"/>
  <c r="S1052" i="1"/>
  <c r="T1052" i="1"/>
  <c r="S1048" i="1"/>
  <c r="T1048" i="1"/>
  <c r="S1044" i="1"/>
  <c r="T1044" i="1"/>
  <c r="S1040" i="1"/>
  <c r="T1040" i="1"/>
  <c r="S1036" i="1"/>
  <c r="T1036" i="1"/>
  <c r="S1032" i="1"/>
  <c r="T1032" i="1"/>
  <c r="S1028" i="1"/>
  <c r="T1028" i="1"/>
  <c r="S1024" i="1"/>
  <c r="T1024" i="1"/>
  <c r="S1020" i="1"/>
  <c r="T1020" i="1"/>
  <c r="S1016" i="1"/>
  <c r="T1016" i="1"/>
  <c r="S1012" i="1"/>
  <c r="T1012" i="1"/>
  <c r="S1008" i="1"/>
  <c r="T1008" i="1"/>
  <c r="S1004" i="1"/>
  <c r="T1004" i="1"/>
  <c r="S1000" i="1"/>
  <c r="T1000" i="1"/>
  <c r="S996" i="1"/>
  <c r="T996" i="1"/>
  <c r="S992" i="1"/>
  <c r="T992" i="1"/>
  <c r="S988" i="1"/>
  <c r="T988" i="1"/>
  <c r="S984" i="1"/>
  <c r="T984" i="1"/>
  <c r="S980" i="1"/>
  <c r="T980" i="1"/>
  <c r="S976" i="1"/>
  <c r="T976" i="1"/>
  <c r="S972" i="1"/>
  <c r="T972" i="1"/>
  <c r="S968" i="1"/>
  <c r="T968" i="1"/>
  <c r="S964" i="1"/>
  <c r="T964" i="1"/>
  <c r="S960" i="1"/>
  <c r="T960" i="1"/>
  <c r="S956" i="1"/>
  <c r="T956" i="1"/>
  <c r="S952" i="1"/>
  <c r="T952" i="1"/>
  <c r="S948" i="1"/>
  <c r="T948" i="1"/>
  <c r="S944" i="1"/>
  <c r="T944" i="1"/>
  <c r="S940" i="1"/>
  <c r="T940" i="1"/>
  <c r="S936" i="1"/>
  <c r="T936" i="1"/>
  <c r="S932" i="1"/>
  <c r="T932" i="1"/>
  <c r="S928" i="1"/>
  <c r="T928" i="1"/>
  <c r="S924" i="1"/>
  <c r="T924" i="1"/>
  <c r="S920" i="1"/>
  <c r="T920" i="1"/>
  <c r="S916" i="1"/>
  <c r="T916" i="1"/>
  <c r="S912" i="1"/>
  <c r="T912" i="1"/>
  <c r="S908" i="1"/>
  <c r="T908" i="1"/>
  <c r="S904" i="1"/>
  <c r="T904" i="1"/>
  <c r="S900" i="1"/>
  <c r="T900" i="1"/>
  <c r="S896" i="1"/>
  <c r="T896" i="1"/>
  <c r="S892" i="1"/>
  <c r="T892" i="1"/>
  <c r="S888" i="1"/>
  <c r="T888" i="1"/>
  <c r="S884" i="1"/>
  <c r="T884" i="1"/>
  <c r="S880" i="1"/>
  <c r="T880" i="1"/>
  <c r="S876" i="1"/>
  <c r="T876" i="1"/>
  <c r="S872" i="1"/>
  <c r="T872" i="1"/>
  <c r="S868" i="1"/>
  <c r="T868" i="1"/>
  <c r="S864" i="1"/>
  <c r="T864" i="1"/>
  <c r="S860" i="1"/>
  <c r="T860" i="1"/>
  <c r="S856" i="1"/>
  <c r="T856" i="1"/>
  <c r="S852" i="1"/>
  <c r="T852" i="1"/>
  <c r="S848" i="1"/>
  <c r="T848" i="1"/>
  <c r="S844" i="1"/>
  <c r="T844" i="1"/>
  <c r="S840" i="1"/>
  <c r="T840" i="1"/>
  <c r="S836" i="1"/>
  <c r="T836" i="1"/>
  <c r="S832" i="1"/>
  <c r="T832" i="1"/>
  <c r="S828" i="1"/>
  <c r="T828" i="1"/>
  <c r="S824" i="1"/>
  <c r="T824" i="1"/>
  <c r="S820" i="1"/>
  <c r="T820" i="1"/>
  <c r="S816" i="1"/>
  <c r="T816" i="1"/>
  <c r="S812" i="1"/>
  <c r="T812" i="1"/>
  <c r="S808" i="1"/>
  <c r="T808" i="1"/>
  <c r="S804" i="1"/>
  <c r="T804" i="1"/>
  <c r="S800" i="1"/>
  <c r="T800" i="1"/>
  <c r="S796" i="1"/>
  <c r="T796" i="1"/>
  <c r="S792" i="1"/>
  <c r="T792" i="1"/>
  <c r="S788" i="1"/>
  <c r="T788" i="1"/>
  <c r="S784" i="1"/>
  <c r="T784" i="1"/>
  <c r="S780" i="1"/>
  <c r="T780" i="1"/>
  <c r="S776" i="1"/>
  <c r="T776" i="1"/>
  <c r="S772" i="1"/>
  <c r="T772" i="1"/>
  <c r="S768" i="1"/>
  <c r="T768" i="1"/>
  <c r="S764" i="1"/>
  <c r="T764" i="1"/>
  <c r="S760" i="1"/>
  <c r="T760" i="1"/>
  <c r="S756" i="1"/>
  <c r="T756" i="1"/>
  <c r="S752" i="1"/>
  <c r="T752" i="1"/>
  <c r="S748" i="1"/>
  <c r="T748" i="1"/>
  <c r="S744" i="1"/>
  <c r="T744" i="1"/>
  <c r="S740" i="1"/>
  <c r="T740" i="1"/>
  <c r="S736" i="1"/>
  <c r="T736" i="1"/>
  <c r="S732" i="1"/>
  <c r="T732" i="1"/>
  <c r="S728" i="1"/>
  <c r="T728" i="1"/>
  <c r="S724" i="1"/>
  <c r="T724" i="1"/>
  <c r="S720" i="1"/>
  <c r="T720" i="1"/>
  <c r="S716" i="1"/>
  <c r="T716" i="1"/>
  <c r="S712" i="1"/>
  <c r="T712" i="1"/>
  <c r="S708" i="1"/>
  <c r="T708" i="1"/>
  <c r="S704" i="1"/>
  <c r="T704" i="1"/>
  <c r="S700" i="1"/>
  <c r="T700" i="1"/>
  <c r="S696" i="1"/>
  <c r="T696" i="1"/>
  <c r="S692" i="1"/>
  <c r="T692" i="1"/>
  <c r="S688" i="1"/>
  <c r="T688" i="1"/>
  <c r="S684" i="1"/>
  <c r="T684" i="1"/>
  <c r="S680" i="1"/>
  <c r="T680" i="1"/>
  <c r="S676" i="1"/>
  <c r="T676" i="1"/>
  <c r="S672" i="1"/>
  <c r="T672" i="1"/>
  <c r="S668" i="1"/>
  <c r="T668" i="1"/>
  <c r="S664" i="1"/>
  <c r="T664" i="1"/>
  <c r="S660" i="1"/>
  <c r="T660" i="1"/>
  <c r="S656" i="1"/>
  <c r="T656" i="1"/>
  <c r="S652" i="1"/>
  <c r="T652" i="1"/>
  <c r="S648" i="1"/>
  <c r="T648" i="1"/>
  <c r="S644" i="1"/>
  <c r="T644" i="1"/>
  <c r="S640" i="1"/>
  <c r="T640" i="1"/>
  <c r="S636" i="1"/>
  <c r="T636" i="1"/>
  <c r="S632" i="1"/>
  <c r="T632" i="1"/>
  <c r="S628" i="1"/>
  <c r="T628" i="1"/>
  <c r="S624" i="1"/>
  <c r="T624" i="1"/>
  <c r="S620" i="1"/>
  <c r="T620" i="1"/>
  <c r="S616" i="1"/>
  <c r="T616" i="1"/>
  <c r="S612" i="1"/>
  <c r="T612" i="1"/>
  <c r="S608" i="1"/>
  <c r="T608" i="1"/>
  <c r="S604" i="1"/>
  <c r="T604" i="1"/>
  <c r="S600" i="1"/>
  <c r="T600" i="1"/>
  <c r="S596" i="1"/>
  <c r="T596" i="1"/>
  <c r="S592" i="1"/>
  <c r="T592" i="1"/>
  <c r="S588" i="1"/>
  <c r="T588" i="1"/>
  <c r="S584" i="1"/>
  <c r="T584" i="1"/>
  <c r="S580" i="1"/>
  <c r="T580" i="1"/>
  <c r="S576" i="1"/>
  <c r="T576" i="1"/>
  <c r="S572" i="1"/>
  <c r="T572" i="1"/>
  <c r="S568" i="1"/>
  <c r="T568" i="1"/>
  <c r="S564" i="1"/>
  <c r="T564" i="1"/>
  <c r="S560" i="1"/>
  <c r="T560" i="1"/>
  <c r="S556" i="1"/>
  <c r="T556" i="1"/>
  <c r="S552" i="1"/>
  <c r="T552" i="1"/>
  <c r="S548" i="1"/>
  <c r="T548" i="1"/>
  <c r="S544" i="1"/>
  <c r="T544" i="1"/>
  <c r="S540" i="1"/>
  <c r="T540" i="1"/>
  <c r="S536" i="1"/>
  <c r="T536" i="1"/>
  <c r="S532" i="1"/>
  <c r="T532" i="1"/>
  <c r="S528" i="1"/>
  <c r="T528" i="1"/>
  <c r="S524" i="1"/>
  <c r="T524" i="1"/>
  <c r="S520" i="1"/>
  <c r="T520" i="1"/>
  <c r="S516" i="1"/>
  <c r="T516" i="1"/>
  <c r="S512" i="1"/>
  <c r="T512" i="1"/>
  <c r="S508" i="1"/>
  <c r="T508" i="1"/>
  <c r="S504" i="1"/>
  <c r="T504" i="1"/>
  <c r="S500" i="1"/>
  <c r="T500" i="1"/>
  <c r="S496" i="1"/>
  <c r="T496" i="1"/>
  <c r="S492" i="1"/>
  <c r="T492" i="1"/>
  <c r="S488" i="1"/>
  <c r="T488" i="1"/>
  <c r="S484" i="1"/>
  <c r="T484" i="1"/>
  <c r="S480" i="1"/>
  <c r="T480" i="1"/>
  <c r="S476" i="1"/>
  <c r="T476" i="1"/>
  <c r="S472" i="1"/>
  <c r="T472" i="1"/>
  <c r="S468" i="1"/>
  <c r="T468" i="1"/>
  <c r="S464" i="1"/>
  <c r="T464" i="1"/>
  <c r="S460" i="1"/>
  <c r="T460" i="1"/>
  <c r="S456" i="1"/>
  <c r="T456" i="1"/>
  <c r="S452" i="1"/>
  <c r="T452" i="1"/>
  <c r="S448" i="1"/>
  <c r="T448" i="1"/>
  <c r="S444" i="1"/>
  <c r="T444" i="1"/>
  <c r="S440" i="1"/>
  <c r="T440" i="1"/>
  <c r="S436" i="1"/>
  <c r="T436" i="1"/>
  <c r="S432" i="1"/>
  <c r="T432" i="1"/>
  <c r="S428" i="1"/>
  <c r="T428" i="1"/>
  <c r="S424" i="1"/>
  <c r="T424" i="1"/>
  <c r="S420" i="1"/>
  <c r="T420" i="1"/>
  <c r="S416" i="1"/>
  <c r="T416" i="1"/>
  <c r="S412" i="1"/>
  <c r="T412" i="1"/>
  <c r="S408" i="1"/>
  <c r="T408" i="1"/>
  <c r="S404" i="1"/>
  <c r="T404" i="1"/>
  <c r="S400" i="1"/>
  <c r="T400" i="1"/>
  <c r="S396" i="1"/>
  <c r="T396" i="1"/>
  <c r="S392" i="1"/>
  <c r="T392" i="1"/>
  <c r="S388" i="1"/>
  <c r="T388" i="1"/>
  <c r="S384" i="1"/>
  <c r="T384" i="1"/>
  <c r="S380" i="1"/>
  <c r="T380" i="1"/>
  <c r="S376" i="1"/>
  <c r="T376" i="1"/>
  <c r="S372" i="1"/>
  <c r="T372" i="1"/>
  <c r="S368" i="1"/>
  <c r="T368" i="1"/>
  <c r="S364" i="1"/>
  <c r="T364" i="1"/>
  <c r="S360" i="1"/>
  <c r="T360" i="1"/>
  <c r="S356" i="1"/>
  <c r="T356" i="1"/>
  <c r="S352" i="1"/>
  <c r="T352" i="1"/>
  <c r="S348" i="1"/>
  <c r="T348" i="1"/>
  <c r="S344" i="1"/>
  <c r="T344" i="1"/>
  <c r="S340" i="1"/>
  <c r="T340" i="1"/>
  <c r="S336" i="1"/>
  <c r="T336" i="1"/>
  <c r="S332" i="1"/>
  <c r="T332" i="1"/>
  <c r="S328" i="1"/>
  <c r="T328" i="1"/>
  <c r="S324" i="1"/>
  <c r="T324" i="1"/>
  <c r="S320" i="1"/>
  <c r="T320" i="1"/>
  <c r="S316" i="1"/>
  <c r="T316" i="1"/>
  <c r="S312" i="1"/>
  <c r="T312" i="1"/>
  <c r="S308" i="1"/>
  <c r="T308" i="1"/>
  <c r="S304" i="1"/>
  <c r="T304" i="1"/>
  <c r="S300" i="1"/>
  <c r="T300" i="1"/>
  <c r="S296" i="1"/>
  <c r="T296" i="1"/>
  <c r="S292" i="1"/>
  <c r="T292" i="1"/>
  <c r="S288" i="1"/>
  <c r="T288" i="1"/>
  <c r="S284" i="1"/>
  <c r="T284" i="1"/>
  <c r="S280" i="1"/>
  <c r="T280" i="1"/>
  <c r="S276" i="1"/>
  <c r="T276" i="1"/>
  <c r="S272" i="1"/>
  <c r="T272" i="1"/>
  <c r="S268" i="1"/>
  <c r="T268" i="1"/>
  <c r="S264" i="1"/>
  <c r="T264" i="1"/>
  <c r="S260" i="1"/>
  <c r="T260" i="1"/>
  <c r="S256" i="1"/>
  <c r="T256" i="1"/>
  <c r="S252" i="1"/>
  <c r="T252" i="1"/>
  <c r="S248" i="1"/>
  <c r="T248" i="1"/>
  <c r="S244" i="1"/>
  <c r="T244" i="1"/>
  <c r="S240" i="1"/>
  <c r="T240" i="1"/>
  <c r="S236" i="1"/>
  <c r="T236" i="1"/>
  <c r="S232" i="1"/>
  <c r="T232" i="1"/>
  <c r="S228" i="1"/>
  <c r="T228" i="1"/>
  <c r="S224" i="1"/>
  <c r="T224" i="1"/>
  <c r="S220" i="1"/>
  <c r="T220" i="1"/>
  <c r="S216" i="1"/>
  <c r="T216" i="1"/>
  <c r="S212" i="1"/>
  <c r="T212" i="1"/>
  <c r="S208" i="1"/>
  <c r="T208" i="1"/>
  <c r="S204" i="1"/>
  <c r="T204" i="1"/>
  <c r="S200" i="1"/>
  <c r="T200" i="1"/>
  <c r="S196" i="1"/>
  <c r="T196" i="1"/>
  <c r="S192" i="1"/>
  <c r="T192" i="1"/>
  <c r="S188" i="1"/>
  <c r="T188" i="1"/>
  <c r="S184" i="1"/>
  <c r="T184" i="1"/>
  <c r="S180" i="1"/>
  <c r="T180" i="1"/>
  <c r="S176" i="1"/>
  <c r="T176" i="1"/>
  <c r="S172" i="1"/>
  <c r="T172" i="1"/>
  <c r="S168" i="1"/>
  <c r="T168" i="1"/>
  <c r="S164" i="1"/>
  <c r="T164" i="1"/>
  <c r="S160" i="1"/>
  <c r="T160" i="1"/>
  <c r="S156" i="1"/>
  <c r="T156" i="1"/>
  <c r="S152" i="1"/>
  <c r="T152" i="1"/>
  <c r="S148" i="1"/>
  <c r="T148" i="1"/>
  <c r="S144" i="1"/>
  <c r="T144" i="1"/>
  <c r="S140" i="1"/>
  <c r="T140" i="1"/>
  <c r="S136" i="1"/>
  <c r="T136" i="1"/>
  <c r="S132" i="1"/>
  <c r="T132" i="1"/>
  <c r="S128" i="1"/>
  <c r="T128" i="1"/>
  <c r="S124" i="1"/>
  <c r="T124" i="1"/>
  <c r="S120" i="1"/>
  <c r="T120" i="1"/>
  <c r="S116" i="1"/>
  <c r="T116" i="1"/>
  <c r="S112" i="1"/>
  <c r="T112" i="1"/>
  <c r="S108" i="1"/>
  <c r="T108" i="1"/>
  <c r="S104" i="1"/>
  <c r="T104" i="1"/>
  <c r="S100" i="1"/>
  <c r="T100" i="1"/>
  <c r="S96" i="1"/>
  <c r="T96" i="1"/>
  <c r="S92" i="1"/>
  <c r="T92" i="1"/>
  <c r="S88" i="1"/>
  <c r="T88" i="1"/>
  <c r="S84" i="1"/>
  <c r="T84" i="1"/>
  <c r="S80" i="1"/>
  <c r="T80" i="1"/>
  <c r="S76" i="1"/>
  <c r="T76" i="1"/>
  <c r="S72" i="1"/>
  <c r="T72" i="1"/>
  <c r="S68" i="1"/>
  <c r="T68" i="1"/>
  <c r="S64" i="1"/>
  <c r="T64" i="1"/>
  <c r="S60" i="1"/>
  <c r="T60" i="1"/>
  <c r="S56" i="1"/>
  <c r="T56" i="1"/>
  <c r="S52" i="1"/>
  <c r="T52" i="1"/>
  <c r="S48" i="1"/>
  <c r="T48" i="1"/>
  <c r="S44" i="1"/>
  <c r="T44" i="1"/>
  <c r="S40" i="1"/>
  <c r="T40" i="1"/>
  <c r="S36" i="1"/>
  <c r="T36" i="1"/>
  <c r="S32" i="1"/>
  <c r="T32" i="1"/>
  <c r="S28" i="1"/>
  <c r="T28" i="1"/>
  <c r="S24" i="1"/>
  <c r="T24" i="1"/>
  <c r="S20" i="1"/>
  <c r="T20" i="1"/>
  <c r="S16" i="1"/>
  <c r="T16" i="1"/>
  <c r="S12" i="1"/>
  <c r="T12" i="1"/>
  <c r="S8" i="1"/>
  <c r="T8" i="1"/>
  <c r="S4" i="1"/>
  <c r="T4" i="1"/>
  <c r="S1151" i="1"/>
  <c r="T1151" i="1"/>
  <c r="S1135" i="1"/>
  <c r="T1135" i="1"/>
  <c r="S1119" i="1"/>
  <c r="T1119" i="1"/>
  <c r="S1115" i="1"/>
  <c r="T1115" i="1"/>
  <c r="S1099" i="1"/>
  <c r="T1099" i="1"/>
  <c r="S1079" i="1"/>
  <c r="T1079" i="1"/>
  <c r="S1063" i="1"/>
  <c r="T1063" i="1"/>
  <c r="S1051" i="1"/>
  <c r="T1051" i="1"/>
  <c r="S1035" i="1"/>
  <c r="T1035" i="1"/>
  <c r="S1019" i="1"/>
  <c r="T1019" i="1"/>
  <c r="S1003" i="1"/>
  <c r="T1003" i="1"/>
  <c r="S987" i="1"/>
  <c r="T987" i="1"/>
  <c r="S967" i="1"/>
  <c r="T967" i="1"/>
  <c r="S955" i="1"/>
  <c r="T955" i="1"/>
  <c r="S939" i="1"/>
  <c r="T939" i="1"/>
  <c r="S923" i="1"/>
  <c r="T923" i="1"/>
  <c r="S903" i="1"/>
  <c r="T903" i="1"/>
  <c r="S891" i="1"/>
  <c r="T891" i="1"/>
  <c r="S875" i="1"/>
  <c r="T875" i="1"/>
  <c r="S855" i="1"/>
  <c r="T855" i="1"/>
  <c r="S843" i="1"/>
  <c r="T843" i="1"/>
  <c r="S827" i="1"/>
  <c r="T827" i="1"/>
  <c r="S811" i="1"/>
  <c r="T811" i="1"/>
  <c r="S795" i="1"/>
  <c r="T795" i="1"/>
  <c r="S775" i="1"/>
  <c r="T775" i="1"/>
  <c r="S763" i="1"/>
  <c r="T763" i="1"/>
  <c r="S747" i="1"/>
  <c r="T747" i="1"/>
  <c r="S727" i="1"/>
  <c r="T727" i="1"/>
  <c r="S715" i="1"/>
  <c r="T715" i="1"/>
  <c r="S695" i="1"/>
  <c r="T695" i="1"/>
  <c r="S679" i="1"/>
  <c r="T679" i="1"/>
  <c r="S663" i="1"/>
  <c r="T663" i="1"/>
  <c r="S647" i="1"/>
  <c r="T647" i="1"/>
  <c r="S631" i="1"/>
  <c r="T631" i="1"/>
  <c r="S615" i="1"/>
  <c r="T615" i="1"/>
  <c r="S599" i="1"/>
  <c r="T599" i="1"/>
  <c r="S583" i="1"/>
  <c r="T583" i="1"/>
  <c r="S567" i="1"/>
  <c r="T567" i="1"/>
  <c r="S551" i="1"/>
  <c r="T551" i="1"/>
  <c r="S535" i="1"/>
  <c r="T535" i="1"/>
  <c r="S519" i="1"/>
  <c r="T519" i="1"/>
  <c r="S503" i="1"/>
  <c r="T503" i="1"/>
  <c r="S487" i="1"/>
  <c r="T487" i="1"/>
  <c r="S471" i="1"/>
  <c r="T471" i="1"/>
  <c r="S455" i="1"/>
  <c r="T455" i="1"/>
  <c r="S439" i="1"/>
  <c r="T439" i="1"/>
  <c r="S431" i="1"/>
  <c r="T431" i="1"/>
  <c r="S415" i="1"/>
  <c r="T415" i="1"/>
  <c r="S411" i="1"/>
  <c r="T411" i="1"/>
  <c r="S407" i="1"/>
  <c r="T407" i="1"/>
  <c r="S403" i="1"/>
  <c r="T403" i="1"/>
  <c r="S399" i="1"/>
  <c r="T399" i="1"/>
  <c r="S395" i="1"/>
  <c r="T395" i="1"/>
  <c r="S391" i="1"/>
  <c r="T391" i="1"/>
  <c r="S387" i="1"/>
  <c r="T387" i="1"/>
  <c r="S383" i="1"/>
  <c r="T383" i="1"/>
  <c r="S379" i="1"/>
  <c r="T379" i="1"/>
  <c r="S375" i="1"/>
  <c r="T375" i="1"/>
  <c r="S371" i="1"/>
  <c r="T371" i="1"/>
  <c r="S367" i="1"/>
  <c r="T367" i="1"/>
  <c r="S363" i="1"/>
  <c r="T363" i="1"/>
  <c r="S359" i="1"/>
  <c r="T359" i="1"/>
  <c r="S355" i="1"/>
  <c r="T355" i="1"/>
  <c r="S351" i="1"/>
  <c r="T351" i="1"/>
  <c r="S347" i="1"/>
  <c r="T347" i="1"/>
  <c r="S343" i="1"/>
  <c r="T343" i="1"/>
  <c r="S339" i="1"/>
  <c r="T339" i="1"/>
  <c r="S335" i="1"/>
  <c r="T335" i="1"/>
  <c r="S331" i="1"/>
  <c r="T331" i="1"/>
  <c r="S327" i="1"/>
  <c r="T327" i="1"/>
  <c r="S323" i="1"/>
  <c r="T323" i="1"/>
  <c r="S319" i="1"/>
  <c r="T319" i="1"/>
  <c r="S315" i="1"/>
  <c r="T315" i="1"/>
  <c r="S311" i="1"/>
  <c r="T311" i="1"/>
  <c r="S307" i="1"/>
  <c r="T307" i="1"/>
  <c r="S303" i="1"/>
  <c r="T303" i="1"/>
  <c r="S299" i="1"/>
  <c r="T299" i="1"/>
  <c r="S295" i="1"/>
  <c r="T295" i="1"/>
  <c r="S291" i="1"/>
  <c r="T291" i="1"/>
  <c r="S287" i="1"/>
  <c r="T287" i="1"/>
  <c r="S283" i="1"/>
  <c r="T283" i="1"/>
  <c r="S279" i="1"/>
  <c r="T279" i="1"/>
  <c r="S275" i="1"/>
  <c r="T275" i="1"/>
  <c r="S271" i="1"/>
  <c r="T271" i="1"/>
  <c r="S267" i="1"/>
  <c r="T267" i="1"/>
  <c r="S263" i="1"/>
  <c r="T263" i="1"/>
  <c r="S259" i="1"/>
  <c r="T259" i="1"/>
  <c r="S255" i="1"/>
  <c r="T255" i="1"/>
  <c r="S251" i="1"/>
  <c r="T251" i="1"/>
  <c r="S247" i="1"/>
  <c r="T247" i="1"/>
  <c r="S243" i="1"/>
  <c r="T243" i="1"/>
  <c r="S239" i="1"/>
  <c r="T239" i="1"/>
  <c r="S235" i="1"/>
  <c r="T235" i="1"/>
  <c r="S231" i="1"/>
  <c r="T231" i="1"/>
  <c r="S227" i="1"/>
  <c r="T227" i="1"/>
  <c r="S223" i="1"/>
  <c r="T223" i="1"/>
  <c r="S219" i="1"/>
  <c r="T219" i="1"/>
  <c r="S215" i="1"/>
  <c r="T215" i="1"/>
  <c r="S211" i="1"/>
  <c r="T211" i="1"/>
  <c r="S207" i="1"/>
  <c r="T207" i="1"/>
  <c r="S203" i="1"/>
  <c r="T203" i="1"/>
  <c r="S199" i="1"/>
  <c r="T199" i="1"/>
  <c r="S195" i="1"/>
  <c r="T195" i="1"/>
  <c r="S191" i="1"/>
  <c r="T191" i="1"/>
  <c r="S187" i="1"/>
  <c r="T187" i="1"/>
  <c r="S183" i="1"/>
  <c r="T183" i="1"/>
  <c r="S179" i="1"/>
  <c r="T179" i="1"/>
  <c r="S175" i="1"/>
  <c r="T175" i="1"/>
  <c r="S171" i="1"/>
  <c r="T171" i="1"/>
  <c r="S167" i="1"/>
  <c r="T167" i="1"/>
  <c r="S163" i="1"/>
  <c r="T163" i="1"/>
  <c r="S159" i="1"/>
  <c r="T159" i="1"/>
  <c r="S155" i="1"/>
  <c r="T155" i="1"/>
  <c r="S151" i="1"/>
  <c r="T151" i="1"/>
  <c r="S147" i="1"/>
  <c r="T147" i="1"/>
  <c r="S143" i="1"/>
  <c r="T143" i="1"/>
  <c r="S139" i="1"/>
  <c r="T139" i="1"/>
  <c r="S135" i="1"/>
  <c r="T135" i="1"/>
  <c r="S131" i="1"/>
  <c r="T131" i="1"/>
  <c r="S127" i="1"/>
  <c r="T127" i="1"/>
  <c r="S123" i="1"/>
  <c r="T123" i="1"/>
  <c r="S119" i="1"/>
  <c r="T119" i="1"/>
  <c r="S115" i="1"/>
  <c r="T115" i="1"/>
  <c r="S111" i="1"/>
  <c r="T111" i="1"/>
  <c r="S107" i="1"/>
  <c r="T107" i="1"/>
  <c r="S103" i="1"/>
  <c r="T103" i="1"/>
  <c r="S99" i="1"/>
  <c r="T99" i="1"/>
  <c r="S95" i="1"/>
  <c r="T95" i="1"/>
  <c r="S91" i="1"/>
  <c r="T91" i="1"/>
  <c r="S87" i="1"/>
  <c r="T87" i="1"/>
  <c r="S83" i="1"/>
  <c r="T83" i="1"/>
  <c r="S79" i="1"/>
  <c r="T79" i="1"/>
  <c r="S75" i="1"/>
  <c r="T75" i="1"/>
  <c r="S71" i="1"/>
  <c r="T71" i="1"/>
  <c r="S67" i="1"/>
  <c r="T67" i="1"/>
  <c r="S63" i="1"/>
  <c r="T63" i="1"/>
  <c r="S59" i="1"/>
  <c r="T59" i="1"/>
  <c r="S55" i="1"/>
  <c r="T55" i="1"/>
  <c r="S51" i="1"/>
  <c r="T51" i="1"/>
  <c r="S47" i="1"/>
  <c r="T47" i="1"/>
  <c r="S43" i="1"/>
  <c r="T43" i="1"/>
  <c r="S39" i="1"/>
  <c r="T39" i="1"/>
  <c r="S35" i="1"/>
  <c r="T35" i="1"/>
  <c r="S31" i="1"/>
  <c r="T31" i="1"/>
  <c r="S27" i="1"/>
  <c r="T27" i="1"/>
  <c r="S23" i="1"/>
  <c r="T23" i="1"/>
  <c r="S19" i="1"/>
  <c r="T19" i="1"/>
  <c r="S15" i="1"/>
  <c r="T15" i="1"/>
  <c r="S11" i="1"/>
  <c r="T11" i="1"/>
  <c r="S7" i="1"/>
  <c r="T7" i="1"/>
  <c r="S3" i="1"/>
  <c r="T3" i="1"/>
  <c r="R2" i="1"/>
  <c r="S2" i="1"/>
  <c r="Q1163" i="1"/>
  <c r="R1163" i="1"/>
  <c r="Q1147" i="1"/>
  <c r="R1147" i="1"/>
  <c r="Q1139" i="1"/>
  <c r="R1139" i="1"/>
  <c r="Q1127" i="1"/>
  <c r="R1127" i="1"/>
  <c r="Q1111" i="1"/>
  <c r="R1111" i="1"/>
  <c r="Q1099" i="1"/>
  <c r="R1099" i="1"/>
  <c r="Q1087" i="1"/>
  <c r="R1087" i="1"/>
  <c r="Q1079" i="1"/>
  <c r="R1079" i="1"/>
  <c r="Q1067" i="1"/>
  <c r="R1067" i="1"/>
  <c r="Q1059" i="1"/>
  <c r="R1059" i="1"/>
  <c r="Q1051" i="1"/>
  <c r="R1051" i="1"/>
  <c r="Q1039" i="1"/>
  <c r="R1039" i="1"/>
  <c r="Q1031" i="1"/>
  <c r="R1031" i="1"/>
  <c r="Q1023" i="1"/>
  <c r="R1023" i="1"/>
  <c r="Q1015" i="1"/>
  <c r="R1015" i="1"/>
  <c r="Q1007" i="1"/>
  <c r="R1007" i="1"/>
  <c r="Q999" i="1"/>
  <c r="R999" i="1"/>
  <c r="Q991" i="1"/>
  <c r="R991" i="1"/>
  <c r="Q983" i="1"/>
  <c r="R983" i="1"/>
  <c r="Q975" i="1"/>
  <c r="R975" i="1"/>
  <c r="Q963" i="1"/>
  <c r="R963" i="1"/>
  <c r="Q955" i="1"/>
  <c r="R955" i="1"/>
  <c r="Q947" i="1"/>
  <c r="R947" i="1"/>
  <c r="Q939" i="1"/>
  <c r="R939" i="1"/>
  <c r="Q931" i="1"/>
  <c r="R931" i="1"/>
  <c r="Q919" i="1"/>
  <c r="R919" i="1"/>
  <c r="Q1162" i="1"/>
  <c r="R1162" i="1"/>
  <c r="Q1158" i="1"/>
  <c r="R1158" i="1"/>
  <c r="Q1154" i="1"/>
  <c r="R1154" i="1"/>
  <c r="Q1150" i="1"/>
  <c r="R1150" i="1"/>
  <c r="Q1146" i="1"/>
  <c r="R1146" i="1"/>
  <c r="Q1142" i="1"/>
  <c r="R1142" i="1"/>
  <c r="Q1138" i="1"/>
  <c r="R1138" i="1"/>
  <c r="Q1134" i="1"/>
  <c r="R1134" i="1"/>
  <c r="Q1130" i="1"/>
  <c r="R1130" i="1"/>
  <c r="Q1126" i="1"/>
  <c r="R1126" i="1"/>
  <c r="Q1122" i="1"/>
  <c r="R1122" i="1"/>
  <c r="Q1118" i="1"/>
  <c r="R1118" i="1"/>
  <c r="Q1114" i="1"/>
  <c r="R1114" i="1"/>
  <c r="Q1110" i="1"/>
  <c r="R1110" i="1"/>
  <c r="Q1106" i="1"/>
  <c r="R1106" i="1"/>
  <c r="Q1102" i="1"/>
  <c r="R1102" i="1"/>
  <c r="Q1098" i="1"/>
  <c r="R1098" i="1"/>
  <c r="Q1094" i="1"/>
  <c r="R1094" i="1"/>
  <c r="Q1090" i="1"/>
  <c r="R1090" i="1"/>
  <c r="Q1086" i="1"/>
  <c r="R1086" i="1"/>
  <c r="Q1082" i="1"/>
  <c r="R1082" i="1"/>
  <c r="Q1078" i="1"/>
  <c r="R1078" i="1"/>
  <c r="Q1074" i="1"/>
  <c r="R1074" i="1"/>
  <c r="Q1070" i="1"/>
  <c r="R1070" i="1"/>
  <c r="Q1066" i="1"/>
  <c r="R1066" i="1"/>
  <c r="Q1062" i="1"/>
  <c r="R1062" i="1"/>
  <c r="Q1058" i="1"/>
  <c r="R1058" i="1"/>
  <c r="Q1054" i="1"/>
  <c r="R1054" i="1"/>
  <c r="Q1050" i="1"/>
  <c r="R1050" i="1"/>
  <c r="Q1046" i="1"/>
  <c r="R1046" i="1"/>
  <c r="Q1042" i="1"/>
  <c r="R1042" i="1"/>
  <c r="Q1038" i="1"/>
  <c r="R1038" i="1"/>
  <c r="Q1034" i="1"/>
  <c r="R1034" i="1"/>
  <c r="Q1030" i="1"/>
  <c r="R1030" i="1"/>
  <c r="Q1026" i="1"/>
  <c r="R1026" i="1"/>
  <c r="Q1022" i="1"/>
  <c r="R1022" i="1"/>
  <c r="Q1159" i="1"/>
  <c r="R1159" i="1"/>
  <c r="Q1151" i="1"/>
  <c r="R1151" i="1"/>
  <c r="Q1135" i="1"/>
  <c r="R1135" i="1"/>
  <c r="Q1123" i="1"/>
  <c r="R1123" i="1"/>
  <c r="Q1115" i="1"/>
  <c r="R1115" i="1"/>
  <c r="Q1103" i="1"/>
  <c r="R1103" i="1"/>
  <c r="Q1091" i="1"/>
  <c r="R1091" i="1"/>
  <c r="Q1071" i="1"/>
  <c r="R1071" i="1"/>
  <c r="Q1161" i="1"/>
  <c r="R1161" i="1"/>
  <c r="Q1157" i="1"/>
  <c r="R1157" i="1"/>
  <c r="Q1153" i="1"/>
  <c r="R1153" i="1"/>
  <c r="Q1149" i="1"/>
  <c r="R1149" i="1"/>
  <c r="Q1145" i="1"/>
  <c r="R1145" i="1"/>
  <c r="Q1141" i="1"/>
  <c r="R1141" i="1"/>
  <c r="Q1137" i="1"/>
  <c r="R1137" i="1"/>
  <c r="Q1133" i="1"/>
  <c r="R1133" i="1"/>
  <c r="Q1129" i="1"/>
  <c r="R1129" i="1"/>
  <c r="Q1125" i="1"/>
  <c r="R1125" i="1"/>
  <c r="Q1121" i="1"/>
  <c r="R1121" i="1"/>
  <c r="Q1117" i="1"/>
  <c r="R1117" i="1"/>
  <c r="Q1113" i="1"/>
  <c r="R1113" i="1"/>
  <c r="Q1109" i="1"/>
  <c r="R1109" i="1"/>
  <c r="Q1105" i="1"/>
  <c r="R1105" i="1"/>
  <c r="Q1101" i="1"/>
  <c r="R1101" i="1"/>
  <c r="Q1097" i="1"/>
  <c r="R1097" i="1"/>
  <c r="Q1093" i="1"/>
  <c r="R1093" i="1"/>
  <c r="Q1089" i="1"/>
  <c r="R1089" i="1"/>
  <c r="Q1085" i="1"/>
  <c r="R1085" i="1"/>
  <c r="Q1081" i="1"/>
  <c r="R1081" i="1"/>
  <c r="Q1077" i="1"/>
  <c r="R1077" i="1"/>
  <c r="Q1073" i="1"/>
  <c r="R1073" i="1"/>
  <c r="Q1069" i="1"/>
  <c r="R1069" i="1"/>
  <c r="Q1065" i="1"/>
  <c r="R1065" i="1"/>
  <c r="Q1061" i="1"/>
  <c r="R1061" i="1"/>
  <c r="Q1057" i="1"/>
  <c r="R1057" i="1"/>
  <c r="Q1053" i="1"/>
  <c r="R1053" i="1"/>
  <c r="Q1049" i="1"/>
  <c r="R1049" i="1"/>
  <c r="Q1045" i="1"/>
  <c r="R1045" i="1"/>
  <c r="Q1041" i="1"/>
  <c r="R1041" i="1"/>
  <c r="Q1037" i="1"/>
  <c r="R1037" i="1"/>
  <c r="Q1033" i="1"/>
  <c r="R1033" i="1"/>
  <c r="Q1029" i="1"/>
  <c r="R1029" i="1"/>
  <c r="Q1025" i="1"/>
  <c r="R1025" i="1"/>
  <c r="Q1021" i="1"/>
  <c r="R1021" i="1"/>
  <c r="Q1017" i="1"/>
  <c r="R1017" i="1"/>
  <c r="Q1013" i="1"/>
  <c r="R1013" i="1"/>
  <c r="Q1009" i="1"/>
  <c r="R1009" i="1"/>
  <c r="Q1005" i="1"/>
  <c r="R1005" i="1"/>
  <c r="Q1001" i="1"/>
  <c r="R1001" i="1"/>
  <c r="Q1164" i="1"/>
  <c r="R1164" i="1"/>
  <c r="Q1160" i="1"/>
  <c r="R1160" i="1"/>
  <c r="Q1156" i="1"/>
  <c r="R1156" i="1"/>
  <c r="Q1152" i="1"/>
  <c r="R1152" i="1"/>
  <c r="Q1148" i="1"/>
  <c r="R1148" i="1"/>
  <c r="Q1144" i="1"/>
  <c r="R1144" i="1"/>
  <c r="Q1140" i="1"/>
  <c r="R1140" i="1"/>
  <c r="Q1136" i="1"/>
  <c r="R1136" i="1"/>
  <c r="Q1132" i="1"/>
  <c r="R1132" i="1"/>
  <c r="Q1128" i="1"/>
  <c r="R1128" i="1"/>
  <c r="Q1124" i="1"/>
  <c r="R1124" i="1"/>
  <c r="Q1120" i="1"/>
  <c r="R1120" i="1"/>
  <c r="Q1116" i="1"/>
  <c r="R1116" i="1"/>
  <c r="Q1112" i="1"/>
  <c r="R1112" i="1"/>
  <c r="Q1108" i="1"/>
  <c r="R1108" i="1"/>
  <c r="Q1104" i="1"/>
  <c r="R1104" i="1"/>
  <c r="Q1100" i="1"/>
  <c r="R1100" i="1"/>
  <c r="Q1096" i="1"/>
  <c r="R1096" i="1"/>
  <c r="Q1092" i="1"/>
  <c r="R1092" i="1"/>
  <c r="Q1088" i="1"/>
  <c r="R1088" i="1"/>
  <c r="Q1084" i="1"/>
  <c r="R1084" i="1"/>
  <c r="Q1080" i="1"/>
  <c r="R1080" i="1"/>
  <c r="Q1076" i="1"/>
  <c r="R1076" i="1"/>
  <c r="Q1072" i="1"/>
  <c r="R1072" i="1"/>
  <c r="Q1068" i="1"/>
  <c r="R1068" i="1"/>
  <c r="Q1064" i="1"/>
  <c r="R1064" i="1"/>
  <c r="Q1060" i="1"/>
  <c r="R1060" i="1"/>
  <c r="Q1056" i="1"/>
  <c r="R1056" i="1"/>
  <c r="Q1052" i="1"/>
  <c r="R1052" i="1"/>
  <c r="Q1048" i="1"/>
  <c r="R1048" i="1"/>
  <c r="Q1155" i="1"/>
  <c r="R1155" i="1"/>
  <c r="Q1143" i="1"/>
  <c r="R1143" i="1"/>
  <c r="Q1131" i="1"/>
  <c r="R1131" i="1"/>
  <c r="Q1119" i="1"/>
  <c r="R1119" i="1"/>
  <c r="Q1107" i="1"/>
  <c r="R1107" i="1"/>
  <c r="Q1095" i="1"/>
  <c r="R1095" i="1"/>
  <c r="Q1083" i="1"/>
  <c r="R1083" i="1"/>
  <c r="Q1075" i="1"/>
  <c r="R1075" i="1"/>
  <c r="Q1063" i="1"/>
  <c r="R1063" i="1"/>
  <c r="Q1055" i="1"/>
  <c r="R1055" i="1"/>
  <c r="Q1047" i="1"/>
  <c r="R1047" i="1"/>
  <c r="Q1043" i="1"/>
  <c r="R1043" i="1"/>
  <c r="Q1035" i="1"/>
  <c r="R1035" i="1"/>
  <c r="Q1027" i="1"/>
  <c r="R1027" i="1"/>
  <c r="Q1019" i="1"/>
  <c r="R1019" i="1"/>
  <c r="Q1011" i="1"/>
  <c r="R1011" i="1"/>
  <c r="Q1003" i="1"/>
  <c r="R1003" i="1"/>
  <c r="Q995" i="1"/>
  <c r="R995" i="1"/>
  <c r="Q987" i="1"/>
  <c r="R987" i="1"/>
  <c r="Q979" i="1"/>
  <c r="R979" i="1"/>
  <c r="Q971" i="1"/>
  <c r="R971" i="1"/>
  <c r="Q967" i="1"/>
  <c r="R967" i="1"/>
  <c r="Q959" i="1"/>
  <c r="R959" i="1"/>
  <c r="Q951" i="1"/>
  <c r="R951" i="1"/>
  <c r="Q943" i="1"/>
  <c r="R943" i="1"/>
  <c r="Q935" i="1"/>
  <c r="R935" i="1"/>
  <c r="Q927" i="1"/>
  <c r="R927" i="1"/>
  <c r="Q923" i="1"/>
  <c r="R923" i="1"/>
  <c r="Q915" i="1"/>
  <c r="R915" i="1"/>
  <c r="Q911" i="1"/>
  <c r="R911" i="1"/>
  <c r="Q907" i="1"/>
  <c r="R907" i="1"/>
  <c r="Q903" i="1"/>
  <c r="R903" i="1"/>
  <c r="Q899" i="1"/>
  <c r="R899" i="1"/>
  <c r="Q895" i="1"/>
  <c r="R895" i="1"/>
  <c r="Q891" i="1"/>
  <c r="R891" i="1"/>
  <c r="Q887" i="1"/>
  <c r="R887" i="1"/>
  <c r="Q883" i="1"/>
  <c r="R883" i="1"/>
  <c r="Q879" i="1"/>
  <c r="R879" i="1"/>
  <c r="Q875" i="1"/>
  <c r="R875" i="1"/>
  <c r="Q871" i="1"/>
  <c r="R871" i="1"/>
  <c r="Q867" i="1"/>
  <c r="R867" i="1"/>
  <c r="Q863" i="1"/>
  <c r="R863" i="1"/>
  <c r="Q859" i="1"/>
  <c r="R859" i="1"/>
  <c r="Q855" i="1"/>
  <c r="R855" i="1"/>
  <c r="Q851" i="1"/>
  <c r="R851" i="1"/>
  <c r="Q847" i="1"/>
  <c r="R847" i="1"/>
  <c r="Q843" i="1"/>
  <c r="R843" i="1"/>
  <c r="Q839" i="1"/>
  <c r="R839" i="1"/>
  <c r="Q835" i="1"/>
  <c r="R835" i="1"/>
  <c r="Q831" i="1"/>
  <c r="R831" i="1"/>
  <c r="Q827" i="1"/>
  <c r="R827" i="1"/>
  <c r="Q823" i="1"/>
  <c r="R823" i="1"/>
  <c r="Q819" i="1"/>
  <c r="R819" i="1"/>
  <c r="Q815" i="1"/>
  <c r="R815" i="1"/>
  <c r="Q811" i="1"/>
  <c r="R811" i="1"/>
  <c r="Q807" i="1"/>
  <c r="R807" i="1"/>
  <c r="Q803" i="1"/>
  <c r="R803" i="1"/>
  <c r="Q799" i="1"/>
  <c r="R799" i="1"/>
  <c r="Q795" i="1"/>
  <c r="R795" i="1"/>
  <c r="Q791" i="1"/>
  <c r="R791" i="1"/>
  <c r="Q787" i="1"/>
  <c r="R787" i="1"/>
  <c r="Q783" i="1"/>
  <c r="R783" i="1"/>
  <c r="Q779" i="1"/>
  <c r="R779" i="1"/>
  <c r="Q775" i="1"/>
  <c r="R775" i="1"/>
  <c r="Q771" i="1"/>
  <c r="R771" i="1"/>
  <c r="Q767" i="1"/>
  <c r="R767" i="1"/>
  <c r="Q1018" i="1"/>
  <c r="R1018" i="1"/>
  <c r="Q1014" i="1"/>
  <c r="R1014" i="1"/>
  <c r="Q1010" i="1"/>
  <c r="R1010" i="1"/>
  <c r="Q1006" i="1"/>
  <c r="R1006" i="1"/>
  <c r="Q1002" i="1"/>
  <c r="R1002" i="1"/>
  <c r="Q998" i="1"/>
  <c r="R998" i="1"/>
  <c r="Q994" i="1"/>
  <c r="R994" i="1"/>
  <c r="Q990" i="1"/>
  <c r="R990" i="1"/>
  <c r="Q986" i="1"/>
  <c r="R986" i="1"/>
  <c r="Q982" i="1"/>
  <c r="R982" i="1"/>
  <c r="Q978" i="1"/>
  <c r="R978" i="1"/>
  <c r="Q974" i="1"/>
  <c r="R974" i="1"/>
  <c r="Q970" i="1"/>
  <c r="R970" i="1"/>
  <c r="Q966" i="1"/>
  <c r="R966" i="1"/>
  <c r="Q962" i="1"/>
  <c r="R962" i="1"/>
  <c r="Q958" i="1"/>
  <c r="R958" i="1"/>
  <c r="Q954" i="1"/>
  <c r="R954" i="1"/>
  <c r="Q950" i="1"/>
  <c r="R950" i="1"/>
  <c r="Q946" i="1"/>
  <c r="R946" i="1"/>
  <c r="Q942" i="1"/>
  <c r="R942" i="1"/>
  <c r="Q938" i="1"/>
  <c r="R938" i="1"/>
  <c r="Q934" i="1"/>
  <c r="R934" i="1"/>
  <c r="Q930" i="1"/>
  <c r="R930" i="1"/>
  <c r="Q926" i="1"/>
  <c r="R926" i="1"/>
  <c r="Q922" i="1"/>
  <c r="R922" i="1"/>
  <c r="Q918" i="1"/>
  <c r="R918" i="1"/>
  <c r="Q914" i="1"/>
  <c r="R914" i="1"/>
  <c r="Q910" i="1"/>
  <c r="R910" i="1"/>
  <c r="Q906" i="1"/>
  <c r="R906" i="1"/>
  <c r="Q902" i="1"/>
  <c r="R902" i="1"/>
  <c r="Q898" i="1"/>
  <c r="R898" i="1"/>
  <c r="Q894" i="1"/>
  <c r="R894" i="1"/>
  <c r="Q890" i="1"/>
  <c r="R890" i="1"/>
  <c r="Q886" i="1"/>
  <c r="R886" i="1"/>
  <c r="Q882" i="1"/>
  <c r="R882" i="1"/>
  <c r="Q878" i="1"/>
  <c r="R878" i="1"/>
  <c r="Q874" i="1"/>
  <c r="R874" i="1"/>
  <c r="Q870" i="1"/>
  <c r="R870" i="1"/>
  <c r="Q866" i="1"/>
  <c r="R866" i="1"/>
  <c r="Q862" i="1"/>
  <c r="R862" i="1"/>
  <c r="Q858" i="1"/>
  <c r="R858" i="1"/>
  <c r="Q854" i="1"/>
  <c r="R854" i="1"/>
  <c r="Q850" i="1"/>
  <c r="R850" i="1"/>
  <c r="Q846" i="1"/>
  <c r="R846" i="1"/>
  <c r="Q842" i="1"/>
  <c r="R842" i="1"/>
  <c r="Q838" i="1"/>
  <c r="R838" i="1"/>
  <c r="Q834" i="1"/>
  <c r="R834" i="1"/>
  <c r="Q830" i="1"/>
  <c r="R830" i="1"/>
  <c r="Q826" i="1"/>
  <c r="R826" i="1"/>
  <c r="Q822" i="1"/>
  <c r="R822" i="1"/>
  <c r="Q818" i="1"/>
  <c r="R818" i="1"/>
  <c r="Q814" i="1"/>
  <c r="R814" i="1"/>
  <c r="Q810" i="1"/>
  <c r="R810" i="1"/>
  <c r="Q806" i="1"/>
  <c r="R806" i="1"/>
  <c r="Q802" i="1"/>
  <c r="R802" i="1"/>
  <c r="Q798" i="1"/>
  <c r="R798" i="1"/>
  <c r="Q794" i="1"/>
  <c r="R794" i="1"/>
  <c r="Q790" i="1"/>
  <c r="R790" i="1"/>
  <c r="Q786" i="1"/>
  <c r="R786" i="1"/>
  <c r="Q782" i="1"/>
  <c r="R782" i="1"/>
  <c r="Q778" i="1"/>
  <c r="R778" i="1"/>
  <c r="Q774" i="1"/>
  <c r="R774" i="1"/>
  <c r="Q770" i="1"/>
  <c r="R770" i="1"/>
  <c r="Q766" i="1"/>
  <c r="R766" i="1"/>
  <c r="Q762" i="1"/>
  <c r="R762" i="1"/>
  <c r="Q758" i="1"/>
  <c r="R758" i="1"/>
  <c r="Q754" i="1"/>
  <c r="R754" i="1"/>
  <c r="Q750" i="1"/>
  <c r="R750" i="1"/>
  <c r="Q746" i="1"/>
  <c r="R746" i="1"/>
  <c r="Q742" i="1"/>
  <c r="R742" i="1"/>
  <c r="Q738" i="1"/>
  <c r="R738" i="1"/>
  <c r="Q734" i="1"/>
  <c r="R734" i="1"/>
  <c r="Q730" i="1"/>
  <c r="R730" i="1"/>
  <c r="Q726" i="1"/>
  <c r="R726" i="1"/>
  <c r="Q722" i="1"/>
  <c r="R722" i="1"/>
  <c r="Q718" i="1"/>
  <c r="R718" i="1"/>
  <c r="Q714" i="1"/>
  <c r="R714" i="1"/>
  <c r="Q710" i="1"/>
  <c r="R710" i="1"/>
  <c r="Q706" i="1"/>
  <c r="R706" i="1"/>
  <c r="Q702" i="1"/>
  <c r="R702" i="1"/>
  <c r="Q698" i="1"/>
  <c r="R698" i="1"/>
  <c r="Q694" i="1"/>
  <c r="R694" i="1"/>
  <c r="Q690" i="1"/>
  <c r="R690" i="1"/>
  <c r="Q686" i="1"/>
  <c r="R686" i="1"/>
  <c r="Q682" i="1"/>
  <c r="R682" i="1"/>
  <c r="Q678" i="1"/>
  <c r="R678" i="1"/>
  <c r="Q674" i="1"/>
  <c r="R674" i="1"/>
  <c r="Q670" i="1"/>
  <c r="R670" i="1"/>
  <c r="Q666" i="1"/>
  <c r="R666" i="1"/>
  <c r="Q662" i="1"/>
  <c r="R662" i="1"/>
  <c r="Q658" i="1"/>
  <c r="R658" i="1"/>
  <c r="Q654" i="1"/>
  <c r="R654" i="1"/>
  <c r="Q650" i="1"/>
  <c r="R650" i="1"/>
  <c r="Q646" i="1"/>
  <c r="R646" i="1"/>
  <c r="Q642" i="1"/>
  <c r="R642" i="1"/>
  <c r="Q638" i="1"/>
  <c r="R638" i="1"/>
  <c r="Q634" i="1"/>
  <c r="R634" i="1"/>
  <c r="Q630" i="1"/>
  <c r="R630" i="1"/>
  <c r="Q626" i="1"/>
  <c r="R626" i="1"/>
  <c r="Q622" i="1"/>
  <c r="R622" i="1"/>
  <c r="Q618" i="1"/>
  <c r="R618" i="1"/>
  <c r="Q614" i="1"/>
  <c r="R614" i="1"/>
  <c r="Q610" i="1"/>
  <c r="R610" i="1"/>
  <c r="Q606" i="1"/>
  <c r="R606" i="1"/>
  <c r="Q602" i="1"/>
  <c r="R602" i="1"/>
  <c r="Q598" i="1"/>
  <c r="R598" i="1"/>
  <c r="Q594" i="1"/>
  <c r="R594" i="1"/>
  <c r="Q590" i="1"/>
  <c r="R590" i="1"/>
  <c r="Q586" i="1"/>
  <c r="R586" i="1"/>
  <c r="Q582" i="1"/>
  <c r="R582" i="1"/>
  <c r="Q578" i="1"/>
  <c r="R578" i="1"/>
  <c r="Q574" i="1"/>
  <c r="R574" i="1"/>
  <c r="Q570" i="1"/>
  <c r="R570" i="1"/>
  <c r="Q566" i="1"/>
  <c r="R566" i="1"/>
  <c r="Q562" i="1"/>
  <c r="R562" i="1"/>
  <c r="Q558" i="1"/>
  <c r="R558" i="1"/>
  <c r="Q554" i="1"/>
  <c r="R554" i="1"/>
  <c r="Q550" i="1"/>
  <c r="R550" i="1"/>
  <c r="Q546" i="1"/>
  <c r="R546" i="1"/>
  <c r="Q542" i="1"/>
  <c r="R542" i="1"/>
  <c r="Q538" i="1"/>
  <c r="R538" i="1"/>
  <c r="Q534" i="1"/>
  <c r="R534" i="1"/>
  <c r="Q530" i="1"/>
  <c r="R530" i="1"/>
  <c r="Q526" i="1"/>
  <c r="R526" i="1"/>
  <c r="Q522" i="1"/>
  <c r="R522" i="1"/>
  <c r="Q518" i="1"/>
  <c r="R518" i="1"/>
  <c r="Q514" i="1"/>
  <c r="R514" i="1"/>
  <c r="Q510" i="1"/>
  <c r="R510" i="1"/>
  <c r="Q506" i="1"/>
  <c r="R506" i="1"/>
  <c r="Q502" i="1"/>
  <c r="R502" i="1"/>
  <c r="Q498" i="1"/>
  <c r="R498" i="1"/>
  <c r="Q494" i="1"/>
  <c r="R494" i="1"/>
  <c r="Q490" i="1"/>
  <c r="R490" i="1"/>
  <c r="Q486" i="1"/>
  <c r="R486" i="1"/>
  <c r="Q482" i="1"/>
  <c r="R482" i="1"/>
  <c r="Q478" i="1"/>
  <c r="R478" i="1"/>
  <c r="Q474" i="1"/>
  <c r="R474" i="1"/>
  <c r="Q470" i="1"/>
  <c r="R470" i="1"/>
  <c r="Q466" i="1"/>
  <c r="R466" i="1"/>
  <c r="Q462" i="1"/>
  <c r="R462" i="1"/>
  <c r="Q458" i="1"/>
  <c r="R458" i="1"/>
  <c r="Q454" i="1"/>
  <c r="R454" i="1"/>
  <c r="Q450" i="1"/>
  <c r="R450" i="1"/>
  <c r="Q446" i="1"/>
  <c r="R446" i="1"/>
  <c r="Q442" i="1"/>
  <c r="R442" i="1"/>
  <c r="Q438" i="1"/>
  <c r="R438" i="1"/>
  <c r="Q434" i="1"/>
  <c r="R434" i="1"/>
  <c r="Q430" i="1"/>
  <c r="R430" i="1"/>
  <c r="Q426" i="1"/>
  <c r="R426" i="1"/>
  <c r="Q422" i="1"/>
  <c r="R422" i="1"/>
  <c r="Q418" i="1"/>
  <c r="R418" i="1"/>
  <c r="Q414" i="1"/>
  <c r="R414" i="1"/>
  <c r="Q410" i="1"/>
  <c r="R410" i="1"/>
  <c r="Q406" i="1"/>
  <c r="R406" i="1"/>
  <c r="Q402" i="1"/>
  <c r="R402" i="1"/>
  <c r="Q398" i="1"/>
  <c r="R398" i="1"/>
  <c r="Q394" i="1"/>
  <c r="R394" i="1"/>
  <c r="Q390" i="1"/>
  <c r="R390" i="1"/>
  <c r="Q386" i="1"/>
  <c r="R386" i="1"/>
  <c r="Q382" i="1"/>
  <c r="R382" i="1"/>
  <c r="Q378" i="1"/>
  <c r="R378" i="1"/>
  <c r="Q374" i="1"/>
  <c r="R374" i="1"/>
  <c r="Q370" i="1"/>
  <c r="R370" i="1"/>
  <c r="Q366" i="1"/>
  <c r="R366" i="1"/>
  <c r="Q362" i="1"/>
  <c r="R362" i="1"/>
  <c r="Q358" i="1"/>
  <c r="R358" i="1"/>
  <c r="Q354" i="1"/>
  <c r="R354" i="1"/>
  <c r="Q350" i="1"/>
  <c r="R350" i="1"/>
  <c r="Q346" i="1"/>
  <c r="R346" i="1"/>
  <c r="Q342" i="1"/>
  <c r="R342" i="1"/>
  <c r="Q338" i="1"/>
  <c r="R338" i="1"/>
  <c r="Q334" i="1"/>
  <c r="R334" i="1"/>
  <c r="Q330" i="1"/>
  <c r="R330" i="1"/>
  <c r="Q326" i="1"/>
  <c r="R326" i="1"/>
  <c r="Q322" i="1"/>
  <c r="R322" i="1"/>
  <c r="Q318" i="1"/>
  <c r="R318" i="1"/>
  <c r="Q314" i="1"/>
  <c r="R314" i="1"/>
  <c r="Q310" i="1"/>
  <c r="R310" i="1"/>
  <c r="Q306" i="1"/>
  <c r="R306" i="1"/>
  <c r="Q302" i="1"/>
  <c r="R302" i="1"/>
  <c r="Q298" i="1"/>
  <c r="R298" i="1"/>
  <c r="Q294" i="1"/>
  <c r="R294" i="1"/>
  <c r="Q290" i="1"/>
  <c r="R290" i="1"/>
  <c r="Q286" i="1"/>
  <c r="R286" i="1"/>
  <c r="Q282" i="1"/>
  <c r="R282" i="1"/>
  <c r="Q278" i="1"/>
  <c r="R278" i="1"/>
  <c r="Q274" i="1"/>
  <c r="R274" i="1"/>
  <c r="Q270" i="1"/>
  <c r="R270" i="1"/>
  <c r="Q266" i="1"/>
  <c r="R266" i="1"/>
  <c r="Q262" i="1"/>
  <c r="R262" i="1"/>
  <c r="Q258" i="1"/>
  <c r="R258" i="1"/>
  <c r="Q254" i="1"/>
  <c r="R254" i="1"/>
  <c r="Q250" i="1"/>
  <c r="R250" i="1"/>
  <c r="Q246" i="1"/>
  <c r="R246" i="1"/>
  <c r="Q242" i="1"/>
  <c r="R242" i="1"/>
  <c r="Q238" i="1"/>
  <c r="R238" i="1"/>
  <c r="Q234" i="1"/>
  <c r="R234" i="1"/>
  <c r="Q230" i="1"/>
  <c r="R230" i="1"/>
  <c r="Q226" i="1"/>
  <c r="R226" i="1"/>
  <c r="Q222" i="1"/>
  <c r="R222" i="1"/>
  <c r="Q218" i="1"/>
  <c r="R218" i="1"/>
  <c r="Q214" i="1"/>
  <c r="R214" i="1"/>
  <c r="Q210" i="1"/>
  <c r="R210" i="1"/>
  <c r="Q206" i="1"/>
  <c r="R206" i="1"/>
  <c r="Q202" i="1"/>
  <c r="R202" i="1"/>
  <c r="Q198" i="1"/>
  <c r="R198" i="1"/>
  <c r="Q194" i="1"/>
  <c r="R194" i="1"/>
  <c r="Q190" i="1"/>
  <c r="R190" i="1"/>
  <c r="Q186" i="1"/>
  <c r="R186" i="1"/>
  <c r="Q182" i="1"/>
  <c r="R182" i="1"/>
  <c r="Q178" i="1"/>
  <c r="R178" i="1"/>
  <c r="Q174" i="1"/>
  <c r="R174" i="1"/>
  <c r="Q170" i="1"/>
  <c r="R170" i="1"/>
  <c r="Q166" i="1"/>
  <c r="R166" i="1"/>
  <c r="Q162" i="1"/>
  <c r="R162" i="1"/>
  <c r="Q158" i="1"/>
  <c r="R158" i="1"/>
  <c r="Q154" i="1"/>
  <c r="R154" i="1"/>
  <c r="Q150" i="1"/>
  <c r="R150" i="1"/>
  <c r="Q146" i="1"/>
  <c r="R146" i="1"/>
  <c r="Q142" i="1"/>
  <c r="R142" i="1"/>
  <c r="Q138" i="1"/>
  <c r="R138" i="1"/>
  <c r="Q134" i="1"/>
  <c r="R134" i="1"/>
  <c r="Q130" i="1"/>
  <c r="R130" i="1"/>
  <c r="Q126" i="1"/>
  <c r="R126" i="1"/>
  <c r="Q122" i="1"/>
  <c r="R122" i="1"/>
  <c r="Q118" i="1"/>
  <c r="R118" i="1"/>
  <c r="Q114" i="1"/>
  <c r="R114" i="1"/>
  <c r="Q110" i="1"/>
  <c r="R110" i="1"/>
  <c r="Q106" i="1"/>
  <c r="R106" i="1"/>
  <c r="Q102" i="1"/>
  <c r="R102" i="1"/>
  <c r="Q98" i="1"/>
  <c r="R98" i="1"/>
  <c r="Q94" i="1"/>
  <c r="R94" i="1"/>
  <c r="Q90" i="1"/>
  <c r="R90" i="1"/>
  <c r="Q86" i="1"/>
  <c r="R86" i="1"/>
  <c r="Q82" i="1"/>
  <c r="R82" i="1"/>
  <c r="Q78" i="1"/>
  <c r="R78" i="1"/>
  <c r="Q74" i="1"/>
  <c r="R74" i="1"/>
  <c r="Q70" i="1"/>
  <c r="R70" i="1"/>
  <c r="Q66" i="1"/>
  <c r="R66" i="1"/>
  <c r="Q62" i="1"/>
  <c r="R62" i="1"/>
  <c r="Q58" i="1"/>
  <c r="R58" i="1"/>
  <c r="Q54" i="1"/>
  <c r="R54" i="1"/>
  <c r="Q50" i="1"/>
  <c r="R50" i="1"/>
  <c r="Q46" i="1"/>
  <c r="R46" i="1"/>
  <c r="Q42" i="1"/>
  <c r="R42" i="1"/>
  <c r="Q38" i="1"/>
  <c r="R38" i="1"/>
  <c r="Q34" i="1"/>
  <c r="R34" i="1"/>
  <c r="Q30" i="1"/>
  <c r="R30" i="1"/>
  <c r="Q26" i="1"/>
  <c r="R26" i="1"/>
  <c r="Q22" i="1"/>
  <c r="R22" i="1"/>
  <c r="Q18" i="1"/>
  <c r="R18" i="1"/>
  <c r="Q14" i="1"/>
  <c r="R14" i="1"/>
  <c r="Q10" i="1"/>
  <c r="R10" i="1"/>
  <c r="Q6" i="1"/>
  <c r="R6" i="1"/>
  <c r="Q997" i="1"/>
  <c r="R997" i="1"/>
  <c r="Q993" i="1"/>
  <c r="R993" i="1"/>
  <c r="Q989" i="1"/>
  <c r="R989" i="1"/>
  <c r="Q985" i="1"/>
  <c r="R985" i="1"/>
  <c r="Q981" i="1"/>
  <c r="R981" i="1"/>
  <c r="Q977" i="1"/>
  <c r="R977" i="1"/>
  <c r="Q973" i="1"/>
  <c r="R973" i="1"/>
  <c r="Q969" i="1"/>
  <c r="R969" i="1"/>
  <c r="Q965" i="1"/>
  <c r="R965" i="1"/>
  <c r="Q961" i="1"/>
  <c r="R961" i="1"/>
  <c r="Q957" i="1"/>
  <c r="R957" i="1"/>
  <c r="Q953" i="1"/>
  <c r="R953" i="1"/>
  <c r="Q949" i="1"/>
  <c r="R949" i="1"/>
  <c r="Q945" i="1"/>
  <c r="R945" i="1"/>
  <c r="Q941" i="1"/>
  <c r="R941" i="1"/>
  <c r="Q937" i="1"/>
  <c r="R937" i="1"/>
  <c r="Q933" i="1"/>
  <c r="R933" i="1"/>
  <c r="Q929" i="1"/>
  <c r="R929" i="1"/>
  <c r="Q925" i="1"/>
  <c r="R925" i="1"/>
  <c r="Q921" i="1"/>
  <c r="R921" i="1"/>
  <c r="Q917" i="1"/>
  <c r="R917" i="1"/>
  <c r="Q913" i="1"/>
  <c r="R913" i="1"/>
  <c r="Q909" i="1"/>
  <c r="R909" i="1"/>
  <c r="Q905" i="1"/>
  <c r="R905" i="1"/>
  <c r="Q901" i="1"/>
  <c r="R901" i="1"/>
  <c r="Q897" i="1"/>
  <c r="R897" i="1"/>
  <c r="Q893" i="1"/>
  <c r="R893" i="1"/>
  <c r="Q889" i="1"/>
  <c r="R889" i="1"/>
  <c r="Q885" i="1"/>
  <c r="R885" i="1"/>
  <c r="Q881" i="1"/>
  <c r="R881" i="1"/>
  <c r="Q877" i="1"/>
  <c r="R877" i="1"/>
  <c r="Q873" i="1"/>
  <c r="R873" i="1"/>
  <c r="Q869" i="1"/>
  <c r="R869" i="1"/>
  <c r="Q865" i="1"/>
  <c r="R865" i="1"/>
  <c r="Q861" i="1"/>
  <c r="R861" i="1"/>
  <c r="Q857" i="1"/>
  <c r="R857" i="1"/>
  <c r="Q853" i="1"/>
  <c r="R853" i="1"/>
  <c r="Q849" i="1"/>
  <c r="R849" i="1"/>
  <c r="Q845" i="1"/>
  <c r="R845" i="1"/>
  <c r="Q841" i="1"/>
  <c r="R841" i="1"/>
  <c r="Q837" i="1"/>
  <c r="R837" i="1"/>
  <c r="Q833" i="1"/>
  <c r="R833" i="1"/>
  <c r="Q829" i="1"/>
  <c r="R829" i="1"/>
  <c r="Q825" i="1"/>
  <c r="R825" i="1"/>
  <c r="Q821" i="1"/>
  <c r="R821" i="1"/>
  <c r="Q817" i="1"/>
  <c r="R817" i="1"/>
  <c r="Q813" i="1"/>
  <c r="R813" i="1"/>
  <c r="Q809" i="1"/>
  <c r="R809" i="1"/>
  <c r="Q805" i="1"/>
  <c r="R805" i="1"/>
  <c r="Q801" i="1"/>
  <c r="R801" i="1"/>
  <c r="Q797" i="1"/>
  <c r="R797" i="1"/>
  <c r="Q793" i="1"/>
  <c r="R793" i="1"/>
  <c r="Q789" i="1"/>
  <c r="R789" i="1"/>
  <c r="Q785" i="1"/>
  <c r="R785" i="1"/>
  <c r="Q781" i="1"/>
  <c r="R781" i="1"/>
  <c r="Q777" i="1"/>
  <c r="R777" i="1"/>
  <c r="Q773" i="1"/>
  <c r="R773" i="1"/>
  <c r="Q769" i="1"/>
  <c r="R769" i="1"/>
  <c r="Q765" i="1"/>
  <c r="R765" i="1"/>
  <c r="Q761" i="1"/>
  <c r="R761" i="1"/>
  <c r="Q757" i="1"/>
  <c r="R757" i="1"/>
  <c r="Q753" i="1"/>
  <c r="R753" i="1"/>
  <c r="Q749" i="1"/>
  <c r="R749" i="1"/>
  <c r="Q745" i="1"/>
  <c r="R745" i="1"/>
  <c r="Q741" i="1"/>
  <c r="R741" i="1"/>
  <c r="Q737" i="1"/>
  <c r="R737" i="1"/>
  <c r="Q733" i="1"/>
  <c r="R733" i="1"/>
  <c r="Q729" i="1"/>
  <c r="R729" i="1"/>
  <c r="Q725" i="1"/>
  <c r="R725" i="1"/>
  <c r="Q721" i="1"/>
  <c r="R721" i="1"/>
  <c r="Q717" i="1"/>
  <c r="R717" i="1"/>
  <c r="Q713" i="1"/>
  <c r="R713" i="1"/>
  <c r="Q709" i="1"/>
  <c r="R709" i="1"/>
  <c r="Q705" i="1"/>
  <c r="R705" i="1"/>
  <c r="Q701" i="1"/>
  <c r="R701" i="1"/>
  <c r="Q697" i="1"/>
  <c r="R697" i="1"/>
  <c r="Q693" i="1"/>
  <c r="R693" i="1"/>
  <c r="Q689" i="1"/>
  <c r="R689" i="1"/>
  <c r="Q685" i="1"/>
  <c r="R685" i="1"/>
  <c r="Q681" i="1"/>
  <c r="R681" i="1"/>
  <c r="Q677" i="1"/>
  <c r="R677" i="1"/>
  <c r="Q673" i="1"/>
  <c r="R673" i="1"/>
  <c r="Q669" i="1"/>
  <c r="R669" i="1"/>
  <c r="Q665" i="1"/>
  <c r="R665" i="1"/>
  <c r="Q661" i="1"/>
  <c r="R661" i="1"/>
  <c r="Q657" i="1"/>
  <c r="R657" i="1"/>
  <c r="Q653" i="1"/>
  <c r="R653" i="1"/>
  <c r="Q649" i="1"/>
  <c r="R649" i="1"/>
  <c r="Q645" i="1"/>
  <c r="R645" i="1"/>
  <c r="Q641" i="1"/>
  <c r="R641" i="1"/>
  <c r="Q637" i="1"/>
  <c r="R637" i="1"/>
  <c r="Q633" i="1"/>
  <c r="R633" i="1"/>
  <c r="Q629" i="1"/>
  <c r="R629" i="1"/>
  <c r="Q625" i="1"/>
  <c r="R625" i="1"/>
  <c r="Q621" i="1"/>
  <c r="R621" i="1"/>
  <c r="Q617" i="1"/>
  <c r="R617" i="1"/>
  <c r="Q613" i="1"/>
  <c r="R613" i="1"/>
  <c r="Q609" i="1"/>
  <c r="R609" i="1"/>
  <c r="Q605" i="1"/>
  <c r="R605" i="1"/>
  <c r="Q601" i="1"/>
  <c r="R601" i="1"/>
  <c r="Q597" i="1"/>
  <c r="R597" i="1"/>
  <c r="Q593" i="1"/>
  <c r="R593" i="1"/>
  <c r="Q589" i="1"/>
  <c r="R589" i="1"/>
  <c r="Q585" i="1"/>
  <c r="R585" i="1"/>
  <c r="Q581" i="1"/>
  <c r="R581" i="1"/>
  <c r="Q577" i="1"/>
  <c r="R577" i="1"/>
  <c r="Q573" i="1"/>
  <c r="R573" i="1"/>
  <c r="Q569" i="1"/>
  <c r="R569" i="1"/>
  <c r="Q565" i="1"/>
  <c r="R565" i="1"/>
  <c r="Q561" i="1"/>
  <c r="R561" i="1"/>
  <c r="Q557" i="1"/>
  <c r="R557" i="1"/>
  <c r="Q553" i="1"/>
  <c r="R553" i="1"/>
  <c r="Q549" i="1"/>
  <c r="R549" i="1"/>
  <c r="Q545" i="1"/>
  <c r="R545" i="1"/>
  <c r="Q541" i="1"/>
  <c r="R541" i="1"/>
  <c r="Q537" i="1"/>
  <c r="R537" i="1"/>
  <c r="Q533" i="1"/>
  <c r="R533" i="1"/>
  <c r="Q529" i="1"/>
  <c r="R529" i="1"/>
  <c r="Q525" i="1"/>
  <c r="R525" i="1"/>
  <c r="Q521" i="1"/>
  <c r="R521" i="1"/>
  <c r="Q517" i="1"/>
  <c r="R517" i="1"/>
  <c r="Q513" i="1"/>
  <c r="R513" i="1"/>
  <c r="Q509" i="1"/>
  <c r="R509" i="1"/>
  <c r="Q505" i="1"/>
  <c r="R505" i="1"/>
  <c r="Q501" i="1"/>
  <c r="R501" i="1"/>
  <c r="Q497" i="1"/>
  <c r="R497" i="1"/>
  <c r="Q493" i="1"/>
  <c r="R493" i="1"/>
  <c r="Q489" i="1"/>
  <c r="R489" i="1"/>
  <c r="Q485" i="1"/>
  <c r="R485" i="1"/>
  <c r="Q481" i="1"/>
  <c r="R481" i="1"/>
  <c r="Q477" i="1"/>
  <c r="R477" i="1"/>
  <c r="Q473" i="1"/>
  <c r="R473" i="1"/>
  <c r="Q469" i="1"/>
  <c r="R469" i="1"/>
  <c r="Q465" i="1"/>
  <c r="R465" i="1"/>
  <c r="Q461" i="1"/>
  <c r="R461" i="1"/>
  <c r="Q457" i="1"/>
  <c r="R457" i="1"/>
  <c r="Q453" i="1"/>
  <c r="R453" i="1"/>
  <c r="Q449" i="1"/>
  <c r="R449" i="1"/>
  <c r="Q445" i="1"/>
  <c r="R445" i="1"/>
  <c r="Q441" i="1"/>
  <c r="R441" i="1"/>
  <c r="Q437" i="1"/>
  <c r="R437" i="1"/>
  <c r="Q433" i="1"/>
  <c r="R433" i="1"/>
  <c r="Q429" i="1"/>
  <c r="R429" i="1"/>
  <c r="Q425" i="1"/>
  <c r="R425" i="1"/>
  <c r="Q421" i="1"/>
  <c r="R421" i="1"/>
  <c r="Q417" i="1"/>
  <c r="R417" i="1"/>
  <c r="Q413" i="1"/>
  <c r="R413" i="1"/>
  <c r="Q409" i="1"/>
  <c r="R409" i="1"/>
  <c r="Q405" i="1"/>
  <c r="R405" i="1"/>
  <c r="Q401" i="1"/>
  <c r="R401" i="1"/>
  <c r="Q397" i="1"/>
  <c r="R397" i="1"/>
  <c r="Q393" i="1"/>
  <c r="R393" i="1"/>
  <c r="Q389" i="1"/>
  <c r="R389" i="1"/>
  <c r="Q385" i="1"/>
  <c r="R385" i="1"/>
  <c r="Q381" i="1"/>
  <c r="R381" i="1"/>
  <c r="Q377" i="1"/>
  <c r="R377" i="1"/>
  <c r="Q373" i="1"/>
  <c r="R373" i="1"/>
  <c r="Q369" i="1"/>
  <c r="R369" i="1"/>
  <c r="Q365" i="1"/>
  <c r="R365" i="1"/>
  <c r="Q361" i="1"/>
  <c r="R361" i="1"/>
  <c r="Q357" i="1"/>
  <c r="R357" i="1"/>
  <c r="Q353" i="1"/>
  <c r="R353" i="1"/>
  <c r="Q349" i="1"/>
  <c r="R349" i="1"/>
  <c r="Q345" i="1"/>
  <c r="R345" i="1"/>
  <c r="Q341" i="1"/>
  <c r="R341" i="1"/>
  <c r="Q337" i="1"/>
  <c r="R337" i="1"/>
  <c r="Q333" i="1"/>
  <c r="R333" i="1"/>
  <c r="Q329" i="1"/>
  <c r="R329" i="1"/>
  <c r="Q325" i="1"/>
  <c r="R325" i="1"/>
  <c r="Q321" i="1"/>
  <c r="R321" i="1"/>
  <c r="Q317" i="1"/>
  <c r="R317" i="1"/>
  <c r="Q313" i="1"/>
  <c r="R313" i="1"/>
  <c r="Q309" i="1"/>
  <c r="R309" i="1"/>
  <c r="Q305" i="1"/>
  <c r="R305" i="1"/>
  <c r="Q301" i="1"/>
  <c r="R301" i="1"/>
  <c r="Q297" i="1"/>
  <c r="R297" i="1"/>
  <c r="Q293" i="1"/>
  <c r="R293" i="1"/>
  <c r="Q289" i="1"/>
  <c r="R289" i="1"/>
  <c r="Q285" i="1"/>
  <c r="R285" i="1"/>
  <c r="Q281" i="1"/>
  <c r="R281" i="1"/>
  <c r="Q277" i="1"/>
  <c r="R277" i="1"/>
  <c r="Q273" i="1"/>
  <c r="R273" i="1"/>
  <c r="Q269" i="1"/>
  <c r="R269" i="1"/>
  <c r="Q265" i="1"/>
  <c r="R265" i="1"/>
  <c r="Q261" i="1"/>
  <c r="R261" i="1"/>
  <c r="Q257" i="1"/>
  <c r="R257" i="1"/>
  <c r="Q253" i="1"/>
  <c r="R253" i="1"/>
  <c r="Q249" i="1"/>
  <c r="R249" i="1"/>
  <c r="Q245" i="1"/>
  <c r="R245" i="1"/>
  <c r="Q241" i="1"/>
  <c r="R241" i="1"/>
  <c r="Q237" i="1"/>
  <c r="R237" i="1"/>
  <c r="Q233" i="1"/>
  <c r="R233" i="1"/>
  <c r="Q229" i="1"/>
  <c r="R229" i="1"/>
  <c r="Q225" i="1"/>
  <c r="R225" i="1"/>
  <c r="Q221" i="1"/>
  <c r="R221" i="1"/>
  <c r="Q217" i="1"/>
  <c r="R217" i="1"/>
  <c r="Q213" i="1"/>
  <c r="R213" i="1"/>
  <c r="Q209" i="1"/>
  <c r="R209" i="1"/>
  <c r="Q205" i="1"/>
  <c r="R205" i="1"/>
  <c r="Q201" i="1"/>
  <c r="R201" i="1"/>
  <c r="Q197" i="1"/>
  <c r="R197" i="1"/>
  <c r="Q193" i="1"/>
  <c r="R193" i="1"/>
  <c r="Q189" i="1"/>
  <c r="R189" i="1"/>
  <c r="Q185" i="1"/>
  <c r="R185" i="1"/>
  <c r="Q181" i="1"/>
  <c r="R181" i="1"/>
  <c r="Q177" i="1"/>
  <c r="R177" i="1"/>
  <c r="Q173" i="1"/>
  <c r="R173" i="1"/>
  <c r="Q169" i="1"/>
  <c r="R169" i="1"/>
  <c r="Q165" i="1"/>
  <c r="R165" i="1"/>
  <c r="Q161" i="1"/>
  <c r="R161" i="1"/>
  <c r="Q157" i="1"/>
  <c r="R157" i="1"/>
  <c r="Q153" i="1"/>
  <c r="R153" i="1"/>
  <c r="Q149" i="1"/>
  <c r="R149" i="1"/>
  <c r="Q145" i="1"/>
  <c r="R145" i="1"/>
  <c r="Q141" i="1"/>
  <c r="R141" i="1"/>
  <c r="Q137" i="1"/>
  <c r="R137" i="1"/>
  <c r="Q133" i="1"/>
  <c r="R133" i="1"/>
  <c r="Q129" i="1"/>
  <c r="R129" i="1"/>
  <c r="Q125" i="1"/>
  <c r="R125" i="1"/>
  <c r="Q121" i="1"/>
  <c r="R121" i="1"/>
  <c r="Q117" i="1"/>
  <c r="R117" i="1"/>
  <c r="Q113" i="1"/>
  <c r="R113" i="1"/>
  <c r="Q109" i="1"/>
  <c r="R109" i="1"/>
  <c r="Q105" i="1"/>
  <c r="R105" i="1"/>
  <c r="Q101" i="1"/>
  <c r="R101" i="1"/>
  <c r="Q97" i="1"/>
  <c r="R97" i="1"/>
  <c r="Q93" i="1"/>
  <c r="R93" i="1"/>
  <c r="Q89" i="1"/>
  <c r="R89" i="1"/>
  <c r="Q85" i="1"/>
  <c r="R85" i="1"/>
  <c r="Q81" i="1"/>
  <c r="R81" i="1"/>
  <c r="Q77" i="1"/>
  <c r="R77" i="1"/>
  <c r="Q73" i="1"/>
  <c r="R73" i="1"/>
  <c r="Q69" i="1"/>
  <c r="R69" i="1"/>
  <c r="Q65" i="1"/>
  <c r="R65" i="1"/>
  <c r="Q61" i="1"/>
  <c r="R61" i="1"/>
  <c r="Q57" i="1"/>
  <c r="R57" i="1"/>
  <c r="Q53" i="1"/>
  <c r="R53" i="1"/>
  <c r="Q49" i="1"/>
  <c r="R49" i="1"/>
  <c r="Q45" i="1"/>
  <c r="R45" i="1"/>
  <c r="Q41" i="1"/>
  <c r="R41" i="1"/>
  <c r="Q37" i="1"/>
  <c r="R37" i="1"/>
  <c r="Q33" i="1"/>
  <c r="R33" i="1"/>
  <c r="Q29" i="1"/>
  <c r="R29" i="1"/>
  <c r="Q25" i="1"/>
  <c r="R25" i="1"/>
  <c r="Q21" i="1"/>
  <c r="R21" i="1"/>
  <c r="Q17" i="1"/>
  <c r="R17" i="1"/>
  <c r="Q13" i="1"/>
  <c r="R13" i="1"/>
  <c r="Q9" i="1"/>
  <c r="R9" i="1"/>
  <c r="Q5" i="1"/>
  <c r="R5" i="1"/>
  <c r="Q1044" i="1"/>
  <c r="R1044" i="1"/>
  <c r="Q1040" i="1"/>
  <c r="R1040" i="1"/>
  <c r="Q1036" i="1"/>
  <c r="R1036" i="1"/>
  <c r="Q1032" i="1"/>
  <c r="R1032" i="1"/>
  <c r="Q1028" i="1"/>
  <c r="R1028" i="1"/>
  <c r="Q1024" i="1"/>
  <c r="R1024" i="1"/>
  <c r="Q1020" i="1"/>
  <c r="R1020" i="1"/>
  <c r="Q1016" i="1"/>
  <c r="R1016" i="1"/>
  <c r="Q1012" i="1"/>
  <c r="R1012" i="1"/>
  <c r="Q1008" i="1"/>
  <c r="R1008" i="1"/>
  <c r="Q1004" i="1"/>
  <c r="R1004" i="1"/>
  <c r="Q1000" i="1"/>
  <c r="R1000" i="1"/>
  <c r="Q996" i="1"/>
  <c r="R996" i="1"/>
  <c r="Q992" i="1"/>
  <c r="R992" i="1"/>
  <c r="Q988" i="1"/>
  <c r="R988" i="1"/>
  <c r="Q984" i="1"/>
  <c r="R984" i="1"/>
  <c r="Q980" i="1"/>
  <c r="R980" i="1"/>
  <c r="Q976" i="1"/>
  <c r="R976" i="1"/>
  <c r="Q972" i="1"/>
  <c r="R972" i="1"/>
  <c r="Q968" i="1"/>
  <c r="R968" i="1"/>
  <c r="Q964" i="1"/>
  <c r="R964" i="1"/>
  <c r="Q960" i="1"/>
  <c r="R960" i="1"/>
  <c r="Q956" i="1"/>
  <c r="R956" i="1"/>
  <c r="Q952" i="1"/>
  <c r="R952" i="1"/>
  <c r="Q948" i="1"/>
  <c r="R948" i="1"/>
  <c r="Q944" i="1"/>
  <c r="R944" i="1"/>
  <c r="Q940" i="1"/>
  <c r="R940" i="1"/>
  <c r="Q936" i="1"/>
  <c r="R936" i="1"/>
  <c r="Q932" i="1"/>
  <c r="R932" i="1"/>
  <c r="Q928" i="1"/>
  <c r="R928" i="1"/>
  <c r="Q924" i="1"/>
  <c r="R924" i="1"/>
  <c r="Q920" i="1"/>
  <c r="R920" i="1"/>
  <c r="Q916" i="1"/>
  <c r="R916" i="1"/>
  <c r="Q912" i="1"/>
  <c r="R912" i="1"/>
  <c r="Q908" i="1"/>
  <c r="R908" i="1"/>
  <c r="Q904" i="1"/>
  <c r="R904" i="1"/>
  <c r="Q900" i="1"/>
  <c r="R900" i="1"/>
  <c r="Q896" i="1"/>
  <c r="R896" i="1"/>
  <c r="Q892" i="1"/>
  <c r="R892" i="1"/>
  <c r="Q888" i="1"/>
  <c r="R888" i="1"/>
  <c r="Q884" i="1"/>
  <c r="R884" i="1"/>
  <c r="Q880" i="1"/>
  <c r="R880" i="1"/>
  <c r="Q876" i="1"/>
  <c r="R876" i="1"/>
  <c r="Q872" i="1"/>
  <c r="R872" i="1"/>
  <c r="Q868" i="1"/>
  <c r="R868" i="1"/>
  <c r="Q864" i="1"/>
  <c r="R864" i="1"/>
  <c r="Q860" i="1"/>
  <c r="R860" i="1"/>
  <c r="Q856" i="1"/>
  <c r="R856" i="1"/>
  <c r="Q852" i="1"/>
  <c r="R852" i="1"/>
  <c r="Q848" i="1"/>
  <c r="R848" i="1"/>
  <c r="Q844" i="1"/>
  <c r="R844" i="1"/>
  <c r="Q840" i="1"/>
  <c r="R840" i="1"/>
  <c r="Q836" i="1"/>
  <c r="R836" i="1"/>
  <c r="Q832" i="1"/>
  <c r="R832" i="1"/>
  <c r="Q828" i="1"/>
  <c r="R828" i="1"/>
  <c r="Q824" i="1"/>
  <c r="R824" i="1"/>
  <c r="Q820" i="1"/>
  <c r="R820" i="1"/>
  <c r="Q816" i="1"/>
  <c r="R816" i="1"/>
  <c r="Q812" i="1"/>
  <c r="R812" i="1"/>
  <c r="Q808" i="1"/>
  <c r="R808" i="1"/>
  <c r="Q804" i="1"/>
  <c r="R804" i="1"/>
  <c r="Q800" i="1"/>
  <c r="R800" i="1"/>
  <c r="Q796" i="1"/>
  <c r="R796" i="1"/>
  <c r="Q792" i="1"/>
  <c r="R792" i="1"/>
  <c r="Q788" i="1"/>
  <c r="R788" i="1"/>
  <c r="Q784" i="1"/>
  <c r="R784" i="1"/>
  <c r="Q780" i="1"/>
  <c r="R780" i="1"/>
  <c r="Q776" i="1"/>
  <c r="R776" i="1"/>
  <c r="Q772" i="1"/>
  <c r="R772" i="1"/>
  <c r="Q768" i="1"/>
  <c r="R768" i="1"/>
  <c r="Q764" i="1"/>
  <c r="R764" i="1"/>
  <c r="Q760" i="1"/>
  <c r="R760" i="1"/>
  <c r="Q756" i="1"/>
  <c r="R756" i="1"/>
  <c r="Q752" i="1"/>
  <c r="R752" i="1"/>
  <c r="Q748" i="1"/>
  <c r="R748" i="1"/>
  <c r="Q744" i="1"/>
  <c r="R744" i="1"/>
  <c r="Q740" i="1"/>
  <c r="R740" i="1"/>
  <c r="Q736" i="1"/>
  <c r="R736" i="1"/>
  <c r="Q732" i="1"/>
  <c r="R732" i="1"/>
  <c r="Q728" i="1"/>
  <c r="R728" i="1"/>
  <c r="Q724" i="1"/>
  <c r="R724" i="1"/>
  <c r="Q720" i="1"/>
  <c r="R720" i="1"/>
  <c r="Q716" i="1"/>
  <c r="R716" i="1"/>
  <c r="Q712" i="1"/>
  <c r="R712" i="1"/>
  <c r="Q708" i="1"/>
  <c r="R708" i="1"/>
  <c r="Q704" i="1"/>
  <c r="R704" i="1"/>
  <c r="Q700" i="1"/>
  <c r="R700" i="1"/>
  <c r="Q696" i="1"/>
  <c r="R696" i="1"/>
  <c r="Q692" i="1"/>
  <c r="R692" i="1"/>
  <c r="Q688" i="1"/>
  <c r="R688" i="1"/>
  <c r="Q684" i="1"/>
  <c r="R684" i="1"/>
  <c r="Q680" i="1"/>
  <c r="R680" i="1"/>
  <c r="Q676" i="1"/>
  <c r="R676" i="1"/>
  <c r="Q672" i="1"/>
  <c r="R672" i="1"/>
  <c r="Q668" i="1"/>
  <c r="R668" i="1"/>
  <c r="Q664" i="1"/>
  <c r="R664" i="1"/>
  <c r="Q660" i="1"/>
  <c r="R660" i="1"/>
  <c r="Q656" i="1"/>
  <c r="R656" i="1"/>
  <c r="Q652" i="1"/>
  <c r="R652" i="1"/>
  <c r="Q648" i="1"/>
  <c r="R648" i="1"/>
  <c r="Q644" i="1"/>
  <c r="R644" i="1"/>
  <c r="Q640" i="1"/>
  <c r="R640" i="1"/>
  <c r="Q636" i="1"/>
  <c r="R636" i="1"/>
  <c r="Q632" i="1"/>
  <c r="R632" i="1"/>
  <c r="Q628" i="1"/>
  <c r="R628" i="1"/>
  <c r="Q624" i="1"/>
  <c r="R624" i="1"/>
  <c r="Q620" i="1"/>
  <c r="R620" i="1"/>
  <c r="Q616" i="1"/>
  <c r="R616" i="1"/>
  <c r="Q612" i="1"/>
  <c r="R612" i="1"/>
  <c r="Q608" i="1"/>
  <c r="R608" i="1"/>
  <c r="Q604" i="1"/>
  <c r="R604" i="1"/>
  <c r="Q600" i="1"/>
  <c r="R600" i="1"/>
  <c r="Q596" i="1"/>
  <c r="R596" i="1"/>
  <c r="Q592" i="1"/>
  <c r="R592" i="1"/>
  <c r="Q588" i="1"/>
  <c r="R588" i="1"/>
  <c r="Q584" i="1"/>
  <c r="R584" i="1"/>
  <c r="Q580" i="1"/>
  <c r="R580" i="1"/>
  <c r="Q576" i="1"/>
  <c r="R576" i="1"/>
  <c r="Q572" i="1"/>
  <c r="R572" i="1"/>
  <c r="Q568" i="1"/>
  <c r="R568" i="1"/>
  <c r="Q564" i="1"/>
  <c r="R564" i="1"/>
  <c r="Q560" i="1"/>
  <c r="R560" i="1"/>
  <c r="Q556" i="1"/>
  <c r="R556" i="1"/>
  <c r="Q552" i="1"/>
  <c r="R552" i="1"/>
  <c r="Q548" i="1"/>
  <c r="R548" i="1"/>
  <c r="Q544" i="1"/>
  <c r="R544" i="1"/>
  <c r="Q540" i="1"/>
  <c r="R540" i="1"/>
  <c r="Q536" i="1"/>
  <c r="R536" i="1"/>
  <c r="Q532" i="1"/>
  <c r="R532" i="1"/>
  <c r="Q528" i="1"/>
  <c r="R528" i="1"/>
  <c r="Q524" i="1"/>
  <c r="R524" i="1"/>
  <c r="Q520" i="1"/>
  <c r="R520" i="1"/>
  <c r="Q516" i="1"/>
  <c r="R516" i="1"/>
  <c r="Q512" i="1"/>
  <c r="R512" i="1"/>
  <c r="Q508" i="1"/>
  <c r="R508" i="1"/>
  <c r="Q504" i="1"/>
  <c r="R504" i="1"/>
  <c r="Q500" i="1"/>
  <c r="R500" i="1"/>
  <c r="Q496" i="1"/>
  <c r="R496" i="1"/>
  <c r="Q492" i="1"/>
  <c r="R492" i="1"/>
  <c r="Q488" i="1"/>
  <c r="R488" i="1"/>
  <c r="Q484" i="1"/>
  <c r="R484" i="1"/>
  <c r="Q480" i="1"/>
  <c r="R480" i="1"/>
  <c r="Q476" i="1"/>
  <c r="R476" i="1"/>
  <c r="Q472" i="1"/>
  <c r="R472" i="1"/>
  <c r="Q468" i="1"/>
  <c r="R468" i="1"/>
  <c r="Q464" i="1"/>
  <c r="R464" i="1"/>
  <c r="Q460" i="1"/>
  <c r="R460" i="1"/>
  <c r="Q456" i="1"/>
  <c r="R456" i="1"/>
  <c r="Q452" i="1"/>
  <c r="R452" i="1"/>
  <c r="Q448" i="1"/>
  <c r="R448" i="1"/>
  <c r="Q444" i="1"/>
  <c r="R444" i="1"/>
  <c r="Q440" i="1"/>
  <c r="R440" i="1"/>
  <c r="Q436" i="1"/>
  <c r="R436" i="1"/>
  <c r="Q432" i="1"/>
  <c r="R432" i="1"/>
  <c r="Q428" i="1"/>
  <c r="R428" i="1"/>
  <c r="Q424" i="1"/>
  <c r="R424" i="1"/>
  <c r="Q420" i="1"/>
  <c r="R420" i="1"/>
  <c r="Q416" i="1"/>
  <c r="R416" i="1"/>
  <c r="Q412" i="1"/>
  <c r="R412" i="1"/>
  <c r="Q408" i="1"/>
  <c r="R408" i="1"/>
  <c r="Q404" i="1"/>
  <c r="R404" i="1"/>
  <c r="Q400" i="1"/>
  <c r="R400" i="1"/>
  <c r="Q396" i="1"/>
  <c r="R396" i="1"/>
  <c r="Q392" i="1"/>
  <c r="R392" i="1"/>
  <c r="Q388" i="1"/>
  <c r="R388" i="1"/>
  <c r="Q384" i="1"/>
  <c r="R384" i="1"/>
  <c r="Q380" i="1"/>
  <c r="R380" i="1"/>
  <c r="Q376" i="1"/>
  <c r="R376" i="1"/>
  <c r="Q372" i="1"/>
  <c r="R372" i="1"/>
  <c r="Q368" i="1"/>
  <c r="R368" i="1"/>
  <c r="Q364" i="1"/>
  <c r="R364" i="1"/>
  <c r="Q360" i="1"/>
  <c r="R360" i="1"/>
  <c r="Q356" i="1"/>
  <c r="R356" i="1"/>
  <c r="Q352" i="1"/>
  <c r="R352" i="1"/>
  <c r="Q348" i="1"/>
  <c r="R348" i="1"/>
  <c r="Q344" i="1"/>
  <c r="R344" i="1"/>
  <c r="Q340" i="1"/>
  <c r="R340" i="1"/>
  <c r="Q336" i="1"/>
  <c r="R336" i="1"/>
  <c r="Q332" i="1"/>
  <c r="R332" i="1"/>
  <c r="Q328" i="1"/>
  <c r="R328" i="1"/>
  <c r="Q324" i="1"/>
  <c r="R324" i="1"/>
  <c r="Q320" i="1"/>
  <c r="R320" i="1"/>
  <c r="Q316" i="1"/>
  <c r="R316" i="1"/>
  <c r="Q312" i="1"/>
  <c r="R312" i="1"/>
  <c r="Q308" i="1"/>
  <c r="R308" i="1"/>
  <c r="Q304" i="1"/>
  <c r="R304" i="1"/>
  <c r="Q300" i="1"/>
  <c r="R300" i="1"/>
  <c r="Q296" i="1"/>
  <c r="R296" i="1"/>
  <c r="Q292" i="1"/>
  <c r="R292" i="1"/>
  <c r="Q288" i="1"/>
  <c r="R288" i="1"/>
  <c r="Q284" i="1"/>
  <c r="R284" i="1"/>
  <c r="Q280" i="1"/>
  <c r="R280" i="1"/>
  <c r="Q276" i="1"/>
  <c r="R276" i="1"/>
  <c r="Q272" i="1"/>
  <c r="R272" i="1"/>
  <c r="Q268" i="1"/>
  <c r="R268" i="1"/>
  <c r="Q264" i="1"/>
  <c r="R264" i="1"/>
  <c r="Q260" i="1"/>
  <c r="R260" i="1"/>
  <c r="Q256" i="1"/>
  <c r="R256" i="1"/>
  <c r="Q252" i="1"/>
  <c r="R252" i="1"/>
  <c r="Q248" i="1"/>
  <c r="R248" i="1"/>
  <c r="Q244" i="1"/>
  <c r="R244" i="1"/>
  <c r="Q240" i="1"/>
  <c r="R240" i="1"/>
  <c r="Q236" i="1"/>
  <c r="R236" i="1"/>
  <c r="Q232" i="1"/>
  <c r="R232" i="1"/>
  <c r="Q228" i="1"/>
  <c r="R228" i="1"/>
  <c r="Q224" i="1"/>
  <c r="R224" i="1"/>
  <c r="Q220" i="1"/>
  <c r="R220" i="1"/>
  <c r="Q216" i="1"/>
  <c r="R216" i="1"/>
  <c r="Q212" i="1"/>
  <c r="R212" i="1"/>
  <c r="Q208" i="1"/>
  <c r="R208" i="1"/>
  <c r="Q204" i="1"/>
  <c r="R204" i="1"/>
  <c r="Q200" i="1"/>
  <c r="R200" i="1"/>
  <c r="Q196" i="1"/>
  <c r="R196" i="1"/>
  <c r="Q192" i="1"/>
  <c r="R192" i="1"/>
  <c r="Q188" i="1"/>
  <c r="R188" i="1"/>
  <c r="Q184" i="1"/>
  <c r="R184" i="1"/>
  <c r="Q180" i="1"/>
  <c r="R180" i="1"/>
  <c r="Q176" i="1"/>
  <c r="R176" i="1"/>
  <c r="Q172" i="1"/>
  <c r="R172" i="1"/>
  <c r="Q168" i="1"/>
  <c r="R168" i="1"/>
  <c r="Q164" i="1"/>
  <c r="R164" i="1"/>
  <c r="Q160" i="1"/>
  <c r="R160" i="1"/>
  <c r="Q156" i="1"/>
  <c r="R156" i="1"/>
  <c r="Q152" i="1"/>
  <c r="R152" i="1"/>
  <c r="Q148" i="1"/>
  <c r="R148" i="1"/>
  <c r="Q144" i="1"/>
  <c r="R144" i="1"/>
  <c r="Q140" i="1"/>
  <c r="R140" i="1"/>
  <c r="Q136" i="1"/>
  <c r="R136" i="1"/>
  <c r="Q132" i="1"/>
  <c r="R132" i="1"/>
  <c r="Q128" i="1"/>
  <c r="R128" i="1"/>
  <c r="Q124" i="1"/>
  <c r="R124" i="1"/>
  <c r="Q120" i="1"/>
  <c r="R120" i="1"/>
  <c r="Q116" i="1"/>
  <c r="R116" i="1"/>
  <c r="Q112" i="1"/>
  <c r="R112" i="1"/>
  <c r="Q108" i="1"/>
  <c r="R108" i="1"/>
  <c r="Q104" i="1"/>
  <c r="R104" i="1"/>
  <c r="Q100" i="1"/>
  <c r="R100" i="1"/>
  <c r="Q96" i="1"/>
  <c r="R96" i="1"/>
  <c r="Q92" i="1"/>
  <c r="R92" i="1"/>
  <c r="Q88" i="1"/>
  <c r="R88" i="1"/>
  <c r="Q84" i="1"/>
  <c r="R84" i="1"/>
  <c r="Q80" i="1"/>
  <c r="R80" i="1"/>
  <c r="Q76" i="1"/>
  <c r="R76" i="1"/>
  <c r="Q72" i="1"/>
  <c r="R72" i="1"/>
  <c r="Q68" i="1"/>
  <c r="R68" i="1"/>
  <c r="Q64" i="1"/>
  <c r="R64" i="1"/>
  <c r="Q60" i="1"/>
  <c r="R60" i="1"/>
  <c r="Q56" i="1"/>
  <c r="R56" i="1"/>
  <c r="Q52" i="1"/>
  <c r="R52" i="1"/>
  <c r="Q48" i="1"/>
  <c r="R48" i="1"/>
  <c r="Q44" i="1"/>
  <c r="R44" i="1"/>
  <c r="Q40" i="1"/>
  <c r="R40" i="1"/>
  <c r="Q36" i="1"/>
  <c r="R36" i="1"/>
  <c r="Q32" i="1"/>
  <c r="R32" i="1"/>
  <c r="Q28" i="1"/>
  <c r="R28" i="1"/>
  <c r="Q24" i="1"/>
  <c r="R24" i="1"/>
  <c r="Q20" i="1"/>
  <c r="R20" i="1"/>
  <c r="Q16" i="1"/>
  <c r="R16" i="1"/>
  <c r="Q12" i="1"/>
  <c r="R12" i="1"/>
  <c r="Q8" i="1"/>
  <c r="R8" i="1"/>
  <c r="Q4" i="1"/>
  <c r="R4" i="1"/>
  <c r="Q763" i="1"/>
  <c r="R763" i="1"/>
  <c r="Q759" i="1"/>
  <c r="R759" i="1"/>
  <c r="Q755" i="1"/>
  <c r="R755" i="1"/>
  <c r="Q751" i="1"/>
  <c r="R751" i="1"/>
  <c r="Q747" i="1"/>
  <c r="R747" i="1"/>
  <c r="Q743" i="1"/>
  <c r="R743" i="1"/>
  <c r="Q739" i="1"/>
  <c r="R739" i="1"/>
  <c r="Q735" i="1"/>
  <c r="R735" i="1"/>
  <c r="Q731" i="1"/>
  <c r="R731" i="1"/>
  <c r="Q727" i="1"/>
  <c r="R727" i="1"/>
  <c r="Q723" i="1"/>
  <c r="R723" i="1"/>
  <c r="Q719" i="1"/>
  <c r="R719" i="1"/>
  <c r="Q715" i="1"/>
  <c r="R715" i="1"/>
  <c r="Q711" i="1"/>
  <c r="R711" i="1"/>
  <c r="Q707" i="1"/>
  <c r="R707" i="1"/>
  <c r="Q703" i="1"/>
  <c r="R703" i="1"/>
  <c r="Q699" i="1"/>
  <c r="R699" i="1"/>
  <c r="Q695" i="1"/>
  <c r="R695" i="1"/>
  <c r="Q691" i="1"/>
  <c r="R691" i="1"/>
  <c r="Q687" i="1"/>
  <c r="R687" i="1"/>
  <c r="Q683" i="1"/>
  <c r="R683" i="1"/>
  <c r="Q679" i="1"/>
  <c r="R679" i="1"/>
  <c r="Q675" i="1"/>
  <c r="R675" i="1"/>
  <c r="Q671" i="1"/>
  <c r="R671" i="1"/>
  <c r="Q667" i="1"/>
  <c r="R667" i="1"/>
  <c r="Q663" i="1"/>
  <c r="R663" i="1"/>
  <c r="Q659" i="1"/>
  <c r="R659" i="1"/>
  <c r="Q655" i="1"/>
  <c r="R655" i="1"/>
  <c r="Q651" i="1"/>
  <c r="R651" i="1"/>
  <c r="Q647" i="1"/>
  <c r="R647" i="1"/>
  <c r="Q643" i="1"/>
  <c r="R643" i="1"/>
  <c r="Q639" i="1"/>
  <c r="R639" i="1"/>
  <c r="Q635" i="1"/>
  <c r="R635" i="1"/>
  <c r="Q631" i="1"/>
  <c r="R631" i="1"/>
  <c r="Q627" i="1"/>
  <c r="R627" i="1"/>
  <c r="Q623" i="1"/>
  <c r="R623" i="1"/>
  <c r="Q619" i="1"/>
  <c r="R619" i="1"/>
  <c r="Q615" i="1"/>
  <c r="R615" i="1"/>
  <c r="Q611" i="1"/>
  <c r="R611" i="1"/>
  <c r="Q607" i="1"/>
  <c r="R607" i="1"/>
  <c r="Q603" i="1"/>
  <c r="R603" i="1"/>
  <c r="Q599" i="1"/>
  <c r="R599" i="1"/>
  <c r="Q595" i="1"/>
  <c r="R595" i="1"/>
  <c r="Q591" i="1"/>
  <c r="R591" i="1"/>
  <c r="Q587" i="1"/>
  <c r="R587" i="1"/>
  <c r="Q583" i="1"/>
  <c r="R583" i="1"/>
  <c r="Q579" i="1"/>
  <c r="R579" i="1"/>
  <c r="Q575" i="1"/>
  <c r="R575" i="1"/>
  <c r="Q571" i="1"/>
  <c r="R571" i="1"/>
  <c r="Q567" i="1"/>
  <c r="R567" i="1"/>
  <c r="Q563" i="1"/>
  <c r="R563" i="1"/>
  <c r="Q559" i="1"/>
  <c r="R559" i="1"/>
  <c r="Q555" i="1"/>
  <c r="R555" i="1"/>
  <c r="Q551" i="1"/>
  <c r="R551" i="1"/>
  <c r="Q547" i="1"/>
  <c r="R547" i="1"/>
  <c r="Q543" i="1"/>
  <c r="R543" i="1"/>
  <c r="Q539" i="1"/>
  <c r="R539" i="1"/>
  <c r="Q535" i="1"/>
  <c r="R535" i="1"/>
  <c r="Q531" i="1"/>
  <c r="R531" i="1"/>
  <c r="Q527" i="1"/>
  <c r="R527" i="1"/>
  <c r="Q523" i="1"/>
  <c r="R523" i="1"/>
  <c r="Q519" i="1"/>
  <c r="R519" i="1"/>
  <c r="Q515" i="1"/>
  <c r="R515" i="1"/>
  <c r="Q511" i="1"/>
  <c r="R511" i="1"/>
  <c r="Q507" i="1"/>
  <c r="R507" i="1"/>
  <c r="Q503" i="1"/>
  <c r="R503" i="1"/>
  <c r="Q499" i="1"/>
  <c r="R499" i="1"/>
  <c r="Q495" i="1"/>
  <c r="R495" i="1"/>
  <c r="Q491" i="1"/>
  <c r="R491" i="1"/>
  <c r="Q487" i="1"/>
  <c r="R487" i="1"/>
  <c r="Q483" i="1"/>
  <c r="R483" i="1"/>
  <c r="Q479" i="1"/>
  <c r="R479" i="1"/>
  <c r="Q475" i="1"/>
  <c r="R475" i="1"/>
  <c r="Q471" i="1"/>
  <c r="R471" i="1"/>
  <c r="Q467" i="1"/>
  <c r="R467" i="1"/>
  <c r="Q463" i="1"/>
  <c r="R463" i="1"/>
  <c r="Q459" i="1"/>
  <c r="R459" i="1"/>
  <c r="Q455" i="1"/>
  <c r="R455" i="1"/>
  <c r="Q451" i="1"/>
  <c r="R451" i="1"/>
  <c r="Q447" i="1"/>
  <c r="R447" i="1"/>
  <c r="Q443" i="1"/>
  <c r="R443" i="1"/>
  <c r="Q439" i="1"/>
  <c r="R439" i="1"/>
  <c r="Q435" i="1"/>
  <c r="R435" i="1"/>
  <c r="Q431" i="1"/>
  <c r="R431" i="1"/>
  <c r="Q427" i="1"/>
  <c r="R427" i="1"/>
  <c r="Q423" i="1"/>
  <c r="R423" i="1"/>
  <c r="Q419" i="1"/>
  <c r="R419" i="1"/>
  <c r="Q415" i="1"/>
  <c r="R415" i="1"/>
  <c r="Q411" i="1"/>
  <c r="R411" i="1"/>
  <c r="Q407" i="1"/>
  <c r="R407" i="1"/>
  <c r="Q403" i="1"/>
  <c r="R403" i="1"/>
  <c r="Q399" i="1"/>
  <c r="R399" i="1"/>
  <c r="Q395" i="1"/>
  <c r="R395" i="1"/>
  <c r="Q391" i="1"/>
  <c r="R391" i="1"/>
  <c r="Q387" i="1"/>
  <c r="R387" i="1"/>
  <c r="Q383" i="1"/>
  <c r="R383" i="1"/>
  <c r="Q379" i="1"/>
  <c r="R379" i="1"/>
  <c r="Q375" i="1"/>
  <c r="R375" i="1"/>
  <c r="Q371" i="1"/>
  <c r="R371" i="1"/>
  <c r="Q367" i="1"/>
  <c r="R367" i="1"/>
  <c r="Q363" i="1"/>
  <c r="R363" i="1"/>
  <c r="Q359" i="1"/>
  <c r="R359" i="1"/>
  <c r="Q355" i="1"/>
  <c r="R355" i="1"/>
  <c r="Q351" i="1"/>
  <c r="R351" i="1"/>
  <c r="Q347" i="1"/>
  <c r="R347" i="1"/>
  <c r="Q343" i="1"/>
  <c r="R343" i="1"/>
  <c r="Q339" i="1"/>
  <c r="R339" i="1"/>
  <c r="Q335" i="1"/>
  <c r="R335" i="1"/>
  <c r="Q331" i="1"/>
  <c r="R331" i="1"/>
  <c r="Q327" i="1"/>
  <c r="R327" i="1"/>
  <c r="Q323" i="1"/>
  <c r="R323" i="1"/>
  <c r="Q319" i="1"/>
  <c r="R319" i="1"/>
  <c r="Q315" i="1"/>
  <c r="R315" i="1"/>
  <c r="Q311" i="1"/>
  <c r="R311" i="1"/>
  <c r="Q307" i="1"/>
  <c r="R307" i="1"/>
  <c r="Q303" i="1"/>
  <c r="R303" i="1"/>
  <c r="Q299" i="1"/>
  <c r="R299" i="1"/>
  <c r="Q295" i="1"/>
  <c r="R295" i="1"/>
  <c r="Q291" i="1"/>
  <c r="R291" i="1"/>
  <c r="Q287" i="1"/>
  <c r="R287" i="1"/>
  <c r="Q283" i="1"/>
  <c r="R283" i="1"/>
  <c r="Q279" i="1"/>
  <c r="R279" i="1"/>
  <c r="Q275" i="1"/>
  <c r="R275" i="1"/>
  <c r="Q271" i="1"/>
  <c r="R271" i="1"/>
  <c r="Q267" i="1"/>
  <c r="R267" i="1"/>
  <c r="Q263" i="1"/>
  <c r="R263" i="1"/>
  <c r="Q259" i="1"/>
  <c r="R259" i="1"/>
  <c r="Q255" i="1"/>
  <c r="R255" i="1"/>
  <c r="Q251" i="1"/>
  <c r="R251" i="1"/>
  <c r="Q247" i="1"/>
  <c r="R247" i="1"/>
  <c r="Q243" i="1"/>
  <c r="R243" i="1"/>
  <c r="Q239" i="1"/>
  <c r="R239" i="1"/>
  <c r="Q235" i="1"/>
  <c r="R235" i="1"/>
  <c r="Q231" i="1"/>
  <c r="R231" i="1"/>
  <c r="Q227" i="1"/>
  <c r="R227" i="1"/>
  <c r="Q223" i="1"/>
  <c r="R223" i="1"/>
  <c r="Q219" i="1"/>
  <c r="R219" i="1"/>
  <c r="Q215" i="1"/>
  <c r="R215" i="1"/>
  <c r="Q211" i="1"/>
  <c r="R211" i="1"/>
  <c r="Q207" i="1"/>
  <c r="R207" i="1"/>
  <c r="Q203" i="1"/>
  <c r="R203" i="1"/>
  <c r="Q199" i="1"/>
  <c r="R199" i="1"/>
  <c r="Q195" i="1"/>
  <c r="R195" i="1"/>
  <c r="Q191" i="1"/>
  <c r="R191" i="1"/>
  <c r="Q187" i="1"/>
  <c r="R187" i="1"/>
  <c r="Q183" i="1"/>
  <c r="R183" i="1"/>
  <c r="Q179" i="1"/>
  <c r="R179" i="1"/>
  <c r="Q175" i="1"/>
  <c r="R175" i="1"/>
  <c r="Q171" i="1"/>
  <c r="R171" i="1"/>
  <c r="Q167" i="1"/>
  <c r="R167" i="1"/>
  <c r="Q163" i="1"/>
  <c r="R163" i="1"/>
  <c r="Q159" i="1"/>
  <c r="R159" i="1"/>
  <c r="Q155" i="1"/>
  <c r="R155" i="1"/>
  <c r="Q151" i="1"/>
  <c r="R151" i="1"/>
  <c r="Q147" i="1"/>
  <c r="R147" i="1"/>
  <c r="Q143" i="1"/>
  <c r="R143" i="1"/>
  <c r="Q139" i="1"/>
  <c r="R139" i="1"/>
  <c r="Q135" i="1"/>
  <c r="R135" i="1"/>
  <c r="Q131" i="1"/>
  <c r="R131" i="1"/>
  <c r="Q127" i="1"/>
  <c r="R127" i="1"/>
  <c r="Q123" i="1"/>
  <c r="R123" i="1"/>
  <c r="Q119" i="1"/>
  <c r="R119" i="1"/>
  <c r="Q115" i="1"/>
  <c r="R115" i="1"/>
  <c r="Q111" i="1"/>
  <c r="R111" i="1"/>
  <c r="Q107" i="1"/>
  <c r="R107" i="1"/>
  <c r="Q103" i="1"/>
  <c r="R103" i="1"/>
  <c r="Q99" i="1"/>
  <c r="R99" i="1"/>
  <c r="Q95" i="1"/>
  <c r="R95" i="1"/>
  <c r="Q91" i="1"/>
  <c r="R91" i="1"/>
  <c r="Q87" i="1"/>
  <c r="R87" i="1"/>
  <c r="Q83" i="1"/>
  <c r="R83" i="1"/>
  <c r="Q79" i="1"/>
  <c r="R79" i="1"/>
  <c r="Q75" i="1"/>
  <c r="R75" i="1"/>
  <c r="Q71" i="1"/>
  <c r="R71" i="1"/>
  <c r="Q67" i="1"/>
  <c r="R67" i="1"/>
  <c r="Q63" i="1"/>
  <c r="R63" i="1"/>
  <c r="Q59" i="1"/>
  <c r="R59" i="1"/>
  <c r="Q55" i="1"/>
  <c r="R55" i="1"/>
  <c r="Q51" i="1"/>
  <c r="R51" i="1"/>
  <c r="Q47" i="1"/>
  <c r="R47" i="1"/>
  <c r="Q43" i="1"/>
  <c r="R43" i="1"/>
  <c r="Q39" i="1"/>
  <c r="R39" i="1"/>
  <c r="Q35" i="1"/>
  <c r="R35" i="1"/>
  <c r="Q31" i="1"/>
  <c r="R31" i="1"/>
  <c r="Q27" i="1"/>
  <c r="R27" i="1"/>
  <c r="Q23" i="1"/>
  <c r="R23" i="1"/>
  <c r="Q19" i="1"/>
  <c r="R19" i="1"/>
  <c r="Q15" i="1"/>
  <c r="R15" i="1"/>
  <c r="Q11" i="1"/>
  <c r="R11" i="1"/>
  <c r="Q7" i="1"/>
  <c r="R7" i="1"/>
  <c r="Q3" i="1"/>
  <c r="R3" i="1"/>
  <c r="P2" i="1"/>
  <c r="Q2" i="1"/>
  <c r="O1164" i="1"/>
  <c r="P1164" i="1"/>
  <c r="O1162" i="1"/>
  <c r="P1162" i="1"/>
  <c r="O1158" i="1"/>
  <c r="P1158" i="1"/>
  <c r="O1154" i="1"/>
  <c r="P1154" i="1"/>
  <c r="O1150" i="1"/>
  <c r="P1150" i="1"/>
  <c r="O1146" i="1"/>
  <c r="P1146" i="1"/>
  <c r="O1142" i="1"/>
  <c r="P1142" i="1"/>
  <c r="O1138" i="1"/>
  <c r="P1138" i="1"/>
  <c r="O1134" i="1"/>
  <c r="P1134" i="1"/>
  <c r="O1130" i="1"/>
  <c r="P1130" i="1"/>
  <c r="O1126" i="1"/>
  <c r="P1126" i="1"/>
  <c r="O1122" i="1"/>
  <c r="P1122" i="1"/>
  <c r="O1118" i="1"/>
  <c r="P1118" i="1"/>
  <c r="O1114" i="1"/>
  <c r="P1114" i="1"/>
  <c r="O1110" i="1"/>
  <c r="P1110" i="1"/>
  <c r="O1106" i="1"/>
  <c r="P1106" i="1"/>
  <c r="O1102" i="1"/>
  <c r="P1102" i="1"/>
  <c r="O1098" i="1"/>
  <c r="P1098" i="1"/>
  <c r="O1094" i="1"/>
  <c r="P1094" i="1"/>
  <c r="O1090" i="1"/>
  <c r="P1090" i="1"/>
  <c r="O1086" i="1"/>
  <c r="P1086" i="1"/>
  <c r="O1082" i="1"/>
  <c r="P1082" i="1"/>
  <c r="O1078" i="1"/>
  <c r="P1078" i="1"/>
  <c r="O1074" i="1"/>
  <c r="P1074" i="1"/>
  <c r="O1070" i="1"/>
  <c r="P1070" i="1"/>
  <c r="O1066" i="1"/>
  <c r="P1066" i="1"/>
  <c r="O1062" i="1"/>
  <c r="P1062" i="1"/>
  <c r="O1058" i="1"/>
  <c r="P1058" i="1"/>
  <c r="O1054" i="1"/>
  <c r="P1054" i="1"/>
  <c r="O1050" i="1"/>
  <c r="P1050" i="1"/>
  <c r="O1046" i="1"/>
  <c r="P1046" i="1"/>
  <c r="O1042" i="1"/>
  <c r="P1042" i="1"/>
  <c r="O1038" i="1"/>
  <c r="P1038" i="1"/>
  <c r="O1034" i="1"/>
  <c r="P1034" i="1"/>
  <c r="O1030" i="1"/>
  <c r="P1030" i="1"/>
  <c r="O1026" i="1"/>
  <c r="P1026" i="1"/>
  <c r="O1022" i="1"/>
  <c r="P1022" i="1"/>
  <c r="O1161" i="1"/>
  <c r="P1161" i="1"/>
  <c r="O1157" i="1"/>
  <c r="P1157" i="1"/>
  <c r="O1153" i="1"/>
  <c r="P1153" i="1"/>
  <c r="O1149" i="1"/>
  <c r="P1149" i="1"/>
  <c r="O1145" i="1"/>
  <c r="P1145" i="1"/>
  <c r="O1141" i="1"/>
  <c r="P1141" i="1"/>
  <c r="O1137" i="1"/>
  <c r="P1137" i="1"/>
  <c r="O1133" i="1"/>
  <c r="P1133" i="1"/>
  <c r="O1129" i="1"/>
  <c r="P1129" i="1"/>
  <c r="O1125" i="1"/>
  <c r="P1125" i="1"/>
  <c r="O1121" i="1"/>
  <c r="P1121" i="1"/>
  <c r="O1117" i="1"/>
  <c r="P1117" i="1"/>
  <c r="O1113" i="1"/>
  <c r="P1113" i="1"/>
  <c r="O1109" i="1"/>
  <c r="P1109" i="1"/>
  <c r="O1105" i="1"/>
  <c r="P1105" i="1"/>
  <c r="O1101" i="1"/>
  <c r="P1101" i="1"/>
  <c r="O1097" i="1"/>
  <c r="P1097" i="1"/>
  <c r="O1093" i="1"/>
  <c r="P1093" i="1"/>
  <c r="O1089" i="1"/>
  <c r="P1089" i="1"/>
  <c r="O1085" i="1"/>
  <c r="P1085" i="1"/>
  <c r="O1081" i="1"/>
  <c r="P1081" i="1"/>
  <c r="O1077" i="1"/>
  <c r="P1077" i="1"/>
  <c r="O1073" i="1"/>
  <c r="P1073" i="1"/>
  <c r="O1069" i="1"/>
  <c r="P1069" i="1"/>
  <c r="O1065" i="1"/>
  <c r="P1065" i="1"/>
  <c r="O1061" i="1"/>
  <c r="P1061" i="1"/>
  <c r="O1057" i="1"/>
  <c r="P1057" i="1"/>
  <c r="O1053" i="1"/>
  <c r="P1053" i="1"/>
  <c r="O1049" i="1"/>
  <c r="P1049" i="1"/>
  <c r="O1045" i="1"/>
  <c r="P1045" i="1"/>
  <c r="O1041" i="1"/>
  <c r="P1041" i="1"/>
  <c r="O1037" i="1"/>
  <c r="P1037" i="1"/>
  <c r="O1033" i="1"/>
  <c r="P1033" i="1"/>
  <c r="O1029" i="1"/>
  <c r="P1029" i="1"/>
  <c r="O1025" i="1"/>
  <c r="P1025" i="1"/>
  <c r="O1021" i="1"/>
  <c r="P1021" i="1"/>
  <c r="O1017" i="1"/>
  <c r="P1017" i="1"/>
  <c r="O1152" i="1"/>
  <c r="P1152" i="1"/>
  <c r="O1144" i="1"/>
  <c r="P1144" i="1"/>
  <c r="O1136" i="1"/>
  <c r="P1136" i="1"/>
  <c r="O1128" i="1"/>
  <c r="P1128" i="1"/>
  <c r="O1120" i="1"/>
  <c r="P1120" i="1"/>
  <c r="O1112" i="1"/>
  <c r="P1112" i="1"/>
  <c r="O1104" i="1"/>
  <c r="P1104" i="1"/>
  <c r="O1096" i="1"/>
  <c r="P1096" i="1"/>
  <c r="O1088" i="1"/>
  <c r="P1088" i="1"/>
  <c r="O1080" i="1"/>
  <c r="P1080" i="1"/>
  <c r="O1072" i="1"/>
  <c r="P1072" i="1"/>
  <c r="O1064" i="1"/>
  <c r="P1064" i="1"/>
  <c r="O1056" i="1"/>
  <c r="P1056" i="1"/>
  <c r="O1048" i="1"/>
  <c r="P1048" i="1"/>
  <c r="O1040" i="1"/>
  <c r="P1040" i="1"/>
  <c r="O1032" i="1"/>
  <c r="P1032" i="1"/>
  <c r="O1024" i="1"/>
  <c r="P1024" i="1"/>
  <c r="O1016" i="1"/>
  <c r="P1016" i="1"/>
  <c r="O1008" i="1"/>
  <c r="P1008" i="1"/>
  <c r="O1000" i="1"/>
  <c r="P1000" i="1"/>
  <c r="O992" i="1"/>
  <c r="P992" i="1"/>
  <c r="O984" i="1"/>
  <c r="P984" i="1"/>
  <c r="O976" i="1"/>
  <c r="P976" i="1"/>
  <c r="O968" i="1"/>
  <c r="P968" i="1"/>
  <c r="O960" i="1"/>
  <c r="P960" i="1"/>
  <c r="O952" i="1"/>
  <c r="P952" i="1"/>
  <c r="O944" i="1"/>
  <c r="P944" i="1"/>
  <c r="O936" i="1"/>
  <c r="P936" i="1"/>
  <c r="O928" i="1"/>
  <c r="P928" i="1"/>
  <c r="O920" i="1"/>
  <c r="P920" i="1"/>
  <c r="O912" i="1"/>
  <c r="P912" i="1"/>
  <c r="O904" i="1"/>
  <c r="P904" i="1"/>
  <c r="O896" i="1"/>
  <c r="P896" i="1"/>
  <c r="O888" i="1"/>
  <c r="P888" i="1"/>
  <c r="O880" i="1"/>
  <c r="P880" i="1"/>
  <c r="O780" i="1"/>
  <c r="P780" i="1"/>
  <c r="O1160" i="1"/>
  <c r="P1160" i="1"/>
  <c r="O1156" i="1"/>
  <c r="P1156" i="1"/>
  <c r="O1148" i="1"/>
  <c r="P1148" i="1"/>
  <c r="O1140" i="1"/>
  <c r="P1140" i="1"/>
  <c r="O1132" i="1"/>
  <c r="P1132" i="1"/>
  <c r="O1124" i="1"/>
  <c r="P1124" i="1"/>
  <c r="O1116" i="1"/>
  <c r="P1116" i="1"/>
  <c r="O1108" i="1"/>
  <c r="P1108" i="1"/>
  <c r="O1100" i="1"/>
  <c r="P1100" i="1"/>
  <c r="O1092" i="1"/>
  <c r="P1092" i="1"/>
  <c r="O1084" i="1"/>
  <c r="P1084" i="1"/>
  <c r="O1076" i="1"/>
  <c r="P1076" i="1"/>
  <c r="O1068" i="1"/>
  <c r="P1068" i="1"/>
  <c r="O1060" i="1"/>
  <c r="P1060" i="1"/>
  <c r="O1052" i="1"/>
  <c r="P1052" i="1"/>
  <c r="O1044" i="1"/>
  <c r="P1044" i="1"/>
  <c r="O1036" i="1"/>
  <c r="P1036" i="1"/>
  <c r="O1028" i="1"/>
  <c r="P1028" i="1"/>
  <c r="O1020" i="1"/>
  <c r="P1020" i="1"/>
  <c r="O1012" i="1"/>
  <c r="P1012" i="1"/>
  <c r="O1004" i="1"/>
  <c r="P1004" i="1"/>
  <c r="O996" i="1"/>
  <c r="P996" i="1"/>
  <c r="O988" i="1"/>
  <c r="P988" i="1"/>
  <c r="O980" i="1"/>
  <c r="P980" i="1"/>
  <c r="O972" i="1"/>
  <c r="P972" i="1"/>
  <c r="O964" i="1"/>
  <c r="P964" i="1"/>
  <c r="O956" i="1"/>
  <c r="P956" i="1"/>
  <c r="O948" i="1"/>
  <c r="P948" i="1"/>
  <c r="O940" i="1"/>
  <c r="P940" i="1"/>
  <c r="O932" i="1"/>
  <c r="P932" i="1"/>
  <c r="O924" i="1"/>
  <c r="P924" i="1"/>
  <c r="O916" i="1"/>
  <c r="P916" i="1"/>
  <c r="O908" i="1"/>
  <c r="P908" i="1"/>
  <c r="O900" i="1"/>
  <c r="P900" i="1"/>
  <c r="O892" i="1"/>
  <c r="P892" i="1"/>
  <c r="O884" i="1"/>
  <c r="P884" i="1"/>
  <c r="O876" i="1"/>
  <c r="P876" i="1"/>
  <c r="O872" i="1"/>
  <c r="P872" i="1"/>
  <c r="O1018" i="1"/>
  <c r="P1018" i="1"/>
  <c r="O1014" i="1"/>
  <c r="P1014" i="1"/>
  <c r="O1010" i="1"/>
  <c r="P1010" i="1"/>
  <c r="O1006" i="1"/>
  <c r="P1006" i="1"/>
  <c r="O1002" i="1"/>
  <c r="P1002" i="1"/>
  <c r="O998" i="1"/>
  <c r="P998" i="1"/>
  <c r="O994" i="1"/>
  <c r="P994" i="1"/>
  <c r="O990" i="1"/>
  <c r="P990" i="1"/>
  <c r="O986" i="1"/>
  <c r="P986" i="1"/>
  <c r="O982" i="1"/>
  <c r="P982" i="1"/>
  <c r="O978" i="1"/>
  <c r="P978" i="1"/>
  <c r="O974" i="1"/>
  <c r="P974" i="1"/>
  <c r="O970" i="1"/>
  <c r="P970" i="1"/>
  <c r="O966" i="1"/>
  <c r="P966" i="1"/>
  <c r="O962" i="1"/>
  <c r="P962" i="1"/>
  <c r="O958" i="1"/>
  <c r="P958" i="1"/>
  <c r="O954" i="1"/>
  <c r="P954" i="1"/>
  <c r="O950" i="1"/>
  <c r="P950" i="1"/>
  <c r="O946" i="1"/>
  <c r="P946" i="1"/>
  <c r="O942" i="1"/>
  <c r="P942" i="1"/>
  <c r="O938" i="1"/>
  <c r="P938" i="1"/>
  <c r="O934" i="1"/>
  <c r="P934" i="1"/>
  <c r="O930" i="1"/>
  <c r="P930" i="1"/>
  <c r="O926" i="1"/>
  <c r="P926" i="1"/>
  <c r="O922" i="1"/>
  <c r="P922" i="1"/>
  <c r="O918" i="1"/>
  <c r="P918" i="1"/>
  <c r="O914" i="1"/>
  <c r="P914" i="1"/>
  <c r="O910" i="1"/>
  <c r="P910" i="1"/>
  <c r="O906" i="1"/>
  <c r="P906" i="1"/>
  <c r="O902" i="1"/>
  <c r="P902" i="1"/>
  <c r="O898" i="1"/>
  <c r="P898" i="1"/>
  <c r="O894" i="1"/>
  <c r="P894" i="1"/>
  <c r="O890" i="1"/>
  <c r="P890" i="1"/>
  <c r="O886" i="1"/>
  <c r="P886" i="1"/>
  <c r="O882" i="1"/>
  <c r="P882" i="1"/>
  <c r="O878" i="1"/>
  <c r="P878" i="1"/>
  <c r="O874" i="1"/>
  <c r="P874" i="1"/>
  <c r="O870" i="1"/>
  <c r="P870" i="1"/>
  <c r="O866" i="1"/>
  <c r="P866" i="1"/>
  <c r="O862" i="1"/>
  <c r="P862" i="1"/>
  <c r="O858" i="1"/>
  <c r="P858" i="1"/>
  <c r="O854" i="1"/>
  <c r="P854" i="1"/>
  <c r="O850" i="1"/>
  <c r="P850" i="1"/>
  <c r="O846" i="1"/>
  <c r="P846" i="1"/>
  <c r="O842" i="1"/>
  <c r="P842" i="1"/>
  <c r="O838" i="1"/>
  <c r="P838" i="1"/>
  <c r="O834" i="1"/>
  <c r="P834" i="1"/>
  <c r="O830" i="1"/>
  <c r="P830" i="1"/>
  <c r="O826" i="1"/>
  <c r="P826" i="1"/>
  <c r="O822" i="1"/>
  <c r="P822" i="1"/>
  <c r="O818" i="1"/>
  <c r="P818" i="1"/>
  <c r="O814" i="1"/>
  <c r="P814" i="1"/>
  <c r="O810" i="1"/>
  <c r="P810" i="1"/>
  <c r="O806" i="1"/>
  <c r="P806" i="1"/>
  <c r="O802" i="1"/>
  <c r="P802" i="1"/>
  <c r="O798" i="1"/>
  <c r="P798" i="1"/>
  <c r="O794" i="1"/>
  <c r="P794" i="1"/>
  <c r="O790" i="1"/>
  <c r="P790" i="1"/>
  <c r="O786" i="1"/>
  <c r="P786" i="1"/>
  <c r="O782" i="1"/>
  <c r="P782" i="1"/>
  <c r="O778" i="1"/>
  <c r="P778" i="1"/>
  <c r="O774" i="1"/>
  <c r="P774" i="1"/>
  <c r="O770" i="1"/>
  <c r="P770" i="1"/>
  <c r="O766" i="1"/>
  <c r="P766" i="1"/>
  <c r="O762" i="1"/>
  <c r="P762" i="1"/>
  <c r="O758" i="1"/>
  <c r="P758" i="1"/>
  <c r="O754" i="1"/>
  <c r="P754" i="1"/>
  <c r="O750" i="1"/>
  <c r="P750" i="1"/>
  <c r="O746" i="1"/>
  <c r="P746" i="1"/>
  <c r="O742" i="1"/>
  <c r="P742" i="1"/>
  <c r="O738" i="1"/>
  <c r="P738" i="1"/>
  <c r="O734" i="1"/>
  <c r="P734" i="1"/>
  <c r="O730" i="1"/>
  <c r="P730" i="1"/>
  <c r="O726" i="1"/>
  <c r="P726" i="1"/>
  <c r="O722" i="1"/>
  <c r="P722" i="1"/>
  <c r="O718" i="1"/>
  <c r="P718" i="1"/>
  <c r="O714" i="1"/>
  <c r="P714" i="1"/>
  <c r="O710" i="1"/>
  <c r="P710" i="1"/>
  <c r="O706" i="1"/>
  <c r="P706" i="1"/>
  <c r="O702" i="1"/>
  <c r="P702" i="1"/>
  <c r="O698" i="1"/>
  <c r="P698" i="1"/>
  <c r="O694" i="1"/>
  <c r="P694" i="1"/>
  <c r="O690" i="1"/>
  <c r="P690" i="1"/>
  <c r="O686" i="1"/>
  <c r="P686" i="1"/>
  <c r="O682" i="1"/>
  <c r="P682" i="1"/>
  <c r="O678" i="1"/>
  <c r="P678" i="1"/>
  <c r="O674" i="1"/>
  <c r="P674" i="1"/>
  <c r="O670" i="1"/>
  <c r="P670" i="1"/>
  <c r="O666" i="1"/>
  <c r="P666" i="1"/>
  <c r="O662" i="1"/>
  <c r="P662" i="1"/>
  <c r="O658" i="1"/>
  <c r="P658" i="1"/>
  <c r="O654" i="1"/>
  <c r="P654" i="1"/>
  <c r="O650" i="1"/>
  <c r="P650" i="1"/>
  <c r="O646" i="1"/>
  <c r="P646" i="1"/>
  <c r="O642" i="1"/>
  <c r="P642" i="1"/>
  <c r="O638" i="1"/>
  <c r="P638" i="1"/>
  <c r="O634" i="1"/>
  <c r="P634" i="1"/>
  <c r="O630" i="1"/>
  <c r="P630" i="1"/>
  <c r="O626" i="1"/>
  <c r="P626" i="1"/>
  <c r="O622" i="1"/>
  <c r="P622" i="1"/>
  <c r="O618" i="1"/>
  <c r="P618" i="1"/>
  <c r="O614" i="1"/>
  <c r="P614" i="1"/>
  <c r="O610" i="1"/>
  <c r="P610" i="1"/>
  <c r="O606" i="1"/>
  <c r="P606" i="1"/>
  <c r="O602" i="1"/>
  <c r="P602" i="1"/>
  <c r="O598" i="1"/>
  <c r="P598" i="1"/>
  <c r="O594" i="1"/>
  <c r="P594" i="1"/>
  <c r="O590" i="1"/>
  <c r="P590" i="1"/>
  <c r="O586" i="1"/>
  <c r="P586" i="1"/>
  <c r="O582" i="1"/>
  <c r="P582" i="1"/>
  <c r="O578" i="1"/>
  <c r="P578" i="1"/>
  <c r="O574" i="1"/>
  <c r="P574" i="1"/>
  <c r="O570" i="1"/>
  <c r="P570" i="1"/>
  <c r="O566" i="1"/>
  <c r="P566" i="1"/>
  <c r="O562" i="1"/>
  <c r="P562" i="1"/>
  <c r="O558" i="1"/>
  <c r="P558" i="1"/>
  <c r="O554" i="1"/>
  <c r="P554" i="1"/>
  <c r="O550" i="1"/>
  <c r="P550" i="1"/>
  <c r="O546" i="1"/>
  <c r="P546" i="1"/>
  <c r="O542" i="1"/>
  <c r="P542" i="1"/>
  <c r="O538" i="1"/>
  <c r="P538" i="1"/>
  <c r="O534" i="1"/>
  <c r="P534" i="1"/>
  <c r="O530" i="1"/>
  <c r="P530" i="1"/>
  <c r="O526" i="1"/>
  <c r="P526" i="1"/>
  <c r="O522" i="1"/>
  <c r="P522" i="1"/>
  <c r="O518" i="1"/>
  <c r="P518" i="1"/>
  <c r="O514" i="1"/>
  <c r="P514" i="1"/>
  <c r="O510" i="1"/>
  <c r="P510" i="1"/>
  <c r="O506" i="1"/>
  <c r="P506" i="1"/>
  <c r="O502" i="1"/>
  <c r="P502" i="1"/>
  <c r="O498" i="1"/>
  <c r="P498" i="1"/>
  <c r="O494" i="1"/>
  <c r="P494" i="1"/>
  <c r="O490" i="1"/>
  <c r="P490" i="1"/>
  <c r="O486" i="1"/>
  <c r="P486" i="1"/>
  <c r="O482" i="1"/>
  <c r="P482" i="1"/>
  <c r="O478" i="1"/>
  <c r="P478" i="1"/>
  <c r="O474" i="1"/>
  <c r="P474" i="1"/>
  <c r="O470" i="1"/>
  <c r="P470" i="1"/>
  <c r="O466" i="1"/>
  <c r="P466" i="1"/>
  <c r="O462" i="1"/>
  <c r="P462" i="1"/>
  <c r="O458" i="1"/>
  <c r="P458" i="1"/>
  <c r="O454" i="1"/>
  <c r="P454" i="1"/>
  <c r="O450" i="1"/>
  <c r="P450" i="1"/>
  <c r="O446" i="1"/>
  <c r="P446" i="1"/>
  <c r="O442" i="1"/>
  <c r="P442" i="1"/>
  <c r="O438" i="1"/>
  <c r="P438" i="1"/>
  <c r="O434" i="1"/>
  <c r="P434" i="1"/>
  <c r="O430" i="1"/>
  <c r="P430" i="1"/>
  <c r="O426" i="1"/>
  <c r="P426" i="1"/>
  <c r="O422" i="1"/>
  <c r="P422" i="1"/>
  <c r="O418" i="1"/>
  <c r="P418" i="1"/>
  <c r="O414" i="1"/>
  <c r="P414" i="1"/>
  <c r="O410" i="1"/>
  <c r="P410" i="1"/>
  <c r="O406" i="1"/>
  <c r="P406" i="1"/>
  <c r="O402" i="1"/>
  <c r="P402" i="1"/>
  <c r="O398" i="1"/>
  <c r="P398" i="1"/>
  <c r="O394" i="1"/>
  <c r="P394" i="1"/>
  <c r="O390" i="1"/>
  <c r="P390" i="1"/>
  <c r="O386" i="1"/>
  <c r="P386" i="1"/>
  <c r="O382" i="1"/>
  <c r="P382" i="1"/>
  <c r="O378" i="1"/>
  <c r="P378" i="1"/>
  <c r="O374" i="1"/>
  <c r="P374" i="1"/>
  <c r="O370" i="1"/>
  <c r="P370" i="1"/>
  <c r="O366" i="1"/>
  <c r="P366" i="1"/>
  <c r="O362" i="1"/>
  <c r="P362" i="1"/>
  <c r="O358" i="1"/>
  <c r="P358" i="1"/>
  <c r="O354" i="1"/>
  <c r="P354" i="1"/>
  <c r="O350" i="1"/>
  <c r="P350" i="1"/>
  <c r="O346" i="1"/>
  <c r="P346" i="1"/>
  <c r="O342" i="1"/>
  <c r="P342" i="1"/>
  <c r="O338" i="1"/>
  <c r="P338" i="1"/>
  <c r="O334" i="1"/>
  <c r="P334" i="1"/>
  <c r="O330" i="1"/>
  <c r="P330" i="1"/>
  <c r="O326" i="1"/>
  <c r="P326" i="1"/>
  <c r="O322" i="1"/>
  <c r="P322" i="1"/>
  <c r="O318" i="1"/>
  <c r="P318" i="1"/>
  <c r="O314" i="1"/>
  <c r="P314" i="1"/>
  <c r="O310" i="1"/>
  <c r="P310" i="1"/>
  <c r="O306" i="1"/>
  <c r="P306" i="1"/>
  <c r="O302" i="1"/>
  <c r="P302" i="1"/>
  <c r="O298" i="1"/>
  <c r="P298" i="1"/>
  <c r="O294" i="1"/>
  <c r="P294" i="1"/>
  <c r="O290" i="1"/>
  <c r="P290" i="1"/>
  <c r="O286" i="1"/>
  <c r="P286" i="1"/>
  <c r="O282" i="1"/>
  <c r="P282" i="1"/>
  <c r="O278" i="1"/>
  <c r="P278" i="1"/>
  <c r="O274" i="1"/>
  <c r="P274" i="1"/>
  <c r="O270" i="1"/>
  <c r="P270" i="1"/>
  <c r="O266" i="1"/>
  <c r="P266" i="1"/>
  <c r="O262" i="1"/>
  <c r="P262" i="1"/>
  <c r="O258" i="1"/>
  <c r="P258" i="1"/>
  <c r="O254" i="1"/>
  <c r="P254" i="1"/>
  <c r="O250" i="1"/>
  <c r="P250" i="1"/>
  <c r="O246" i="1"/>
  <c r="P246" i="1"/>
  <c r="O242" i="1"/>
  <c r="P242" i="1"/>
  <c r="O238" i="1"/>
  <c r="P238" i="1"/>
  <c r="O234" i="1"/>
  <c r="P234" i="1"/>
  <c r="O230" i="1"/>
  <c r="P230" i="1"/>
  <c r="O226" i="1"/>
  <c r="P226" i="1"/>
  <c r="O222" i="1"/>
  <c r="P222" i="1"/>
  <c r="O218" i="1"/>
  <c r="P218" i="1"/>
  <c r="O214" i="1"/>
  <c r="P214" i="1"/>
  <c r="O210" i="1"/>
  <c r="P210" i="1"/>
  <c r="O206" i="1"/>
  <c r="P206" i="1"/>
  <c r="O202" i="1"/>
  <c r="P202" i="1"/>
  <c r="O198" i="1"/>
  <c r="P198" i="1"/>
  <c r="O194" i="1"/>
  <c r="P194" i="1"/>
  <c r="O190" i="1"/>
  <c r="P190" i="1"/>
  <c r="O186" i="1"/>
  <c r="P186" i="1"/>
  <c r="O182" i="1"/>
  <c r="P182" i="1"/>
  <c r="O178" i="1"/>
  <c r="P178" i="1"/>
  <c r="O174" i="1"/>
  <c r="P174" i="1"/>
  <c r="O170" i="1"/>
  <c r="P170" i="1"/>
  <c r="O166" i="1"/>
  <c r="P166" i="1"/>
  <c r="O162" i="1"/>
  <c r="P162" i="1"/>
  <c r="O158" i="1"/>
  <c r="P158" i="1"/>
  <c r="O154" i="1"/>
  <c r="P154" i="1"/>
  <c r="O150" i="1"/>
  <c r="P150" i="1"/>
  <c r="O146" i="1"/>
  <c r="P146" i="1"/>
  <c r="O142" i="1"/>
  <c r="P142" i="1"/>
  <c r="O138" i="1"/>
  <c r="P138" i="1"/>
  <c r="O134" i="1"/>
  <c r="P134" i="1"/>
  <c r="O130" i="1"/>
  <c r="P130" i="1"/>
  <c r="O126" i="1"/>
  <c r="P126" i="1"/>
  <c r="O122" i="1"/>
  <c r="P122" i="1"/>
  <c r="O118" i="1"/>
  <c r="P118" i="1"/>
  <c r="O114" i="1"/>
  <c r="P114" i="1"/>
  <c r="O110" i="1"/>
  <c r="P110" i="1"/>
  <c r="O106" i="1"/>
  <c r="P106" i="1"/>
  <c r="O102" i="1"/>
  <c r="P102" i="1"/>
  <c r="O98" i="1"/>
  <c r="P98" i="1"/>
  <c r="O94" i="1"/>
  <c r="P94" i="1"/>
  <c r="O90" i="1"/>
  <c r="P90" i="1"/>
  <c r="O86" i="1"/>
  <c r="P86" i="1"/>
  <c r="O82" i="1"/>
  <c r="P82" i="1"/>
  <c r="O78" i="1"/>
  <c r="P78" i="1"/>
  <c r="O74" i="1"/>
  <c r="P74" i="1"/>
  <c r="O70" i="1"/>
  <c r="P70" i="1"/>
  <c r="O66" i="1"/>
  <c r="P66" i="1"/>
  <c r="O62" i="1"/>
  <c r="P62" i="1"/>
  <c r="O58" i="1"/>
  <c r="P58" i="1"/>
  <c r="O54" i="1"/>
  <c r="P54" i="1"/>
  <c r="O50" i="1"/>
  <c r="P50" i="1"/>
  <c r="O46" i="1"/>
  <c r="P46" i="1"/>
  <c r="O42" i="1"/>
  <c r="P42" i="1"/>
  <c r="O38" i="1"/>
  <c r="P38" i="1"/>
  <c r="O34" i="1"/>
  <c r="P34" i="1"/>
  <c r="O30" i="1"/>
  <c r="P30" i="1"/>
  <c r="O26" i="1"/>
  <c r="P26" i="1"/>
  <c r="O22" i="1"/>
  <c r="P22" i="1"/>
  <c r="O18" i="1"/>
  <c r="P18" i="1"/>
  <c r="O14" i="1"/>
  <c r="P14" i="1"/>
  <c r="O10" i="1"/>
  <c r="P10" i="1"/>
  <c r="O6" i="1"/>
  <c r="P6" i="1"/>
  <c r="O1013" i="1"/>
  <c r="P1013" i="1"/>
  <c r="O1009" i="1"/>
  <c r="P1009" i="1"/>
  <c r="O1005" i="1"/>
  <c r="P1005" i="1"/>
  <c r="O1001" i="1"/>
  <c r="P1001" i="1"/>
  <c r="O997" i="1"/>
  <c r="P997" i="1"/>
  <c r="O993" i="1"/>
  <c r="P993" i="1"/>
  <c r="O989" i="1"/>
  <c r="P989" i="1"/>
  <c r="O985" i="1"/>
  <c r="P985" i="1"/>
  <c r="O981" i="1"/>
  <c r="P981" i="1"/>
  <c r="O977" i="1"/>
  <c r="P977" i="1"/>
  <c r="O973" i="1"/>
  <c r="P973" i="1"/>
  <c r="O969" i="1"/>
  <c r="P969" i="1"/>
  <c r="O965" i="1"/>
  <c r="P965" i="1"/>
  <c r="O961" i="1"/>
  <c r="P961" i="1"/>
  <c r="O957" i="1"/>
  <c r="P957" i="1"/>
  <c r="O953" i="1"/>
  <c r="P953" i="1"/>
  <c r="O949" i="1"/>
  <c r="P949" i="1"/>
  <c r="O945" i="1"/>
  <c r="P945" i="1"/>
  <c r="O941" i="1"/>
  <c r="P941" i="1"/>
  <c r="O937" i="1"/>
  <c r="P937" i="1"/>
  <c r="O933" i="1"/>
  <c r="P933" i="1"/>
  <c r="O929" i="1"/>
  <c r="P929" i="1"/>
  <c r="O925" i="1"/>
  <c r="P925" i="1"/>
  <c r="O921" i="1"/>
  <c r="P921" i="1"/>
  <c r="O917" i="1"/>
  <c r="P917" i="1"/>
  <c r="O913" i="1"/>
  <c r="P913" i="1"/>
  <c r="O909" i="1"/>
  <c r="P909" i="1"/>
  <c r="O905" i="1"/>
  <c r="P905" i="1"/>
  <c r="O901" i="1"/>
  <c r="P901" i="1"/>
  <c r="O897" i="1"/>
  <c r="P897" i="1"/>
  <c r="O893" i="1"/>
  <c r="P893" i="1"/>
  <c r="O889" i="1"/>
  <c r="P889" i="1"/>
  <c r="O885" i="1"/>
  <c r="P885" i="1"/>
  <c r="O881" i="1"/>
  <c r="P881" i="1"/>
  <c r="O877" i="1"/>
  <c r="P877" i="1"/>
  <c r="O873" i="1"/>
  <c r="P873" i="1"/>
  <c r="O869" i="1"/>
  <c r="P869" i="1"/>
  <c r="O865" i="1"/>
  <c r="P865" i="1"/>
  <c r="O861" i="1"/>
  <c r="P861" i="1"/>
  <c r="O857" i="1"/>
  <c r="P857" i="1"/>
  <c r="O853" i="1"/>
  <c r="P853" i="1"/>
  <c r="O849" i="1"/>
  <c r="P849" i="1"/>
  <c r="O845" i="1"/>
  <c r="P845" i="1"/>
  <c r="O841" i="1"/>
  <c r="P841" i="1"/>
  <c r="O837" i="1"/>
  <c r="P837" i="1"/>
  <c r="O833" i="1"/>
  <c r="P833" i="1"/>
  <c r="O829" i="1"/>
  <c r="P829" i="1"/>
  <c r="O825" i="1"/>
  <c r="P825" i="1"/>
  <c r="O821" i="1"/>
  <c r="P821" i="1"/>
  <c r="O817" i="1"/>
  <c r="P817" i="1"/>
  <c r="O813" i="1"/>
  <c r="P813" i="1"/>
  <c r="O809" i="1"/>
  <c r="P809" i="1"/>
  <c r="O805" i="1"/>
  <c r="P805" i="1"/>
  <c r="O801" i="1"/>
  <c r="P801" i="1"/>
  <c r="O797" i="1"/>
  <c r="P797" i="1"/>
  <c r="O793" i="1"/>
  <c r="P793" i="1"/>
  <c r="O789" i="1"/>
  <c r="P789" i="1"/>
  <c r="O785" i="1"/>
  <c r="P785" i="1"/>
  <c r="O781" i="1"/>
  <c r="P781" i="1"/>
  <c r="O777" i="1"/>
  <c r="P777" i="1"/>
  <c r="O773" i="1"/>
  <c r="P773" i="1"/>
  <c r="O769" i="1"/>
  <c r="P769" i="1"/>
  <c r="O765" i="1"/>
  <c r="P765" i="1"/>
  <c r="O761" i="1"/>
  <c r="P761" i="1"/>
  <c r="O757" i="1"/>
  <c r="P757" i="1"/>
  <c r="O753" i="1"/>
  <c r="P753" i="1"/>
  <c r="O749" i="1"/>
  <c r="P749" i="1"/>
  <c r="O745" i="1"/>
  <c r="P745" i="1"/>
  <c r="O741" i="1"/>
  <c r="P741" i="1"/>
  <c r="O737" i="1"/>
  <c r="P737" i="1"/>
  <c r="O733" i="1"/>
  <c r="P733" i="1"/>
  <c r="O729" i="1"/>
  <c r="P729" i="1"/>
  <c r="O725" i="1"/>
  <c r="P725" i="1"/>
  <c r="O721" i="1"/>
  <c r="P721" i="1"/>
  <c r="O717" i="1"/>
  <c r="P717" i="1"/>
  <c r="O713" i="1"/>
  <c r="P713" i="1"/>
  <c r="O709" i="1"/>
  <c r="P709" i="1"/>
  <c r="O705" i="1"/>
  <c r="P705" i="1"/>
  <c r="O701" i="1"/>
  <c r="P701" i="1"/>
  <c r="O697" i="1"/>
  <c r="P697" i="1"/>
  <c r="O693" i="1"/>
  <c r="P693" i="1"/>
  <c r="O689" i="1"/>
  <c r="P689" i="1"/>
  <c r="O685" i="1"/>
  <c r="P685" i="1"/>
  <c r="O681" i="1"/>
  <c r="P681" i="1"/>
  <c r="O677" i="1"/>
  <c r="P677" i="1"/>
  <c r="O673" i="1"/>
  <c r="P673" i="1"/>
  <c r="O669" i="1"/>
  <c r="P669" i="1"/>
  <c r="O665" i="1"/>
  <c r="P665" i="1"/>
  <c r="O661" i="1"/>
  <c r="P661" i="1"/>
  <c r="O657" i="1"/>
  <c r="P657" i="1"/>
  <c r="O653" i="1"/>
  <c r="P653" i="1"/>
  <c r="O649" i="1"/>
  <c r="P649" i="1"/>
  <c r="O645" i="1"/>
  <c r="P645" i="1"/>
  <c r="O641" i="1"/>
  <c r="P641" i="1"/>
  <c r="O637" i="1"/>
  <c r="P637" i="1"/>
  <c r="O633" i="1"/>
  <c r="P633" i="1"/>
  <c r="O629" i="1"/>
  <c r="P629" i="1"/>
  <c r="O625" i="1"/>
  <c r="P625" i="1"/>
  <c r="O621" i="1"/>
  <c r="P621" i="1"/>
  <c r="O617" i="1"/>
  <c r="P617" i="1"/>
  <c r="O613" i="1"/>
  <c r="P613" i="1"/>
  <c r="O609" i="1"/>
  <c r="P609" i="1"/>
  <c r="O605" i="1"/>
  <c r="P605" i="1"/>
  <c r="O601" i="1"/>
  <c r="P601" i="1"/>
  <c r="O597" i="1"/>
  <c r="P597" i="1"/>
  <c r="O593" i="1"/>
  <c r="P593" i="1"/>
  <c r="O589" i="1"/>
  <c r="P589" i="1"/>
  <c r="O585" i="1"/>
  <c r="P585" i="1"/>
  <c r="O581" i="1"/>
  <c r="P581" i="1"/>
  <c r="O577" i="1"/>
  <c r="P577" i="1"/>
  <c r="O573" i="1"/>
  <c r="P573" i="1"/>
  <c r="O569" i="1"/>
  <c r="P569" i="1"/>
  <c r="O565" i="1"/>
  <c r="P565" i="1"/>
  <c r="O561" i="1"/>
  <c r="P561" i="1"/>
  <c r="O557" i="1"/>
  <c r="P557" i="1"/>
  <c r="O553" i="1"/>
  <c r="P553" i="1"/>
  <c r="O549" i="1"/>
  <c r="P549" i="1"/>
  <c r="O545" i="1"/>
  <c r="P545" i="1"/>
  <c r="O541" i="1"/>
  <c r="P541" i="1"/>
  <c r="O537" i="1"/>
  <c r="P537" i="1"/>
  <c r="O533" i="1"/>
  <c r="P533" i="1"/>
  <c r="O529" i="1"/>
  <c r="P529" i="1"/>
  <c r="O525" i="1"/>
  <c r="P525" i="1"/>
  <c r="O521" i="1"/>
  <c r="P521" i="1"/>
  <c r="O517" i="1"/>
  <c r="P517" i="1"/>
  <c r="O513" i="1"/>
  <c r="P513" i="1"/>
  <c r="O509" i="1"/>
  <c r="P509" i="1"/>
  <c r="O505" i="1"/>
  <c r="P505" i="1"/>
  <c r="O501" i="1"/>
  <c r="P501" i="1"/>
  <c r="O497" i="1"/>
  <c r="P497" i="1"/>
  <c r="O493" i="1"/>
  <c r="P493" i="1"/>
  <c r="O489" i="1"/>
  <c r="P489" i="1"/>
  <c r="O485" i="1"/>
  <c r="P485" i="1"/>
  <c r="O481" i="1"/>
  <c r="P481" i="1"/>
  <c r="O477" i="1"/>
  <c r="P477" i="1"/>
  <c r="O473" i="1"/>
  <c r="P473" i="1"/>
  <c r="O469" i="1"/>
  <c r="P469" i="1"/>
  <c r="O465" i="1"/>
  <c r="P465" i="1"/>
  <c r="O461" i="1"/>
  <c r="P461" i="1"/>
  <c r="O457" i="1"/>
  <c r="P457" i="1"/>
  <c r="O453" i="1"/>
  <c r="P453" i="1"/>
  <c r="O449" i="1"/>
  <c r="P449" i="1"/>
  <c r="O445" i="1"/>
  <c r="P445" i="1"/>
  <c r="O441" i="1"/>
  <c r="P441" i="1"/>
  <c r="O437" i="1"/>
  <c r="P437" i="1"/>
  <c r="O433" i="1"/>
  <c r="P433" i="1"/>
  <c r="O429" i="1"/>
  <c r="P429" i="1"/>
  <c r="O425" i="1"/>
  <c r="P425" i="1"/>
  <c r="O421" i="1"/>
  <c r="P421" i="1"/>
  <c r="O417" i="1"/>
  <c r="P417" i="1"/>
  <c r="O413" i="1"/>
  <c r="P413" i="1"/>
  <c r="O409" i="1"/>
  <c r="P409" i="1"/>
  <c r="O405" i="1"/>
  <c r="P405" i="1"/>
  <c r="O401" i="1"/>
  <c r="P401" i="1"/>
  <c r="O397" i="1"/>
  <c r="P397" i="1"/>
  <c r="O393" i="1"/>
  <c r="P393" i="1"/>
  <c r="O389" i="1"/>
  <c r="P389" i="1"/>
  <c r="O385" i="1"/>
  <c r="P385" i="1"/>
  <c r="O381" i="1"/>
  <c r="P381" i="1"/>
  <c r="O377" i="1"/>
  <c r="P377" i="1"/>
  <c r="O373" i="1"/>
  <c r="P373" i="1"/>
  <c r="O369" i="1"/>
  <c r="P369" i="1"/>
  <c r="O365" i="1"/>
  <c r="P365" i="1"/>
  <c r="O361" i="1"/>
  <c r="P361" i="1"/>
  <c r="O357" i="1"/>
  <c r="P357" i="1"/>
  <c r="O353" i="1"/>
  <c r="P353" i="1"/>
  <c r="O349" i="1"/>
  <c r="P349" i="1"/>
  <c r="O345" i="1"/>
  <c r="P345" i="1"/>
  <c r="O341" i="1"/>
  <c r="P341" i="1"/>
  <c r="O337" i="1"/>
  <c r="P337" i="1"/>
  <c r="O333" i="1"/>
  <c r="P333" i="1"/>
  <c r="O329" i="1"/>
  <c r="P329" i="1"/>
  <c r="O325" i="1"/>
  <c r="P325" i="1"/>
  <c r="O321" i="1"/>
  <c r="P321" i="1"/>
  <c r="O317" i="1"/>
  <c r="P317" i="1"/>
  <c r="O313" i="1"/>
  <c r="P313" i="1"/>
  <c r="O309" i="1"/>
  <c r="P309" i="1"/>
  <c r="O305" i="1"/>
  <c r="P305" i="1"/>
  <c r="O301" i="1"/>
  <c r="P301" i="1"/>
  <c r="O297" i="1"/>
  <c r="P297" i="1"/>
  <c r="O293" i="1"/>
  <c r="P293" i="1"/>
  <c r="O289" i="1"/>
  <c r="P289" i="1"/>
  <c r="O285" i="1"/>
  <c r="P285" i="1"/>
  <c r="O281" i="1"/>
  <c r="P281" i="1"/>
  <c r="O277" i="1"/>
  <c r="P277" i="1"/>
  <c r="O273" i="1"/>
  <c r="P273" i="1"/>
  <c r="O269" i="1"/>
  <c r="P269" i="1"/>
  <c r="O265" i="1"/>
  <c r="P265" i="1"/>
  <c r="O261" i="1"/>
  <c r="P261" i="1"/>
  <c r="O257" i="1"/>
  <c r="P257" i="1"/>
  <c r="O253" i="1"/>
  <c r="P253" i="1"/>
  <c r="O249" i="1"/>
  <c r="P249" i="1"/>
  <c r="O245" i="1"/>
  <c r="P245" i="1"/>
  <c r="O241" i="1"/>
  <c r="P241" i="1"/>
  <c r="O237" i="1"/>
  <c r="P237" i="1"/>
  <c r="O233" i="1"/>
  <c r="P233" i="1"/>
  <c r="O229" i="1"/>
  <c r="P229" i="1"/>
  <c r="O225" i="1"/>
  <c r="P225" i="1"/>
  <c r="O221" i="1"/>
  <c r="P221" i="1"/>
  <c r="O217" i="1"/>
  <c r="P217" i="1"/>
  <c r="O213" i="1"/>
  <c r="P213" i="1"/>
  <c r="O209" i="1"/>
  <c r="P209" i="1"/>
  <c r="O205" i="1"/>
  <c r="P205" i="1"/>
  <c r="O201" i="1"/>
  <c r="P201" i="1"/>
  <c r="O197" i="1"/>
  <c r="P197" i="1"/>
  <c r="O193" i="1"/>
  <c r="P193" i="1"/>
  <c r="O189" i="1"/>
  <c r="P189" i="1"/>
  <c r="O185" i="1"/>
  <c r="P185" i="1"/>
  <c r="O181" i="1"/>
  <c r="P181" i="1"/>
  <c r="O177" i="1"/>
  <c r="P177" i="1"/>
  <c r="O173" i="1"/>
  <c r="P173" i="1"/>
  <c r="O169" i="1"/>
  <c r="P169" i="1"/>
  <c r="O165" i="1"/>
  <c r="P165" i="1"/>
  <c r="O161" i="1"/>
  <c r="P161" i="1"/>
  <c r="O157" i="1"/>
  <c r="P157" i="1"/>
  <c r="O153" i="1"/>
  <c r="P153" i="1"/>
  <c r="O149" i="1"/>
  <c r="P149" i="1"/>
  <c r="O145" i="1"/>
  <c r="P145" i="1"/>
  <c r="O141" i="1"/>
  <c r="P141" i="1"/>
  <c r="O137" i="1"/>
  <c r="P137" i="1"/>
  <c r="O133" i="1"/>
  <c r="P133" i="1"/>
  <c r="O129" i="1"/>
  <c r="P129" i="1"/>
  <c r="O125" i="1"/>
  <c r="P125" i="1"/>
  <c r="O121" i="1"/>
  <c r="P121" i="1"/>
  <c r="O117" i="1"/>
  <c r="P117" i="1"/>
  <c r="O113" i="1"/>
  <c r="P113" i="1"/>
  <c r="O109" i="1"/>
  <c r="P109" i="1"/>
  <c r="O105" i="1"/>
  <c r="P105" i="1"/>
  <c r="O101" i="1"/>
  <c r="P101" i="1"/>
  <c r="O97" i="1"/>
  <c r="P97" i="1"/>
  <c r="O93" i="1"/>
  <c r="P93" i="1"/>
  <c r="O89" i="1"/>
  <c r="P89" i="1"/>
  <c r="O85" i="1"/>
  <c r="P85" i="1"/>
  <c r="O81" i="1"/>
  <c r="P81" i="1"/>
  <c r="O77" i="1"/>
  <c r="P77" i="1"/>
  <c r="O73" i="1"/>
  <c r="P73" i="1"/>
  <c r="O69" i="1"/>
  <c r="P69" i="1"/>
  <c r="O65" i="1"/>
  <c r="P65" i="1"/>
  <c r="O61" i="1"/>
  <c r="P61" i="1"/>
  <c r="O57" i="1"/>
  <c r="P57" i="1"/>
  <c r="O53" i="1"/>
  <c r="P53" i="1"/>
  <c r="O49" i="1"/>
  <c r="P49" i="1"/>
  <c r="O45" i="1"/>
  <c r="P45" i="1"/>
  <c r="O41" i="1"/>
  <c r="P41" i="1"/>
  <c r="O37" i="1"/>
  <c r="P37" i="1"/>
  <c r="O33" i="1"/>
  <c r="P33" i="1"/>
  <c r="O29" i="1"/>
  <c r="P29" i="1"/>
  <c r="O25" i="1"/>
  <c r="P25" i="1"/>
  <c r="O21" i="1"/>
  <c r="P21" i="1"/>
  <c r="O17" i="1"/>
  <c r="P17" i="1"/>
  <c r="O13" i="1"/>
  <c r="P13" i="1"/>
  <c r="O9" i="1"/>
  <c r="P9" i="1"/>
  <c r="O5" i="1"/>
  <c r="P5" i="1"/>
  <c r="O776" i="1"/>
  <c r="P776" i="1"/>
  <c r="O772" i="1"/>
  <c r="P772" i="1"/>
  <c r="O768" i="1"/>
  <c r="P768" i="1"/>
  <c r="O764" i="1"/>
  <c r="P764" i="1"/>
  <c r="O760" i="1"/>
  <c r="P760" i="1"/>
  <c r="O756" i="1"/>
  <c r="P756" i="1"/>
  <c r="O752" i="1"/>
  <c r="P752" i="1"/>
  <c r="O748" i="1"/>
  <c r="P748" i="1"/>
  <c r="O744" i="1"/>
  <c r="P744" i="1"/>
  <c r="O740" i="1"/>
  <c r="P740" i="1"/>
  <c r="O736" i="1"/>
  <c r="P736" i="1"/>
  <c r="O732" i="1"/>
  <c r="P732" i="1"/>
  <c r="O728" i="1"/>
  <c r="P728" i="1"/>
  <c r="O724" i="1"/>
  <c r="P724" i="1"/>
  <c r="O720" i="1"/>
  <c r="P720" i="1"/>
  <c r="O716" i="1"/>
  <c r="P716" i="1"/>
  <c r="O712" i="1"/>
  <c r="P712" i="1"/>
  <c r="O708" i="1"/>
  <c r="P708" i="1"/>
  <c r="O704" i="1"/>
  <c r="P704" i="1"/>
  <c r="O700" i="1"/>
  <c r="P700" i="1"/>
  <c r="O696" i="1"/>
  <c r="P696" i="1"/>
  <c r="O692" i="1"/>
  <c r="P692" i="1"/>
  <c r="O688" i="1"/>
  <c r="P688" i="1"/>
  <c r="O684" i="1"/>
  <c r="P684" i="1"/>
  <c r="O680" i="1"/>
  <c r="P680" i="1"/>
  <c r="O676" i="1"/>
  <c r="P676" i="1"/>
  <c r="O672" i="1"/>
  <c r="P672" i="1"/>
  <c r="O668" i="1"/>
  <c r="P668" i="1"/>
  <c r="O664" i="1"/>
  <c r="P664" i="1"/>
  <c r="O660" i="1"/>
  <c r="P660" i="1"/>
  <c r="O656" i="1"/>
  <c r="P656" i="1"/>
  <c r="O652" i="1"/>
  <c r="P652" i="1"/>
  <c r="O648" i="1"/>
  <c r="P648" i="1"/>
  <c r="O644" i="1"/>
  <c r="P644" i="1"/>
  <c r="O640" i="1"/>
  <c r="P640" i="1"/>
  <c r="O636" i="1"/>
  <c r="P636" i="1"/>
  <c r="O632" i="1"/>
  <c r="P632" i="1"/>
  <c r="O628" i="1"/>
  <c r="P628" i="1"/>
  <c r="O624" i="1"/>
  <c r="P624" i="1"/>
  <c r="O620" i="1"/>
  <c r="P620" i="1"/>
  <c r="O616" i="1"/>
  <c r="P616" i="1"/>
  <c r="O612" i="1"/>
  <c r="P612" i="1"/>
  <c r="O608" i="1"/>
  <c r="P608" i="1"/>
  <c r="O604" i="1"/>
  <c r="P604" i="1"/>
  <c r="O600" i="1"/>
  <c r="P600" i="1"/>
  <c r="O596" i="1"/>
  <c r="P596" i="1"/>
  <c r="O592" i="1"/>
  <c r="P592" i="1"/>
  <c r="O588" i="1"/>
  <c r="P588" i="1"/>
  <c r="O584" i="1"/>
  <c r="P584" i="1"/>
  <c r="O580" i="1"/>
  <c r="P580" i="1"/>
  <c r="O576" i="1"/>
  <c r="P576" i="1"/>
  <c r="O572" i="1"/>
  <c r="P572" i="1"/>
  <c r="O568" i="1"/>
  <c r="P568" i="1"/>
  <c r="O564" i="1"/>
  <c r="P564" i="1"/>
  <c r="O560" i="1"/>
  <c r="P560" i="1"/>
  <c r="O556" i="1"/>
  <c r="P556" i="1"/>
  <c r="O552" i="1"/>
  <c r="P552" i="1"/>
  <c r="O548" i="1"/>
  <c r="P548" i="1"/>
  <c r="O544" i="1"/>
  <c r="P544" i="1"/>
  <c r="O540" i="1"/>
  <c r="P540" i="1"/>
  <c r="O536" i="1"/>
  <c r="P536" i="1"/>
  <c r="O532" i="1"/>
  <c r="P532" i="1"/>
  <c r="O528" i="1"/>
  <c r="P528" i="1"/>
  <c r="O524" i="1"/>
  <c r="P524" i="1"/>
  <c r="O520" i="1"/>
  <c r="P520" i="1"/>
  <c r="O516" i="1"/>
  <c r="P516" i="1"/>
  <c r="O512" i="1"/>
  <c r="P512" i="1"/>
  <c r="O508" i="1"/>
  <c r="P508" i="1"/>
  <c r="O504" i="1"/>
  <c r="P504" i="1"/>
  <c r="O500" i="1"/>
  <c r="P500" i="1"/>
  <c r="O496" i="1"/>
  <c r="P496" i="1"/>
  <c r="O492" i="1"/>
  <c r="P492" i="1"/>
  <c r="O488" i="1"/>
  <c r="P488" i="1"/>
  <c r="O484" i="1"/>
  <c r="P484" i="1"/>
  <c r="O480" i="1"/>
  <c r="P480" i="1"/>
  <c r="O476" i="1"/>
  <c r="P476" i="1"/>
  <c r="O472" i="1"/>
  <c r="P472" i="1"/>
  <c r="O468" i="1"/>
  <c r="P468" i="1"/>
  <c r="O464" i="1"/>
  <c r="P464" i="1"/>
  <c r="O460" i="1"/>
  <c r="P460" i="1"/>
  <c r="O456" i="1"/>
  <c r="P456" i="1"/>
  <c r="O452" i="1"/>
  <c r="P452" i="1"/>
  <c r="O448" i="1"/>
  <c r="P448" i="1"/>
  <c r="O444" i="1"/>
  <c r="P444" i="1"/>
  <c r="O440" i="1"/>
  <c r="P440" i="1"/>
  <c r="O436" i="1"/>
  <c r="P436" i="1"/>
  <c r="O432" i="1"/>
  <c r="P432" i="1"/>
  <c r="O428" i="1"/>
  <c r="P428" i="1"/>
  <c r="O424" i="1"/>
  <c r="P424" i="1"/>
  <c r="O420" i="1"/>
  <c r="P420" i="1"/>
  <c r="O416" i="1"/>
  <c r="P416" i="1"/>
  <c r="O412" i="1"/>
  <c r="P412" i="1"/>
  <c r="O408" i="1"/>
  <c r="P408" i="1"/>
  <c r="O404" i="1"/>
  <c r="P404" i="1"/>
  <c r="O400" i="1"/>
  <c r="P400" i="1"/>
  <c r="O396" i="1"/>
  <c r="P396" i="1"/>
  <c r="O392" i="1"/>
  <c r="P392" i="1"/>
  <c r="O388" i="1"/>
  <c r="P388" i="1"/>
  <c r="O384" i="1"/>
  <c r="P384" i="1"/>
  <c r="O380" i="1"/>
  <c r="P380" i="1"/>
  <c r="O376" i="1"/>
  <c r="P376" i="1"/>
  <c r="O372" i="1"/>
  <c r="P372" i="1"/>
  <c r="O368" i="1"/>
  <c r="P368" i="1"/>
  <c r="O364" i="1"/>
  <c r="P364" i="1"/>
  <c r="O360" i="1"/>
  <c r="P360" i="1"/>
  <c r="O356" i="1"/>
  <c r="P356" i="1"/>
  <c r="O352" i="1"/>
  <c r="P352" i="1"/>
  <c r="O348" i="1"/>
  <c r="P348" i="1"/>
  <c r="O344" i="1"/>
  <c r="P344" i="1"/>
  <c r="O340" i="1"/>
  <c r="P340" i="1"/>
  <c r="O336" i="1"/>
  <c r="P336" i="1"/>
  <c r="O332" i="1"/>
  <c r="P332" i="1"/>
  <c r="O328" i="1"/>
  <c r="P328" i="1"/>
  <c r="O324" i="1"/>
  <c r="P324" i="1"/>
  <c r="O320" i="1"/>
  <c r="P320" i="1"/>
  <c r="O316" i="1"/>
  <c r="P316" i="1"/>
  <c r="O312" i="1"/>
  <c r="P312" i="1"/>
  <c r="O308" i="1"/>
  <c r="P308" i="1"/>
  <c r="O304" i="1"/>
  <c r="P304" i="1"/>
  <c r="O300" i="1"/>
  <c r="P300" i="1"/>
  <c r="O296" i="1"/>
  <c r="P296" i="1"/>
  <c r="O292" i="1"/>
  <c r="P292" i="1"/>
  <c r="O288" i="1"/>
  <c r="P288" i="1"/>
  <c r="O284" i="1"/>
  <c r="P284" i="1"/>
  <c r="O280" i="1"/>
  <c r="P280" i="1"/>
  <c r="O276" i="1"/>
  <c r="P276" i="1"/>
  <c r="O272" i="1"/>
  <c r="P272" i="1"/>
  <c r="O268" i="1"/>
  <c r="P268" i="1"/>
  <c r="O264" i="1"/>
  <c r="P264" i="1"/>
  <c r="O260" i="1"/>
  <c r="P260" i="1"/>
  <c r="O256" i="1"/>
  <c r="P256" i="1"/>
  <c r="O252" i="1"/>
  <c r="P252" i="1"/>
  <c r="O248" i="1"/>
  <c r="P248" i="1"/>
  <c r="O244" i="1"/>
  <c r="P244" i="1"/>
  <c r="O240" i="1"/>
  <c r="P240" i="1"/>
  <c r="O236" i="1"/>
  <c r="P236" i="1"/>
  <c r="O232" i="1"/>
  <c r="P232" i="1"/>
  <c r="O228" i="1"/>
  <c r="P228" i="1"/>
  <c r="O224" i="1"/>
  <c r="P224" i="1"/>
  <c r="O220" i="1"/>
  <c r="P220" i="1"/>
  <c r="O216" i="1"/>
  <c r="P216" i="1"/>
  <c r="O212" i="1"/>
  <c r="P212" i="1"/>
  <c r="O208" i="1"/>
  <c r="P208" i="1"/>
  <c r="O204" i="1"/>
  <c r="P204" i="1"/>
  <c r="O200" i="1"/>
  <c r="P200" i="1"/>
  <c r="O196" i="1"/>
  <c r="P196" i="1"/>
  <c r="O192" i="1"/>
  <c r="P192" i="1"/>
  <c r="O188" i="1"/>
  <c r="P188" i="1"/>
  <c r="O184" i="1"/>
  <c r="P184" i="1"/>
  <c r="O180" i="1"/>
  <c r="P180" i="1"/>
  <c r="O176" i="1"/>
  <c r="P176" i="1"/>
  <c r="O172" i="1"/>
  <c r="P172" i="1"/>
  <c r="O168" i="1"/>
  <c r="P168" i="1"/>
  <c r="O164" i="1"/>
  <c r="P164" i="1"/>
  <c r="O160" i="1"/>
  <c r="P160" i="1"/>
  <c r="O156" i="1"/>
  <c r="P156" i="1"/>
  <c r="O152" i="1"/>
  <c r="P152" i="1"/>
  <c r="O148" i="1"/>
  <c r="P148" i="1"/>
  <c r="O144" i="1"/>
  <c r="P144" i="1"/>
  <c r="O140" i="1"/>
  <c r="P140" i="1"/>
  <c r="O136" i="1"/>
  <c r="P136" i="1"/>
  <c r="O132" i="1"/>
  <c r="P132" i="1"/>
  <c r="O128" i="1"/>
  <c r="P128" i="1"/>
  <c r="O124" i="1"/>
  <c r="P124" i="1"/>
  <c r="O120" i="1"/>
  <c r="P120" i="1"/>
  <c r="O116" i="1"/>
  <c r="P116" i="1"/>
  <c r="O112" i="1"/>
  <c r="P112" i="1"/>
  <c r="O108" i="1"/>
  <c r="P108" i="1"/>
  <c r="O104" i="1"/>
  <c r="P104" i="1"/>
  <c r="O100" i="1"/>
  <c r="P100" i="1"/>
  <c r="O96" i="1"/>
  <c r="P96" i="1"/>
  <c r="O92" i="1"/>
  <c r="P92" i="1"/>
  <c r="O88" i="1"/>
  <c r="P88" i="1"/>
  <c r="O84" i="1"/>
  <c r="P84" i="1"/>
  <c r="O80" i="1"/>
  <c r="P80" i="1"/>
  <c r="O76" i="1"/>
  <c r="P76" i="1"/>
  <c r="O72" i="1"/>
  <c r="P72" i="1"/>
  <c r="O68" i="1"/>
  <c r="P68" i="1"/>
  <c r="O64" i="1"/>
  <c r="P64" i="1"/>
  <c r="O60" i="1"/>
  <c r="P60" i="1"/>
  <c r="O56" i="1"/>
  <c r="P56" i="1"/>
  <c r="O52" i="1"/>
  <c r="P52" i="1"/>
  <c r="O48" i="1"/>
  <c r="P48" i="1"/>
  <c r="O44" i="1"/>
  <c r="P44" i="1"/>
  <c r="O40" i="1"/>
  <c r="P40" i="1"/>
  <c r="O36" i="1"/>
  <c r="P36" i="1"/>
  <c r="O32" i="1"/>
  <c r="P32" i="1"/>
  <c r="O28" i="1"/>
  <c r="P28" i="1"/>
  <c r="O24" i="1"/>
  <c r="P24" i="1"/>
  <c r="O20" i="1"/>
  <c r="P20" i="1"/>
  <c r="O16" i="1"/>
  <c r="P16" i="1"/>
  <c r="O12" i="1"/>
  <c r="P12" i="1"/>
  <c r="O8" i="1"/>
  <c r="P8" i="1"/>
  <c r="O4" i="1"/>
  <c r="P4" i="1"/>
  <c r="O868" i="1"/>
  <c r="P868" i="1"/>
  <c r="O864" i="1"/>
  <c r="P864" i="1"/>
  <c r="O860" i="1"/>
  <c r="P860" i="1"/>
  <c r="O856" i="1"/>
  <c r="P856" i="1"/>
  <c r="O852" i="1"/>
  <c r="P852" i="1"/>
  <c r="O848" i="1"/>
  <c r="P848" i="1"/>
  <c r="O844" i="1"/>
  <c r="P844" i="1"/>
  <c r="O840" i="1"/>
  <c r="P840" i="1"/>
  <c r="O836" i="1"/>
  <c r="P836" i="1"/>
  <c r="O832" i="1"/>
  <c r="P832" i="1"/>
  <c r="O828" i="1"/>
  <c r="P828" i="1"/>
  <c r="O824" i="1"/>
  <c r="P824" i="1"/>
  <c r="O820" i="1"/>
  <c r="P820" i="1"/>
  <c r="O816" i="1"/>
  <c r="P816" i="1"/>
  <c r="O812" i="1"/>
  <c r="P812" i="1"/>
  <c r="O808" i="1"/>
  <c r="P808" i="1"/>
  <c r="O804" i="1"/>
  <c r="P804" i="1"/>
  <c r="O800" i="1"/>
  <c r="P800" i="1"/>
  <c r="O796" i="1"/>
  <c r="P796" i="1"/>
  <c r="O792" i="1"/>
  <c r="P792" i="1"/>
  <c r="O788" i="1"/>
  <c r="P788" i="1"/>
  <c r="O784" i="1"/>
  <c r="P784" i="1"/>
  <c r="O1163" i="1"/>
  <c r="P1163" i="1"/>
  <c r="O1159" i="1"/>
  <c r="P1159" i="1"/>
  <c r="O1155" i="1"/>
  <c r="P1155" i="1"/>
  <c r="O1151" i="1"/>
  <c r="P1151" i="1"/>
  <c r="O1147" i="1"/>
  <c r="P1147" i="1"/>
  <c r="O1143" i="1"/>
  <c r="P1143" i="1"/>
  <c r="O1139" i="1"/>
  <c r="P1139" i="1"/>
  <c r="O1135" i="1"/>
  <c r="P1135" i="1"/>
  <c r="O1131" i="1"/>
  <c r="P1131" i="1"/>
  <c r="O1127" i="1"/>
  <c r="P1127" i="1"/>
  <c r="O1123" i="1"/>
  <c r="P1123" i="1"/>
  <c r="O1119" i="1"/>
  <c r="P1119" i="1"/>
  <c r="O1115" i="1"/>
  <c r="P1115" i="1"/>
  <c r="O1111" i="1"/>
  <c r="P1111" i="1"/>
  <c r="O1107" i="1"/>
  <c r="P1107" i="1"/>
  <c r="O1103" i="1"/>
  <c r="P1103" i="1"/>
  <c r="O1099" i="1"/>
  <c r="P1099" i="1"/>
  <c r="O1095" i="1"/>
  <c r="P1095" i="1"/>
  <c r="O1091" i="1"/>
  <c r="P1091" i="1"/>
  <c r="O1087" i="1"/>
  <c r="P1087" i="1"/>
  <c r="O1083" i="1"/>
  <c r="P1083" i="1"/>
  <c r="O1079" i="1"/>
  <c r="P1079" i="1"/>
  <c r="O1075" i="1"/>
  <c r="P1075" i="1"/>
  <c r="O1071" i="1"/>
  <c r="P1071" i="1"/>
  <c r="O1067" i="1"/>
  <c r="P1067" i="1"/>
  <c r="O1063" i="1"/>
  <c r="P1063" i="1"/>
  <c r="O1059" i="1"/>
  <c r="P1059" i="1"/>
  <c r="O1055" i="1"/>
  <c r="P1055" i="1"/>
  <c r="O1051" i="1"/>
  <c r="P1051" i="1"/>
  <c r="O1047" i="1"/>
  <c r="P1047" i="1"/>
  <c r="O1043" i="1"/>
  <c r="P1043" i="1"/>
  <c r="O1039" i="1"/>
  <c r="P1039" i="1"/>
  <c r="O1035" i="1"/>
  <c r="P1035" i="1"/>
  <c r="O1031" i="1"/>
  <c r="P1031" i="1"/>
  <c r="O1027" i="1"/>
  <c r="P1027" i="1"/>
  <c r="O1023" i="1"/>
  <c r="P1023" i="1"/>
  <c r="O1019" i="1"/>
  <c r="P1019" i="1"/>
  <c r="O1015" i="1"/>
  <c r="P1015" i="1"/>
  <c r="O1011" i="1"/>
  <c r="P1011" i="1"/>
  <c r="O1007" i="1"/>
  <c r="P1007" i="1"/>
  <c r="O1003" i="1"/>
  <c r="P1003" i="1"/>
  <c r="O999" i="1"/>
  <c r="P999" i="1"/>
  <c r="O995" i="1"/>
  <c r="P995" i="1"/>
  <c r="O991" i="1"/>
  <c r="P991" i="1"/>
  <c r="O987" i="1"/>
  <c r="P987" i="1"/>
  <c r="O983" i="1"/>
  <c r="P983" i="1"/>
  <c r="O979" i="1"/>
  <c r="P979" i="1"/>
  <c r="O975" i="1"/>
  <c r="P975" i="1"/>
  <c r="O971" i="1"/>
  <c r="P971" i="1"/>
  <c r="O967" i="1"/>
  <c r="P967" i="1"/>
  <c r="O963" i="1"/>
  <c r="P963" i="1"/>
  <c r="O959" i="1"/>
  <c r="P959" i="1"/>
  <c r="O955" i="1"/>
  <c r="P955" i="1"/>
  <c r="O951" i="1"/>
  <c r="P951" i="1"/>
  <c r="O947" i="1"/>
  <c r="P947" i="1"/>
  <c r="O943" i="1"/>
  <c r="P943" i="1"/>
  <c r="O939" i="1"/>
  <c r="P939" i="1"/>
  <c r="O935" i="1"/>
  <c r="P935" i="1"/>
  <c r="O931" i="1"/>
  <c r="P931" i="1"/>
  <c r="O927" i="1"/>
  <c r="P927" i="1"/>
  <c r="O923" i="1"/>
  <c r="P923" i="1"/>
  <c r="O919" i="1"/>
  <c r="P919" i="1"/>
  <c r="O915" i="1"/>
  <c r="P915" i="1"/>
  <c r="O911" i="1"/>
  <c r="P911" i="1"/>
  <c r="O907" i="1"/>
  <c r="P907" i="1"/>
  <c r="O903" i="1"/>
  <c r="P903" i="1"/>
  <c r="O899" i="1"/>
  <c r="P899" i="1"/>
  <c r="O895" i="1"/>
  <c r="P895" i="1"/>
  <c r="O891" i="1"/>
  <c r="P891" i="1"/>
  <c r="O887" i="1"/>
  <c r="P887" i="1"/>
  <c r="O883" i="1"/>
  <c r="P883" i="1"/>
  <c r="O879" i="1"/>
  <c r="P879" i="1"/>
  <c r="O875" i="1"/>
  <c r="P875" i="1"/>
  <c r="O871" i="1"/>
  <c r="P871" i="1"/>
  <c r="O867" i="1"/>
  <c r="P867" i="1"/>
  <c r="O863" i="1"/>
  <c r="P863" i="1"/>
  <c r="O859" i="1"/>
  <c r="P859" i="1"/>
  <c r="O855" i="1"/>
  <c r="P855" i="1"/>
  <c r="O851" i="1"/>
  <c r="P851" i="1"/>
  <c r="O847" i="1"/>
  <c r="P847" i="1"/>
  <c r="O843" i="1"/>
  <c r="P843" i="1"/>
  <c r="O839" i="1"/>
  <c r="P839" i="1"/>
  <c r="O835" i="1"/>
  <c r="P835" i="1"/>
  <c r="O831" i="1"/>
  <c r="P831" i="1"/>
  <c r="O827" i="1"/>
  <c r="P827" i="1"/>
  <c r="O823" i="1"/>
  <c r="P823" i="1"/>
  <c r="O819" i="1"/>
  <c r="P819" i="1"/>
  <c r="O815" i="1"/>
  <c r="P815" i="1"/>
  <c r="O811" i="1"/>
  <c r="P811" i="1"/>
  <c r="O807" i="1"/>
  <c r="P807" i="1"/>
  <c r="O803" i="1"/>
  <c r="P803" i="1"/>
  <c r="O799" i="1"/>
  <c r="P799" i="1"/>
  <c r="O795" i="1"/>
  <c r="P795" i="1"/>
  <c r="O791" i="1"/>
  <c r="P791" i="1"/>
  <c r="O787" i="1"/>
  <c r="P787" i="1"/>
  <c r="O783" i="1"/>
  <c r="P783" i="1"/>
  <c r="O779" i="1"/>
  <c r="P779" i="1"/>
  <c r="O775" i="1"/>
  <c r="P775" i="1"/>
  <c r="O771" i="1"/>
  <c r="P771" i="1"/>
  <c r="O767" i="1"/>
  <c r="P767" i="1"/>
  <c r="O763" i="1"/>
  <c r="P763" i="1"/>
  <c r="O759" i="1"/>
  <c r="P759" i="1"/>
  <c r="O755" i="1"/>
  <c r="P755" i="1"/>
  <c r="O751" i="1"/>
  <c r="P751" i="1"/>
  <c r="O747" i="1"/>
  <c r="P747" i="1"/>
  <c r="O743" i="1"/>
  <c r="P743" i="1"/>
  <c r="O739" i="1"/>
  <c r="P739" i="1"/>
  <c r="O735" i="1"/>
  <c r="P735" i="1"/>
  <c r="O731" i="1"/>
  <c r="P731" i="1"/>
  <c r="O727" i="1"/>
  <c r="P727" i="1"/>
  <c r="O723" i="1"/>
  <c r="P723" i="1"/>
  <c r="O719" i="1"/>
  <c r="P719" i="1"/>
  <c r="O715" i="1"/>
  <c r="P715" i="1"/>
  <c r="O711" i="1"/>
  <c r="P711" i="1"/>
  <c r="O707" i="1"/>
  <c r="P707" i="1"/>
  <c r="O703" i="1"/>
  <c r="P703" i="1"/>
  <c r="O699" i="1"/>
  <c r="P699" i="1"/>
  <c r="O695" i="1"/>
  <c r="P695" i="1"/>
  <c r="O691" i="1"/>
  <c r="P691" i="1"/>
  <c r="O687" i="1"/>
  <c r="P687" i="1"/>
  <c r="O683" i="1"/>
  <c r="P683" i="1"/>
  <c r="O679" i="1"/>
  <c r="P679" i="1"/>
  <c r="O675" i="1"/>
  <c r="P675" i="1"/>
  <c r="O671" i="1"/>
  <c r="P671" i="1"/>
  <c r="O667" i="1"/>
  <c r="P667" i="1"/>
  <c r="O663" i="1"/>
  <c r="P663" i="1"/>
  <c r="O659" i="1"/>
  <c r="P659" i="1"/>
  <c r="O655" i="1"/>
  <c r="P655" i="1"/>
  <c r="O651" i="1"/>
  <c r="P651" i="1"/>
  <c r="O647" i="1"/>
  <c r="P647" i="1"/>
  <c r="O643" i="1"/>
  <c r="P643" i="1"/>
  <c r="O639" i="1"/>
  <c r="P639" i="1"/>
  <c r="O635" i="1"/>
  <c r="P635" i="1"/>
  <c r="O631" i="1"/>
  <c r="P631" i="1"/>
  <c r="O627" i="1"/>
  <c r="P627" i="1"/>
  <c r="O623" i="1"/>
  <c r="P623" i="1"/>
  <c r="O619" i="1"/>
  <c r="P619" i="1"/>
  <c r="O615" i="1"/>
  <c r="P615" i="1"/>
  <c r="O611" i="1"/>
  <c r="P611" i="1"/>
  <c r="O607" i="1"/>
  <c r="P607" i="1"/>
  <c r="O603" i="1"/>
  <c r="P603" i="1"/>
  <c r="O599" i="1"/>
  <c r="P599" i="1"/>
  <c r="O595" i="1"/>
  <c r="P595" i="1"/>
  <c r="O591" i="1"/>
  <c r="P591" i="1"/>
  <c r="O587" i="1"/>
  <c r="P587" i="1"/>
  <c r="O583" i="1"/>
  <c r="P583" i="1"/>
  <c r="O579" i="1"/>
  <c r="P579" i="1"/>
  <c r="O575" i="1"/>
  <c r="P575" i="1"/>
  <c r="O571" i="1"/>
  <c r="P571" i="1"/>
  <c r="O567" i="1"/>
  <c r="P567" i="1"/>
  <c r="O563" i="1"/>
  <c r="P563" i="1"/>
  <c r="O559" i="1"/>
  <c r="P559" i="1"/>
  <c r="O555" i="1"/>
  <c r="P555" i="1"/>
  <c r="O551" i="1"/>
  <c r="P551" i="1"/>
  <c r="O547" i="1"/>
  <c r="P547" i="1"/>
  <c r="O543" i="1"/>
  <c r="P543" i="1"/>
  <c r="O539" i="1"/>
  <c r="P539" i="1"/>
  <c r="O535" i="1"/>
  <c r="P535" i="1"/>
  <c r="O531" i="1"/>
  <c r="P531" i="1"/>
  <c r="O527" i="1"/>
  <c r="P527" i="1"/>
  <c r="O523" i="1"/>
  <c r="P523" i="1"/>
  <c r="O519" i="1"/>
  <c r="P519" i="1"/>
  <c r="O515" i="1"/>
  <c r="P515" i="1"/>
  <c r="O511" i="1"/>
  <c r="P511" i="1"/>
  <c r="O507" i="1"/>
  <c r="P507" i="1"/>
  <c r="O503" i="1"/>
  <c r="P503" i="1"/>
  <c r="O499" i="1"/>
  <c r="P499" i="1"/>
  <c r="O495" i="1"/>
  <c r="P495" i="1"/>
  <c r="O491" i="1"/>
  <c r="P491" i="1"/>
  <c r="O487" i="1"/>
  <c r="P487" i="1"/>
  <c r="O483" i="1"/>
  <c r="P483" i="1"/>
  <c r="O479" i="1"/>
  <c r="P479" i="1"/>
  <c r="O475" i="1"/>
  <c r="P475" i="1"/>
  <c r="O471" i="1"/>
  <c r="P471" i="1"/>
  <c r="O467" i="1"/>
  <c r="P467" i="1"/>
  <c r="O463" i="1"/>
  <c r="P463" i="1"/>
  <c r="O459" i="1"/>
  <c r="P459" i="1"/>
  <c r="O455" i="1"/>
  <c r="P455" i="1"/>
  <c r="O451" i="1"/>
  <c r="P451" i="1"/>
  <c r="O447" i="1"/>
  <c r="P447" i="1"/>
  <c r="O443" i="1"/>
  <c r="P443" i="1"/>
  <c r="O439" i="1"/>
  <c r="P439" i="1"/>
  <c r="O435" i="1"/>
  <c r="P435" i="1"/>
  <c r="O431" i="1"/>
  <c r="P431" i="1"/>
  <c r="O427" i="1"/>
  <c r="P427" i="1"/>
  <c r="O423" i="1"/>
  <c r="P423" i="1"/>
  <c r="O419" i="1"/>
  <c r="P419" i="1"/>
  <c r="O415" i="1"/>
  <c r="P415" i="1"/>
  <c r="O411" i="1"/>
  <c r="P411" i="1"/>
  <c r="O407" i="1"/>
  <c r="P407" i="1"/>
  <c r="O403" i="1"/>
  <c r="P403" i="1"/>
  <c r="O399" i="1"/>
  <c r="P399" i="1"/>
  <c r="O395" i="1"/>
  <c r="P395" i="1"/>
  <c r="O391" i="1"/>
  <c r="P391" i="1"/>
  <c r="O387" i="1"/>
  <c r="P387" i="1"/>
  <c r="O383" i="1"/>
  <c r="P383" i="1"/>
  <c r="O379" i="1"/>
  <c r="P379" i="1"/>
  <c r="O375" i="1"/>
  <c r="P375" i="1"/>
  <c r="O371" i="1"/>
  <c r="P371" i="1"/>
  <c r="O367" i="1"/>
  <c r="P367" i="1"/>
  <c r="O363" i="1"/>
  <c r="P363" i="1"/>
  <c r="O359" i="1"/>
  <c r="P359" i="1"/>
  <c r="O355" i="1"/>
  <c r="P355" i="1"/>
  <c r="O351" i="1"/>
  <c r="P351" i="1"/>
  <c r="O347" i="1"/>
  <c r="P347" i="1"/>
  <c r="O343" i="1"/>
  <c r="P343" i="1"/>
  <c r="O339" i="1"/>
  <c r="P339" i="1"/>
  <c r="O335" i="1"/>
  <c r="P335" i="1"/>
  <c r="O331" i="1"/>
  <c r="P331" i="1"/>
  <c r="O327" i="1"/>
  <c r="P327" i="1"/>
  <c r="O323" i="1"/>
  <c r="P323" i="1"/>
  <c r="O319" i="1"/>
  <c r="P319" i="1"/>
  <c r="O315" i="1"/>
  <c r="P315" i="1"/>
  <c r="O311" i="1"/>
  <c r="P311" i="1"/>
  <c r="O307" i="1"/>
  <c r="P307" i="1"/>
  <c r="O303" i="1"/>
  <c r="P303" i="1"/>
  <c r="O299" i="1"/>
  <c r="P299" i="1"/>
  <c r="O295" i="1"/>
  <c r="P295" i="1"/>
  <c r="O291" i="1"/>
  <c r="P291" i="1"/>
  <c r="O287" i="1"/>
  <c r="P287" i="1"/>
  <c r="O283" i="1"/>
  <c r="P283" i="1"/>
  <c r="O279" i="1"/>
  <c r="P279" i="1"/>
  <c r="O275" i="1"/>
  <c r="P275" i="1"/>
  <c r="O271" i="1"/>
  <c r="P271" i="1"/>
  <c r="O267" i="1"/>
  <c r="P267" i="1"/>
  <c r="O263" i="1"/>
  <c r="P263" i="1"/>
  <c r="O259" i="1"/>
  <c r="P259" i="1"/>
  <c r="O255" i="1"/>
  <c r="P255" i="1"/>
  <c r="O251" i="1"/>
  <c r="P251" i="1"/>
  <c r="O247" i="1"/>
  <c r="P247" i="1"/>
  <c r="O243" i="1"/>
  <c r="P243" i="1"/>
  <c r="O239" i="1"/>
  <c r="P239" i="1"/>
  <c r="O235" i="1"/>
  <c r="P235" i="1"/>
  <c r="O231" i="1"/>
  <c r="P231" i="1"/>
  <c r="O227" i="1"/>
  <c r="P227" i="1"/>
  <c r="O223" i="1"/>
  <c r="P223" i="1"/>
  <c r="O219" i="1"/>
  <c r="P219" i="1"/>
  <c r="O215" i="1"/>
  <c r="P215" i="1"/>
  <c r="O211" i="1"/>
  <c r="P211" i="1"/>
  <c r="O207" i="1"/>
  <c r="P207" i="1"/>
  <c r="O203" i="1"/>
  <c r="P203" i="1"/>
  <c r="O199" i="1"/>
  <c r="P199" i="1"/>
  <c r="O195" i="1"/>
  <c r="P195" i="1"/>
  <c r="O191" i="1"/>
  <c r="P191" i="1"/>
  <c r="O187" i="1"/>
  <c r="P187" i="1"/>
  <c r="O183" i="1"/>
  <c r="P183" i="1"/>
  <c r="O179" i="1"/>
  <c r="P179" i="1"/>
  <c r="O175" i="1"/>
  <c r="P175" i="1"/>
  <c r="O171" i="1"/>
  <c r="P171" i="1"/>
  <c r="O167" i="1"/>
  <c r="P167" i="1"/>
  <c r="O163" i="1"/>
  <c r="P163" i="1"/>
  <c r="O159" i="1"/>
  <c r="P159" i="1"/>
  <c r="O155" i="1"/>
  <c r="P155" i="1"/>
  <c r="O151" i="1"/>
  <c r="P151" i="1"/>
  <c r="O147" i="1"/>
  <c r="P147" i="1"/>
  <c r="O143" i="1"/>
  <c r="P143" i="1"/>
  <c r="O139" i="1"/>
  <c r="P139" i="1"/>
  <c r="O135" i="1"/>
  <c r="P135" i="1"/>
  <c r="O131" i="1"/>
  <c r="P131" i="1"/>
  <c r="O127" i="1"/>
  <c r="P127" i="1"/>
  <c r="O123" i="1"/>
  <c r="P123" i="1"/>
  <c r="O119" i="1"/>
  <c r="P119" i="1"/>
  <c r="O115" i="1"/>
  <c r="P115" i="1"/>
  <c r="O111" i="1"/>
  <c r="P111" i="1"/>
  <c r="O107" i="1"/>
  <c r="P107" i="1"/>
  <c r="O103" i="1"/>
  <c r="P103" i="1"/>
  <c r="O99" i="1"/>
  <c r="P99" i="1"/>
  <c r="O95" i="1"/>
  <c r="P95" i="1"/>
  <c r="O91" i="1"/>
  <c r="P91" i="1"/>
  <c r="O87" i="1"/>
  <c r="P87" i="1"/>
  <c r="O83" i="1"/>
  <c r="P83" i="1"/>
  <c r="O79" i="1"/>
  <c r="P79" i="1"/>
  <c r="O75" i="1"/>
  <c r="P75" i="1"/>
  <c r="O71" i="1"/>
  <c r="P71" i="1"/>
  <c r="O67" i="1"/>
  <c r="P67" i="1"/>
  <c r="O63" i="1"/>
  <c r="P63" i="1"/>
  <c r="O59" i="1"/>
  <c r="P59" i="1"/>
  <c r="O55" i="1"/>
  <c r="P55" i="1"/>
  <c r="O51" i="1"/>
  <c r="P51" i="1"/>
  <c r="O47" i="1"/>
  <c r="P47" i="1"/>
  <c r="O43" i="1"/>
  <c r="P43" i="1"/>
  <c r="O39" i="1"/>
  <c r="P39" i="1"/>
  <c r="O35" i="1"/>
  <c r="P35" i="1"/>
  <c r="O31" i="1"/>
  <c r="P31" i="1"/>
  <c r="O27" i="1"/>
  <c r="P27" i="1"/>
  <c r="O23" i="1"/>
  <c r="P23" i="1"/>
  <c r="O19" i="1"/>
  <c r="P19" i="1"/>
  <c r="O15" i="1"/>
  <c r="P15" i="1"/>
  <c r="O11" i="1"/>
  <c r="P11" i="1"/>
  <c r="O7" i="1"/>
  <c r="P7" i="1"/>
  <c r="O3" i="1"/>
  <c r="P3" i="1"/>
  <c r="O2" i="1"/>
  <c r="M1164" i="1"/>
  <c r="N1164" i="1"/>
  <c r="M1162" i="1"/>
  <c r="N1162" i="1"/>
  <c r="M1158" i="1"/>
  <c r="N1158" i="1"/>
  <c r="M1154" i="1"/>
  <c r="N1154" i="1"/>
  <c r="M1150" i="1"/>
  <c r="N1150" i="1"/>
  <c r="M1146" i="1"/>
  <c r="N1146" i="1"/>
  <c r="M1142" i="1"/>
  <c r="N1142" i="1"/>
  <c r="M1138" i="1"/>
  <c r="N1138" i="1"/>
  <c r="M1134" i="1"/>
  <c r="N1134" i="1"/>
  <c r="M1130" i="1"/>
  <c r="N1130" i="1"/>
  <c r="M1126" i="1"/>
  <c r="N1126" i="1"/>
  <c r="M1122" i="1"/>
  <c r="N1122" i="1"/>
  <c r="M1118" i="1"/>
  <c r="N1118" i="1"/>
  <c r="M1114" i="1"/>
  <c r="N1114" i="1"/>
  <c r="M1110" i="1"/>
  <c r="N1110" i="1"/>
  <c r="M1106" i="1"/>
  <c r="N1106" i="1"/>
  <c r="M1102" i="1"/>
  <c r="N1102" i="1"/>
  <c r="M1098" i="1"/>
  <c r="N1098" i="1"/>
  <c r="M1094" i="1"/>
  <c r="N1094" i="1"/>
  <c r="M1090" i="1"/>
  <c r="N1090" i="1"/>
  <c r="M1086" i="1"/>
  <c r="N1086" i="1"/>
  <c r="M1082" i="1"/>
  <c r="N1082" i="1"/>
  <c r="M1078" i="1"/>
  <c r="N1078" i="1"/>
  <c r="M1074" i="1"/>
  <c r="N1074" i="1"/>
  <c r="M1070" i="1"/>
  <c r="N1070" i="1"/>
  <c r="M1066" i="1"/>
  <c r="N1066" i="1"/>
  <c r="M1062" i="1"/>
  <c r="N1062" i="1"/>
  <c r="M1058" i="1"/>
  <c r="N1058" i="1"/>
  <c r="M1054" i="1"/>
  <c r="N1054" i="1"/>
  <c r="M1050" i="1"/>
  <c r="N1050" i="1"/>
  <c r="M1046" i="1"/>
  <c r="N1046" i="1"/>
  <c r="M1042" i="1"/>
  <c r="N1042" i="1"/>
  <c r="M1038" i="1"/>
  <c r="N1038" i="1"/>
  <c r="M1034" i="1"/>
  <c r="N1034" i="1"/>
  <c r="M1030" i="1"/>
  <c r="N1030" i="1"/>
  <c r="M1026" i="1"/>
  <c r="N1026" i="1"/>
  <c r="M1022" i="1"/>
  <c r="N1022" i="1"/>
  <c r="M1018" i="1"/>
  <c r="N1018" i="1"/>
  <c r="M1014" i="1"/>
  <c r="N1014" i="1"/>
  <c r="M1010" i="1"/>
  <c r="N1010" i="1"/>
  <c r="M1006" i="1"/>
  <c r="N1006" i="1"/>
  <c r="M1002" i="1"/>
  <c r="N1002" i="1"/>
  <c r="M998" i="1"/>
  <c r="N998" i="1"/>
  <c r="M994" i="1"/>
  <c r="N994" i="1"/>
  <c r="M990" i="1"/>
  <c r="N990" i="1"/>
  <c r="M986" i="1"/>
  <c r="N986" i="1"/>
  <c r="M982" i="1"/>
  <c r="N982" i="1"/>
  <c r="M978" i="1"/>
  <c r="N978" i="1"/>
  <c r="M974" i="1"/>
  <c r="N974" i="1"/>
  <c r="M970" i="1"/>
  <c r="N970" i="1"/>
  <c r="M966" i="1"/>
  <c r="N966" i="1"/>
  <c r="M962" i="1"/>
  <c r="N962" i="1"/>
  <c r="M958" i="1"/>
  <c r="N958" i="1"/>
  <c r="M954" i="1"/>
  <c r="N954" i="1"/>
  <c r="M950" i="1"/>
  <c r="N950" i="1"/>
  <c r="M946" i="1"/>
  <c r="N946" i="1"/>
  <c r="M942" i="1"/>
  <c r="N942" i="1"/>
  <c r="M938" i="1"/>
  <c r="N938" i="1"/>
  <c r="M934" i="1"/>
  <c r="N934" i="1"/>
  <c r="M930" i="1"/>
  <c r="N930" i="1"/>
  <c r="M926" i="1"/>
  <c r="N926" i="1"/>
  <c r="M922" i="1"/>
  <c r="N922" i="1"/>
  <c r="M918" i="1"/>
  <c r="N918" i="1"/>
  <c r="M914" i="1"/>
  <c r="N914" i="1"/>
  <c r="M910" i="1"/>
  <c r="N910" i="1"/>
  <c r="M906" i="1"/>
  <c r="N906" i="1"/>
  <c r="M902" i="1"/>
  <c r="N902" i="1"/>
  <c r="M898" i="1"/>
  <c r="N898" i="1"/>
  <c r="M894" i="1"/>
  <c r="N894" i="1"/>
  <c r="M890" i="1"/>
  <c r="N890" i="1"/>
  <c r="M886" i="1"/>
  <c r="N886" i="1"/>
  <c r="M882" i="1"/>
  <c r="N882" i="1"/>
  <c r="M878" i="1"/>
  <c r="N878" i="1"/>
  <c r="M874" i="1"/>
  <c r="N874" i="1"/>
  <c r="M870" i="1"/>
  <c r="N870" i="1"/>
  <c r="M866" i="1"/>
  <c r="N866" i="1"/>
  <c r="M862" i="1"/>
  <c r="N862" i="1"/>
  <c r="M858" i="1"/>
  <c r="N858" i="1"/>
  <c r="M854" i="1"/>
  <c r="N854" i="1"/>
  <c r="M850" i="1"/>
  <c r="N850" i="1"/>
  <c r="M846" i="1"/>
  <c r="N846" i="1"/>
  <c r="M842" i="1"/>
  <c r="N842" i="1"/>
  <c r="M838" i="1"/>
  <c r="N838" i="1"/>
  <c r="M834" i="1"/>
  <c r="N834" i="1"/>
  <c r="M830" i="1"/>
  <c r="N830" i="1"/>
  <c r="M826" i="1"/>
  <c r="N826" i="1"/>
  <c r="M822" i="1"/>
  <c r="N822" i="1"/>
  <c r="M818" i="1"/>
  <c r="N818" i="1"/>
  <c r="M814" i="1"/>
  <c r="N814" i="1"/>
  <c r="M810" i="1"/>
  <c r="N810" i="1"/>
  <c r="M806" i="1"/>
  <c r="N806" i="1"/>
  <c r="M802" i="1"/>
  <c r="N802" i="1"/>
  <c r="M798" i="1"/>
  <c r="N798" i="1"/>
  <c r="M794" i="1"/>
  <c r="N794" i="1"/>
  <c r="M790" i="1"/>
  <c r="N790" i="1"/>
  <c r="M786" i="1"/>
  <c r="N786" i="1"/>
  <c r="M782" i="1"/>
  <c r="N782" i="1"/>
  <c r="M778" i="1"/>
  <c r="N778" i="1"/>
  <c r="M774" i="1"/>
  <c r="N774" i="1"/>
  <c r="M770" i="1"/>
  <c r="N770" i="1"/>
  <c r="M766" i="1"/>
  <c r="N766" i="1"/>
  <c r="M762" i="1"/>
  <c r="N762" i="1"/>
  <c r="M758" i="1"/>
  <c r="N758" i="1"/>
  <c r="M754" i="1"/>
  <c r="N754" i="1"/>
  <c r="M750" i="1"/>
  <c r="N750" i="1"/>
  <c r="M746" i="1"/>
  <c r="N746" i="1"/>
  <c r="M742" i="1"/>
  <c r="N742" i="1"/>
  <c r="M738" i="1"/>
  <c r="N738" i="1"/>
  <c r="M734" i="1"/>
  <c r="N734" i="1"/>
  <c r="M730" i="1"/>
  <c r="N730" i="1"/>
  <c r="M726" i="1"/>
  <c r="N726" i="1"/>
  <c r="M722" i="1"/>
  <c r="N722" i="1"/>
  <c r="M718" i="1"/>
  <c r="N718" i="1"/>
  <c r="M714" i="1"/>
  <c r="N714" i="1"/>
  <c r="M710" i="1"/>
  <c r="N710" i="1"/>
  <c r="M706" i="1"/>
  <c r="N706" i="1"/>
  <c r="M702" i="1"/>
  <c r="N702" i="1"/>
  <c r="M698" i="1"/>
  <c r="N698" i="1"/>
  <c r="M694" i="1"/>
  <c r="N694" i="1"/>
  <c r="M690" i="1"/>
  <c r="N690" i="1"/>
  <c r="M686" i="1"/>
  <c r="N686" i="1"/>
  <c r="M682" i="1"/>
  <c r="N682" i="1"/>
  <c r="M678" i="1"/>
  <c r="N678" i="1"/>
  <c r="M674" i="1"/>
  <c r="N674" i="1"/>
  <c r="M670" i="1"/>
  <c r="N670" i="1"/>
  <c r="M666" i="1"/>
  <c r="N666" i="1"/>
  <c r="M662" i="1"/>
  <c r="N662" i="1"/>
  <c r="M658" i="1"/>
  <c r="N658" i="1"/>
  <c r="M654" i="1"/>
  <c r="N654" i="1"/>
  <c r="M650" i="1"/>
  <c r="N650" i="1"/>
  <c r="M646" i="1"/>
  <c r="N646" i="1"/>
  <c r="M642" i="1"/>
  <c r="N642" i="1"/>
  <c r="M638" i="1"/>
  <c r="N638" i="1"/>
  <c r="M634" i="1"/>
  <c r="N634" i="1"/>
  <c r="M630" i="1"/>
  <c r="N630" i="1"/>
  <c r="M626" i="1"/>
  <c r="N626" i="1"/>
  <c r="M622" i="1"/>
  <c r="N622" i="1"/>
  <c r="M618" i="1"/>
  <c r="N618" i="1"/>
  <c r="M614" i="1"/>
  <c r="N614" i="1"/>
  <c r="M610" i="1"/>
  <c r="N610" i="1"/>
  <c r="M606" i="1"/>
  <c r="N606" i="1"/>
  <c r="M602" i="1"/>
  <c r="N602" i="1"/>
  <c r="M598" i="1"/>
  <c r="N598" i="1"/>
  <c r="M594" i="1"/>
  <c r="N594" i="1"/>
  <c r="M590" i="1"/>
  <c r="N590" i="1"/>
  <c r="M586" i="1"/>
  <c r="N586" i="1"/>
  <c r="M582" i="1"/>
  <c r="N582" i="1"/>
  <c r="M578" i="1"/>
  <c r="N578" i="1"/>
  <c r="M574" i="1"/>
  <c r="N574" i="1"/>
  <c r="M570" i="1"/>
  <c r="N570" i="1"/>
  <c r="M566" i="1"/>
  <c r="N566" i="1"/>
  <c r="M562" i="1"/>
  <c r="N562" i="1"/>
  <c r="M558" i="1"/>
  <c r="N558" i="1"/>
  <c r="M554" i="1"/>
  <c r="N554" i="1"/>
  <c r="M550" i="1"/>
  <c r="N550" i="1"/>
  <c r="M546" i="1"/>
  <c r="N546" i="1"/>
  <c r="M542" i="1"/>
  <c r="N542" i="1"/>
  <c r="M538" i="1"/>
  <c r="N538" i="1"/>
  <c r="M534" i="1"/>
  <c r="N534" i="1"/>
  <c r="M530" i="1"/>
  <c r="N530" i="1"/>
  <c r="M526" i="1"/>
  <c r="N526" i="1"/>
  <c r="M522" i="1"/>
  <c r="N522" i="1"/>
  <c r="M518" i="1"/>
  <c r="N518" i="1"/>
  <c r="M514" i="1"/>
  <c r="N514" i="1"/>
  <c r="M510" i="1"/>
  <c r="N510" i="1"/>
  <c r="M506" i="1"/>
  <c r="N506" i="1"/>
  <c r="M502" i="1"/>
  <c r="N502" i="1"/>
  <c r="M498" i="1"/>
  <c r="N498" i="1"/>
  <c r="M494" i="1"/>
  <c r="N494" i="1"/>
  <c r="M490" i="1"/>
  <c r="N490" i="1"/>
  <c r="M486" i="1"/>
  <c r="N486" i="1"/>
  <c r="M482" i="1"/>
  <c r="N482" i="1"/>
  <c r="M478" i="1"/>
  <c r="N478" i="1"/>
  <c r="M474" i="1"/>
  <c r="N474" i="1"/>
  <c r="M470" i="1"/>
  <c r="N470" i="1"/>
  <c r="M466" i="1"/>
  <c r="N466" i="1"/>
  <c r="M462" i="1"/>
  <c r="N462" i="1"/>
  <c r="M458" i="1"/>
  <c r="N458" i="1"/>
  <c r="M454" i="1"/>
  <c r="N454" i="1"/>
  <c r="M450" i="1"/>
  <c r="N450" i="1"/>
  <c r="M446" i="1"/>
  <c r="N446" i="1"/>
  <c r="M442" i="1"/>
  <c r="N442" i="1"/>
  <c r="M438" i="1"/>
  <c r="N438" i="1"/>
  <c r="M434" i="1"/>
  <c r="N434" i="1"/>
  <c r="M430" i="1"/>
  <c r="N430" i="1"/>
  <c r="M426" i="1"/>
  <c r="N426" i="1"/>
  <c r="M422" i="1"/>
  <c r="N422" i="1"/>
  <c r="M418" i="1"/>
  <c r="N418" i="1"/>
  <c r="M414" i="1"/>
  <c r="N414" i="1"/>
  <c r="M410" i="1"/>
  <c r="N410" i="1"/>
  <c r="M406" i="1"/>
  <c r="N406" i="1"/>
  <c r="M402" i="1"/>
  <c r="N402" i="1"/>
  <c r="M398" i="1"/>
  <c r="N398" i="1"/>
  <c r="M394" i="1"/>
  <c r="N394" i="1"/>
  <c r="M390" i="1"/>
  <c r="N390" i="1"/>
  <c r="M386" i="1"/>
  <c r="N386" i="1"/>
  <c r="M382" i="1"/>
  <c r="N382" i="1"/>
  <c r="M378" i="1"/>
  <c r="N378" i="1"/>
  <c r="M374" i="1"/>
  <c r="N374" i="1"/>
  <c r="M370" i="1"/>
  <c r="N370" i="1"/>
  <c r="M366" i="1"/>
  <c r="N366" i="1"/>
  <c r="M362" i="1"/>
  <c r="N362" i="1"/>
  <c r="M358" i="1"/>
  <c r="N358" i="1"/>
  <c r="M354" i="1"/>
  <c r="N354" i="1"/>
  <c r="M350" i="1"/>
  <c r="N350" i="1"/>
  <c r="M346" i="1"/>
  <c r="N346" i="1"/>
  <c r="M342" i="1"/>
  <c r="N342" i="1"/>
  <c r="M338" i="1"/>
  <c r="N338" i="1"/>
  <c r="M334" i="1"/>
  <c r="N334" i="1"/>
  <c r="M330" i="1"/>
  <c r="N330" i="1"/>
  <c r="M326" i="1"/>
  <c r="N326" i="1"/>
  <c r="M322" i="1"/>
  <c r="N322" i="1"/>
  <c r="M318" i="1"/>
  <c r="N318" i="1"/>
  <c r="M314" i="1"/>
  <c r="N314" i="1"/>
  <c r="M310" i="1"/>
  <c r="N310" i="1"/>
  <c r="M306" i="1"/>
  <c r="N306" i="1"/>
  <c r="M302" i="1"/>
  <c r="N302" i="1"/>
  <c r="M298" i="1"/>
  <c r="N298" i="1"/>
  <c r="M294" i="1"/>
  <c r="N294" i="1"/>
  <c r="M290" i="1"/>
  <c r="N290" i="1"/>
  <c r="M286" i="1"/>
  <c r="N286" i="1"/>
  <c r="M282" i="1"/>
  <c r="N282" i="1"/>
  <c r="M278" i="1"/>
  <c r="N278" i="1"/>
  <c r="M274" i="1"/>
  <c r="N274" i="1"/>
  <c r="M270" i="1"/>
  <c r="N270" i="1"/>
  <c r="M266" i="1"/>
  <c r="N266" i="1"/>
  <c r="M262" i="1"/>
  <c r="N262" i="1"/>
  <c r="M258" i="1"/>
  <c r="N258" i="1"/>
  <c r="M254" i="1"/>
  <c r="N254" i="1"/>
  <c r="M250" i="1"/>
  <c r="N250" i="1"/>
  <c r="M246" i="1"/>
  <c r="N246" i="1"/>
  <c r="M242" i="1"/>
  <c r="N242" i="1"/>
  <c r="M238" i="1"/>
  <c r="N238" i="1"/>
  <c r="M234" i="1"/>
  <c r="N234" i="1"/>
  <c r="M230" i="1"/>
  <c r="N230" i="1"/>
  <c r="M226" i="1"/>
  <c r="N226" i="1"/>
  <c r="M222" i="1"/>
  <c r="N222" i="1"/>
  <c r="M218" i="1"/>
  <c r="N218" i="1"/>
  <c r="M214" i="1"/>
  <c r="N214" i="1"/>
  <c r="M210" i="1"/>
  <c r="N210" i="1"/>
  <c r="M206" i="1"/>
  <c r="N206" i="1"/>
  <c r="M202" i="1"/>
  <c r="N202" i="1"/>
  <c r="M198" i="1"/>
  <c r="N198" i="1"/>
  <c r="M194" i="1"/>
  <c r="N194" i="1"/>
  <c r="M190" i="1"/>
  <c r="N190" i="1"/>
  <c r="M186" i="1"/>
  <c r="N186" i="1"/>
  <c r="M182" i="1"/>
  <c r="N182" i="1"/>
  <c r="M178" i="1"/>
  <c r="N178" i="1"/>
  <c r="M174" i="1"/>
  <c r="N174" i="1"/>
  <c r="M170" i="1"/>
  <c r="N170" i="1"/>
  <c r="M166" i="1"/>
  <c r="N166" i="1"/>
  <c r="M162" i="1"/>
  <c r="N162" i="1"/>
  <c r="M158" i="1"/>
  <c r="N158" i="1"/>
  <c r="M154" i="1"/>
  <c r="N154" i="1"/>
  <c r="M150" i="1"/>
  <c r="N150" i="1"/>
  <c r="M146" i="1"/>
  <c r="N146" i="1"/>
  <c r="M142" i="1"/>
  <c r="N142" i="1"/>
  <c r="M138" i="1"/>
  <c r="N138" i="1"/>
  <c r="M134" i="1"/>
  <c r="N134" i="1"/>
  <c r="M130" i="1"/>
  <c r="N130" i="1"/>
  <c r="M126" i="1"/>
  <c r="N126" i="1"/>
  <c r="M122" i="1"/>
  <c r="N122" i="1"/>
  <c r="M118" i="1"/>
  <c r="N118" i="1"/>
  <c r="M114" i="1"/>
  <c r="N114" i="1"/>
  <c r="M110" i="1"/>
  <c r="N110" i="1"/>
  <c r="M106" i="1"/>
  <c r="N106" i="1"/>
  <c r="M102" i="1"/>
  <c r="N102" i="1"/>
  <c r="M98" i="1"/>
  <c r="N98" i="1"/>
  <c r="M94" i="1"/>
  <c r="N94" i="1"/>
  <c r="M90" i="1"/>
  <c r="N90" i="1"/>
  <c r="M86" i="1"/>
  <c r="N86" i="1"/>
  <c r="M82" i="1"/>
  <c r="N82" i="1"/>
  <c r="M78" i="1"/>
  <c r="N78" i="1"/>
  <c r="M74" i="1"/>
  <c r="N74" i="1"/>
  <c r="M70" i="1"/>
  <c r="N70" i="1"/>
  <c r="M66" i="1"/>
  <c r="N66" i="1"/>
  <c r="M62" i="1"/>
  <c r="N62" i="1"/>
  <c r="M58" i="1"/>
  <c r="N58" i="1"/>
  <c r="M54" i="1"/>
  <c r="N54" i="1"/>
  <c r="M50" i="1"/>
  <c r="N50" i="1"/>
  <c r="M46" i="1"/>
  <c r="N46" i="1"/>
  <c r="M42" i="1"/>
  <c r="N42" i="1"/>
  <c r="M38" i="1"/>
  <c r="N38" i="1"/>
  <c r="M34" i="1"/>
  <c r="N34" i="1"/>
  <c r="M30" i="1"/>
  <c r="N30" i="1"/>
  <c r="M26" i="1"/>
  <c r="N26" i="1"/>
  <c r="M22" i="1"/>
  <c r="N22" i="1"/>
  <c r="M18" i="1"/>
  <c r="N18" i="1"/>
  <c r="M14" i="1"/>
  <c r="N14" i="1"/>
  <c r="M10" i="1"/>
  <c r="N10" i="1"/>
  <c r="M6" i="1"/>
  <c r="N6" i="1"/>
  <c r="M2" i="1"/>
  <c r="N2" i="1"/>
  <c r="M1161" i="1"/>
  <c r="N1161" i="1"/>
  <c r="M1157" i="1"/>
  <c r="N1157" i="1"/>
  <c r="M1153" i="1"/>
  <c r="N1153" i="1"/>
  <c r="M1149" i="1"/>
  <c r="N1149" i="1"/>
  <c r="M1145" i="1"/>
  <c r="N1145" i="1"/>
  <c r="M1141" i="1"/>
  <c r="N1141" i="1"/>
  <c r="M1137" i="1"/>
  <c r="N1137" i="1"/>
  <c r="M1133" i="1"/>
  <c r="N1133" i="1"/>
  <c r="M1129" i="1"/>
  <c r="N1129" i="1"/>
  <c r="M1125" i="1"/>
  <c r="N1125" i="1"/>
  <c r="M1121" i="1"/>
  <c r="N1121" i="1"/>
  <c r="M1117" i="1"/>
  <c r="N1117" i="1"/>
  <c r="M1113" i="1"/>
  <c r="N1113" i="1"/>
  <c r="M1109" i="1"/>
  <c r="N1109" i="1"/>
  <c r="M1105" i="1"/>
  <c r="N1105" i="1"/>
  <c r="M1101" i="1"/>
  <c r="N1101" i="1"/>
  <c r="M1097" i="1"/>
  <c r="N1097" i="1"/>
  <c r="M1093" i="1"/>
  <c r="N1093" i="1"/>
  <c r="M1089" i="1"/>
  <c r="N1089" i="1"/>
  <c r="M1085" i="1"/>
  <c r="N1085" i="1"/>
  <c r="M1081" i="1"/>
  <c r="N1081" i="1"/>
  <c r="M1077" i="1"/>
  <c r="N1077" i="1"/>
  <c r="M1073" i="1"/>
  <c r="N1073" i="1"/>
  <c r="M1069" i="1"/>
  <c r="N1069" i="1"/>
  <c r="M1065" i="1"/>
  <c r="N1065" i="1"/>
  <c r="M1061" i="1"/>
  <c r="N1061" i="1"/>
  <c r="M1057" i="1"/>
  <c r="N1057" i="1"/>
  <c r="M1053" i="1"/>
  <c r="N1053" i="1"/>
  <c r="M1049" i="1"/>
  <c r="N1049" i="1"/>
  <c r="M1045" i="1"/>
  <c r="N1045" i="1"/>
  <c r="M1041" i="1"/>
  <c r="N1041" i="1"/>
  <c r="M1037" i="1"/>
  <c r="N1037" i="1"/>
  <c r="M1033" i="1"/>
  <c r="N1033" i="1"/>
  <c r="M1029" i="1"/>
  <c r="N1029" i="1"/>
  <c r="M1025" i="1"/>
  <c r="N1025" i="1"/>
  <c r="M1021" i="1"/>
  <c r="N1021" i="1"/>
  <c r="M1017" i="1"/>
  <c r="N1017" i="1"/>
  <c r="M1013" i="1"/>
  <c r="N1013" i="1"/>
  <c r="M1009" i="1"/>
  <c r="N1009" i="1"/>
  <c r="M1005" i="1"/>
  <c r="N1005" i="1"/>
  <c r="M1001" i="1"/>
  <c r="N1001" i="1"/>
  <c r="M997" i="1"/>
  <c r="N997" i="1"/>
  <c r="M993" i="1"/>
  <c r="N993" i="1"/>
  <c r="M989" i="1"/>
  <c r="N989" i="1"/>
  <c r="M985" i="1"/>
  <c r="N985" i="1"/>
  <c r="M981" i="1"/>
  <c r="N981" i="1"/>
  <c r="M977" i="1"/>
  <c r="N977" i="1"/>
  <c r="M973" i="1"/>
  <c r="N973" i="1"/>
  <c r="M969" i="1"/>
  <c r="N969" i="1"/>
  <c r="M965" i="1"/>
  <c r="N965" i="1"/>
  <c r="M961" i="1"/>
  <c r="N961" i="1"/>
  <c r="M957" i="1"/>
  <c r="N957" i="1"/>
  <c r="M953" i="1"/>
  <c r="N953" i="1"/>
  <c r="M949" i="1"/>
  <c r="N949" i="1"/>
  <c r="M945" i="1"/>
  <c r="N945" i="1"/>
  <c r="M941" i="1"/>
  <c r="N941" i="1"/>
  <c r="M937" i="1"/>
  <c r="N937" i="1"/>
  <c r="M933" i="1"/>
  <c r="N933" i="1"/>
  <c r="M929" i="1"/>
  <c r="N929" i="1"/>
  <c r="M925" i="1"/>
  <c r="N925" i="1"/>
  <c r="M921" i="1"/>
  <c r="N921" i="1"/>
  <c r="M917" i="1"/>
  <c r="N917" i="1"/>
  <c r="M913" i="1"/>
  <c r="N913" i="1"/>
  <c r="M909" i="1"/>
  <c r="N909" i="1"/>
  <c r="M905" i="1"/>
  <c r="N905" i="1"/>
  <c r="M901" i="1"/>
  <c r="N901" i="1"/>
  <c r="M897" i="1"/>
  <c r="N897" i="1"/>
  <c r="M893" i="1"/>
  <c r="N893" i="1"/>
  <c r="M889" i="1"/>
  <c r="N889" i="1"/>
  <c r="M885" i="1"/>
  <c r="N885" i="1"/>
  <c r="M881" i="1"/>
  <c r="N881" i="1"/>
  <c r="M877" i="1"/>
  <c r="N877" i="1"/>
  <c r="M873" i="1"/>
  <c r="N873" i="1"/>
  <c r="M869" i="1"/>
  <c r="N869" i="1"/>
  <c r="M865" i="1"/>
  <c r="N865" i="1"/>
  <c r="M861" i="1"/>
  <c r="N861" i="1"/>
  <c r="M857" i="1"/>
  <c r="N857" i="1"/>
  <c r="M853" i="1"/>
  <c r="N853" i="1"/>
  <c r="M849" i="1"/>
  <c r="N849" i="1"/>
  <c r="M845" i="1"/>
  <c r="N845" i="1"/>
  <c r="M841" i="1"/>
  <c r="N841" i="1"/>
  <c r="M837" i="1"/>
  <c r="N837" i="1"/>
  <c r="M833" i="1"/>
  <c r="N833" i="1"/>
  <c r="M829" i="1"/>
  <c r="N829" i="1"/>
  <c r="M825" i="1"/>
  <c r="N825" i="1"/>
  <c r="M821" i="1"/>
  <c r="N821" i="1"/>
  <c r="M817" i="1"/>
  <c r="N817" i="1"/>
  <c r="M813" i="1"/>
  <c r="N813" i="1"/>
  <c r="M809" i="1"/>
  <c r="N809" i="1"/>
  <c r="M805" i="1"/>
  <c r="N805" i="1"/>
  <c r="M801" i="1"/>
  <c r="N801" i="1"/>
  <c r="M797" i="1"/>
  <c r="N797" i="1"/>
  <c r="M793" i="1"/>
  <c r="N793" i="1"/>
  <c r="M789" i="1"/>
  <c r="N789" i="1"/>
  <c r="M785" i="1"/>
  <c r="N785" i="1"/>
  <c r="M781" i="1"/>
  <c r="N781" i="1"/>
  <c r="M777" i="1"/>
  <c r="N777" i="1"/>
  <c r="M773" i="1"/>
  <c r="N773" i="1"/>
  <c r="M769" i="1"/>
  <c r="N769" i="1"/>
  <c r="M765" i="1"/>
  <c r="N765" i="1"/>
  <c r="M761" i="1"/>
  <c r="N761" i="1"/>
  <c r="M757" i="1"/>
  <c r="N757" i="1"/>
  <c r="M753" i="1"/>
  <c r="N753" i="1"/>
  <c r="M749" i="1"/>
  <c r="N749" i="1"/>
  <c r="M745" i="1"/>
  <c r="N745" i="1"/>
  <c r="M741" i="1"/>
  <c r="N741" i="1"/>
  <c r="M737" i="1"/>
  <c r="N737" i="1"/>
  <c r="M733" i="1"/>
  <c r="N733" i="1"/>
  <c r="M729" i="1"/>
  <c r="N729" i="1"/>
  <c r="M725" i="1"/>
  <c r="N725" i="1"/>
  <c r="M721" i="1"/>
  <c r="N721" i="1"/>
  <c r="M717" i="1"/>
  <c r="N717" i="1"/>
  <c r="M713" i="1"/>
  <c r="N713" i="1"/>
  <c r="M709" i="1"/>
  <c r="N709" i="1"/>
  <c r="M705" i="1"/>
  <c r="N705" i="1"/>
  <c r="M701" i="1"/>
  <c r="N701" i="1"/>
  <c r="M697" i="1"/>
  <c r="N697" i="1"/>
  <c r="M693" i="1"/>
  <c r="N693" i="1"/>
  <c r="M689" i="1"/>
  <c r="N689" i="1"/>
  <c r="M685" i="1"/>
  <c r="N685" i="1"/>
  <c r="M681" i="1"/>
  <c r="N681" i="1"/>
  <c r="M677" i="1"/>
  <c r="N677" i="1"/>
  <c r="M673" i="1"/>
  <c r="N673" i="1"/>
  <c r="M669" i="1"/>
  <c r="N669" i="1"/>
  <c r="M665" i="1"/>
  <c r="N665" i="1"/>
  <c r="M661" i="1"/>
  <c r="N661" i="1"/>
  <c r="M657" i="1"/>
  <c r="N657" i="1"/>
  <c r="M653" i="1"/>
  <c r="N653" i="1"/>
  <c r="M649" i="1"/>
  <c r="N649" i="1"/>
  <c r="M645" i="1"/>
  <c r="N645" i="1"/>
  <c r="M641" i="1"/>
  <c r="N641" i="1"/>
  <c r="M637" i="1"/>
  <c r="N637" i="1"/>
  <c r="M633" i="1"/>
  <c r="N633" i="1"/>
  <c r="M629" i="1"/>
  <c r="N629" i="1"/>
  <c r="M625" i="1"/>
  <c r="N625" i="1"/>
  <c r="M621" i="1"/>
  <c r="N621" i="1"/>
  <c r="M617" i="1"/>
  <c r="N617" i="1"/>
  <c r="M613" i="1"/>
  <c r="N613" i="1"/>
  <c r="M609" i="1"/>
  <c r="N609" i="1"/>
  <c r="M605" i="1"/>
  <c r="N605" i="1"/>
  <c r="M601" i="1"/>
  <c r="N601" i="1"/>
  <c r="M597" i="1"/>
  <c r="N597" i="1"/>
  <c r="M593" i="1"/>
  <c r="N593" i="1"/>
  <c r="M589" i="1"/>
  <c r="N589" i="1"/>
  <c r="M585" i="1"/>
  <c r="N585" i="1"/>
  <c r="M581" i="1"/>
  <c r="N581" i="1"/>
  <c r="M577" i="1"/>
  <c r="N577" i="1"/>
  <c r="M573" i="1"/>
  <c r="N573" i="1"/>
  <c r="M569" i="1"/>
  <c r="N569" i="1"/>
  <c r="M565" i="1"/>
  <c r="N565" i="1"/>
  <c r="M561" i="1"/>
  <c r="N561" i="1"/>
  <c r="M557" i="1"/>
  <c r="N557" i="1"/>
  <c r="M553" i="1"/>
  <c r="N553" i="1"/>
  <c r="M549" i="1"/>
  <c r="N549" i="1"/>
  <c r="M545" i="1"/>
  <c r="N545" i="1"/>
  <c r="M541" i="1"/>
  <c r="N541" i="1"/>
  <c r="M537" i="1"/>
  <c r="N537" i="1"/>
  <c r="M533" i="1"/>
  <c r="N533" i="1"/>
  <c r="M529" i="1"/>
  <c r="N529" i="1"/>
  <c r="M525" i="1"/>
  <c r="N525" i="1"/>
  <c r="M521" i="1"/>
  <c r="N521" i="1"/>
  <c r="M517" i="1"/>
  <c r="N517" i="1"/>
  <c r="M513" i="1"/>
  <c r="N513" i="1"/>
  <c r="M509" i="1"/>
  <c r="N509" i="1"/>
  <c r="M505" i="1"/>
  <c r="N505" i="1"/>
  <c r="M501" i="1"/>
  <c r="N501" i="1"/>
  <c r="M497" i="1"/>
  <c r="N497" i="1"/>
  <c r="M493" i="1"/>
  <c r="N493" i="1"/>
  <c r="M489" i="1"/>
  <c r="N489" i="1"/>
  <c r="M485" i="1"/>
  <c r="N485" i="1"/>
  <c r="M481" i="1"/>
  <c r="N481" i="1"/>
  <c r="M477" i="1"/>
  <c r="N477" i="1"/>
  <c r="M473" i="1"/>
  <c r="N473" i="1"/>
  <c r="M469" i="1"/>
  <c r="N469" i="1"/>
  <c r="M465" i="1"/>
  <c r="N465" i="1"/>
  <c r="M461" i="1"/>
  <c r="N461" i="1"/>
  <c r="M457" i="1"/>
  <c r="N457" i="1"/>
  <c r="M453" i="1"/>
  <c r="N453" i="1"/>
  <c r="M449" i="1"/>
  <c r="N449" i="1"/>
  <c r="M445" i="1"/>
  <c r="N445" i="1"/>
  <c r="M441" i="1"/>
  <c r="N441" i="1"/>
  <c r="M437" i="1"/>
  <c r="N437" i="1"/>
  <c r="M433" i="1"/>
  <c r="N433" i="1"/>
  <c r="M429" i="1"/>
  <c r="N429" i="1"/>
  <c r="M425" i="1"/>
  <c r="N425" i="1"/>
  <c r="M421" i="1"/>
  <c r="N421" i="1"/>
  <c r="M417" i="1"/>
  <c r="N417" i="1"/>
  <c r="M413" i="1"/>
  <c r="N413" i="1"/>
  <c r="M409" i="1"/>
  <c r="N409" i="1"/>
  <c r="M405" i="1"/>
  <c r="N405" i="1"/>
  <c r="M401" i="1"/>
  <c r="N401" i="1"/>
  <c r="M397" i="1"/>
  <c r="N397" i="1"/>
  <c r="M393" i="1"/>
  <c r="N393" i="1"/>
  <c r="M389" i="1"/>
  <c r="N389" i="1"/>
  <c r="M385" i="1"/>
  <c r="N385" i="1"/>
  <c r="M381" i="1"/>
  <c r="N381" i="1"/>
  <c r="M377" i="1"/>
  <c r="N377" i="1"/>
  <c r="M373" i="1"/>
  <c r="N373" i="1"/>
  <c r="M369" i="1"/>
  <c r="N369" i="1"/>
  <c r="M365" i="1"/>
  <c r="N365" i="1"/>
  <c r="M361" i="1"/>
  <c r="N361" i="1"/>
  <c r="M357" i="1"/>
  <c r="N357" i="1"/>
  <c r="M353" i="1"/>
  <c r="N353" i="1"/>
  <c r="M349" i="1"/>
  <c r="N349" i="1"/>
  <c r="M345" i="1"/>
  <c r="N345" i="1"/>
  <c r="M341" i="1"/>
  <c r="N341" i="1"/>
  <c r="M337" i="1"/>
  <c r="N337" i="1"/>
  <c r="M333" i="1"/>
  <c r="N333" i="1"/>
  <c r="M329" i="1"/>
  <c r="N329" i="1"/>
  <c r="M325" i="1"/>
  <c r="N325" i="1"/>
  <c r="M321" i="1"/>
  <c r="N321" i="1"/>
  <c r="M317" i="1"/>
  <c r="N317" i="1"/>
  <c r="M313" i="1"/>
  <c r="N313" i="1"/>
  <c r="M309" i="1"/>
  <c r="N309" i="1"/>
  <c r="M305" i="1"/>
  <c r="N305" i="1"/>
  <c r="M301" i="1"/>
  <c r="N301" i="1"/>
  <c r="M297" i="1"/>
  <c r="N297" i="1"/>
  <c r="M293" i="1"/>
  <c r="N293" i="1"/>
  <c r="M289" i="1"/>
  <c r="N289" i="1"/>
  <c r="M285" i="1"/>
  <c r="N285" i="1"/>
  <c r="M281" i="1"/>
  <c r="N281" i="1"/>
  <c r="M277" i="1"/>
  <c r="N277" i="1"/>
  <c r="M273" i="1"/>
  <c r="N273" i="1"/>
  <c r="M269" i="1"/>
  <c r="N269" i="1"/>
  <c r="M265" i="1"/>
  <c r="N265" i="1"/>
  <c r="M261" i="1"/>
  <c r="N261" i="1"/>
  <c r="M257" i="1"/>
  <c r="N257" i="1"/>
  <c r="M253" i="1"/>
  <c r="N253" i="1"/>
  <c r="M249" i="1"/>
  <c r="N249" i="1"/>
  <c r="M245" i="1"/>
  <c r="N245" i="1"/>
  <c r="M241" i="1"/>
  <c r="N241" i="1"/>
  <c r="M237" i="1"/>
  <c r="N237" i="1"/>
  <c r="M233" i="1"/>
  <c r="N233" i="1"/>
  <c r="M229" i="1"/>
  <c r="N229" i="1"/>
  <c r="M225" i="1"/>
  <c r="N225" i="1"/>
  <c r="M221" i="1"/>
  <c r="N221" i="1"/>
  <c r="M217" i="1"/>
  <c r="N217" i="1"/>
  <c r="M213" i="1"/>
  <c r="N213" i="1"/>
  <c r="M209" i="1"/>
  <c r="N209" i="1"/>
  <c r="M205" i="1"/>
  <c r="N205" i="1"/>
  <c r="M201" i="1"/>
  <c r="N201" i="1"/>
  <c r="M197" i="1"/>
  <c r="N197" i="1"/>
  <c r="M193" i="1"/>
  <c r="N193" i="1"/>
  <c r="M189" i="1"/>
  <c r="N189" i="1"/>
  <c r="M185" i="1"/>
  <c r="N185" i="1"/>
  <c r="M181" i="1"/>
  <c r="N181" i="1"/>
  <c r="M177" i="1"/>
  <c r="N177" i="1"/>
  <c r="M173" i="1"/>
  <c r="N173" i="1"/>
  <c r="M169" i="1"/>
  <c r="N169" i="1"/>
  <c r="M165" i="1"/>
  <c r="N165" i="1"/>
  <c r="M161" i="1"/>
  <c r="N161" i="1"/>
  <c r="M157" i="1"/>
  <c r="N157" i="1"/>
  <c r="M153" i="1"/>
  <c r="N153" i="1"/>
  <c r="M149" i="1"/>
  <c r="N149" i="1"/>
  <c r="M145" i="1"/>
  <c r="N145" i="1"/>
  <c r="M141" i="1"/>
  <c r="N141" i="1"/>
  <c r="M137" i="1"/>
  <c r="N137" i="1"/>
  <c r="M133" i="1"/>
  <c r="N133" i="1"/>
  <c r="M129" i="1"/>
  <c r="N129" i="1"/>
  <c r="M125" i="1"/>
  <c r="N125" i="1"/>
  <c r="M121" i="1"/>
  <c r="N121" i="1"/>
  <c r="M117" i="1"/>
  <c r="N117" i="1"/>
  <c r="M113" i="1"/>
  <c r="N113" i="1"/>
  <c r="M109" i="1"/>
  <c r="N109" i="1"/>
  <c r="M105" i="1"/>
  <c r="N105" i="1"/>
  <c r="M101" i="1"/>
  <c r="N101" i="1"/>
  <c r="M97" i="1"/>
  <c r="N97" i="1"/>
  <c r="M93" i="1"/>
  <c r="N93" i="1"/>
  <c r="M89" i="1"/>
  <c r="N89" i="1"/>
  <c r="M85" i="1"/>
  <c r="N85" i="1"/>
  <c r="M81" i="1"/>
  <c r="N81" i="1"/>
  <c r="M77" i="1"/>
  <c r="N77" i="1"/>
  <c r="M73" i="1"/>
  <c r="N73" i="1"/>
  <c r="M69" i="1"/>
  <c r="N69" i="1"/>
  <c r="M65" i="1"/>
  <c r="N65" i="1"/>
  <c r="M61" i="1"/>
  <c r="N61" i="1"/>
  <c r="M57" i="1"/>
  <c r="N57" i="1"/>
  <c r="M53" i="1"/>
  <c r="N53" i="1"/>
  <c r="M49" i="1"/>
  <c r="N49" i="1"/>
  <c r="M45" i="1"/>
  <c r="N45" i="1"/>
  <c r="M41" i="1"/>
  <c r="N41" i="1"/>
  <c r="M37" i="1"/>
  <c r="N37" i="1"/>
  <c r="M33" i="1"/>
  <c r="N33" i="1"/>
  <c r="M29" i="1"/>
  <c r="N29" i="1"/>
  <c r="M25" i="1"/>
  <c r="N25" i="1"/>
  <c r="M21" i="1"/>
  <c r="N21" i="1"/>
  <c r="M17" i="1"/>
  <c r="N17" i="1"/>
  <c r="M13" i="1"/>
  <c r="N13" i="1"/>
  <c r="M9" i="1"/>
  <c r="N9" i="1"/>
  <c r="M5" i="1"/>
  <c r="N5" i="1"/>
  <c r="M1160" i="1"/>
  <c r="N1160" i="1"/>
  <c r="M1156" i="1"/>
  <c r="N1156" i="1"/>
  <c r="M1152" i="1"/>
  <c r="N1152" i="1"/>
  <c r="M1148" i="1"/>
  <c r="N1148" i="1"/>
  <c r="M1144" i="1"/>
  <c r="N1144" i="1"/>
  <c r="M1140" i="1"/>
  <c r="N1140" i="1"/>
  <c r="M1136" i="1"/>
  <c r="N1136" i="1"/>
  <c r="M1132" i="1"/>
  <c r="N1132" i="1"/>
  <c r="M1128" i="1"/>
  <c r="N1128" i="1"/>
  <c r="M1124" i="1"/>
  <c r="N1124" i="1"/>
  <c r="M1120" i="1"/>
  <c r="N1120" i="1"/>
  <c r="M1116" i="1"/>
  <c r="N1116" i="1"/>
  <c r="M1112" i="1"/>
  <c r="N1112" i="1"/>
  <c r="M1108" i="1"/>
  <c r="N1108" i="1"/>
  <c r="M1104" i="1"/>
  <c r="N1104" i="1"/>
  <c r="M1100" i="1"/>
  <c r="N1100" i="1"/>
  <c r="M1096" i="1"/>
  <c r="N1096" i="1"/>
  <c r="M1092" i="1"/>
  <c r="N1092" i="1"/>
  <c r="M1088" i="1"/>
  <c r="N1088" i="1"/>
  <c r="M1084" i="1"/>
  <c r="N1084" i="1"/>
  <c r="M1080" i="1"/>
  <c r="N1080" i="1"/>
  <c r="M1076" i="1"/>
  <c r="N1076" i="1"/>
  <c r="M1072" i="1"/>
  <c r="N1072" i="1"/>
  <c r="M1068" i="1"/>
  <c r="N1068" i="1"/>
  <c r="M1064" i="1"/>
  <c r="N1064" i="1"/>
  <c r="M1060" i="1"/>
  <c r="N1060" i="1"/>
  <c r="M1056" i="1"/>
  <c r="N1056" i="1"/>
  <c r="M1052" i="1"/>
  <c r="N1052" i="1"/>
  <c r="M1048" i="1"/>
  <c r="N1048" i="1"/>
  <c r="M1044" i="1"/>
  <c r="N1044" i="1"/>
  <c r="M1040" i="1"/>
  <c r="N1040" i="1"/>
  <c r="M1036" i="1"/>
  <c r="N1036" i="1"/>
  <c r="M1032" i="1"/>
  <c r="N1032" i="1"/>
  <c r="M1028" i="1"/>
  <c r="N1028" i="1"/>
  <c r="M1024" i="1"/>
  <c r="N1024" i="1"/>
  <c r="M1020" i="1"/>
  <c r="N1020" i="1"/>
  <c r="M1016" i="1"/>
  <c r="N1016" i="1"/>
  <c r="M1012" i="1"/>
  <c r="N1012" i="1"/>
  <c r="M1008" i="1"/>
  <c r="N1008" i="1"/>
  <c r="M1004" i="1"/>
  <c r="N1004" i="1"/>
  <c r="M1000" i="1"/>
  <c r="N1000" i="1"/>
  <c r="M996" i="1"/>
  <c r="N996" i="1"/>
  <c r="M992" i="1"/>
  <c r="N992" i="1"/>
  <c r="M988" i="1"/>
  <c r="N988" i="1"/>
  <c r="M984" i="1"/>
  <c r="N984" i="1"/>
  <c r="M980" i="1"/>
  <c r="N980" i="1"/>
  <c r="M976" i="1"/>
  <c r="N976" i="1"/>
  <c r="M972" i="1"/>
  <c r="N972" i="1"/>
  <c r="M968" i="1"/>
  <c r="N968" i="1"/>
  <c r="M964" i="1"/>
  <c r="N964" i="1"/>
  <c r="M960" i="1"/>
  <c r="N960" i="1"/>
  <c r="M956" i="1"/>
  <c r="N956" i="1"/>
  <c r="M952" i="1"/>
  <c r="N952" i="1"/>
  <c r="M948" i="1"/>
  <c r="N948" i="1"/>
  <c r="M944" i="1"/>
  <c r="N944" i="1"/>
  <c r="M940" i="1"/>
  <c r="N940" i="1"/>
  <c r="M936" i="1"/>
  <c r="N936" i="1"/>
  <c r="M932" i="1"/>
  <c r="N932" i="1"/>
  <c r="M928" i="1"/>
  <c r="N928" i="1"/>
  <c r="M924" i="1"/>
  <c r="N924" i="1"/>
  <c r="M920" i="1"/>
  <c r="N920" i="1"/>
  <c r="M916" i="1"/>
  <c r="N916" i="1"/>
  <c r="M912" i="1"/>
  <c r="N912" i="1"/>
  <c r="M908" i="1"/>
  <c r="N908" i="1"/>
  <c r="M904" i="1"/>
  <c r="N904" i="1"/>
  <c r="M900" i="1"/>
  <c r="N900" i="1"/>
  <c r="M896" i="1"/>
  <c r="N896" i="1"/>
  <c r="M892" i="1"/>
  <c r="N892" i="1"/>
  <c r="M888" i="1"/>
  <c r="N888" i="1"/>
  <c r="M884" i="1"/>
  <c r="N884" i="1"/>
  <c r="M880" i="1"/>
  <c r="N880" i="1"/>
  <c r="M876" i="1"/>
  <c r="N876" i="1"/>
  <c r="M872" i="1"/>
  <c r="N872" i="1"/>
  <c r="M868" i="1"/>
  <c r="N868" i="1"/>
  <c r="M864" i="1"/>
  <c r="N864" i="1"/>
  <c r="M860" i="1"/>
  <c r="N860" i="1"/>
  <c r="M856" i="1"/>
  <c r="N856" i="1"/>
  <c r="M852" i="1"/>
  <c r="N852" i="1"/>
  <c r="M848" i="1"/>
  <c r="N848" i="1"/>
  <c r="M844" i="1"/>
  <c r="N844" i="1"/>
  <c r="M840" i="1"/>
  <c r="N840" i="1"/>
  <c r="M836" i="1"/>
  <c r="N836" i="1"/>
  <c r="M832" i="1"/>
  <c r="N832" i="1"/>
  <c r="M828" i="1"/>
  <c r="N828" i="1"/>
  <c r="M824" i="1"/>
  <c r="N824" i="1"/>
  <c r="M820" i="1"/>
  <c r="N820" i="1"/>
  <c r="M816" i="1"/>
  <c r="N816" i="1"/>
  <c r="M812" i="1"/>
  <c r="N812" i="1"/>
  <c r="M808" i="1"/>
  <c r="N808" i="1"/>
  <c r="M804" i="1"/>
  <c r="N804" i="1"/>
  <c r="M800" i="1"/>
  <c r="N800" i="1"/>
  <c r="M796" i="1"/>
  <c r="N796" i="1"/>
  <c r="M792" i="1"/>
  <c r="N792" i="1"/>
  <c r="M788" i="1"/>
  <c r="N788" i="1"/>
  <c r="M784" i="1"/>
  <c r="N784" i="1"/>
  <c r="M780" i="1"/>
  <c r="N780" i="1"/>
  <c r="M776" i="1"/>
  <c r="N776" i="1"/>
  <c r="M772" i="1"/>
  <c r="N772" i="1"/>
  <c r="M768" i="1"/>
  <c r="N768" i="1"/>
  <c r="M764" i="1"/>
  <c r="N764" i="1"/>
  <c r="M760" i="1"/>
  <c r="N760" i="1"/>
  <c r="M756" i="1"/>
  <c r="N756" i="1"/>
  <c r="M752" i="1"/>
  <c r="N752" i="1"/>
  <c r="M748" i="1"/>
  <c r="N748" i="1"/>
  <c r="M744" i="1"/>
  <c r="N744" i="1"/>
  <c r="M740" i="1"/>
  <c r="N740" i="1"/>
  <c r="M736" i="1"/>
  <c r="N736" i="1"/>
  <c r="M732" i="1"/>
  <c r="N732" i="1"/>
  <c r="M728" i="1"/>
  <c r="N728" i="1"/>
  <c r="M724" i="1"/>
  <c r="N724" i="1"/>
  <c r="M720" i="1"/>
  <c r="N720" i="1"/>
  <c r="M716" i="1"/>
  <c r="N716" i="1"/>
  <c r="M712" i="1"/>
  <c r="N712" i="1"/>
  <c r="M708" i="1"/>
  <c r="N708" i="1"/>
  <c r="M704" i="1"/>
  <c r="N704" i="1"/>
  <c r="M700" i="1"/>
  <c r="N700" i="1"/>
  <c r="M696" i="1"/>
  <c r="N696" i="1"/>
  <c r="M692" i="1"/>
  <c r="N692" i="1"/>
  <c r="M688" i="1"/>
  <c r="N688" i="1"/>
  <c r="M684" i="1"/>
  <c r="N684" i="1"/>
  <c r="M680" i="1"/>
  <c r="N680" i="1"/>
  <c r="M676" i="1"/>
  <c r="N676" i="1"/>
  <c r="M672" i="1"/>
  <c r="N672" i="1"/>
  <c r="M668" i="1"/>
  <c r="N668" i="1"/>
  <c r="M664" i="1"/>
  <c r="N664" i="1"/>
  <c r="M660" i="1"/>
  <c r="N660" i="1"/>
  <c r="M656" i="1"/>
  <c r="N656" i="1"/>
  <c r="M652" i="1"/>
  <c r="N652" i="1"/>
  <c r="M648" i="1"/>
  <c r="N648" i="1"/>
  <c r="M644" i="1"/>
  <c r="N644" i="1"/>
  <c r="M640" i="1"/>
  <c r="N640" i="1"/>
  <c r="M636" i="1"/>
  <c r="N636" i="1"/>
  <c r="M632" i="1"/>
  <c r="N632" i="1"/>
  <c r="M628" i="1"/>
  <c r="N628" i="1"/>
  <c r="M624" i="1"/>
  <c r="N624" i="1"/>
  <c r="M620" i="1"/>
  <c r="N620" i="1"/>
  <c r="M616" i="1"/>
  <c r="N616" i="1"/>
  <c r="M612" i="1"/>
  <c r="N612" i="1"/>
  <c r="M608" i="1"/>
  <c r="N608" i="1"/>
  <c r="M604" i="1"/>
  <c r="N604" i="1"/>
  <c r="M600" i="1"/>
  <c r="N600" i="1"/>
  <c r="M596" i="1"/>
  <c r="N596" i="1"/>
  <c r="M592" i="1"/>
  <c r="N592" i="1"/>
  <c r="M588" i="1"/>
  <c r="N588" i="1"/>
  <c r="M584" i="1"/>
  <c r="N584" i="1"/>
  <c r="M580" i="1"/>
  <c r="N580" i="1"/>
  <c r="M576" i="1"/>
  <c r="N576" i="1"/>
  <c r="M572" i="1"/>
  <c r="N572" i="1"/>
  <c r="M568" i="1"/>
  <c r="N568" i="1"/>
  <c r="M564" i="1"/>
  <c r="N564" i="1"/>
  <c r="M560" i="1"/>
  <c r="N560" i="1"/>
  <c r="M556" i="1"/>
  <c r="N556" i="1"/>
  <c r="M552" i="1"/>
  <c r="N552" i="1"/>
  <c r="M548" i="1"/>
  <c r="N548" i="1"/>
  <c r="M544" i="1"/>
  <c r="N544" i="1"/>
  <c r="M540" i="1"/>
  <c r="N540" i="1"/>
  <c r="M536" i="1"/>
  <c r="N536" i="1"/>
  <c r="M532" i="1"/>
  <c r="N532" i="1"/>
  <c r="M528" i="1"/>
  <c r="N528" i="1"/>
  <c r="M524" i="1"/>
  <c r="N524" i="1"/>
  <c r="M520" i="1"/>
  <c r="N520" i="1"/>
  <c r="M516" i="1"/>
  <c r="N516" i="1"/>
  <c r="M512" i="1"/>
  <c r="N512" i="1"/>
  <c r="M508" i="1"/>
  <c r="N508" i="1"/>
  <c r="M504" i="1"/>
  <c r="N504" i="1"/>
  <c r="M500" i="1"/>
  <c r="N500" i="1"/>
  <c r="M496" i="1"/>
  <c r="N496" i="1"/>
  <c r="M492" i="1"/>
  <c r="N492" i="1"/>
  <c r="M488" i="1"/>
  <c r="N488" i="1"/>
  <c r="M484" i="1"/>
  <c r="N484" i="1"/>
  <c r="M480" i="1"/>
  <c r="N480" i="1"/>
  <c r="M476" i="1"/>
  <c r="N476" i="1"/>
  <c r="M472" i="1"/>
  <c r="N472" i="1"/>
  <c r="M468" i="1"/>
  <c r="N468" i="1"/>
  <c r="M464" i="1"/>
  <c r="N464" i="1"/>
  <c r="M460" i="1"/>
  <c r="N460" i="1"/>
  <c r="M456" i="1"/>
  <c r="N456" i="1"/>
  <c r="M452" i="1"/>
  <c r="N452" i="1"/>
  <c r="M448" i="1"/>
  <c r="N448" i="1"/>
  <c r="M444" i="1"/>
  <c r="N444" i="1"/>
  <c r="M440" i="1"/>
  <c r="N440" i="1"/>
  <c r="M436" i="1"/>
  <c r="N436" i="1"/>
  <c r="M432" i="1"/>
  <c r="N432" i="1"/>
  <c r="M428" i="1"/>
  <c r="N428" i="1"/>
  <c r="M424" i="1"/>
  <c r="N424" i="1"/>
  <c r="M420" i="1"/>
  <c r="N420" i="1"/>
  <c r="M416" i="1"/>
  <c r="N416" i="1"/>
  <c r="M412" i="1"/>
  <c r="N412" i="1"/>
  <c r="M408" i="1"/>
  <c r="N408" i="1"/>
  <c r="M404" i="1"/>
  <c r="N404" i="1"/>
  <c r="M400" i="1"/>
  <c r="N400" i="1"/>
  <c r="M396" i="1"/>
  <c r="N396" i="1"/>
  <c r="M392" i="1"/>
  <c r="N392" i="1"/>
  <c r="M388" i="1"/>
  <c r="N388" i="1"/>
  <c r="M384" i="1"/>
  <c r="N384" i="1"/>
  <c r="M380" i="1"/>
  <c r="N380" i="1"/>
  <c r="M376" i="1"/>
  <c r="N376" i="1"/>
  <c r="M372" i="1"/>
  <c r="N372" i="1"/>
  <c r="M368" i="1"/>
  <c r="N368" i="1"/>
  <c r="M364" i="1"/>
  <c r="N364" i="1"/>
  <c r="M360" i="1"/>
  <c r="N360" i="1"/>
  <c r="M356" i="1"/>
  <c r="N356" i="1"/>
  <c r="M352" i="1"/>
  <c r="N352" i="1"/>
  <c r="M348" i="1"/>
  <c r="N348" i="1"/>
  <c r="M344" i="1"/>
  <c r="N344" i="1"/>
  <c r="M340" i="1"/>
  <c r="N340" i="1"/>
  <c r="M336" i="1"/>
  <c r="N336" i="1"/>
  <c r="M332" i="1"/>
  <c r="N332" i="1"/>
  <c r="M328" i="1"/>
  <c r="N328" i="1"/>
  <c r="M324" i="1"/>
  <c r="N324" i="1"/>
  <c r="M320" i="1"/>
  <c r="N320" i="1"/>
  <c r="M316" i="1"/>
  <c r="N316" i="1"/>
  <c r="M312" i="1"/>
  <c r="N312" i="1"/>
  <c r="M308" i="1"/>
  <c r="N308" i="1"/>
  <c r="M304" i="1"/>
  <c r="N304" i="1"/>
  <c r="M300" i="1"/>
  <c r="N300" i="1"/>
  <c r="M296" i="1"/>
  <c r="N296" i="1"/>
  <c r="M292" i="1"/>
  <c r="N292" i="1"/>
  <c r="M288" i="1"/>
  <c r="N288" i="1"/>
  <c r="M284" i="1"/>
  <c r="N284" i="1"/>
  <c r="M280" i="1"/>
  <c r="N280" i="1"/>
  <c r="M276" i="1"/>
  <c r="N276" i="1"/>
  <c r="M272" i="1"/>
  <c r="N272" i="1"/>
  <c r="M268" i="1"/>
  <c r="N268" i="1"/>
  <c r="M264" i="1"/>
  <c r="N264" i="1"/>
  <c r="M260" i="1"/>
  <c r="N260" i="1"/>
  <c r="M256" i="1"/>
  <c r="N256" i="1"/>
  <c r="M252" i="1"/>
  <c r="N252" i="1"/>
  <c r="M248" i="1"/>
  <c r="N248" i="1"/>
  <c r="M244" i="1"/>
  <c r="N244" i="1"/>
  <c r="M240" i="1"/>
  <c r="N240" i="1"/>
  <c r="M236" i="1"/>
  <c r="N236" i="1"/>
  <c r="M232" i="1"/>
  <c r="N232" i="1"/>
  <c r="M228" i="1"/>
  <c r="N228" i="1"/>
  <c r="M224" i="1"/>
  <c r="N224" i="1"/>
  <c r="M220" i="1"/>
  <c r="N220" i="1"/>
  <c r="M216" i="1"/>
  <c r="N216" i="1"/>
  <c r="M212" i="1"/>
  <c r="N212" i="1"/>
  <c r="M208" i="1"/>
  <c r="N208" i="1"/>
  <c r="M204" i="1"/>
  <c r="N204" i="1"/>
  <c r="M200" i="1"/>
  <c r="N200" i="1"/>
  <c r="M196" i="1"/>
  <c r="N196" i="1"/>
  <c r="M192" i="1"/>
  <c r="N192" i="1"/>
  <c r="M188" i="1"/>
  <c r="N188" i="1"/>
  <c r="M184" i="1"/>
  <c r="N184" i="1"/>
  <c r="M180" i="1"/>
  <c r="N180" i="1"/>
  <c r="M176" i="1"/>
  <c r="N176" i="1"/>
  <c r="M172" i="1"/>
  <c r="N172" i="1"/>
  <c r="M168" i="1"/>
  <c r="N168" i="1"/>
  <c r="M164" i="1"/>
  <c r="N164" i="1"/>
  <c r="M160" i="1"/>
  <c r="N160" i="1"/>
  <c r="M156" i="1"/>
  <c r="N156" i="1"/>
  <c r="M152" i="1"/>
  <c r="N152" i="1"/>
  <c r="M148" i="1"/>
  <c r="N148" i="1"/>
  <c r="M144" i="1"/>
  <c r="N144" i="1"/>
  <c r="M140" i="1"/>
  <c r="N140" i="1"/>
  <c r="M136" i="1"/>
  <c r="N136" i="1"/>
  <c r="M132" i="1"/>
  <c r="N132" i="1"/>
  <c r="M128" i="1"/>
  <c r="N128" i="1"/>
  <c r="M124" i="1"/>
  <c r="N124" i="1"/>
  <c r="M120" i="1"/>
  <c r="N120" i="1"/>
  <c r="M116" i="1"/>
  <c r="N116" i="1"/>
  <c r="M112" i="1"/>
  <c r="N112" i="1"/>
  <c r="M108" i="1"/>
  <c r="N108" i="1"/>
  <c r="M104" i="1"/>
  <c r="N104" i="1"/>
  <c r="M100" i="1"/>
  <c r="N100" i="1"/>
  <c r="M96" i="1"/>
  <c r="N96" i="1"/>
  <c r="M92" i="1"/>
  <c r="N92" i="1"/>
  <c r="M88" i="1"/>
  <c r="N88" i="1"/>
  <c r="M84" i="1"/>
  <c r="N84" i="1"/>
  <c r="M80" i="1"/>
  <c r="N80" i="1"/>
  <c r="M76" i="1"/>
  <c r="N76" i="1"/>
  <c r="M72" i="1"/>
  <c r="N72" i="1"/>
  <c r="M68" i="1"/>
  <c r="N68" i="1"/>
  <c r="M64" i="1"/>
  <c r="N64" i="1"/>
  <c r="M60" i="1"/>
  <c r="N60" i="1"/>
  <c r="M56" i="1"/>
  <c r="N56" i="1"/>
  <c r="M52" i="1"/>
  <c r="N52" i="1"/>
  <c r="M48" i="1"/>
  <c r="N48" i="1"/>
  <c r="M44" i="1"/>
  <c r="N44" i="1"/>
  <c r="M40" i="1"/>
  <c r="N40" i="1"/>
  <c r="M36" i="1"/>
  <c r="N36" i="1"/>
  <c r="M32" i="1"/>
  <c r="N32" i="1"/>
  <c r="M28" i="1"/>
  <c r="N28" i="1"/>
  <c r="M24" i="1"/>
  <c r="N24" i="1"/>
  <c r="M20" i="1"/>
  <c r="N20" i="1"/>
  <c r="M16" i="1"/>
  <c r="N16" i="1"/>
  <c r="M12" i="1"/>
  <c r="N12" i="1"/>
  <c r="M8" i="1"/>
  <c r="N8" i="1"/>
  <c r="M4" i="1"/>
  <c r="N4" i="1"/>
  <c r="M1163" i="1"/>
  <c r="N1163" i="1"/>
  <c r="M1159" i="1"/>
  <c r="N1159" i="1"/>
  <c r="M1155" i="1"/>
  <c r="N1155" i="1"/>
  <c r="M1151" i="1"/>
  <c r="N1151" i="1"/>
  <c r="M1147" i="1"/>
  <c r="N1147" i="1"/>
  <c r="M1143" i="1"/>
  <c r="N1143" i="1"/>
  <c r="M1139" i="1"/>
  <c r="N1139" i="1"/>
  <c r="M1135" i="1"/>
  <c r="N1135" i="1"/>
  <c r="M1131" i="1"/>
  <c r="N1131" i="1"/>
  <c r="M1127" i="1"/>
  <c r="N1127" i="1"/>
  <c r="M1123" i="1"/>
  <c r="N1123" i="1"/>
  <c r="M1119" i="1"/>
  <c r="N1119" i="1"/>
  <c r="M1115" i="1"/>
  <c r="N1115" i="1"/>
  <c r="M1111" i="1"/>
  <c r="N1111" i="1"/>
  <c r="M1107" i="1"/>
  <c r="N1107" i="1"/>
  <c r="M1103" i="1"/>
  <c r="N1103" i="1"/>
  <c r="M1099" i="1"/>
  <c r="N1099" i="1"/>
  <c r="M1095" i="1"/>
  <c r="N1095" i="1"/>
  <c r="M1091" i="1"/>
  <c r="N1091" i="1"/>
  <c r="M1087" i="1"/>
  <c r="N1087" i="1"/>
  <c r="M1083" i="1"/>
  <c r="N1083" i="1"/>
  <c r="M1079" i="1"/>
  <c r="N1079" i="1"/>
  <c r="M1075" i="1"/>
  <c r="N1075" i="1"/>
  <c r="M1071" i="1"/>
  <c r="N1071" i="1"/>
  <c r="M1067" i="1"/>
  <c r="N1067" i="1"/>
  <c r="M1063" i="1"/>
  <c r="N1063" i="1"/>
  <c r="M1059" i="1"/>
  <c r="N1059" i="1"/>
  <c r="M1055" i="1"/>
  <c r="N1055" i="1"/>
  <c r="M1051" i="1"/>
  <c r="N1051" i="1"/>
  <c r="M1047" i="1"/>
  <c r="N1047" i="1"/>
  <c r="M1043" i="1"/>
  <c r="N1043" i="1"/>
  <c r="M1039" i="1"/>
  <c r="N1039" i="1"/>
  <c r="M1035" i="1"/>
  <c r="N1035" i="1"/>
  <c r="M1031" i="1"/>
  <c r="N1031" i="1"/>
  <c r="M1027" i="1"/>
  <c r="N1027" i="1"/>
  <c r="M1023" i="1"/>
  <c r="N1023" i="1"/>
  <c r="M1019" i="1"/>
  <c r="N1019" i="1"/>
  <c r="M1015" i="1"/>
  <c r="N1015" i="1"/>
  <c r="M1011" i="1"/>
  <c r="N1011" i="1"/>
  <c r="M1007" i="1"/>
  <c r="N1007" i="1"/>
  <c r="M1003" i="1"/>
  <c r="N1003" i="1"/>
  <c r="M999" i="1"/>
  <c r="N999" i="1"/>
  <c r="M995" i="1"/>
  <c r="N995" i="1"/>
  <c r="M991" i="1"/>
  <c r="N991" i="1"/>
  <c r="M987" i="1"/>
  <c r="N987" i="1"/>
  <c r="M983" i="1"/>
  <c r="N983" i="1"/>
  <c r="M979" i="1"/>
  <c r="N979" i="1"/>
  <c r="M975" i="1"/>
  <c r="N975" i="1"/>
  <c r="M971" i="1"/>
  <c r="N971" i="1"/>
  <c r="M967" i="1"/>
  <c r="N967" i="1"/>
  <c r="M963" i="1"/>
  <c r="N963" i="1"/>
  <c r="M959" i="1"/>
  <c r="N959" i="1"/>
  <c r="M955" i="1"/>
  <c r="N955" i="1"/>
  <c r="M951" i="1"/>
  <c r="N951" i="1"/>
  <c r="M947" i="1"/>
  <c r="N947" i="1"/>
  <c r="M943" i="1"/>
  <c r="N943" i="1"/>
  <c r="M939" i="1"/>
  <c r="N939" i="1"/>
  <c r="M935" i="1"/>
  <c r="N935" i="1"/>
  <c r="M931" i="1"/>
  <c r="N931" i="1"/>
  <c r="M927" i="1"/>
  <c r="N927" i="1"/>
  <c r="M923" i="1"/>
  <c r="N923" i="1"/>
  <c r="M919" i="1"/>
  <c r="N919" i="1"/>
  <c r="M915" i="1"/>
  <c r="N915" i="1"/>
  <c r="M911" i="1"/>
  <c r="N911" i="1"/>
  <c r="M907" i="1"/>
  <c r="N907" i="1"/>
  <c r="M903" i="1"/>
  <c r="N903" i="1"/>
  <c r="M899" i="1"/>
  <c r="N899" i="1"/>
  <c r="M895" i="1"/>
  <c r="N895" i="1"/>
  <c r="M891" i="1"/>
  <c r="N891" i="1"/>
  <c r="M887" i="1"/>
  <c r="N887" i="1"/>
  <c r="M883" i="1"/>
  <c r="N883" i="1"/>
  <c r="M879" i="1"/>
  <c r="N879" i="1"/>
  <c r="M875" i="1"/>
  <c r="N875" i="1"/>
  <c r="M871" i="1"/>
  <c r="N871" i="1"/>
  <c r="M867" i="1"/>
  <c r="N867" i="1"/>
  <c r="M863" i="1"/>
  <c r="N863" i="1"/>
  <c r="M859" i="1"/>
  <c r="N859" i="1"/>
  <c r="M855" i="1"/>
  <c r="N855" i="1"/>
  <c r="M851" i="1"/>
  <c r="N851" i="1"/>
  <c r="M847" i="1"/>
  <c r="N847" i="1"/>
  <c r="M843" i="1"/>
  <c r="N843" i="1"/>
  <c r="M839" i="1"/>
  <c r="N839" i="1"/>
  <c r="M835" i="1"/>
  <c r="N835" i="1"/>
  <c r="M831" i="1"/>
  <c r="N831" i="1"/>
  <c r="M827" i="1"/>
  <c r="N827" i="1"/>
  <c r="M823" i="1"/>
  <c r="N823" i="1"/>
  <c r="M819" i="1"/>
  <c r="N819" i="1"/>
  <c r="M815" i="1"/>
  <c r="N815" i="1"/>
  <c r="M811" i="1"/>
  <c r="N811" i="1"/>
  <c r="M807" i="1"/>
  <c r="N807" i="1"/>
  <c r="M803" i="1"/>
  <c r="N803" i="1"/>
  <c r="M799" i="1"/>
  <c r="N799" i="1"/>
  <c r="M795" i="1"/>
  <c r="N795" i="1"/>
  <c r="M791" i="1"/>
  <c r="N791" i="1"/>
  <c r="M787" i="1"/>
  <c r="N787" i="1"/>
  <c r="M783" i="1"/>
  <c r="N783" i="1"/>
  <c r="M779" i="1"/>
  <c r="N779" i="1"/>
  <c r="M775" i="1"/>
  <c r="N775" i="1"/>
  <c r="M771" i="1"/>
  <c r="N771" i="1"/>
  <c r="M767" i="1"/>
  <c r="N767" i="1"/>
  <c r="M763" i="1"/>
  <c r="N763" i="1"/>
  <c r="M759" i="1"/>
  <c r="N759" i="1"/>
  <c r="M755" i="1"/>
  <c r="N755" i="1"/>
  <c r="M751" i="1"/>
  <c r="N751" i="1"/>
  <c r="M747" i="1"/>
  <c r="N747" i="1"/>
  <c r="M743" i="1"/>
  <c r="N743" i="1"/>
  <c r="M739" i="1"/>
  <c r="N739" i="1"/>
  <c r="M735" i="1"/>
  <c r="N735" i="1"/>
  <c r="M731" i="1"/>
  <c r="N731" i="1"/>
  <c r="M727" i="1"/>
  <c r="N727" i="1"/>
  <c r="M723" i="1"/>
  <c r="N723" i="1"/>
  <c r="M719" i="1"/>
  <c r="N719" i="1"/>
  <c r="M715" i="1"/>
  <c r="N715" i="1"/>
  <c r="M711" i="1"/>
  <c r="N711" i="1"/>
  <c r="M707" i="1"/>
  <c r="N707" i="1"/>
  <c r="M703" i="1"/>
  <c r="N703" i="1"/>
  <c r="M699" i="1"/>
  <c r="N699" i="1"/>
  <c r="M695" i="1"/>
  <c r="N695" i="1"/>
  <c r="M691" i="1"/>
  <c r="N691" i="1"/>
  <c r="M687" i="1"/>
  <c r="N687" i="1"/>
  <c r="M683" i="1"/>
  <c r="N683" i="1"/>
  <c r="M679" i="1"/>
  <c r="N679" i="1"/>
  <c r="M675" i="1"/>
  <c r="N675" i="1"/>
  <c r="M671" i="1"/>
  <c r="N671" i="1"/>
  <c r="M667" i="1"/>
  <c r="N667" i="1"/>
  <c r="M663" i="1"/>
  <c r="N663" i="1"/>
  <c r="M659" i="1"/>
  <c r="N659" i="1"/>
  <c r="M655" i="1"/>
  <c r="N655" i="1"/>
  <c r="M651" i="1"/>
  <c r="N651" i="1"/>
  <c r="M647" i="1"/>
  <c r="N647" i="1"/>
  <c r="M643" i="1"/>
  <c r="N643" i="1"/>
  <c r="M639" i="1"/>
  <c r="N639" i="1"/>
  <c r="M635" i="1"/>
  <c r="N635" i="1"/>
  <c r="M631" i="1"/>
  <c r="N631" i="1"/>
  <c r="M627" i="1"/>
  <c r="N627" i="1"/>
  <c r="M623" i="1"/>
  <c r="N623" i="1"/>
  <c r="M619" i="1"/>
  <c r="N619" i="1"/>
  <c r="M615" i="1"/>
  <c r="N615" i="1"/>
  <c r="M611" i="1"/>
  <c r="N611" i="1"/>
  <c r="M607" i="1"/>
  <c r="N607" i="1"/>
  <c r="M603" i="1"/>
  <c r="N603" i="1"/>
  <c r="M599" i="1"/>
  <c r="N599" i="1"/>
  <c r="M595" i="1"/>
  <c r="N595" i="1"/>
  <c r="M591" i="1"/>
  <c r="N591" i="1"/>
  <c r="M587" i="1"/>
  <c r="N587" i="1"/>
  <c r="M583" i="1"/>
  <c r="N583" i="1"/>
  <c r="M579" i="1"/>
  <c r="N579" i="1"/>
  <c r="M575" i="1"/>
  <c r="N575" i="1"/>
  <c r="M571" i="1"/>
  <c r="N571" i="1"/>
  <c r="M567" i="1"/>
  <c r="N567" i="1"/>
  <c r="M563" i="1"/>
  <c r="N563" i="1"/>
  <c r="M559" i="1"/>
  <c r="N559" i="1"/>
  <c r="M555" i="1"/>
  <c r="N555" i="1"/>
  <c r="M551" i="1"/>
  <c r="N551" i="1"/>
  <c r="M547" i="1"/>
  <c r="N547" i="1"/>
  <c r="M543" i="1"/>
  <c r="N543" i="1"/>
  <c r="M539" i="1"/>
  <c r="N539" i="1"/>
  <c r="M535" i="1"/>
  <c r="N535" i="1"/>
  <c r="M531" i="1"/>
  <c r="N531" i="1"/>
  <c r="M527" i="1"/>
  <c r="N527" i="1"/>
  <c r="M523" i="1"/>
  <c r="N523" i="1"/>
  <c r="M519" i="1"/>
  <c r="N519" i="1"/>
  <c r="M515" i="1"/>
  <c r="N515" i="1"/>
  <c r="M511" i="1"/>
  <c r="N511" i="1"/>
  <c r="M507" i="1"/>
  <c r="N507" i="1"/>
  <c r="M503" i="1"/>
  <c r="N503" i="1"/>
  <c r="M499" i="1"/>
  <c r="N499" i="1"/>
  <c r="M495" i="1"/>
  <c r="N495" i="1"/>
  <c r="M491" i="1"/>
  <c r="N491" i="1"/>
  <c r="M487" i="1"/>
  <c r="N487" i="1"/>
  <c r="M483" i="1"/>
  <c r="N483" i="1"/>
  <c r="M479" i="1"/>
  <c r="N479" i="1"/>
  <c r="M475" i="1"/>
  <c r="N475" i="1"/>
  <c r="M471" i="1"/>
  <c r="N471" i="1"/>
  <c r="M467" i="1"/>
  <c r="N467" i="1"/>
  <c r="M463" i="1"/>
  <c r="N463" i="1"/>
  <c r="M459" i="1"/>
  <c r="N459" i="1"/>
  <c r="M455" i="1"/>
  <c r="N455" i="1"/>
  <c r="M451" i="1"/>
  <c r="N451" i="1"/>
  <c r="M447" i="1"/>
  <c r="N447" i="1"/>
  <c r="M443" i="1"/>
  <c r="N443" i="1"/>
  <c r="M439" i="1"/>
  <c r="N439" i="1"/>
  <c r="M435" i="1"/>
  <c r="N435" i="1"/>
  <c r="M431" i="1"/>
  <c r="N431" i="1"/>
  <c r="M427" i="1"/>
  <c r="N427" i="1"/>
  <c r="M423" i="1"/>
  <c r="N423" i="1"/>
  <c r="M419" i="1"/>
  <c r="N419" i="1"/>
  <c r="M415" i="1"/>
  <c r="N415" i="1"/>
  <c r="M411" i="1"/>
  <c r="N411" i="1"/>
  <c r="M407" i="1"/>
  <c r="N407" i="1"/>
  <c r="M403" i="1"/>
  <c r="N403" i="1"/>
  <c r="M399" i="1"/>
  <c r="N399" i="1"/>
  <c r="M395" i="1"/>
  <c r="N395" i="1"/>
  <c r="M391" i="1"/>
  <c r="N391" i="1"/>
  <c r="M387" i="1"/>
  <c r="N387" i="1"/>
  <c r="M383" i="1"/>
  <c r="N383" i="1"/>
  <c r="M379" i="1"/>
  <c r="N379" i="1"/>
  <c r="M375" i="1"/>
  <c r="N375" i="1"/>
  <c r="M371" i="1"/>
  <c r="N371" i="1"/>
  <c r="M367" i="1"/>
  <c r="N367" i="1"/>
  <c r="M363" i="1"/>
  <c r="N363" i="1"/>
  <c r="M359" i="1"/>
  <c r="N359" i="1"/>
  <c r="M355" i="1"/>
  <c r="N355" i="1"/>
  <c r="M351" i="1"/>
  <c r="N351" i="1"/>
  <c r="M347" i="1"/>
  <c r="N347" i="1"/>
  <c r="M343" i="1"/>
  <c r="N343" i="1"/>
  <c r="M339" i="1"/>
  <c r="N339" i="1"/>
  <c r="M335" i="1"/>
  <c r="N335" i="1"/>
  <c r="M331" i="1"/>
  <c r="N331" i="1"/>
  <c r="M327" i="1"/>
  <c r="N327" i="1"/>
  <c r="M323" i="1"/>
  <c r="N323" i="1"/>
  <c r="M319" i="1"/>
  <c r="N319" i="1"/>
  <c r="M315" i="1"/>
  <c r="N315" i="1"/>
  <c r="M311" i="1"/>
  <c r="N311" i="1"/>
  <c r="M307" i="1"/>
  <c r="N307" i="1"/>
  <c r="M303" i="1"/>
  <c r="N303" i="1"/>
  <c r="M299" i="1"/>
  <c r="N299" i="1"/>
  <c r="M295" i="1"/>
  <c r="N295" i="1"/>
  <c r="M291" i="1"/>
  <c r="N291" i="1"/>
  <c r="M287" i="1"/>
  <c r="N287" i="1"/>
  <c r="M283" i="1"/>
  <c r="N283" i="1"/>
  <c r="M279" i="1"/>
  <c r="N279" i="1"/>
  <c r="M275" i="1"/>
  <c r="N275" i="1"/>
  <c r="M271" i="1"/>
  <c r="N271" i="1"/>
  <c r="M267" i="1"/>
  <c r="N267" i="1"/>
  <c r="M263" i="1"/>
  <c r="N263" i="1"/>
  <c r="M259" i="1"/>
  <c r="N259" i="1"/>
  <c r="M255" i="1"/>
  <c r="N255" i="1"/>
  <c r="M251" i="1"/>
  <c r="N251" i="1"/>
  <c r="M247" i="1"/>
  <c r="N247" i="1"/>
  <c r="M243" i="1"/>
  <c r="N243" i="1"/>
  <c r="M239" i="1"/>
  <c r="N239" i="1"/>
  <c r="M235" i="1"/>
  <c r="N235" i="1"/>
  <c r="M231" i="1"/>
  <c r="N231" i="1"/>
  <c r="M227" i="1"/>
  <c r="N227" i="1"/>
  <c r="M223" i="1"/>
  <c r="N223" i="1"/>
  <c r="M219" i="1"/>
  <c r="N219" i="1"/>
  <c r="M215" i="1"/>
  <c r="N215" i="1"/>
  <c r="M211" i="1"/>
  <c r="N211" i="1"/>
  <c r="M207" i="1"/>
  <c r="N207" i="1"/>
  <c r="M203" i="1"/>
  <c r="N203" i="1"/>
  <c r="M199" i="1"/>
  <c r="N199" i="1"/>
  <c r="M195" i="1"/>
  <c r="N195" i="1"/>
  <c r="M191" i="1"/>
  <c r="N191" i="1"/>
  <c r="M187" i="1"/>
  <c r="N187" i="1"/>
  <c r="M183" i="1"/>
  <c r="N183" i="1"/>
  <c r="M179" i="1"/>
  <c r="N179" i="1"/>
  <c r="M175" i="1"/>
  <c r="N175" i="1"/>
  <c r="M171" i="1"/>
  <c r="N171" i="1"/>
  <c r="M167" i="1"/>
  <c r="N167" i="1"/>
  <c r="M163" i="1"/>
  <c r="N163" i="1"/>
  <c r="M159" i="1"/>
  <c r="N159" i="1"/>
  <c r="M155" i="1"/>
  <c r="N155" i="1"/>
  <c r="M151" i="1"/>
  <c r="N151" i="1"/>
  <c r="M147" i="1"/>
  <c r="N147" i="1"/>
  <c r="M143" i="1"/>
  <c r="N143" i="1"/>
  <c r="M139" i="1"/>
  <c r="N139" i="1"/>
  <c r="M135" i="1"/>
  <c r="N135" i="1"/>
  <c r="M131" i="1"/>
  <c r="N131" i="1"/>
  <c r="M127" i="1"/>
  <c r="N127" i="1"/>
  <c r="M123" i="1"/>
  <c r="N123" i="1"/>
  <c r="M119" i="1"/>
  <c r="N119" i="1"/>
  <c r="M115" i="1"/>
  <c r="N115" i="1"/>
  <c r="M111" i="1"/>
  <c r="N111" i="1"/>
  <c r="M107" i="1"/>
  <c r="N107" i="1"/>
  <c r="M103" i="1"/>
  <c r="N103" i="1"/>
  <c r="M99" i="1"/>
  <c r="N99" i="1"/>
  <c r="M95" i="1"/>
  <c r="N95" i="1"/>
  <c r="M91" i="1"/>
  <c r="N91" i="1"/>
  <c r="M87" i="1"/>
  <c r="N87" i="1"/>
  <c r="M83" i="1"/>
  <c r="N83" i="1"/>
  <c r="M79" i="1"/>
  <c r="N79" i="1"/>
  <c r="M75" i="1"/>
  <c r="N75" i="1"/>
  <c r="M71" i="1"/>
  <c r="N71" i="1"/>
  <c r="M67" i="1"/>
  <c r="N67" i="1"/>
  <c r="M63" i="1"/>
  <c r="N63" i="1"/>
  <c r="M59" i="1"/>
  <c r="N59" i="1"/>
  <c r="M55" i="1"/>
  <c r="N55" i="1"/>
  <c r="M51" i="1"/>
  <c r="N51" i="1"/>
  <c r="M47" i="1"/>
  <c r="N47" i="1"/>
  <c r="M43" i="1"/>
  <c r="N43" i="1"/>
  <c r="M39" i="1"/>
  <c r="N39" i="1"/>
  <c r="M35" i="1"/>
  <c r="N35" i="1"/>
  <c r="M31" i="1"/>
  <c r="N31" i="1"/>
  <c r="M27" i="1"/>
  <c r="N27" i="1"/>
  <c r="M23" i="1"/>
  <c r="N23" i="1"/>
  <c r="M19" i="1"/>
  <c r="N19" i="1"/>
  <c r="M15" i="1"/>
  <c r="N15" i="1"/>
  <c r="M11" i="1"/>
  <c r="N11" i="1"/>
  <c r="M7" i="1"/>
  <c r="N7" i="1"/>
  <c r="M3" i="1"/>
  <c r="N3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Harper, Nicholas</author>
  </authors>
  <commentList>
    <comment ref="I1" authorId="0" shapeId="0" xr:uid="{A82CF66D-EE47-D74D-A330-28FB19B8E703}">
      <text>
        <r>
          <rPr>
            <b/>
            <sz val="10"/>
            <color rgb="FF000000"/>
            <rFont val="Tahoma"/>
            <family val="2"/>
          </rPr>
          <t>Harper, Nicholas: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See Constants Tab tab for code meaning</t>
        </r>
      </text>
    </comment>
    <comment ref="C525" authorId="0" shapeId="0" xr:uid="{00000000-0006-0000-0100-000001000000}">
      <text>
        <r>
          <rPr>
            <b/>
            <sz val="10"/>
            <color rgb="FF000000"/>
            <rFont val="Tahoma"/>
            <family val="2"/>
          </rPr>
          <t>Harper, Nicholas: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Incorectly entered as pilot scan.  Fixed
</t>
        </r>
      </text>
    </comment>
    <comment ref="E525" authorId="0" shapeId="0" xr:uid="{00000000-0006-0000-0100-000002000000}">
      <text>
        <r>
          <rPr>
            <b/>
            <sz val="10"/>
            <color rgb="FF000000"/>
            <rFont val="Tahoma"/>
            <family val="2"/>
          </rPr>
          <t>Harper, Nicholas: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Initially recorded as a pilot scan.  Now fixed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<sst xmlns="http://schemas.openxmlformats.org/spreadsheetml/2006/main" count="1699" uniqueCount="1262">
  <si>
    <t>Participant ID</t>
  </si>
  <si>
    <t>Fetal Pilot Scans, validated or not</t>
  </si>
  <si>
    <t>Neonatal Pilot Scans, validated or not</t>
  </si>
  <si>
    <t>Fetal dHCP Scans, Validated</t>
  </si>
  <si>
    <t>Neonatal dHCP Term Scans, Validated</t>
  </si>
  <si>
    <t>Neonatal dHCP Preterm Scans, Validated</t>
  </si>
  <si>
    <t>Neonatal dHCP Preterm-at- Term Scans, Validated</t>
  </si>
  <si>
    <t>Has child had an 18 month assessment.  NB this includes limited data, courtesy assessments etc</t>
  </si>
  <si>
    <t>Is this an invalid participant: not consented to dHCP, doesn't exists, record entered in error?</t>
  </si>
  <si>
    <t>Participant Status</t>
  </si>
  <si>
    <t>CC00001XX01</t>
  </si>
  <si>
    <t>CC00002XX02</t>
  </si>
  <si>
    <t>CC00003XX03</t>
  </si>
  <si>
    <t>CC00004XX04</t>
  </si>
  <si>
    <t>CC00005XX05</t>
  </si>
  <si>
    <t>No</t>
  </si>
  <si>
    <t>Declined 18 month assessment - no more contact</t>
  </si>
  <si>
    <t>CC00006XX06</t>
  </si>
  <si>
    <t>CC00007XX07</t>
  </si>
  <si>
    <t>CC00009XX09</t>
  </si>
  <si>
    <t>CC00010XX02</t>
  </si>
  <si>
    <t>CC00011XX03</t>
  </si>
  <si>
    <t>CC00012XX04</t>
  </si>
  <si>
    <t>CC00013XX05</t>
  </si>
  <si>
    <t>CC00014XX06</t>
  </si>
  <si>
    <t>CC00015XX07</t>
  </si>
  <si>
    <t>CC00016XX08</t>
  </si>
  <si>
    <t>CC00017XX09</t>
  </si>
  <si>
    <t>CC00018XX10</t>
  </si>
  <si>
    <t>CC00019XX11</t>
  </si>
  <si>
    <t>CC00020XX04</t>
  </si>
  <si>
    <t>CC00022XX06</t>
  </si>
  <si>
    <t>CC00023XX07</t>
  </si>
  <si>
    <t>CC00025XX09</t>
  </si>
  <si>
    <t>CC00026XX10</t>
  </si>
  <si>
    <t>CC00028XX12</t>
  </si>
  <si>
    <t>Withdrawn</t>
  </si>
  <si>
    <t>CC00030XX06</t>
  </si>
  <si>
    <t>CC00031XX07</t>
  </si>
  <si>
    <t>CC00032XX08</t>
  </si>
  <si>
    <t>CC00034XX10</t>
  </si>
  <si>
    <t>CC00036XX12</t>
  </si>
  <si>
    <t>CC00037XX13</t>
  </si>
  <si>
    <t>CC00040XX08</t>
  </si>
  <si>
    <t>CC00050XX01</t>
  </si>
  <si>
    <t>CC00051XX02</t>
  </si>
  <si>
    <t>CC00052XX03</t>
  </si>
  <si>
    <t>CC00053XX04</t>
  </si>
  <si>
    <t>CC00054XX05</t>
  </si>
  <si>
    <t>CC00055XX06</t>
  </si>
  <si>
    <t>CC00056XX07</t>
  </si>
  <si>
    <t>CC00057XX08</t>
  </si>
  <si>
    <t>CC00058XX09</t>
  </si>
  <si>
    <t>CC00059XX10</t>
  </si>
  <si>
    <t>CC00060XX03</t>
  </si>
  <si>
    <t>CC00061XX04</t>
  </si>
  <si>
    <t>CC00062XX05</t>
  </si>
  <si>
    <t>CC00063AN06</t>
  </si>
  <si>
    <t>CC00063BN06</t>
  </si>
  <si>
    <t>CC00064XX07</t>
  </si>
  <si>
    <t>CC00065XX08</t>
  </si>
  <si>
    <t>CC00066XX09</t>
  </si>
  <si>
    <t>CC00067XX10</t>
  </si>
  <si>
    <t>CC00068XX11</t>
  </si>
  <si>
    <t>CC00069XX12</t>
  </si>
  <si>
    <t>CC00070XX05</t>
  </si>
  <si>
    <t>CC00071XX06</t>
  </si>
  <si>
    <t>CC00072XX07</t>
  </si>
  <si>
    <t>CC00073XX08</t>
  </si>
  <si>
    <t>CC00074XX09</t>
  </si>
  <si>
    <t>CC00075XX10</t>
  </si>
  <si>
    <t>CC00076XX11</t>
  </si>
  <si>
    <t>CC00077XX12</t>
  </si>
  <si>
    <t>CC00078XX13</t>
  </si>
  <si>
    <t>CC00079XX14</t>
  </si>
  <si>
    <t>CC00080XX07</t>
  </si>
  <si>
    <t>CC00081XX08</t>
  </si>
  <si>
    <t>CC00082XX09</t>
  </si>
  <si>
    <t>CC00083XX10</t>
  </si>
  <si>
    <t>CC00084XX11</t>
  </si>
  <si>
    <t>CC00085XX12</t>
  </si>
  <si>
    <t>CC00086XX13</t>
  </si>
  <si>
    <t>CC00087AN14</t>
  </si>
  <si>
    <t>CC00087BN14</t>
  </si>
  <si>
    <t>CC00088XX15</t>
  </si>
  <si>
    <t>CC00089XX16</t>
  </si>
  <si>
    <t>CC00091XX10</t>
  </si>
  <si>
    <t>CC00092XX11</t>
  </si>
  <si>
    <t>CC00093XX12</t>
  </si>
  <si>
    <t>CC00094AN13</t>
  </si>
  <si>
    <t>CC00094BN13</t>
  </si>
  <si>
    <t>CC00095XX14</t>
  </si>
  <si>
    <t>CC00096XX15</t>
  </si>
  <si>
    <t>CC00097XX16</t>
  </si>
  <si>
    <t>CC00098BN17</t>
  </si>
  <si>
    <t>CC00099AN18</t>
  </si>
  <si>
    <t>CC00099BN18</t>
  </si>
  <si>
    <t>CC00100XX01</t>
  </si>
  <si>
    <t>CC00101XX02</t>
  </si>
  <si>
    <t>CC00102XX03</t>
  </si>
  <si>
    <t>CC00103XX04</t>
  </si>
  <si>
    <t>CC00104XX05</t>
  </si>
  <si>
    <t>CC00105XX06</t>
  </si>
  <si>
    <t>CC00106XX07</t>
  </si>
  <si>
    <t>CC00107XX08</t>
  </si>
  <si>
    <t>CC00108XX09</t>
  </si>
  <si>
    <t>CC00109XX10</t>
  </si>
  <si>
    <t>CC00110XX03</t>
  </si>
  <si>
    <t>CC00111XX04</t>
  </si>
  <si>
    <t>CC00112XX05</t>
  </si>
  <si>
    <t>CC00113XX06</t>
  </si>
  <si>
    <t>CC00114XX07</t>
  </si>
  <si>
    <t>CC00115XX08</t>
  </si>
  <si>
    <t>CC00116XX09</t>
  </si>
  <si>
    <t>CC00117XX10</t>
  </si>
  <si>
    <t>CC00118XX11</t>
  </si>
  <si>
    <t>CC00119XX12</t>
  </si>
  <si>
    <t>CC00120XX05</t>
  </si>
  <si>
    <t>CC00121XX06</t>
  </si>
  <si>
    <t>CC00122XX07</t>
  </si>
  <si>
    <t>CC00124XX09</t>
  </si>
  <si>
    <t>CC00125XX10</t>
  </si>
  <si>
    <t>CC00126XX11</t>
  </si>
  <si>
    <t>CC00127XX12</t>
  </si>
  <si>
    <t>CC00128XX13</t>
  </si>
  <si>
    <t>CC00129AN14</t>
  </si>
  <si>
    <t>CC00129BN14</t>
  </si>
  <si>
    <t>CC00130XX07</t>
  </si>
  <si>
    <t>CC00131XX08</t>
  </si>
  <si>
    <t>CC00132XX09</t>
  </si>
  <si>
    <t>CC00133XX10</t>
  </si>
  <si>
    <t>CC00134XX11</t>
  </si>
  <si>
    <t>CC00135AN12</t>
  </si>
  <si>
    <t>CC00135BN12</t>
  </si>
  <si>
    <t>CC00136AN13</t>
  </si>
  <si>
    <t>CC00136BN13</t>
  </si>
  <si>
    <t>CC00137XX14</t>
  </si>
  <si>
    <t>CC00138XX15</t>
  </si>
  <si>
    <t>CC00139XX16</t>
  </si>
  <si>
    <t>CC00140XX09</t>
  </si>
  <si>
    <t>CC00141XX10</t>
  </si>
  <si>
    <t>CC00142XX11</t>
  </si>
  <si>
    <t>CC00143AN12</t>
  </si>
  <si>
    <t>CC00143BN12</t>
  </si>
  <si>
    <t>CC00144XX13</t>
  </si>
  <si>
    <t>CC00145XX14</t>
  </si>
  <si>
    <t>CC00146XX15</t>
  </si>
  <si>
    <t>CC00147XX16</t>
  </si>
  <si>
    <t>CC00149XX18</t>
  </si>
  <si>
    <t>CC00150AN02</t>
  </si>
  <si>
    <t>CC00150BN02</t>
  </si>
  <si>
    <t>CC00152AN04</t>
  </si>
  <si>
    <t>CC00153XX05</t>
  </si>
  <si>
    <t>CC00154XX06</t>
  </si>
  <si>
    <t>CC00155XX07</t>
  </si>
  <si>
    <t>CC00156XX08</t>
  </si>
  <si>
    <t>CC00157XX09</t>
  </si>
  <si>
    <t>CC00158XX10</t>
  </si>
  <si>
    <t>CC00159XX11</t>
  </si>
  <si>
    <t>CC00160XX04</t>
  </si>
  <si>
    <t>CC00161XX05</t>
  </si>
  <si>
    <t>CC00162XX06</t>
  </si>
  <si>
    <t>CC00163XX07</t>
  </si>
  <si>
    <t>CC00164XX08</t>
  </si>
  <si>
    <t>CC00165XX09</t>
  </si>
  <si>
    <t>CC00166XX10</t>
  </si>
  <si>
    <t>CC00167XX11</t>
  </si>
  <si>
    <t>CC00168XX12</t>
  </si>
  <si>
    <t>CC00169XX13</t>
  </si>
  <si>
    <t>CC00170XX06</t>
  </si>
  <si>
    <t>CC00171XX07</t>
  </si>
  <si>
    <t>CC00172AN08</t>
  </si>
  <si>
    <t>CC00172BN08</t>
  </si>
  <si>
    <t>CC00173XX09</t>
  </si>
  <si>
    <t>CC00174XX10</t>
  </si>
  <si>
    <t>CC00176XX12</t>
  </si>
  <si>
    <t>CC00177XX13</t>
  </si>
  <si>
    <t>CC00178XX14</t>
  </si>
  <si>
    <t>CC00179XX15</t>
  </si>
  <si>
    <t>CC00180XX08</t>
  </si>
  <si>
    <t>CC00181XX09</t>
  </si>
  <si>
    <t>CC00182XX10</t>
  </si>
  <si>
    <t>CC00183XX11</t>
  </si>
  <si>
    <t>CC00184XX12</t>
  </si>
  <si>
    <t>CC00185XX13</t>
  </si>
  <si>
    <t>CC00186AN14</t>
  </si>
  <si>
    <t>CC00186BN14</t>
  </si>
  <si>
    <t>CC00187XX15</t>
  </si>
  <si>
    <t>CC00188XX16</t>
  </si>
  <si>
    <t>CC00189XX17</t>
  </si>
  <si>
    <t>CC00190XX10</t>
  </si>
  <si>
    <t>Not withdrawn but no further contact, e.g. scan failure</t>
  </si>
  <si>
    <t>CC00191XX11</t>
  </si>
  <si>
    <t>CC00192AN12</t>
  </si>
  <si>
    <t>CC00193XX13</t>
  </si>
  <si>
    <t>CC00194XX14</t>
  </si>
  <si>
    <t>CC00195XX15</t>
  </si>
  <si>
    <t>CC00196XX16</t>
  </si>
  <si>
    <t>CC00197XX17</t>
  </si>
  <si>
    <t>CC00198XX18</t>
  </si>
  <si>
    <t>CC00199XX19</t>
  </si>
  <si>
    <t>CC00200XX02</t>
  </si>
  <si>
    <t>CC00201XX03</t>
  </si>
  <si>
    <t>CC00202XX04</t>
  </si>
  <si>
    <t>CC00203XX05</t>
  </si>
  <si>
    <t>CC00204XX06</t>
  </si>
  <si>
    <t>CC00205XX07</t>
  </si>
  <si>
    <t>CC00206XX08</t>
  </si>
  <si>
    <t>CC00207XX09</t>
  </si>
  <si>
    <t>CC00209XX11</t>
  </si>
  <si>
    <t>CC00212XX06</t>
  </si>
  <si>
    <t>CC00215XX09</t>
  </si>
  <si>
    <t>CC00216AN10</t>
  </si>
  <si>
    <t>CC00216BN10</t>
  </si>
  <si>
    <t>CC00217XX11</t>
  </si>
  <si>
    <t>CC00218AN12</t>
  </si>
  <si>
    <t>CC00218BN12</t>
  </si>
  <si>
    <t>CC00219XX13</t>
  </si>
  <si>
    <t>CC00220XX06</t>
  </si>
  <si>
    <t>CC00221XX07</t>
  </si>
  <si>
    <t>CC00223XX09</t>
  </si>
  <si>
    <t>CC00224XX10</t>
  </si>
  <si>
    <t>CC00225XX11</t>
  </si>
  <si>
    <t>CC00226XX12</t>
  </si>
  <si>
    <t>CC00227XX13</t>
  </si>
  <si>
    <t>CC00228XX14</t>
  </si>
  <si>
    <t>CC00229XX15</t>
  </si>
  <si>
    <t>CC00230XX08</t>
  </si>
  <si>
    <t>CC00231XX09</t>
  </si>
  <si>
    <t>CC00232XX10</t>
  </si>
  <si>
    <t>CC00233XX11</t>
  </si>
  <si>
    <t>CC00234XX12</t>
  </si>
  <si>
    <t>CC00235XX13</t>
  </si>
  <si>
    <t>CC00236XX14</t>
  </si>
  <si>
    <t>CC00237XX15</t>
  </si>
  <si>
    <t>CC00238AN16</t>
  </si>
  <si>
    <t>CC00238BN16</t>
  </si>
  <si>
    <t>CC00239XX17</t>
  </si>
  <si>
    <t>CC00240XX10</t>
  </si>
  <si>
    <t>CC00241XX11</t>
  </si>
  <si>
    <t>CC00242XX12</t>
  </si>
  <si>
    <t>CC00243BN13</t>
  </si>
  <si>
    <t>CC00244XX14</t>
  </si>
  <si>
    <t>CC00245AN15</t>
  </si>
  <si>
    <t>CC00245BN15</t>
  </si>
  <si>
    <t>CC00247XX17</t>
  </si>
  <si>
    <t>CC00248XX18</t>
  </si>
  <si>
    <t>CC00249XX19</t>
  </si>
  <si>
    <t>CC00250XX03</t>
  </si>
  <si>
    <t>CC00251XX04</t>
  </si>
  <si>
    <t>CC00252XX05</t>
  </si>
  <si>
    <t>CC00253XX06</t>
  </si>
  <si>
    <t>CC00254XX07</t>
  </si>
  <si>
    <t>CC00255XX08</t>
  </si>
  <si>
    <t>CC00256XX09</t>
  </si>
  <si>
    <t>CC00257XX10</t>
  </si>
  <si>
    <t>CC00258XX11</t>
  </si>
  <si>
    <t>CC00259XX12</t>
  </si>
  <si>
    <t>CC00260XX05</t>
  </si>
  <si>
    <t>CC00261XX06</t>
  </si>
  <si>
    <t>CC00262XX07</t>
  </si>
  <si>
    <t>CC00264AN09</t>
  </si>
  <si>
    <t>CC00265XX10</t>
  </si>
  <si>
    <t>CC00266XX11</t>
  </si>
  <si>
    <t>CC00267XX12</t>
  </si>
  <si>
    <t>CC00268XX13</t>
  </si>
  <si>
    <t>CC00269XX14</t>
  </si>
  <si>
    <t>CC00270XX07</t>
  </si>
  <si>
    <t>CC00271XX08</t>
  </si>
  <si>
    <t>CC00272XX09</t>
  </si>
  <si>
    <t>CC00273XX10</t>
  </si>
  <si>
    <t>CC00275XX12</t>
  </si>
  <si>
    <t>CC00276XX13</t>
  </si>
  <si>
    <t>CC00277XX14</t>
  </si>
  <si>
    <t>CC00281AN10</t>
  </si>
  <si>
    <t>CC00281BN10</t>
  </si>
  <si>
    <t>CC00283XX12</t>
  </si>
  <si>
    <t>CC00284AN13</t>
  </si>
  <si>
    <t>CC00284BN13</t>
  </si>
  <si>
    <t>CC00286XX15</t>
  </si>
  <si>
    <t>CC00287AN16</t>
  </si>
  <si>
    <t>CC00287BN16</t>
  </si>
  <si>
    <t>CC00288XX17</t>
  </si>
  <si>
    <t>CC00289XX18</t>
  </si>
  <si>
    <t>CC00290XX11</t>
  </si>
  <si>
    <t>CC00291XX12</t>
  </si>
  <si>
    <t>CC00292XX13</t>
  </si>
  <si>
    <t>CC00293AN14</t>
  </si>
  <si>
    <t>CC00293BN14</t>
  </si>
  <si>
    <t>CC00295XX16</t>
  </si>
  <si>
    <t>CC00296XX17</t>
  </si>
  <si>
    <t>CC00297XX18</t>
  </si>
  <si>
    <t>CC00298XX19</t>
  </si>
  <si>
    <t>CC00299XX20</t>
  </si>
  <si>
    <t>CC00300XX03</t>
  </si>
  <si>
    <t>CC00301XX04</t>
  </si>
  <si>
    <t>CC00302XX05</t>
  </si>
  <si>
    <t>CC00303XX06</t>
  </si>
  <si>
    <t>CC00304XX07</t>
  </si>
  <si>
    <t>CC00305XX08</t>
  </si>
  <si>
    <t>CC00306XX09</t>
  </si>
  <si>
    <t>CC00307XX10</t>
  </si>
  <si>
    <t>CC00308XX11</t>
  </si>
  <si>
    <t>CC00309BN12</t>
  </si>
  <si>
    <t>CC00310XX05</t>
  </si>
  <si>
    <t>CC00311XX06</t>
  </si>
  <si>
    <t>CC00313XX08</t>
  </si>
  <si>
    <t>CC00314XX09</t>
  </si>
  <si>
    <t>CC00315XX10</t>
  </si>
  <si>
    <t>CC00316XX11</t>
  </si>
  <si>
    <t>CC00318XX13</t>
  </si>
  <si>
    <t>CC00319XX14</t>
  </si>
  <si>
    <t>CC00320XX07</t>
  </si>
  <si>
    <t>CC00321XX08</t>
  </si>
  <si>
    <t>CC00322XX09</t>
  </si>
  <si>
    <t>CC00323XX10</t>
  </si>
  <si>
    <t>CC00324XX11</t>
  </si>
  <si>
    <t>CC00325XX12</t>
  </si>
  <si>
    <t>CC00326XX13</t>
  </si>
  <si>
    <t>CC00327XX14</t>
  </si>
  <si>
    <t>CC00328XX15</t>
  </si>
  <si>
    <t>CC00329XX16</t>
  </si>
  <si>
    <t>CC00330XX09</t>
  </si>
  <si>
    <t>CC00331XX10</t>
  </si>
  <si>
    <t>CC00332XX11</t>
  </si>
  <si>
    <t>CC00333XX12</t>
  </si>
  <si>
    <t>CC00334XX13</t>
  </si>
  <si>
    <t>CC00335XX14</t>
  </si>
  <si>
    <t>CC00336XX15</t>
  </si>
  <si>
    <t>CC00337XX16</t>
  </si>
  <si>
    <t>CC00338AN17</t>
  </si>
  <si>
    <t>CC00338BN17</t>
  </si>
  <si>
    <t>CC00339XX18</t>
  </si>
  <si>
    <t>CC00340XX11</t>
  </si>
  <si>
    <t>CC00341XX12</t>
  </si>
  <si>
    <t>CC00342XX13</t>
  </si>
  <si>
    <t>CC00343XX14</t>
  </si>
  <si>
    <t>CC00344XX15</t>
  </si>
  <si>
    <t>CC00345XX16</t>
  </si>
  <si>
    <t>CC00346XX17</t>
  </si>
  <si>
    <t>CC00347XX18</t>
  </si>
  <si>
    <t>CC00348XX19</t>
  </si>
  <si>
    <t>CC00349XX20</t>
  </si>
  <si>
    <t>CC00350XX04</t>
  </si>
  <si>
    <t>CC00351XX05</t>
  </si>
  <si>
    <t>CC00352XX06</t>
  </si>
  <si>
    <t>CC00353XX07</t>
  </si>
  <si>
    <t>CC00354XX08</t>
  </si>
  <si>
    <t>CC00355XX09</t>
  </si>
  <si>
    <t>CC00356XX10</t>
  </si>
  <si>
    <t>CC00357XX11</t>
  </si>
  <si>
    <t>CC00358XX12</t>
  </si>
  <si>
    <t>CC00360XX06</t>
  </si>
  <si>
    <t>CC00361XX07</t>
  </si>
  <si>
    <t>CC00362XX08</t>
  </si>
  <si>
    <t>CC00363XX09</t>
  </si>
  <si>
    <t>CC00364XX10</t>
  </si>
  <si>
    <t>CC00365XX11</t>
  </si>
  <si>
    <t>CC00366XX12</t>
  </si>
  <si>
    <t>CC00367XX13</t>
  </si>
  <si>
    <t>CC00368XX14</t>
  </si>
  <si>
    <t>CC00370XX08</t>
  </si>
  <si>
    <t>CC00371XX09</t>
  </si>
  <si>
    <t>CC00372XX10</t>
  </si>
  <si>
    <t>CC00373XX11</t>
  </si>
  <si>
    <t>CC00374XX12</t>
  </si>
  <si>
    <t>CC00375XX13</t>
  </si>
  <si>
    <t>CC00376XX14</t>
  </si>
  <si>
    <t>CC00377XX15</t>
  </si>
  <si>
    <t>CC00378XX16</t>
  </si>
  <si>
    <t>CC00379XX17</t>
  </si>
  <si>
    <t>CC00380XX10</t>
  </si>
  <si>
    <t>CC00381XX11</t>
  </si>
  <si>
    <t>CC00382XX12</t>
  </si>
  <si>
    <t>CC00383XX13</t>
  </si>
  <si>
    <t>CC00384XX14</t>
  </si>
  <si>
    <t>CC00385XX15</t>
  </si>
  <si>
    <t>CC00386XX16</t>
  </si>
  <si>
    <t>CC00387XX17</t>
  </si>
  <si>
    <t>CC00388XX18</t>
  </si>
  <si>
    <t>CC00389XX19</t>
  </si>
  <si>
    <t>CC00390XX12</t>
  </si>
  <si>
    <t>CC00391XX13</t>
  </si>
  <si>
    <t>CC00393XX15</t>
  </si>
  <si>
    <t>CC00394XX16</t>
  </si>
  <si>
    <t>CC00395XX17</t>
  </si>
  <si>
    <t>CC00397XX19</t>
  </si>
  <si>
    <t>CC00398XX20</t>
  </si>
  <si>
    <t>CC00399XX21</t>
  </si>
  <si>
    <t>CC00400XX04</t>
  </si>
  <si>
    <t>CC00401XX05</t>
  </si>
  <si>
    <t>CC00402XX06</t>
  </si>
  <si>
    <t>CC00403XX07</t>
  </si>
  <si>
    <t>CC00404XX08</t>
  </si>
  <si>
    <t>CC00405XX09</t>
  </si>
  <si>
    <t>CC00406XX10</t>
  </si>
  <si>
    <t>CC00407AN11</t>
  </si>
  <si>
    <t>CC00407BN11</t>
  </si>
  <si>
    <t>CC00408XX12</t>
  </si>
  <si>
    <t>CC00409XX13</t>
  </si>
  <si>
    <t>CC00410XX06</t>
  </si>
  <si>
    <t>CC00411XX07</t>
  </si>
  <si>
    <t>CC00412XX08</t>
  </si>
  <si>
    <t>CC00413XX09</t>
  </si>
  <si>
    <t>CC00414XX10</t>
  </si>
  <si>
    <t>CC00415XX11</t>
  </si>
  <si>
    <t>CC00416XX12</t>
  </si>
  <si>
    <t>CC00417XX13</t>
  </si>
  <si>
    <t>CC00418AN14</t>
  </si>
  <si>
    <t>CC00418BN14</t>
  </si>
  <si>
    <t>CC00420XX08</t>
  </si>
  <si>
    <t>CC00421AN09</t>
  </si>
  <si>
    <t>CC00421BN09</t>
  </si>
  <si>
    <t>CC00422XX10</t>
  </si>
  <si>
    <t>CC00423XX11</t>
  </si>
  <si>
    <t>CC00424XX12</t>
  </si>
  <si>
    <t>CC00425XX13</t>
  </si>
  <si>
    <t>CC00426XX14</t>
  </si>
  <si>
    <t>CC00427XX15</t>
  </si>
  <si>
    <t>CC00428XX16</t>
  </si>
  <si>
    <t>CC00429XX17</t>
  </si>
  <si>
    <t>CC00430XX10</t>
  </si>
  <si>
    <t>CC00431XX11</t>
  </si>
  <si>
    <t>CC00432XX12</t>
  </si>
  <si>
    <t>CC00433XX13</t>
  </si>
  <si>
    <t>CC00434AN14</t>
  </si>
  <si>
    <t>CC00435XX15</t>
  </si>
  <si>
    <t>CC00436XX16</t>
  </si>
  <si>
    <t>CC00437XX17</t>
  </si>
  <si>
    <t>CC00438XX18</t>
  </si>
  <si>
    <t>CC00439XX19</t>
  </si>
  <si>
    <t>CC00440XX12</t>
  </si>
  <si>
    <t>CC00441XX13</t>
  </si>
  <si>
    <t>CC00442XX14</t>
  </si>
  <si>
    <t>CC00443XX15</t>
  </si>
  <si>
    <t>CC00444XX16</t>
  </si>
  <si>
    <t>CC00445XX17</t>
  </si>
  <si>
    <t>CC00446XX18</t>
  </si>
  <si>
    <t>CC00447XX19</t>
  </si>
  <si>
    <t>CC00448XX20</t>
  </si>
  <si>
    <t>CC00449XX21</t>
  </si>
  <si>
    <t>CC00450XX05</t>
  </si>
  <si>
    <t>CC00451XX06</t>
  </si>
  <si>
    <t>CC00453XX08</t>
  </si>
  <si>
    <t>CC00454XX09</t>
  </si>
  <si>
    <t>CC00455XX10</t>
  </si>
  <si>
    <t>CC00456XX11</t>
  </si>
  <si>
    <t>CC00457XX12</t>
  </si>
  <si>
    <t>CC00458XX13</t>
  </si>
  <si>
    <t>CC00459XX14</t>
  </si>
  <si>
    <t>CC00460XX07</t>
  </si>
  <si>
    <t>CC00461XX08</t>
  </si>
  <si>
    <t>CC00462XX09</t>
  </si>
  <si>
    <t>CC00463XX10</t>
  </si>
  <si>
    <t>CC00464XX11</t>
  </si>
  <si>
    <t>CC00465XX12</t>
  </si>
  <si>
    <t>CC00466AN13</t>
  </si>
  <si>
    <t>CC00466BN13</t>
  </si>
  <si>
    <t>CC00467XX14</t>
  </si>
  <si>
    <t>CC00468XX15</t>
  </si>
  <si>
    <t>CC00469XX16</t>
  </si>
  <si>
    <t>CC00470XX09</t>
  </si>
  <si>
    <t>CC00472XX11</t>
  </si>
  <si>
    <t>CC00473XX12</t>
  </si>
  <si>
    <t>CC00474XX13</t>
  </si>
  <si>
    <t>CC00475XX14</t>
  </si>
  <si>
    <t>CC00476XX15</t>
  </si>
  <si>
    <t>CC00477XX16</t>
  </si>
  <si>
    <t>CC00478XX17</t>
  </si>
  <si>
    <t>CC00479XX18</t>
  </si>
  <si>
    <t>CC00480XX11</t>
  </si>
  <si>
    <t>CC00481XX12</t>
  </si>
  <si>
    <t>CC00482XX13</t>
  </si>
  <si>
    <t>CC00483XX14</t>
  </si>
  <si>
    <t>CC00484XX15</t>
  </si>
  <si>
    <t>CC00485XX16</t>
  </si>
  <si>
    <t>CC00486XX17</t>
  </si>
  <si>
    <t>CC00487XX18</t>
  </si>
  <si>
    <t>CC00489XX20</t>
  </si>
  <si>
    <t>CC00491XX14</t>
  </si>
  <si>
    <t>CC00492AN15</t>
  </si>
  <si>
    <t>CC00492BN15</t>
  </si>
  <si>
    <t>CC00493XX16</t>
  </si>
  <si>
    <t>CC00496XX19</t>
  </si>
  <si>
    <t>CC00497XX20</t>
  </si>
  <si>
    <t>CC00498XX21</t>
  </si>
  <si>
    <t>CC00499XX22</t>
  </si>
  <si>
    <t>CC00500XX05</t>
  </si>
  <si>
    <t>CC00501XX06</t>
  </si>
  <si>
    <t>CC00502XX07</t>
  </si>
  <si>
    <t>CC00503XX08</t>
  </si>
  <si>
    <t>CC00504XX09</t>
  </si>
  <si>
    <t>CC00505XX10</t>
  </si>
  <si>
    <t>CC00506XX11</t>
  </si>
  <si>
    <t>CC00507XX12</t>
  </si>
  <si>
    <t>CC00508XX13</t>
  </si>
  <si>
    <t>CC00509XX14</t>
  </si>
  <si>
    <t>CC00511XX08</t>
  </si>
  <si>
    <t>CC00512XX09</t>
  </si>
  <si>
    <t>CC00513XX10</t>
  </si>
  <si>
    <t>CC00514XX11</t>
  </si>
  <si>
    <t>CC00515XX12</t>
  </si>
  <si>
    <t>CC00516XX13</t>
  </si>
  <si>
    <t>CC00517XX14</t>
  </si>
  <si>
    <t>CC00518XX15</t>
  </si>
  <si>
    <t>CC00519XX16</t>
  </si>
  <si>
    <t>CC00520XX09</t>
  </si>
  <si>
    <t>CC00521XX10</t>
  </si>
  <si>
    <t>CC00522XX11</t>
  </si>
  <si>
    <t>CC00523XX12</t>
  </si>
  <si>
    <t>CC00525XX14</t>
  </si>
  <si>
    <t>CC00526XX15</t>
  </si>
  <si>
    <t>CC00527XX16</t>
  </si>
  <si>
    <t>CC00528XX17</t>
  </si>
  <si>
    <t>CC00529AN18</t>
  </si>
  <si>
    <t>CC00529BN18</t>
  </si>
  <si>
    <t>CC00530XX11</t>
  </si>
  <si>
    <t>CC00531XX12</t>
  </si>
  <si>
    <t>CC00532XX13</t>
  </si>
  <si>
    <t>CC00534XX15</t>
  </si>
  <si>
    <t>CC00535XX16</t>
  </si>
  <si>
    <t>CC00536XX17</t>
  </si>
  <si>
    <t>CC00537XX18</t>
  </si>
  <si>
    <t>CC00538XX19</t>
  </si>
  <si>
    <t>CC00540XX13</t>
  </si>
  <si>
    <t>CC00541XX14</t>
  </si>
  <si>
    <t>CC00542XX15</t>
  </si>
  <si>
    <t>CC00543XX16</t>
  </si>
  <si>
    <t>CC00544XX17</t>
  </si>
  <si>
    <t>CC00545XX18</t>
  </si>
  <si>
    <t>CC00546XX19</t>
  </si>
  <si>
    <t>CC00547XX20</t>
  </si>
  <si>
    <t>CC00548XX21</t>
  </si>
  <si>
    <t>CC00549XX22</t>
  </si>
  <si>
    <t>CC00550XX06</t>
  </si>
  <si>
    <t>CC00551XX07</t>
  </si>
  <si>
    <t>CC00552XX08</t>
  </si>
  <si>
    <t>CC00553XX09</t>
  </si>
  <si>
    <t>CC00554XX10</t>
  </si>
  <si>
    <t>CC00555XX11</t>
  </si>
  <si>
    <t>CC00556XX12</t>
  </si>
  <si>
    <t>CC00557XX13</t>
  </si>
  <si>
    <t>CC00558XX14</t>
  </si>
  <si>
    <t>CC00560XX08</t>
  </si>
  <si>
    <t>CC00561XX09</t>
  </si>
  <si>
    <t>CC00562XX10</t>
  </si>
  <si>
    <t>CC00563XX11</t>
  </si>
  <si>
    <t>CC00564XX12</t>
  </si>
  <si>
    <t>CC00565XX13</t>
  </si>
  <si>
    <t>CC00566XX14</t>
  </si>
  <si>
    <t>CC00567XX15</t>
  </si>
  <si>
    <t>CC00568XX16</t>
  </si>
  <si>
    <t>CC00569XX17</t>
  </si>
  <si>
    <t>CC00570XX10</t>
  </si>
  <si>
    <t>CC00571AN11</t>
  </si>
  <si>
    <t>CC00572AN12</t>
  </si>
  <si>
    <t>CC00572BN12</t>
  </si>
  <si>
    <t>CC00572CN12</t>
  </si>
  <si>
    <t>CC00573XX13</t>
  </si>
  <si>
    <t>CC00575XX15</t>
  </si>
  <si>
    <t>CC00576XX16</t>
  </si>
  <si>
    <t>CC00577XX17</t>
  </si>
  <si>
    <t>CC00578AN18</t>
  </si>
  <si>
    <t>CC00578BN18</t>
  </si>
  <si>
    <t>CC00579XX19</t>
  </si>
  <si>
    <t>CC00580XX12</t>
  </si>
  <si>
    <t>CC00581XX13</t>
  </si>
  <si>
    <t>CC00582XX14</t>
  </si>
  <si>
    <t>CC00583XX15</t>
  </si>
  <si>
    <t>CC00584XX16</t>
  </si>
  <si>
    <t>CC00585XX17</t>
  </si>
  <si>
    <t>CC00586XX18</t>
  </si>
  <si>
    <t>CC00587XX19</t>
  </si>
  <si>
    <t>CC00588XX20</t>
  </si>
  <si>
    <t>CC00589XX21</t>
  </si>
  <si>
    <t>CC00590XX14</t>
  </si>
  <si>
    <t>CC00591XX15</t>
  </si>
  <si>
    <t>CC00592XX16</t>
  </si>
  <si>
    <t>CC00593XX17</t>
  </si>
  <si>
    <t>CC00594XX18</t>
  </si>
  <si>
    <t>CC00595XX19</t>
  </si>
  <si>
    <t>CC00596XX20</t>
  </si>
  <si>
    <t>CC00597XX21</t>
  </si>
  <si>
    <t>CC00598XX22</t>
  </si>
  <si>
    <t>CC00599XX23</t>
  </si>
  <si>
    <t>CC00600XX06</t>
  </si>
  <si>
    <t>CC00601XX07</t>
  </si>
  <si>
    <t>CC00603XX09</t>
  </si>
  <si>
    <t>CC00605XX11</t>
  </si>
  <si>
    <t>CC00606XX12</t>
  </si>
  <si>
    <t>CC00607XX13</t>
  </si>
  <si>
    <t>CC00610XX08</t>
  </si>
  <si>
    <t>CC00611XX09</t>
  </si>
  <si>
    <t>CC00612XX10</t>
  </si>
  <si>
    <t>CC00613XX11</t>
  </si>
  <si>
    <t>CC00614XX12</t>
  </si>
  <si>
    <t>CC00615XX13</t>
  </si>
  <si>
    <t>CC00616XX14</t>
  </si>
  <si>
    <t>CC00617XX15</t>
  </si>
  <si>
    <t>CC00618XX16</t>
  </si>
  <si>
    <t>CC00619XX17</t>
  </si>
  <si>
    <t>CC00620XX10</t>
  </si>
  <si>
    <t>CC00621XX11</t>
  </si>
  <si>
    <t>CC00622XX12</t>
  </si>
  <si>
    <t>CC00623XX13</t>
  </si>
  <si>
    <t>CC00624XX14</t>
  </si>
  <si>
    <t>CC00625XX15</t>
  </si>
  <si>
    <t>CC00626XX16</t>
  </si>
  <si>
    <t>CC00627XX17</t>
  </si>
  <si>
    <t>CC00628XX18</t>
  </si>
  <si>
    <t>CC00629XX19</t>
  </si>
  <si>
    <t>CC00630XX12</t>
  </si>
  <si>
    <t>CC00631XX13</t>
  </si>
  <si>
    <t>CC00632XX14</t>
  </si>
  <si>
    <t>CC00633XX15</t>
  </si>
  <si>
    <t>CC00634AN16</t>
  </si>
  <si>
    <t>CC00634BN16</t>
  </si>
  <si>
    <t>Courtesy Bayley participant</t>
  </si>
  <si>
    <t>CC00635XX17</t>
  </si>
  <si>
    <t>CC00636XX18</t>
  </si>
  <si>
    <t>CC00637XX19</t>
  </si>
  <si>
    <t>CC00638XX20</t>
  </si>
  <si>
    <t>CC00639XX21</t>
  </si>
  <si>
    <t>CC00641XX15</t>
  </si>
  <si>
    <t>CC00642XX16</t>
  </si>
  <si>
    <t>CC00645XX19</t>
  </si>
  <si>
    <t>CC00646XX20</t>
  </si>
  <si>
    <t>CC00647XX21</t>
  </si>
  <si>
    <t>CC00648XX22</t>
  </si>
  <si>
    <t>CC00649XX23</t>
  </si>
  <si>
    <t>CC00650XX07</t>
  </si>
  <si>
    <t>CC00651XX08</t>
  </si>
  <si>
    <t>CC00652XX09</t>
  </si>
  <si>
    <t>CC00653XX10</t>
  </si>
  <si>
    <t>CC00654XX11</t>
  </si>
  <si>
    <t>CC00655XX12</t>
  </si>
  <si>
    <t>CC00656XX13</t>
  </si>
  <si>
    <t>CC00657XX14</t>
  </si>
  <si>
    <t>CC00658XX15</t>
  </si>
  <si>
    <t>CC00659XX16</t>
  </si>
  <si>
    <t>CC00660XX09</t>
  </si>
  <si>
    <t>CC00661XX10</t>
  </si>
  <si>
    <t>CC00662XX11</t>
  </si>
  <si>
    <t>CC00663XX12</t>
  </si>
  <si>
    <t>CC00664XX13</t>
  </si>
  <si>
    <t>CC00665XX14</t>
  </si>
  <si>
    <t>CC00666XX15</t>
  </si>
  <si>
    <t>CC00667XX16</t>
  </si>
  <si>
    <t>CC00668XX17</t>
  </si>
  <si>
    <t>CC00669XX18</t>
  </si>
  <si>
    <t>CC00670XX11</t>
  </si>
  <si>
    <t>CC00671XX12</t>
  </si>
  <si>
    <t>CC00672AN13</t>
  </si>
  <si>
    <t>CC00672BN13</t>
  </si>
  <si>
    <t>CC00673XX14</t>
  </si>
  <si>
    <t>CC00674XX15</t>
  </si>
  <si>
    <t>CC00675XX16</t>
  </si>
  <si>
    <t>CC00676XX17</t>
  </si>
  <si>
    <t>CC00677XX18</t>
  </si>
  <si>
    <t>CC00678XX19</t>
  </si>
  <si>
    <t>CC00679XX20</t>
  </si>
  <si>
    <t>CC00680XX13</t>
  </si>
  <si>
    <t>CC00685XX18</t>
  </si>
  <si>
    <t>CC00686XX19</t>
  </si>
  <si>
    <t>CC00687XX20</t>
  </si>
  <si>
    <t>CC00688XX21</t>
  </si>
  <si>
    <t>CC00689XX22</t>
  </si>
  <si>
    <t>CC00691XX16</t>
  </si>
  <si>
    <t>CC00692XX17</t>
  </si>
  <si>
    <t>CC00693XX18</t>
  </si>
  <si>
    <t>CC00694XX19</t>
  </si>
  <si>
    <t>CC00695XX20</t>
  </si>
  <si>
    <t>CC00696XX21</t>
  </si>
  <si>
    <t>CC00697XX22</t>
  </si>
  <si>
    <t>CC00698XX23</t>
  </si>
  <si>
    <t>CC00699XX24</t>
  </si>
  <si>
    <t>CC00700XX07</t>
  </si>
  <si>
    <t>CC00701XX08</t>
  </si>
  <si>
    <t>CC00702AN09</t>
  </si>
  <si>
    <t>CC00702BN09</t>
  </si>
  <si>
    <t>CC00703XX10</t>
  </si>
  <si>
    <t>CC00704XX11</t>
  </si>
  <si>
    <t>CC00705XX12</t>
  </si>
  <si>
    <t>CC00706XX13</t>
  </si>
  <si>
    <t>CC00707XX14</t>
  </si>
  <si>
    <t>CC00708XX15</t>
  </si>
  <si>
    <t>CC00709XX16</t>
  </si>
  <si>
    <t>CC00710XX09</t>
  </si>
  <si>
    <t>CC00712XX11</t>
  </si>
  <si>
    <t>CC00713XX12</t>
  </si>
  <si>
    <t>CC00714XX13</t>
  </si>
  <si>
    <t>CC00716XX15</t>
  </si>
  <si>
    <t>CC00717XX16</t>
  </si>
  <si>
    <t>CC00718XX17</t>
  </si>
  <si>
    <t>CC00719XX18</t>
  </si>
  <si>
    <t>CC00720XX11</t>
  </si>
  <si>
    <t>CC00722XX13</t>
  </si>
  <si>
    <t>CC00723XX14</t>
  </si>
  <si>
    <t>CC00724XX15</t>
  </si>
  <si>
    <t>CC00726XX17</t>
  </si>
  <si>
    <t>CC00727XX18</t>
  </si>
  <si>
    <t>CC00728AN19</t>
  </si>
  <si>
    <t>CC00730XX13</t>
  </si>
  <si>
    <t>CC00731XX14</t>
  </si>
  <si>
    <t>CC00733XX16</t>
  </si>
  <si>
    <t>CC00734XX17</t>
  </si>
  <si>
    <t>CC00735XX18</t>
  </si>
  <si>
    <t>CC00736XX19</t>
  </si>
  <si>
    <t>CC00737XX20</t>
  </si>
  <si>
    <t>CC00738XX21</t>
  </si>
  <si>
    <t>CC00739XX22</t>
  </si>
  <si>
    <t>CC00740XX15</t>
  </si>
  <si>
    <t>CC00741XX16</t>
  </si>
  <si>
    <t>CC00744XX19</t>
  </si>
  <si>
    <t>CC00745XX20</t>
  </si>
  <si>
    <t>CC00747XX22</t>
  </si>
  <si>
    <t>CC00748XX23</t>
  </si>
  <si>
    <t>CC00749XX24</t>
  </si>
  <si>
    <t>CC00750XX08</t>
  </si>
  <si>
    <t>CC00751XX09</t>
  </si>
  <si>
    <t>CC00752XX10</t>
  </si>
  <si>
    <t>CC00753XX11</t>
  </si>
  <si>
    <t>CC00754AN12</t>
  </si>
  <si>
    <t>CC00754BN12</t>
  </si>
  <si>
    <t>CC00756XX14</t>
  </si>
  <si>
    <t>CC00757XX15</t>
  </si>
  <si>
    <t>CC00758XX16</t>
  </si>
  <si>
    <t>CC00759XX17</t>
  </si>
  <si>
    <t>CC00760XX10</t>
  </si>
  <si>
    <t>CC00761XX11</t>
  </si>
  <si>
    <t>CC00762XX12</t>
  </si>
  <si>
    <t>CC00763XX13</t>
  </si>
  <si>
    <t>CC00764AN14</t>
  </si>
  <si>
    <t>CC00764BN14</t>
  </si>
  <si>
    <t>CC00765XX15</t>
  </si>
  <si>
    <t>CC00766XX16</t>
  </si>
  <si>
    <t>CC00767XX17</t>
  </si>
  <si>
    <t>CC00768XX18</t>
  </si>
  <si>
    <t>CC00769XX19</t>
  </si>
  <si>
    <t>CC00770XX12</t>
  </si>
  <si>
    <t>CC00771XX13</t>
  </si>
  <si>
    <t>CC00772XX14</t>
  </si>
  <si>
    <t>CC00774XX16</t>
  </si>
  <si>
    <t>CC00775XX17</t>
  </si>
  <si>
    <t>CC00776XX18</t>
  </si>
  <si>
    <t>CC00777XX19</t>
  </si>
  <si>
    <t>CC00778XX20</t>
  </si>
  <si>
    <t>CC00779XX21</t>
  </si>
  <si>
    <t>CC00780XX14</t>
  </si>
  <si>
    <t>CC00782XX16</t>
  </si>
  <si>
    <t>CC00783XX17</t>
  </si>
  <si>
    <t>CC00784XX18</t>
  </si>
  <si>
    <t>CC00785XX19</t>
  </si>
  <si>
    <t>CC00786XX20</t>
  </si>
  <si>
    <t>CC00787XX21</t>
  </si>
  <si>
    <t>CC00788XX22</t>
  </si>
  <si>
    <t>CC00789XX23</t>
  </si>
  <si>
    <t>CC00790XX16</t>
  </si>
  <si>
    <t>CC00791XX17</t>
  </si>
  <si>
    <t>CC00792XX18</t>
  </si>
  <si>
    <t>CC00793XX19</t>
  </si>
  <si>
    <t>CC00795XX21</t>
  </si>
  <si>
    <t>CC00796XX22</t>
  </si>
  <si>
    <t>CC00797XX23</t>
  </si>
  <si>
    <t>CC00798XX24</t>
  </si>
  <si>
    <t>CC00799XX25</t>
  </si>
  <si>
    <t>CC00800XX08</t>
  </si>
  <si>
    <t>CC00801XX09</t>
  </si>
  <si>
    <t>CC00802XX10</t>
  </si>
  <si>
    <t>CC00803XX11</t>
  </si>
  <si>
    <t>CC00804XX12</t>
  </si>
  <si>
    <t>CC00805XX13</t>
  </si>
  <si>
    <t>CC00806XX14</t>
  </si>
  <si>
    <t>CC00807XX15</t>
  </si>
  <si>
    <t>CC00808XX16</t>
  </si>
  <si>
    <t>CC00809XX17</t>
  </si>
  <si>
    <t>CC00810XX10</t>
  </si>
  <si>
    <t>CC00811XX11</t>
  </si>
  <si>
    <t>CC00812XX12</t>
  </si>
  <si>
    <t>CC00814XX14</t>
  </si>
  <si>
    <t>CC00815XX15</t>
  </si>
  <si>
    <t>CC00816XX16</t>
  </si>
  <si>
    <t>CC00817XX17</t>
  </si>
  <si>
    <t>CC00818XX18</t>
  </si>
  <si>
    <t>CC00819XX19</t>
  </si>
  <si>
    <t>CC00820XX12</t>
  </si>
  <si>
    <t>CC00822XX14</t>
  </si>
  <si>
    <t>CC00823XX15</t>
  </si>
  <si>
    <t>CC00824XX16</t>
  </si>
  <si>
    <t>CC00825XX17</t>
  </si>
  <si>
    <t>CC00826XX18</t>
  </si>
  <si>
    <t>CC00827XX19</t>
  </si>
  <si>
    <t>CC00828XX20</t>
  </si>
  <si>
    <t>CC00829XX21</t>
  </si>
  <si>
    <t>CC00830XX14</t>
  </si>
  <si>
    <t>CC00831XX15</t>
  </si>
  <si>
    <t>CC00832XX16</t>
  </si>
  <si>
    <t>CC00833XX17</t>
  </si>
  <si>
    <t>CC00834XX18</t>
  </si>
  <si>
    <t>CC00835XX19</t>
  </si>
  <si>
    <t>CC00836XX20</t>
  </si>
  <si>
    <t>CC00837XX21</t>
  </si>
  <si>
    <t>CC00838XX22</t>
  </si>
  <si>
    <t>CC00839XX23</t>
  </si>
  <si>
    <t>CC00840XX16</t>
  </si>
  <si>
    <t>CC00841XX17</t>
  </si>
  <si>
    <t>CC00842XX18</t>
  </si>
  <si>
    <t>CC00843XX19</t>
  </si>
  <si>
    <t>CC00844XX20</t>
  </si>
  <si>
    <t>CC00845AN21</t>
  </si>
  <si>
    <t>CC00845BN21</t>
  </si>
  <si>
    <t>CC00846XX22</t>
  </si>
  <si>
    <t>CC00847XX23</t>
  </si>
  <si>
    <t>CC00848XX24</t>
  </si>
  <si>
    <t>CC00849XX25</t>
  </si>
  <si>
    <t>CC00850XX09</t>
  </si>
  <si>
    <t>CC00851XX10</t>
  </si>
  <si>
    <t>CC00852XX11</t>
  </si>
  <si>
    <t>CC00853XX12</t>
  </si>
  <si>
    <t>CC00854XX13</t>
  </si>
  <si>
    <t>CC00855XX14</t>
  </si>
  <si>
    <t>CC00856XX15</t>
  </si>
  <si>
    <t>CC00857XX16</t>
  </si>
  <si>
    <t>CC00858XX17</t>
  </si>
  <si>
    <t>CC00859XX18</t>
  </si>
  <si>
    <t>CC00860XX11</t>
  </si>
  <si>
    <t>CC00861XX12</t>
  </si>
  <si>
    <t>CC00862XX13</t>
  </si>
  <si>
    <t>CC00863XX14</t>
  </si>
  <si>
    <t>CC00864XX15</t>
  </si>
  <si>
    <t>CC00865XX16</t>
  </si>
  <si>
    <t>CC00866XX17</t>
  </si>
  <si>
    <t>CC00867XX18</t>
  </si>
  <si>
    <t>CC00868XX19</t>
  </si>
  <si>
    <t>CC00869XX20</t>
  </si>
  <si>
    <t>CC00870XX13</t>
  </si>
  <si>
    <t>CC00871XX14</t>
  </si>
  <si>
    <t>CC00872XX15</t>
  </si>
  <si>
    <t>CC00873XX16</t>
  </si>
  <si>
    <t>CC00874XX17</t>
  </si>
  <si>
    <t>CC00875XX18</t>
  </si>
  <si>
    <t>CC00876XX19</t>
  </si>
  <si>
    <t>CC00877XX20</t>
  </si>
  <si>
    <t>CC00878XX21</t>
  </si>
  <si>
    <t>CC00879XX22</t>
  </si>
  <si>
    <t>CC00880XX15</t>
  </si>
  <si>
    <t>CC00881XX16</t>
  </si>
  <si>
    <t>CC00882XX17</t>
  </si>
  <si>
    <t>CC00883XX18</t>
  </si>
  <si>
    <t>CC00884XX19</t>
  </si>
  <si>
    <t>CC00885XX20</t>
  </si>
  <si>
    <t>CC00886XX21</t>
  </si>
  <si>
    <t>CC00887XX22</t>
  </si>
  <si>
    <t>CC00888XX23</t>
  </si>
  <si>
    <t>CC00889AN24</t>
  </si>
  <si>
    <t>CC00889BN24</t>
  </si>
  <si>
    <t>CC00890XX17</t>
  </si>
  <si>
    <t>CC00891XX18</t>
  </si>
  <si>
    <t>CC00892XX19</t>
  </si>
  <si>
    <t>CC00894XX21</t>
  </si>
  <si>
    <t>CC00895XX22</t>
  </si>
  <si>
    <t>CC00896XX23</t>
  </si>
  <si>
    <t>CC00897XX24</t>
  </si>
  <si>
    <t>CC00898XX25</t>
  </si>
  <si>
    <t>CC00901XX10</t>
  </si>
  <si>
    <t>CC00902XX11</t>
  </si>
  <si>
    <t>CC00903XX12</t>
  </si>
  <si>
    <t>CC00904XX13</t>
  </si>
  <si>
    <t>CC00905XX14</t>
  </si>
  <si>
    <t>CC00906XX15</t>
  </si>
  <si>
    <t>CC00907XX16</t>
  </si>
  <si>
    <t>CC00908XX17</t>
  </si>
  <si>
    <t>CC00909XX18</t>
  </si>
  <si>
    <t>CC00910XX11</t>
  </si>
  <si>
    <t>CC00911XX12</t>
  </si>
  <si>
    <t>CC00912XX13</t>
  </si>
  <si>
    <t>CC00914XX15</t>
  </si>
  <si>
    <t>CC00915XX16</t>
  </si>
  <si>
    <t>CC00916XX17</t>
  </si>
  <si>
    <t>CC00917XX18</t>
  </si>
  <si>
    <t>CC00918XX19</t>
  </si>
  <si>
    <t>CC00919XX20</t>
  </si>
  <si>
    <t>CC00920XX13</t>
  </si>
  <si>
    <t>CC00921XX14</t>
  </si>
  <si>
    <t>CC00922XX15</t>
  </si>
  <si>
    <t>CC00923XX16</t>
  </si>
  <si>
    <t>CC00924XX17</t>
  </si>
  <si>
    <t>CC00925XX18</t>
  </si>
  <si>
    <t>CC00926XX19</t>
  </si>
  <si>
    <t>CC00927XX20</t>
  </si>
  <si>
    <t>CC00928XX21</t>
  </si>
  <si>
    <t>CC00929XX22</t>
  </si>
  <si>
    <t>CC00930XX15</t>
  </si>
  <si>
    <t>CC00932XX17</t>
  </si>
  <si>
    <t>CC00933XX18</t>
  </si>
  <si>
    <t>CC00934XX19</t>
  </si>
  <si>
    <t>CC00935XX20</t>
  </si>
  <si>
    <t>CC00936XX21</t>
  </si>
  <si>
    <t>CC00937XX22</t>
  </si>
  <si>
    <t>CC00938XX23</t>
  </si>
  <si>
    <t>CC00939XX24</t>
  </si>
  <si>
    <t>CC00940XX17</t>
  </si>
  <si>
    <t>CC00941XX18</t>
  </si>
  <si>
    <t>CC00942XX19</t>
  </si>
  <si>
    <t>CC00944XX21</t>
  </si>
  <si>
    <t>CC00945AN22</t>
  </si>
  <si>
    <t>CC00945BN22</t>
  </si>
  <si>
    <t>CC00946XX23</t>
  </si>
  <si>
    <t>CC00947XX24</t>
  </si>
  <si>
    <t>CC00948XX25</t>
  </si>
  <si>
    <t>CC00949XX26</t>
  </si>
  <si>
    <t>CC00950XX10</t>
  </si>
  <si>
    <t>CC00951XX11</t>
  </si>
  <si>
    <t>CC00952XX12</t>
  </si>
  <si>
    <t>CC00953XX13</t>
  </si>
  <si>
    <t>CC00954XX14</t>
  </si>
  <si>
    <t>CC00955XX15</t>
  </si>
  <si>
    <t>CC00956XX16</t>
  </si>
  <si>
    <t>CC00957XX17</t>
  </si>
  <si>
    <t>CC00958XX18</t>
  </si>
  <si>
    <t>CC00959XX19</t>
  </si>
  <si>
    <t>CC00960XX12</t>
  </si>
  <si>
    <t>CC00961XX13</t>
  </si>
  <si>
    <t>CC00962XX14</t>
  </si>
  <si>
    <t>CC00963XX15</t>
  </si>
  <si>
    <t>CC00964XX16</t>
  </si>
  <si>
    <t>CC00965XX17</t>
  </si>
  <si>
    <t>CC00966XX18</t>
  </si>
  <si>
    <t>CC00967XX19</t>
  </si>
  <si>
    <t>CC00968XX20</t>
  </si>
  <si>
    <t>CC00969XX21</t>
  </si>
  <si>
    <t>CC00971XX15</t>
  </si>
  <si>
    <t>CC00972XX16</t>
  </si>
  <si>
    <t>CC00973XX17</t>
  </si>
  <si>
    <t>CC00974XX18</t>
  </si>
  <si>
    <t>CC00975XX19</t>
  </si>
  <si>
    <t>CC00976XX20</t>
  </si>
  <si>
    <t>CC00979XX23</t>
  </si>
  <si>
    <t>CC00980XX16</t>
  </si>
  <si>
    <t>CC00982XX18</t>
  </si>
  <si>
    <t>CC00983XX19</t>
  </si>
  <si>
    <t>CC00985XX21</t>
  </si>
  <si>
    <t>CC00986AN22</t>
  </si>
  <si>
    <t>CC00986BN22</t>
  </si>
  <si>
    <t>CC00987XX23</t>
  </si>
  <si>
    <t>CC00988XX24</t>
  </si>
  <si>
    <t>CC00990XX18</t>
  </si>
  <si>
    <t>CC00991XX19</t>
  </si>
  <si>
    <t>CC00992XX20</t>
  </si>
  <si>
    <t>CC00993XX21</t>
  </si>
  <si>
    <t>CC00994XX22</t>
  </si>
  <si>
    <t>CC00995XX23</t>
  </si>
  <si>
    <t>CC00996XX24</t>
  </si>
  <si>
    <t>CC00997BN25</t>
  </si>
  <si>
    <t>CC00998AN26</t>
  </si>
  <si>
    <t>CC00998BN26</t>
  </si>
  <si>
    <t>CC00999XX27</t>
  </si>
  <si>
    <t>CC01000XX02</t>
  </si>
  <si>
    <t>CC01001XX03</t>
  </si>
  <si>
    <t>CC01002XX04</t>
  </si>
  <si>
    <t>CC01003XX05</t>
  </si>
  <si>
    <t>CC01004XX06</t>
  </si>
  <si>
    <t>CC01005XX07</t>
  </si>
  <si>
    <t>CC01006XX08</t>
  </si>
  <si>
    <t>CC01007XX09</t>
  </si>
  <si>
    <t>CC01008XX10</t>
  </si>
  <si>
    <t>CC01009XX11</t>
  </si>
  <si>
    <t>CC01010XX04</t>
  </si>
  <si>
    <t>CC01011XX05</t>
  </si>
  <si>
    <t>CC01013XX07</t>
  </si>
  <si>
    <t>CC01014XX08</t>
  </si>
  <si>
    <t>CC01015XX09</t>
  </si>
  <si>
    <t>CC01016XX10</t>
  </si>
  <si>
    <t>CC01017XX11</t>
  </si>
  <si>
    <t>CC01018XX12</t>
  </si>
  <si>
    <t>CC01019XX13</t>
  </si>
  <si>
    <t>CC01020XX06</t>
  </si>
  <si>
    <t>CC01021XX07</t>
  </si>
  <si>
    <t>CC01022XX08</t>
  </si>
  <si>
    <t>CC01023XX09</t>
  </si>
  <si>
    <t>CC01024XX10</t>
  </si>
  <si>
    <t>CC01025XX11</t>
  </si>
  <si>
    <t>CC01026XX12</t>
  </si>
  <si>
    <t>CC01027XX13</t>
  </si>
  <si>
    <t>CC01028XX14</t>
  </si>
  <si>
    <t>CC01029XX15</t>
  </si>
  <si>
    <t>CC01030XX08</t>
  </si>
  <si>
    <t>CC01031XX09</t>
  </si>
  <si>
    <t>CC01032XX10</t>
  </si>
  <si>
    <t>CC01033XX11</t>
  </si>
  <si>
    <t>CC01034XX12</t>
  </si>
  <si>
    <t>CC01035XX13</t>
  </si>
  <si>
    <t>CC01037XX15</t>
  </si>
  <si>
    <t>CC01038XX16</t>
  </si>
  <si>
    <t>CC01041XX11</t>
  </si>
  <si>
    <t>CC01042XX12</t>
  </si>
  <si>
    <t>CC01043XX13</t>
  </si>
  <si>
    <t>CC01044XX14</t>
  </si>
  <si>
    <t>CC01045XX15</t>
  </si>
  <si>
    <t>CC01046XX16</t>
  </si>
  <si>
    <t>CC01047XX17</t>
  </si>
  <si>
    <t>CC01048XX18</t>
  </si>
  <si>
    <t>CC01050XX03</t>
  </si>
  <si>
    <t>CC01051XX04</t>
  </si>
  <si>
    <t>CC01052XX05</t>
  </si>
  <si>
    <t>CC01053XX06</t>
  </si>
  <si>
    <t>CC01054XX07</t>
  </si>
  <si>
    <t>CC01055XX08</t>
  </si>
  <si>
    <t>CC01056XX09</t>
  </si>
  <si>
    <t>CC01057XX10</t>
  </si>
  <si>
    <t>CC01058XX11</t>
  </si>
  <si>
    <t>CC01059AN12</t>
  </si>
  <si>
    <t>CC01059BN12</t>
  </si>
  <si>
    <t>CC01059CN12</t>
  </si>
  <si>
    <t>CC01060XX05</t>
  </si>
  <si>
    <t>CC01061XX06</t>
  </si>
  <si>
    <t>CC01063XX08</t>
  </si>
  <si>
    <t>CC01064XX09</t>
  </si>
  <si>
    <t>CC01065XX10</t>
  </si>
  <si>
    <t>CC01067XX12</t>
  </si>
  <si>
    <t>CC01068XX13</t>
  </si>
  <si>
    <t>CC01069XX14</t>
  </si>
  <si>
    <t>CC01070XX07</t>
  </si>
  <si>
    <t>CC01071XX08</t>
  </si>
  <si>
    <t>CC01073XX10</t>
  </si>
  <si>
    <t>CC01074XX11</t>
  </si>
  <si>
    <t>CC01075XX12</t>
  </si>
  <si>
    <t>CC01076XX13</t>
  </si>
  <si>
    <t>CC01077XX14</t>
  </si>
  <si>
    <t>CC01078XX15</t>
  </si>
  <si>
    <t>CC01079XX16</t>
  </si>
  <si>
    <t>CC01080XX09</t>
  </si>
  <si>
    <t>CC01081XX10</t>
  </si>
  <si>
    <t>CC01082XX11</t>
  </si>
  <si>
    <t>CC01084XX13</t>
  </si>
  <si>
    <t>CC01085XX14</t>
  </si>
  <si>
    <t>CC01086XX15</t>
  </si>
  <si>
    <t>CC01087XX16</t>
  </si>
  <si>
    <t>CC01088XX17</t>
  </si>
  <si>
    <t>CC01089XX18</t>
  </si>
  <si>
    <t>CC01090XX11</t>
  </si>
  <si>
    <t>CC01091XX12</t>
  </si>
  <si>
    <t>CC01092XX13</t>
  </si>
  <si>
    <t>CC01093AN14</t>
  </si>
  <si>
    <t>CC01093BN14</t>
  </si>
  <si>
    <t>CC01094XX15</t>
  </si>
  <si>
    <t>CC01095XX16</t>
  </si>
  <si>
    <t>CC01096XX17</t>
  </si>
  <si>
    <t>CC01098XX19</t>
  </si>
  <si>
    <t>CC01099XX20</t>
  </si>
  <si>
    <t>CC01101XX04</t>
  </si>
  <si>
    <t>CC01102XX05</t>
  </si>
  <si>
    <t>CC01103XX06</t>
  </si>
  <si>
    <t>CC01104XX07</t>
  </si>
  <si>
    <t>CC01105XX08</t>
  </si>
  <si>
    <t>CC01106XX09</t>
  </si>
  <si>
    <t>CC01107XX10</t>
  </si>
  <si>
    <t>CC01108XX11</t>
  </si>
  <si>
    <t>CC01109XX12</t>
  </si>
  <si>
    <t>CC01110XX05</t>
  </si>
  <si>
    <t>CC01111XX06</t>
  </si>
  <si>
    <t>CC01112XX07</t>
  </si>
  <si>
    <t>CC01113XX08</t>
  </si>
  <si>
    <t>CC01114XX09</t>
  </si>
  <si>
    <t>CC01115XX10</t>
  </si>
  <si>
    <t>CC01116AN11</t>
  </si>
  <si>
    <t>CC01116BN11</t>
  </si>
  <si>
    <t>CC01117XX12</t>
  </si>
  <si>
    <t>CC01118XX13</t>
  </si>
  <si>
    <t>CC01119XX14</t>
  </si>
  <si>
    <t>CC01120XX07</t>
  </si>
  <si>
    <t>CC01121XX08</t>
  </si>
  <si>
    <t>CC01122XX09</t>
  </si>
  <si>
    <t>CC01124XX11</t>
  </si>
  <si>
    <t>CC01125XX12</t>
  </si>
  <si>
    <t>CC01126XX13</t>
  </si>
  <si>
    <t>CC01127XX14</t>
  </si>
  <si>
    <t>CC01128XX15</t>
  </si>
  <si>
    <t>CC01129XX16</t>
  </si>
  <si>
    <t>CC01130XX09</t>
  </si>
  <si>
    <t>CC01131XX10</t>
  </si>
  <si>
    <t>CC01132XX11</t>
  </si>
  <si>
    <t>CC01134XX13</t>
  </si>
  <si>
    <t>CC01135XX14</t>
  </si>
  <si>
    <t>CC01137XX16</t>
  </si>
  <si>
    <t>CC01138XX17</t>
  </si>
  <si>
    <t>CC01139XX18</t>
  </si>
  <si>
    <t>CC01140XX11</t>
  </si>
  <si>
    <t>CC01141XX12</t>
  </si>
  <si>
    <t>CC01142XX13</t>
  </si>
  <si>
    <t>CC01143XX14</t>
  </si>
  <si>
    <t>CC01144XX15</t>
  </si>
  <si>
    <t>CC01145XX16</t>
  </si>
  <si>
    <t>CC01146XX17</t>
  </si>
  <si>
    <t>CC01147XX18</t>
  </si>
  <si>
    <t>CC01148XX19</t>
  </si>
  <si>
    <t>CC01149XX20</t>
  </si>
  <si>
    <t>CC01150XX04</t>
  </si>
  <si>
    <t>CC01151XX05</t>
  </si>
  <si>
    <t>CC01153AN07</t>
  </si>
  <si>
    <t>CC01153BN07</t>
  </si>
  <si>
    <t>CC01154XX08</t>
  </si>
  <si>
    <t>CC01155XX09</t>
  </si>
  <si>
    <t>CC01156XX10</t>
  </si>
  <si>
    <t>CC01157XX11</t>
  </si>
  <si>
    <t>CC01158XX12</t>
  </si>
  <si>
    <t>CC01160XX06</t>
  </si>
  <si>
    <t>CC01161XX07</t>
  </si>
  <si>
    <t>CC01162XX08</t>
  </si>
  <si>
    <t>CC01164XX10</t>
  </si>
  <si>
    <t>CC01165XX11</t>
  </si>
  <si>
    <t>CC01167XX13</t>
  </si>
  <si>
    <t>CC01168XX14</t>
  </si>
  <si>
    <t>CC01169XX15</t>
  </si>
  <si>
    <t>CC01170XX08</t>
  </si>
  <si>
    <t>CC01171XX09</t>
  </si>
  <si>
    <t>CC01172XX10</t>
  </si>
  <si>
    <t>CC01173XX11</t>
  </si>
  <si>
    <t>CC01175XX13</t>
  </si>
  <si>
    <t>CC01176XX14</t>
  </si>
  <si>
    <t>CC01177XX15</t>
  </si>
  <si>
    <t>CC01178XX16</t>
  </si>
  <si>
    <t>CC01179XX17</t>
  </si>
  <si>
    <t>CC01181XX11</t>
  </si>
  <si>
    <t>CC01182XX12</t>
  </si>
  <si>
    <t>CC01183XX13</t>
  </si>
  <si>
    <t>CC01184XX14</t>
  </si>
  <si>
    <t>CC01185XX15</t>
  </si>
  <si>
    <t>CC01186XX16</t>
  </si>
  <si>
    <t>CC01187XX17</t>
  </si>
  <si>
    <t>CC01188XX18</t>
  </si>
  <si>
    <t>CC01189XX19</t>
  </si>
  <si>
    <t>CC01190XX12</t>
  </si>
  <si>
    <t>CC01191XX13</t>
  </si>
  <si>
    <t>CC01192XX14</t>
  </si>
  <si>
    <t>CC01193XX15</t>
  </si>
  <si>
    <t>CC01194XX16</t>
  </si>
  <si>
    <t>CC01195XX17</t>
  </si>
  <si>
    <t>CC01196XX18</t>
  </si>
  <si>
    <t>CC01197XX19</t>
  </si>
  <si>
    <t>CC01198XX20</t>
  </si>
  <si>
    <t>CC01199XX21</t>
  </si>
  <si>
    <t>CC01200XX04</t>
  </si>
  <si>
    <t>CC01201XX05</t>
  </si>
  <si>
    <t>CC01202XX06</t>
  </si>
  <si>
    <t>CC01203XX07</t>
  </si>
  <si>
    <t>CC01204XX08</t>
  </si>
  <si>
    <t>CC01205XX09</t>
  </si>
  <si>
    <t>CC01206XX10</t>
  </si>
  <si>
    <t>CC01207XX11</t>
  </si>
  <si>
    <t>CC01208XX12</t>
  </si>
  <si>
    <t>CC01209XX13</t>
  </si>
  <si>
    <t>CC01210XX06</t>
  </si>
  <si>
    <t>CC01211XX07</t>
  </si>
  <si>
    <t>CC01212XX08</t>
  </si>
  <si>
    <t>CC01213XX09</t>
  </si>
  <si>
    <t>CC01215XX11</t>
  </si>
  <si>
    <t>CC01216XX12</t>
  </si>
  <si>
    <t>CC01217XX13</t>
  </si>
  <si>
    <t>CC01218XX14</t>
  </si>
  <si>
    <t>CC01219XX15</t>
  </si>
  <si>
    <t>CC01220XX08</t>
  </si>
  <si>
    <t>CC01221XX09</t>
  </si>
  <si>
    <t>CC01222XX10</t>
  </si>
  <si>
    <t>CC01223XX11</t>
  </si>
  <si>
    <t>CC01224XX12</t>
  </si>
  <si>
    <t>CC01226XX14</t>
  </si>
  <si>
    <t>CC01227XX15</t>
  </si>
  <si>
    <t>CC01228XX16</t>
  </si>
  <si>
    <t>CC01229XX17</t>
  </si>
  <si>
    <t>CC01230XX10</t>
  </si>
  <si>
    <t>CC01232AN12</t>
  </si>
  <si>
    <t>CC01232BN12</t>
  </si>
  <si>
    <t>CC01234AN14</t>
  </si>
  <si>
    <t>CC01234BN14</t>
  </si>
  <si>
    <t>CC01235XX15</t>
  </si>
  <si>
    <t>CC01236XX16</t>
  </si>
  <si>
    <t>CC01237XX17</t>
  </si>
  <si>
    <t>Code</t>
  </si>
  <si>
    <t>Constants</t>
  </si>
  <si>
    <t>Code_Mask</t>
  </si>
  <si>
    <t>0000000</t>
  </si>
  <si>
    <t>0000001</t>
  </si>
  <si>
    <t>0000010</t>
  </si>
  <si>
    <t>0000100</t>
  </si>
  <si>
    <t>0000101</t>
  </si>
  <si>
    <t>0000110</t>
  </si>
  <si>
    <t>0001000</t>
  </si>
  <si>
    <t>0001010</t>
  </si>
  <si>
    <t>0001100</t>
  </si>
  <si>
    <t>0010000</t>
  </si>
  <si>
    <t>0010100</t>
  </si>
  <si>
    <t>0011000</t>
  </si>
  <si>
    <t>0011100</t>
  </si>
  <si>
    <t>0011110</t>
  </si>
  <si>
    <t>0100000</t>
  </si>
  <si>
    <t>0100010</t>
  </si>
  <si>
    <t>0100100</t>
  </si>
  <si>
    <t>0100110</t>
  </si>
  <si>
    <t>1000000</t>
  </si>
  <si>
    <t>1000100</t>
  </si>
  <si>
    <t>1000110</t>
  </si>
  <si>
    <t>1001000</t>
  </si>
  <si>
    <t>1001100</t>
  </si>
  <si>
    <t>1010000</t>
  </si>
  <si>
    <t>1100000</t>
  </si>
  <si>
    <t>1100100</t>
  </si>
  <si>
    <t>1100110</t>
  </si>
  <si>
    <t>Grand Total</t>
  </si>
  <si>
    <t>Column Labels</t>
  </si>
  <si>
    <t>dHCP</t>
  </si>
  <si>
    <t>BIBS.  Baby didn't settle, not scanned</t>
  </si>
  <si>
    <t>Fetal scan aborted due to maternal discomfort</t>
  </si>
  <si>
    <t>Fetal scan not performed due to claustrophobia</t>
  </si>
  <si>
    <t>Baby too unwell to be scanned.</t>
  </si>
  <si>
    <t>Comments</t>
  </si>
  <si>
    <t>No dHCP data at ll.  ?Enrolment, ?Baby Born, ?EPDS but not cleaned</t>
  </si>
  <si>
    <t>Neonatal pilot.  Enrolment and baby born data. No EPDS.  Not Cleaned</t>
  </si>
  <si>
    <t>Failed Scan. SHIMTOOL: Warning file is out of date 2015603.? Unable to proceed with Connectome protocol. Switched to BIBS study protocol with adult head coil.</t>
  </si>
  <si>
    <t>Follow up but no scans recorded.  All neontal pilot scans not entered into redcap except one failed scan.  No data at all except follow up</t>
  </si>
  <si>
    <t>Pilot scan and assessment.  Have enrolment, baby born , no EPDS pluss assessment</t>
  </si>
  <si>
    <t>suspect it's a dhcp scan</t>
  </si>
  <si>
    <t>Pre-term_at term only, no other scans not assessed</t>
  </si>
  <si>
    <t>Pre-term_at term only + a fetal pilot no other scans not assessed</t>
  </si>
  <si>
    <t>Pre-term_at term only, no other scans, assessed at 18 months</t>
  </si>
  <si>
    <t>Pre-term scan, no other scans, not assessed</t>
  </si>
  <si>
    <t>Pre-term scan, no other scans, assessed at 18 months</t>
  </si>
  <si>
    <t>Pre-term and pre-term at term scans, not assessed</t>
  </si>
  <si>
    <t>Pre-term and pre-term at term scans, assessed at 18 months</t>
  </si>
  <si>
    <t>Pre-term and pre-term at term scans + fetal pilot, assessed at 18 months</t>
  </si>
  <si>
    <t>Term scan, not assessed</t>
  </si>
  <si>
    <t>Term scan + fetal pilot not assessed</t>
  </si>
  <si>
    <t>Term scan, Assessed at 18 months</t>
  </si>
  <si>
    <t>Term scan + fetal pilot assessed at 18 months</t>
  </si>
  <si>
    <t>Fetal scan, no other scans, not assessed</t>
  </si>
  <si>
    <t>Fetal scan + fetal pilot, assessed at 18 months.</t>
  </si>
  <si>
    <t>Fetal scan, no other scans, assessed at 18 months.</t>
  </si>
  <si>
    <t>Fetal scan + term scan, not assessed</t>
  </si>
  <si>
    <t>Fetal scan + term scan, assessed at 18 months</t>
  </si>
  <si>
    <t>Fetal scan + Pre_term_at_term scan, not assessed</t>
  </si>
  <si>
    <t>Fetal scan + Pre_term_at_term scan, assessed at 18 months</t>
  </si>
  <si>
    <t>Fetal scan + Pre_term, not assessed</t>
  </si>
  <si>
    <t>Fetal scan + fetal pilot + term scan, assessed at 18 months</t>
  </si>
  <si>
    <t>Fetal pilot and 18 month assessment</t>
  </si>
  <si>
    <t>Meaning</t>
  </si>
  <si>
    <t>Parents Demographic</t>
  </si>
  <si>
    <t>Mother's Past Medical History</t>
  </si>
  <si>
    <t>EDD + Mode of Conception</t>
  </si>
  <si>
    <t>Late Pregnancy History</t>
  </si>
  <si>
    <t>Baby Background Information</t>
  </si>
  <si>
    <t>EPDS</t>
  </si>
  <si>
    <t>Mother's Medications</t>
  </si>
  <si>
    <t>Baby Medications</t>
  </si>
  <si>
    <t>Obstetric Histpry</t>
  </si>
  <si>
    <t>18 Month Follow on Data</t>
  </si>
  <si>
    <t>Yes</t>
  </si>
  <si>
    <t>Fetal pilot.  Not assessed.  Enrolment, EPDS, not cleaned</t>
  </si>
  <si>
    <t>EDD in the follow up</t>
  </si>
  <si>
    <t>Code Format</t>
  </si>
  <si>
    <t>Labour History</t>
  </si>
  <si>
    <t>Yes - uncleaned</t>
  </si>
  <si>
    <t>Total Events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</si>
</sst>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rgb="FF000000"/>
      <name val="Tahoma"/>
      <family val="2"/>
    </font>
    <font>
      <b/>
      <sz val="10"/>
      <color rgb="FF000000"/>
      <name val="Tahoma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theme="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3">
    <xf numFmtId="0" fontId="0" fillId="0" borderId="0" xfId="0"/>
    <xf numFmtId="0" fontId="0" fillId="0" borderId="0" xfId="0" applyAlignment="1">
      <alignment wrapText="1"/>
    </xf>
    <xf numFmtId="0" fontId="3" fillId="0" borderId="1" xfId="2"/>
    <xf numFmtId="0" fontId="5" fillId="0" borderId="0" xfId="5" applyAlignment="1">
      <alignment wrapText="1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7" fillId="3" borderId="0" xfId="7"/>
    <xf numFmtId="0" fontId="8" fillId="4" borderId="0" xfId="8"/>
    <xf numFmtId="0" fontId="7" fillId="3" borderId="0" xfId="0" applyFont="1" applyFill="1" applyAlignment="1">
      <alignment horizontal="left"/>
    </xf>
    <xf numFmtId="0" fontId="7" fillId="3" borderId="0" xfId="7" applyAlignment="1">
      <alignment wrapText="1"/>
    </xf>
    <xf numFmtId="0" fontId="13" fillId="33" borderId="10" xfId="0" applyFont="1" applyFill="1" applyBorder="1" applyAlignment="1">
      <alignment wrapText="1"/>
    </xf>
    <xf numFmtId="0" fontId="13" fillId="33" borderId="11" xfId="0" applyFont="1" applyFill="1" applyBorder="1" applyAlignment="1">
      <alignment wrapText="1"/>
    </xf>
    <xf numFmtId="0" fontId="0" fillId="0" borderId="0" xfId="0" applyNumberFormat="1" applyAlignment="1">
      <alignment wrapText="1"/>
    </xf>
    <xf numFmtId="0" fontId="7" fillId="3" borderId="10" xfId="7" applyFont="1" applyFill="1" applyBorder="1" applyAlignment="1">
      <alignment wrapText="1"/>
    </xf>
    <xf numFmtId="0" fontId="4" fillId="0" borderId="2" xfId="3"/>
    <xf numFmtId="0" fontId="8" fillId="4" borderId="0" xfId="8" applyAlignment="1">
      <alignment wrapText="1"/>
    </xf>
    <xf numFmtId="0" fontId="6" fillId="2" borderId="0" xfId="6" applyAlignment="1">
      <alignment wrapText="1"/>
    </xf>
    <xf numFmtId="0" fontId="7" fillId="3" borderId="11" xfId="7" applyFont="1" applyFill="1" applyBorder="1" applyAlignment="1">
      <alignment wrapText="1"/>
    </xf>
    <xf numFmtId="0" fontId="8" fillId="4" borderId="10" xfId="8" applyFont="1" applyFill="1" applyBorder="1" applyAlignment="1">
      <alignment wrapText="1"/>
    </xf>
    <xf numFmtId="0" fontId="8" fillId="4" borderId="11" xfId="8" applyFont="1" applyFill="1" applyBorder="1" applyAlignment="1">
      <alignment wrapText="1"/>
    </xf>
    <xf numFmtId="0" fontId="6" fillId="2" borderId="10" xfId="6" applyFont="1" applyFill="1" applyBorder="1" applyAlignment="1">
      <alignment wrapText="1"/>
    </xf>
    <xf numFmtId="0" fontId="6" fillId="2" borderId="11" xfId="6" applyFont="1" applyFill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33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numFmt numFmtId="0" formatCode="General"/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numFmt numFmtId="0" formatCode="General"/>
    </dxf>
    <dxf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9C0006"/>
        <name val="Calibri"/>
        <family val="2"/>
        <scheme val="minor"/>
      </font>
      <fill>
        <patternFill patternType="solid">
          <fgColor indexed="65"/>
          <bgColor rgb="FFFFC7CE"/>
        </patternFill>
      </fill>
    </dxf>
    <dxf>
      <alignment wrapText="1"/>
    </dxf>
    <dxf>
      <alignment wrapText="1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6</xdr:row>
      <xdr:rowOff>63500</xdr:rowOff>
    </xdr:from>
    <xdr:to>
      <xdr:col>6</xdr:col>
      <xdr:colOff>228600</xdr:colOff>
      <xdr:row>21</xdr:row>
      <xdr:rowOff>76200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43A0BFB-6F68-3944-8466-6E4676750A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3416300"/>
          <a:ext cx="5384800" cy="3073400"/>
        </a:xfrm>
        <a:prstGeom prst="rect">
          <a:avLst/>
        </a:prstGeom>
      </xdr:spPr>
    </xdr:pic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Harper, Nicholas" refreshedDate="43930.445906134257" createdVersion="6" refreshedVersion="6" minRefreshableVersion="3" recordCount="1163" xr:uid="{00000000-000A-0000-FFFF-FFFF32000000}">
  <cacheSource type="worksheet">
    <worksheetSource name="Cohort"/>
  </cacheSource>
  <cacheFields count="12">
    <cacheField name="Participant ID" numFmtId="0">
      <sharedItems/>
    </cacheField>
    <cacheField name="Fetal Pilot Scans, validated or not" numFmtId="0">
      <sharedItems containsString="0" containsBlank="1" containsNumber="1" containsInteger="1" minValue="0" maxValue="2"/>
    </cacheField>
    <cacheField name="Neonatal Pilot Scans, validated or not" numFmtId="0">
      <sharedItems containsString="0" containsBlank="1" containsNumber="1" containsInteger="1" minValue="0" maxValue="1"/>
    </cacheField>
    <cacheField name="Fetal dHCP Scans, Validated" numFmtId="0">
      <sharedItems containsString="0" containsBlank="1" containsNumber="1" containsInteger="1" minValue="0" maxValue="3"/>
    </cacheField>
    <cacheField name="Neonatal dHCP Term Scans, Validated" numFmtId="0">
      <sharedItems containsString="0" containsBlank="1" containsNumber="1" containsInteger="1" minValue="0" maxValue="2"/>
    </cacheField>
    <cacheField name="Neonatal dHCP Preterm Scans, Validated" numFmtId="0">
      <sharedItems containsString="0" containsBlank="1" containsNumber="1" containsInteger="1" minValue="0" maxValue="2"/>
    </cacheField>
    <cacheField name="Neonatal dHCP Preterm-at- Term Scans, Validated" numFmtId="0">
      <sharedItems containsString="0" containsBlank="1" containsNumber="1" containsInteger="1" minValue="0" maxValue="2"/>
    </cacheField>
    <cacheField name="Has child had an 18 month assessment.  NB this includes limited data, courtesy assessments etc" numFmtId="0">
      <sharedItems containsString="0" containsBlank="1" containsNumber="1" containsInteger="1" minValue="0" maxValue="1"/>
    </cacheField>
    <cacheField name="Code" numFmtId="0">
      <sharedItems count="27">
        <s v="0000100"/>
        <s v="0000000"/>
        <s v="0000001"/>
        <s v="0000101"/>
        <s v="0100100"/>
        <s v="0100000"/>
        <s v="0010100"/>
        <s v="0001100"/>
        <s v="0011100"/>
        <s v="0010000"/>
        <s v="0011000"/>
        <s v="0100110"/>
        <s v="0000010"/>
        <s v="0001000"/>
        <s v="0100010"/>
        <s v="0011110"/>
        <s v="0001010"/>
        <s v="1100110"/>
        <s v="1100100"/>
        <s v="1000100"/>
        <s v="1000110"/>
        <s v="1000000"/>
        <s v="0000110"/>
        <s v="1100000"/>
        <s v="1001100"/>
        <s v="1001000"/>
        <s v="1010000"/>
      </sharedItems>
    </cacheField>
    <cacheField name="Is this an invalid participant: not consented to dHCP, doesn't exists, record entered in error?" numFmtId="0">
      <sharedItems containsBlank="1"/>
    </cacheField>
    <cacheField name="Participant Status" numFmtId="0">
      <sharedItems containsBlank="1" count="5">
        <m/>
        <s v="Declined 18 month assessment - no more contact"/>
        <s v="Withdrawn"/>
        <s v="Not withdrawn but no further contact, e.g. scan failure"/>
        <s v="Courtesy Bayley participant"/>
      </sharedItems>
    </cacheField>
    <cacheField name="Comments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163">
  <r>
    <s v="CC00001XX01"/>
    <n v="0"/>
    <n v="0"/>
    <n v="0"/>
    <n v="0"/>
    <n v="0"/>
    <n v="0"/>
    <n v="1"/>
    <x v="0"/>
    <m/>
    <x v="0"/>
    <m/>
  </r>
  <r>
    <s v="CC00002XX02"/>
    <n v="0"/>
    <n v="0"/>
    <n v="0"/>
    <n v="0"/>
    <n v="0"/>
    <n v="0"/>
    <n v="1"/>
    <x v="0"/>
    <m/>
    <x v="0"/>
    <m/>
  </r>
  <r>
    <s v="CC00003XX03"/>
    <n v="0"/>
    <n v="0"/>
    <n v="0"/>
    <n v="0"/>
    <n v="0"/>
    <n v="0"/>
    <n v="1"/>
    <x v="0"/>
    <m/>
    <x v="0"/>
    <m/>
  </r>
  <r>
    <s v="CC00004XX04"/>
    <n v="0"/>
    <n v="0"/>
    <n v="0"/>
    <n v="0"/>
    <n v="0"/>
    <n v="0"/>
    <n v="1"/>
    <x v="0"/>
    <m/>
    <x v="0"/>
    <m/>
  </r>
  <r>
    <s v="CC00005XX05"/>
    <n v="0"/>
    <n v="0"/>
    <n v="0"/>
    <n v="0"/>
    <n v="0"/>
    <n v="0"/>
    <n v="0"/>
    <x v="1"/>
    <m/>
    <x v="1"/>
    <m/>
  </r>
  <r>
    <s v="CC00006XX06"/>
    <n v="0"/>
    <n v="0"/>
    <n v="0"/>
    <n v="0"/>
    <n v="0"/>
    <n v="0"/>
    <n v="1"/>
    <x v="0"/>
    <m/>
    <x v="0"/>
    <m/>
  </r>
  <r>
    <s v="CC00007XX07"/>
    <n v="0"/>
    <n v="0"/>
    <n v="0"/>
    <n v="0"/>
    <n v="0"/>
    <n v="0"/>
    <n v="0"/>
    <x v="1"/>
    <m/>
    <x v="1"/>
    <m/>
  </r>
  <r>
    <s v="CC00009XX09"/>
    <n v="0"/>
    <n v="0"/>
    <n v="0"/>
    <n v="0"/>
    <n v="0"/>
    <n v="0"/>
    <n v="1"/>
    <x v="0"/>
    <m/>
    <x v="0"/>
    <m/>
  </r>
  <r>
    <s v="CC00010XX02"/>
    <n v="0"/>
    <n v="0"/>
    <n v="0"/>
    <n v="0"/>
    <n v="0"/>
    <n v="0"/>
    <n v="1"/>
    <x v="0"/>
    <m/>
    <x v="0"/>
    <m/>
  </r>
  <r>
    <s v="CC00011XX03"/>
    <n v="0"/>
    <n v="0"/>
    <n v="0"/>
    <n v="0"/>
    <n v="0"/>
    <n v="0"/>
    <n v="1"/>
    <x v="0"/>
    <m/>
    <x v="0"/>
    <m/>
  </r>
  <r>
    <s v="CC00012XX04"/>
    <n v="0"/>
    <n v="1"/>
    <n v="0"/>
    <n v="0"/>
    <n v="0"/>
    <n v="0"/>
    <n v="0"/>
    <x v="2"/>
    <m/>
    <x v="0"/>
    <m/>
  </r>
  <r>
    <s v="CC00013XX05"/>
    <n v="0"/>
    <n v="0"/>
    <n v="0"/>
    <n v="0"/>
    <n v="0"/>
    <n v="0"/>
    <n v="1"/>
    <x v="0"/>
    <m/>
    <x v="0"/>
    <m/>
  </r>
  <r>
    <s v="CC00014XX06"/>
    <n v="0"/>
    <n v="0"/>
    <n v="0"/>
    <n v="0"/>
    <n v="0"/>
    <n v="0"/>
    <n v="1"/>
    <x v="0"/>
    <m/>
    <x v="0"/>
    <m/>
  </r>
  <r>
    <s v="CC00015XX07"/>
    <n v="0"/>
    <n v="0"/>
    <n v="0"/>
    <n v="0"/>
    <n v="0"/>
    <n v="0"/>
    <n v="1"/>
    <x v="0"/>
    <m/>
    <x v="0"/>
    <m/>
  </r>
  <r>
    <s v="CC00016XX08"/>
    <n v="0"/>
    <n v="1"/>
    <n v="0"/>
    <n v="0"/>
    <n v="0"/>
    <n v="0"/>
    <n v="1"/>
    <x v="3"/>
    <m/>
    <x v="0"/>
    <m/>
  </r>
  <r>
    <s v="CC00017XX09"/>
    <n v="0"/>
    <n v="0"/>
    <n v="0"/>
    <n v="0"/>
    <n v="0"/>
    <n v="0"/>
    <n v="1"/>
    <x v="0"/>
    <m/>
    <x v="0"/>
    <m/>
  </r>
  <r>
    <s v="CC00018XX10"/>
    <n v="0"/>
    <n v="0"/>
    <n v="0"/>
    <n v="0"/>
    <n v="0"/>
    <n v="0"/>
    <n v="1"/>
    <x v="0"/>
    <m/>
    <x v="0"/>
    <m/>
  </r>
  <r>
    <s v="CC00019XX11"/>
    <n v="0"/>
    <n v="0"/>
    <n v="0"/>
    <n v="0"/>
    <n v="0"/>
    <n v="0"/>
    <n v="1"/>
    <x v="0"/>
    <m/>
    <x v="0"/>
    <m/>
  </r>
  <r>
    <s v="CC00020XX04"/>
    <n v="0"/>
    <n v="0"/>
    <n v="0"/>
    <n v="0"/>
    <n v="0"/>
    <n v="0"/>
    <n v="0"/>
    <x v="1"/>
    <m/>
    <x v="1"/>
    <m/>
  </r>
  <r>
    <s v="CC00022XX06"/>
    <n v="0"/>
    <n v="0"/>
    <n v="0"/>
    <n v="0"/>
    <n v="0"/>
    <n v="0"/>
    <n v="1"/>
    <x v="0"/>
    <m/>
    <x v="0"/>
    <m/>
  </r>
  <r>
    <s v="CC00023XX07"/>
    <n v="0"/>
    <n v="0"/>
    <n v="0"/>
    <n v="0"/>
    <n v="0"/>
    <n v="0"/>
    <n v="1"/>
    <x v="0"/>
    <m/>
    <x v="0"/>
    <m/>
  </r>
  <r>
    <s v="CC00025XX09"/>
    <n v="0"/>
    <n v="0"/>
    <n v="0"/>
    <n v="0"/>
    <n v="0"/>
    <n v="0"/>
    <n v="1"/>
    <x v="0"/>
    <m/>
    <x v="0"/>
    <m/>
  </r>
  <r>
    <s v="CC00026XX10"/>
    <n v="0"/>
    <n v="0"/>
    <n v="0"/>
    <n v="0"/>
    <n v="0"/>
    <n v="0"/>
    <n v="1"/>
    <x v="0"/>
    <m/>
    <x v="0"/>
    <m/>
  </r>
  <r>
    <s v="CC00028XX12"/>
    <n v="0"/>
    <n v="0"/>
    <n v="0"/>
    <n v="0"/>
    <n v="0"/>
    <n v="0"/>
    <n v="0"/>
    <x v="1"/>
    <m/>
    <x v="2"/>
    <m/>
  </r>
  <r>
    <s v="CC00030XX06"/>
    <n v="0"/>
    <n v="0"/>
    <n v="0"/>
    <n v="0"/>
    <n v="0"/>
    <n v="0"/>
    <n v="1"/>
    <x v="0"/>
    <m/>
    <x v="0"/>
    <m/>
  </r>
  <r>
    <s v="CC00031XX07"/>
    <n v="0"/>
    <n v="0"/>
    <n v="0"/>
    <n v="0"/>
    <n v="0"/>
    <n v="0"/>
    <n v="1"/>
    <x v="0"/>
    <m/>
    <x v="0"/>
    <m/>
  </r>
  <r>
    <s v="CC00032XX08"/>
    <n v="0"/>
    <n v="0"/>
    <n v="0"/>
    <n v="0"/>
    <n v="0"/>
    <n v="0"/>
    <n v="1"/>
    <x v="0"/>
    <m/>
    <x v="0"/>
    <m/>
  </r>
  <r>
    <s v="CC00034XX10"/>
    <n v="0"/>
    <n v="0"/>
    <n v="0"/>
    <n v="0"/>
    <n v="0"/>
    <n v="0"/>
    <n v="1"/>
    <x v="0"/>
    <m/>
    <x v="0"/>
    <m/>
  </r>
  <r>
    <s v="CC00036XX12"/>
    <n v="0"/>
    <n v="0"/>
    <n v="0"/>
    <n v="0"/>
    <n v="0"/>
    <n v="0"/>
    <n v="1"/>
    <x v="0"/>
    <m/>
    <x v="0"/>
    <m/>
  </r>
  <r>
    <s v="CC00037XX13"/>
    <n v="0"/>
    <n v="0"/>
    <n v="0"/>
    <n v="0"/>
    <n v="0"/>
    <n v="0"/>
    <n v="1"/>
    <x v="0"/>
    <m/>
    <x v="0"/>
    <m/>
  </r>
  <r>
    <s v="CC00040XX08"/>
    <n v="0"/>
    <n v="0"/>
    <n v="0"/>
    <n v="0"/>
    <n v="0"/>
    <n v="0"/>
    <n v="1"/>
    <x v="0"/>
    <m/>
    <x v="0"/>
    <m/>
  </r>
  <r>
    <s v="CC00050XX01"/>
    <n v="0"/>
    <n v="0"/>
    <n v="0"/>
    <n v="1"/>
    <n v="0"/>
    <n v="0"/>
    <n v="1"/>
    <x v="4"/>
    <m/>
    <x v="0"/>
    <m/>
  </r>
  <r>
    <s v="CC00051XX02"/>
    <n v="0"/>
    <n v="0"/>
    <n v="0"/>
    <n v="1"/>
    <n v="0"/>
    <n v="0"/>
    <n v="1"/>
    <x v="4"/>
    <m/>
    <x v="0"/>
    <m/>
  </r>
  <r>
    <s v="CC00052XX03"/>
    <n v="0"/>
    <n v="0"/>
    <n v="0"/>
    <n v="1"/>
    <n v="0"/>
    <n v="0"/>
    <n v="1"/>
    <x v="4"/>
    <m/>
    <x v="0"/>
    <m/>
  </r>
  <r>
    <s v="CC00053XX04"/>
    <n v="0"/>
    <n v="0"/>
    <n v="0"/>
    <n v="1"/>
    <n v="0"/>
    <n v="0"/>
    <n v="0"/>
    <x v="5"/>
    <m/>
    <x v="0"/>
    <m/>
  </r>
  <r>
    <s v="CC00054XX05"/>
    <n v="0"/>
    <n v="0"/>
    <n v="0"/>
    <n v="1"/>
    <n v="0"/>
    <n v="0"/>
    <n v="1"/>
    <x v="4"/>
    <m/>
    <x v="0"/>
    <m/>
  </r>
  <r>
    <s v="CC00055XX06"/>
    <n v="0"/>
    <n v="0"/>
    <n v="0"/>
    <n v="1"/>
    <n v="0"/>
    <n v="0"/>
    <n v="0"/>
    <x v="5"/>
    <m/>
    <x v="1"/>
    <m/>
  </r>
  <r>
    <s v="CC00056XX07"/>
    <n v="0"/>
    <n v="0"/>
    <n v="0"/>
    <n v="1"/>
    <n v="0"/>
    <n v="0"/>
    <n v="0"/>
    <x v="5"/>
    <m/>
    <x v="0"/>
    <m/>
  </r>
  <r>
    <s v="CC00057XX08"/>
    <n v="0"/>
    <n v="0"/>
    <n v="0"/>
    <n v="1"/>
    <n v="0"/>
    <n v="0"/>
    <n v="1"/>
    <x v="4"/>
    <m/>
    <x v="0"/>
    <m/>
  </r>
  <r>
    <s v="CC00058XX09"/>
    <n v="0"/>
    <n v="0"/>
    <n v="0"/>
    <n v="1"/>
    <n v="0"/>
    <n v="0"/>
    <n v="1"/>
    <x v="4"/>
    <m/>
    <x v="0"/>
    <m/>
  </r>
  <r>
    <s v="CC00059XX10"/>
    <n v="0"/>
    <n v="0"/>
    <n v="0"/>
    <n v="1"/>
    <n v="0"/>
    <n v="0"/>
    <n v="1"/>
    <x v="4"/>
    <m/>
    <x v="0"/>
    <m/>
  </r>
  <r>
    <s v="CC00060XX03"/>
    <n v="0"/>
    <n v="0"/>
    <n v="0"/>
    <n v="1"/>
    <n v="0"/>
    <n v="0"/>
    <n v="1"/>
    <x v="4"/>
    <m/>
    <x v="0"/>
    <m/>
  </r>
  <r>
    <s v="CC00061XX04"/>
    <n v="0"/>
    <n v="0"/>
    <n v="0"/>
    <n v="1"/>
    <n v="0"/>
    <n v="0"/>
    <n v="1"/>
    <x v="4"/>
    <m/>
    <x v="0"/>
    <m/>
  </r>
  <r>
    <s v="CC00062XX05"/>
    <n v="0"/>
    <n v="0"/>
    <n v="0"/>
    <n v="1"/>
    <n v="0"/>
    <n v="0"/>
    <n v="0"/>
    <x v="5"/>
    <m/>
    <x v="0"/>
    <m/>
  </r>
  <r>
    <s v="CC00063AN06"/>
    <n v="0"/>
    <n v="0"/>
    <n v="0"/>
    <n v="0"/>
    <n v="1"/>
    <n v="0"/>
    <n v="1"/>
    <x v="6"/>
    <m/>
    <x v="0"/>
    <m/>
  </r>
  <r>
    <s v="CC00063BN06"/>
    <n v="0"/>
    <n v="0"/>
    <n v="0"/>
    <n v="0"/>
    <n v="1"/>
    <n v="0"/>
    <n v="1"/>
    <x v="6"/>
    <m/>
    <x v="0"/>
    <m/>
  </r>
  <r>
    <s v="CC00064XX07"/>
    <n v="0"/>
    <n v="0"/>
    <n v="0"/>
    <n v="1"/>
    <n v="0"/>
    <n v="0"/>
    <n v="1"/>
    <x v="4"/>
    <m/>
    <x v="0"/>
    <m/>
  </r>
  <r>
    <s v="CC00065XX08"/>
    <n v="0"/>
    <n v="0"/>
    <n v="0"/>
    <n v="1"/>
    <n v="0"/>
    <n v="0"/>
    <n v="1"/>
    <x v="4"/>
    <m/>
    <x v="0"/>
    <m/>
  </r>
  <r>
    <s v="CC00066XX09"/>
    <n v="0"/>
    <n v="0"/>
    <n v="0"/>
    <n v="1"/>
    <n v="0"/>
    <n v="0"/>
    <n v="1"/>
    <x v="4"/>
    <m/>
    <x v="0"/>
    <m/>
  </r>
  <r>
    <s v="CC00067XX10"/>
    <n v="0"/>
    <n v="0"/>
    <n v="0"/>
    <n v="1"/>
    <n v="0"/>
    <n v="0"/>
    <n v="1"/>
    <x v="4"/>
    <m/>
    <x v="0"/>
    <m/>
  </r>
  <r>
    <s v="CC00068XX11"/>
    <n v="0"/>
    <n v="0"/>
    <n v="0"/>
    <n v="1"/>
    <n v="0"/>
    <n v="0"/>
    <n v="1"/>
    <x v="4"/>
    <m/>
    <x v="0"/>
    <m/>
  </r>
  <r>
    <s v="CC00069XX12"/>
    <m/>
    <m/>
    <m/>
    <m/>
    <m/>
    <m/>
    <m/>
    <x v="1"/>
    <s v="No"/>
    <x v="1"/>
    <m/>
  </r>
  <r>
    <s v="CC00070XX05"/>
    <m/>
    <m/>
    <m/>
    <m/>
    <m/>
    <m/>
    <m/>
    <x v="1"/>
    <s v="No"/>
    <x v="1"/>
    <m/>
  </r>
  <r>
    <s v="CC00071XX06"/>
    <n v="0"/>
    <n v="0"/>
    <n v="0"/>
    <n v="1"/>
    <n v="0"/>
    <n v="0"/>
    <n v="1"/>
    <x v="4"/>
    <m/>
    <x v="0"/>
    <m/>
  </r>
  <r>
    <s v="CC00072XX07"/>
    <n v="0"/>
    <n v="0"/>
    <n v="0"/>
    <n v="1"/>
    <n v="0"/>
    <n v="0"/>
    <n v="1"/>
    <x v="4"/>
    <m/>
    <x v="0"/>
    <m/>
  </r>
  <r>
    <s v="CC00073XX08"/>
    <n v="0"/>
    <n v="0"/>
    <n v="0"/>
    <n v="1"/>
    <n v="0"/>
    <n v="0"/>
    <n v="1"/>
    <x v="4"/>
    <m/>
    <x v="0"/>
    <m/>
  </r>
  <r>
    <s v="CC00074XX09"/>
    <n v="0"/>
    <n v="0"/>
    <n v="0"/>
    <n v="1"/>
    <n v="0"/>
    <n v="0"/>
    <n v="1"/>
    <x v="4"/>
    <m/>
    <x v="0"/>
    <m/>
  </r>
  <r>
    <s v="CC00075XX10"/>
    <n v="0"/>
    <n v="0"/>
    <n v="0"/>
    <n v="1"/>
    <n v="0"/>
    <n v="0"/>
    <n v="1"/>
    <x v="4"/>
    <m/>
    <x v="0"/>
    <m/>
  </r>
  <r>
    <s v="CC00076XX11"/>
    <n v="0"/>
    <n v="0"/>
    <n v="0"/>
    <n v="1"/>
    <n v="0"/>
    <n v="0"/>
    <n v="1"/>
    <x v="4"/>
    <m/>
    <x v="0"/>
    <m/>
  </r>
  <r>
    <s v="CC00077XX12"/>
    <n v="0"/>
    <n v="0"/>
    <n v="0"/>
    <n v="1"/>
    <n v="0"/>
    <n v="0"/>
    <n v="1"/>
    <x v="4"/>
    <m/>
    <x v="0"/>
    <m/>
  </r>
  <r>
    <s v="CC00078XX13"/>
    <n v="0"/>
    <n v="0"/>
    <n v="0"/>
    <n v="1"/>
    <n v="0"/>
    <n v="0"/>
    <n v="1"/>
    <x v="4"/>
    <m/>
    <x v="0"/>
    <m/>
  </r>
  <r>
    <s v="CC00079XX14"/>
    <n v="0"/>
    <n v="0"/>
    <n v="0"/>
    <n v="1"/>
    <n v="0"/>
    <n v="0"/>
    <n v="0"/>
    <x v="5"/>
    <m/>
    <x v="0"/>
    <m/>
  </r>
  <r>
    <s v="CC00080XX07"/>
    <n v="0"/>
    <n v="0"/>
    <n v="0"/>
    <n v="1"/>
    <n v="0"/>
    <n v="0"/>
    <n v="1"/>
    <x v="4"/>
    <m/>
    <x v="0"/>
    <m/>
  </r>
  <r>
    <s v="CC00081XX08"/>
    <n v="0"/>
    <n v="0"/>
    <n v="0"/>
    <n v="0"/>
    <n v="0"/>
    <n v="2"/>
    <n v="1"/>
    <x v="7"/>
    <m/>
    <x v="0"/>
    <m/>
  </r>
  <r>
    <s v="CC00082XX09"/>
    <n v="0"/>
    <n v="0"/>
    <n v="0"/>
    <n v="1"/>
    <n v="0"/>
    <n v="0"/>
    <n v="1"/>
    <x v="4"/>
    <m/>
    <x v="0"/>
    <m/>
  </r>
  <r>
    <s v="CC00083XX10"/>
    <n v="0"/>
    <n v="0"/>
    <n v="0"/>
    <n v="1"/>
    <n v="0"/>
    <n v="0"/>
    <n v="0"/>
    <x v="5"/>
    <m/>
    <x v="1"/>
    <m/>
  </r>
  <r>
    <s v="CC00084XX11"/>
    <n v="0"/>
    <n v="0"/>
    <n v="0"/>
    <n v="1"/>
    <n v="0"/>
    <n v="0"/>
    <n v="1"/>
    <x v="4"/>
    <m/>
    <x v="0"/>
    <m/>
  </r>
  <r>
    <s v="CC00085XX12"/>
    <n v="0"/>
    <n v="0"/>
    <n v="0"/>
    <n v="1"/>
    <n v="0"/>
    <n v="0"/>
    <n v="0"/>
    <x v="5"/>
    <m/>
    <x v="1"/>
    <m/>
  </r>
  <r>
    <s v="CC00086XX13"/>
    <n v="0"/>
    <n v="0"/>
    <n v="0"/>
    <n v="1"/>
    <n v="0"/>
    <n v="0"/>
    <n v="1"/>
    <x v="4"/>
    <m/>
    <x v="0"/>
    <m/>
  </r>
  <r>
    <s v="CC00087AN14"/>
    <n v="0"/>
    <n v="0"/>
    <n v="0"/>
    <n v="0"/>
    <n v="1"/>
    <n v="1"/>
    <n v="1"/>
    <x v="8"/>
    <m/>
    <x v="0"/>
    <m/>
  </r>
  <r>
    <s v="CC00087BN14"/>
    <n v="0"/>
    <n v="0"/>
    <n v="0"/>
    <n v="0"/>
    <n v="1"/>
    <n v="0"/>
    <n v="1"/>
    <x v="6"/>
    <m/>
    <x v="0"/>
    <m/>
  </r>
  <r>
    <s v="CC00088XX15"/>
    <n v="0"/>
    <n v="0"/>
    <n v="0"/>
    <n v="1"/>
    <n v="0"/>
    <n v="0"/>
    <n v="1"/>
    <x v="4"/>
    <m/>
    <x v="0"/>
    <m/>
  </r>
  <r>
    <s v="CC00089XX16"/>
    <n v="0"/>
    <n v="0"/>
    <n v="0"/>
    <n v="1"/>
    <n v="0"/>
    <n v="0"/>
    <n v="0"/>
    <x v="5"/>
    <m/>
    <x v="0"/>
    <m/>
  </r>
  <r>
    <s v="CC00091XX10"/>
    <n v="0"/>
    <n v="0"/>
    <n v="0"/>
    <n v="1"/>
    <n v="0"/>
    <n v="0"/>
    <n v="1"/>
    <x v="4"/>
    <m/>
    <x v="0"/>
    <m/>
  </r>
  <r>
    <s v="CC00092XX11"/>
    <n v="0"/>
    <n v="0"/>
    <n v="0"/>
    <n v="0"/>
    <n v="0"/>
    <n v="0"/>
    <n v="0"/>
    <x v="1"/>
    <m/>
    <x v="2"/>
    <m/>
  </r>
  <r>
    <s v="CC00093XX12"/>
    <n v="0"/>
    <n v="0"/>
    <n v="0"/>
    <n v="0"/>
    <n v="0"/>
    <n v="0"/>
    <n v="1"/>
    <x v="0"/>
    <m/>
    <x v="0"/>
    <s v="Failed Scan. SHIMTOOL: Warning file is out of date 2015603.? Unable to proceed with Connectome protocol. Switched to BIBS study protocol with adult head coil."/>
  </r>
  <r>
    <s v="CC00094AN13"/>
    <n v="0"/>
    <n v="0"/>
    <n v="0"/>
    <n v="1"/>
    <n v="0"/>
    <n v="0"/>
    <n v="0"/>
    <x v="5"/>
    <m/>
    <x v="0"/>
    <m/>
  </r>
  <r>
    <s v="CC00094BN13"/>
    <n v="0"/>
    <n v="0"/>
    <n v="0"/>
    <n v="1"/>
    <n v="0"/>
    <n v="0"/>
    <n v="0"/>
    <x v="5"/>
    <m/>
    <x v="0"/>
    <m/>
  </r>
  <r>
    <s v="CC00095XX14"/>
    <n v="0"/>
    <n v="0"/>
    <n v="0"/>
    <n v="1"/>
    <n v="0"/>
    <n v="0"/>
    <n v="0"/>
    <x v="5"/>
    <m/>
    <x v="0"/>
    <m/>
  </r>
  <r>
    <s v="CC00096XX15"/>
    <n v="0"/>
    <n v="0"/>
    <n v="0"/>
    <n v="1"/>
    <n v="0"/>
    <n v="0"/>
    <n v="1"/>
    <x v="4"/>
    <m/>
    <x v="0"/>
    <m/>
  </r>
  <r>
    <s v="CC00097XX16"/>
    <n v="0"/>
    <n v="0"/>
    <n v="0"/>
    <n v="1"/>
    <n v="0"/>
    <n v="0"/>
    <n v="1"/>
    <x v="4"/>
    <m/>
    <x v="0"/>
    <m/>
  </r>
  <r>
    <s v="CC00098BN17"/>
    <n v="0"/>
    <n v="0"/>
    <n v="0"/>
    <n v="0"/>
    <n v="0"/>
    <n v="1"/>
    <n v="1"/>
    <x v="7"/>
    <m/>
    <x v="0"/>
    <m/>
  </r>
  <r>
    <s v="CC00099AN18"/>
    <n v="0"/>
    <n v="0"/>
    <n v="0"/>
    <n v="1"/>
    <n v="0"/>
    <n v="0"/>
    <n v="0"/>
    <x v="5"/>
    <m/>
    <x v="1"/>
    <m/>
  </r>
  <r>
    <s v="CC00099BN18"/>
    <n v="0"/>
    <n v="0"/>
    <n v="0"/>
    <n v="1"/>
    <n v="0"/>
    <n v="0"/>
    <n v="0"/>
    <x v="5"/>
    <m/>
    <x v="1"/>
    <m/>
  </r>
  <r>
    <s v="CC00100XX01"/>
    <n v="0"/>
    <n v="0"/>
    <n v="0"/>
    <n v="1"/>
    <n v="0"/>
    <n v="0"/>
    <n v="1"/>
    <x v="4"/>
    <m/>
    <x v="0"/>
    <m/>
  </r>
  <r>
    <s v="CC00101XX02"/>
    <n v="0"/>
    <n v="0"/>
    <n v="0"/>
    <n v="1"/>
    <n v="0"/>
    <n v="0"/>
    <n v="1"/>
    <x v="4"/>
    <m/>
    <x v="0"/>
    <m/>
  </r>
  <r>
    <s v="CC00102XX03"/>
    <n v="0"/>
    <n v="0"/>
    <n v="0"/>
    <n v="1"/>
    <n v="0"/>
    <n v="0"/>
    <n v="1"/>
    <x v="4"/>
    <m/>
    <x v="0"/>
    <m/>
  </r>
  <r>
    <s v="CC00103XX04"/>
    <n v="0"/>
    <n v="0"/>
    <n v="0"/>
    <n v="1"/>
    <n v="0"/>
    <n v="0"/>
    <n v="1"/>
    <x v="4"/>
    <m/>
    <x v="0"/>
    <m/>
  </r>
  <r>
    <s v="CC00104XX05"/>
    <n v="0"/>
    <n v="0"/>
    <n v="0"/>
    <n v="1"/>
    <n v="0"/>
    <n v="0"/>
    <n v="0"/>
    <x v="5"/>
    <m/>
    <x v="1"/>
    <m/>
  </r>
  <r>
    <s v="CC00105XX06"/>
    <n v="0"/>
    <n v="0"/>
    <n v="0"/>
    <n v="1"/>
    <n v="0"/>
    <n v="0"/>
    <n v="1"/>
    <x v="4"/>
    <m/>
    <x v="0"/>
    <m/>
  </r>
  <r>
    <s v="CC00106XX07"/>
    <n v="0"/>
    <n v="0"/>
    <n v="0"/>
    <n v="1"/>
    <n v="0"/>
    <n v="0"/>
    <n v="1"/>
    <x v="4"/>
    <m/>
    <x v="0"/>
    <m/>
  </r>
  <r>
    <s v="CC00107XX08"/>
    <n v="0"/>
    <n v="0"/>
    <n v="0"/>
    <n v="1"/>
    <n v="0"/>
    <n v="0"/>
    <n v="1"/>
    <x v="4"/>
    <m/>
    <x v="0"/>
    <m/>
  </r>
  <r>
    <s v="CC00108XX09"/>
    <n v="0"/>
    <n v="0"/>
    <n v="0"/>
    <n v="1"/>
    <n v="0"/>
    <n v="0"/>
    <n v="0"/>
    <x v="5"/>
    <m/>
    <x v="0"/>
    <m/>
  </r>
  <r>
    <s v="CC00109XX10"/>
    <n v="0"/>
    <n v="0"/>
    <n v="0"/>
    <n v="1"/>
    <n v="0"/>
    <n v="0"/>
    <n v="1"/>
    <x v="4"/>
    <m/>
    <x v="0"/>
    <m/>
  </r>
  <r>
    <s v="CC00110XX03"/>
    <n v="0"/>
    <n v="0"/>
    <n v="0"/>
    <n v="1"/>
    <n v="0"/>
    <n v="0"/>
    <n v="0"/>
    <x v="5"/>
    <m/>
    <x v="0"/>
    <m/>
  </r>
  <r>
    <s v="CC00111XX04"/>
    <n v="0"/>
    <n v="0"/>
    <n v="0"/>
    <n v="1"/>
    <n v="0"/>
    <n v="0"/>
    <n v="1"/>
    <x v="4"/>
    <m/>
    <x v="0"/>
    <m/>
  </r>
  <r>
    <s v="CC00112XX05"/>
    <n v="0"/>
    <n v="0"/>
    <n v="0"/>
    <n v="0"/>
    <n v="0"/>
    <n v="1"/>
    <n v="1"/>
    <x v="7"/>
    <m/>
    <x v="0"/>
    <m/>
  </r>
  <r>
    <s v="CC00113XX06"/>
    <n v="0"/>
    <n v="0"/>
    <n v="0"/>
    <n v="1"/>
    <n v="0"/>
    <n v="0"/>
    <n v="1"/>
    <x v="4"/>
    <m/>
    <x v="0"/>
    <m/>
  </r>
  <r>
    <s v="CC00114XX07"/>
    <n v="0"/>
    <n v="0"/>
    <n v="0"/>
    <n v="1"/>
    <n v="0"/>
    <n v="0"/>
    <n v="1"/>
    <x v="4"/>
    <m/>
    <x v="0"/>
    <m/>
  </r>
  <r>
    <s v="CC00115XX08"/>
    <n v="0"/>
    <n v="0"/>
    <n v="0"/>
    <n v="1"/>
    <n v="0"/>
    <n v="0"/>
    <n v="1"/>
    <x v="4"/>
    <m/>
    <x v="0"/>
    <m/>
  </r>
  <r>
    <s v="CC00116XX09"/>
    <n v="0"/>
    <n v="0"/>
    <n v="0"/>
    <n v="1"/>
    <n v="0"/>
    <n v="0"/>
    <n v="1"/>
    <x v="4"/>
    <m/>
    <x v="0"/>
    <m/>
  </r>
  <r>
    <s v="CC00117XX10"/>
    <n v="0"/>
    <n v="0"/>
    <n v="0"/>
    <n v="1"/>
    <n v="0"/>
    <n v="0"/>
    <n v="1"/>
    <x v="4"/>
    <m/>
    <x v="0"/>
    <m/>
  </r>
  <r>
    <s v="CC00118XX11"/>
    <n v="0"/>
    <n v="0"/>
    <n v="0"/>
    <n v="1"/>
    <n v="0"/>
    <n v="0"/>
    <n v="0"/>
    <x v="5"/>
    <m/>
    <x v="0"/>
    <m/>
  </r>
  <r>
    <s v="CC00119XX12"/>
    <n v="0"/>
    <n v="0"/>
    <n v="0"/>
    <n v="1"/>
    <n v="0"/>
    <n v="0"/>
    <n v="1"/>
    <x v="4"/>
    <m/>
    <x v="0"/>
    <m/>
  </r>
  <r>
    <s v="CC00120XX05"/>
    <n v="0"/>
    <n v="0"/>
    <n v="0"/>
    <n v="1"/>
    <n v="0"/>
    <n v="0"/>
    <n v="0"/>
    <x v="5"/>
    <m/>
    <x v="1"/>
    <m/>
  </r>
  <r>
    <s v="CC00121XX06"/>
    <n v="0"/>
    <n v="0"/>
    <n v="0"/>
    <n v="0"/>
    <n v="0"/>
    <n v="1"/>
    <n v="1"/>
    <x v="7"/>
    <m/>
    <x v="0"/>
    <m/>
  </r>
  <r>
    <s v="CC00122XX07"/>
    <n v="0"/>
    <n v="0"/>
    <n v="0"/>
    <n v="1"/>
    <n v="0"/>
    <n v="0"/>
    <n v="1"/>
    <x v="4"/>
    <m/>
    <x v="0"/>
    <m/>
  </r>
  <r>
    <s v="CC00124XX09"/>
    <n v="0"/>
    <n v="0"/>
    <n v="0"/>
    <n v="0"/>
    <n v="1"/>
    <n v="0"/>
    <n v="0"/>
    <x v="9"/>
    <m/>
    <x v="1"/>
    <m/>
  </r>
  <r>
    <s v="CC00125XX10"/>
    <n v="0"/>
    <n v="0"/>
    <n v="0"/>
    <n v="0"/>
    <n v="0"/>
    <n v="0"/>
    <n v="0"/>
    <x v="1"/>
    <m/>
    <x v="2"/>
    <m/>
  </r>
  <r>
    <s v="CC00126XX11"/>
    <n v="0"/>
    <n v="0"/>
    <n v="0"/>
    <n v="1"/>
    <n v="0"/>
    <n v="0"/>
    <n v="1"/>
    <x v="4"/>
    <m/>
    <x v="0"/>
    <m/>
  </r>
  <r>
    <s v="CC00127XX12"/>
    <n v="0"/>
    <n v="0"/>
    <n v="0"/>
    <n v="1"/>
    <n v="0"/>
    <n v="0"/>
    <n v="1"/>
    <x v="4"/>
    <m/>
    <x v="0"/>
    <m/>
  </r>
  <r>
    <s v="CC00128XX13"/>
    <n v="0"/>
    <n v="0"/>
    <n v="0"/>
    <n v="1"/>
    <n v="0"/>
    <n v="0"/>
    <n v="1"/>
    <x v="4"/>
    <m/>
    <x v="0"/>
    <m/>
  </r>
  <r>
    <s v="CC00129AN14"/>
    <n v="0"/>
    <n v="0"/>
    <n v="0"/>
    <n v="0"/>
    <n v="1"/>
    <n v="0"/>
    <n v="1"/>
    <x v="6"/>
    <m/>
    <x v="0"/>
    <m/>
  </r>
  <r>
    <s v="CC00129BN14"/>
    <n v="0"/>
    <n v="0"/>
    <n v="0"/>
    <n v="0"/>
    <n v="0"/>
    <n v="1"/>
    <n v="1"/>
    <x v="7"/>
    <m/>
    <x v="0"/>
    <m/>
  </r>
  <r>
    <s v="CC00130XX07"/>
    <n v="0"/>
    <n v="0"/>
    <n v="0"/>
    <n v="1"/>
    <n v="0"/>
    <n v="0"/>
    <n v="1"/>
    <x v="4"/>
    <m/>
    <x v="0"/>
    <m/>
  </r>
  <r>
    <s v="CC00131XX08"/>
    <n v="0"/>
    <n v="0"/>
    <n v="0"/>
    <n v="1"/>
    <n v="0"/>
    <n v="0"/>
    <n v="1"/>
    <x v="4"/>
    <m/>
    <x v="0"/>
    <m/>
  </r>
  <r>
    <s v="CC00132XX09"/>
    <n v="0"/>
    <n v="0"/>
    <n v="0"/>
    <n v="0"/>
    <n v="0"/>
    <n v="1"/>
    <n v="1"/>
    <x v="7"/>
    <m/>
    <x v="0"/>
    <m/>
  </r>
  <r>
    <s v="CC00133XX10"/>
    <n v="0"/>
    <n v="0"/>
    <n v="0"/>
    <n v="0"/>
    <n v="0"/>
    <n v="1"/>
    <n v="1"/>
    <x v="7"/>
    <m/>
    <x v="0"/>
    <m/>
  </r>
  <r>
    <s v="CC00134XX11"/>
    <n v="0"/>
    <n v="0"/>
    <n v="0"/>
    <n v="1"/>
    <n v="0"/>
    <n v="0"/>
    <n v="1"/>
    <x v="4"/>
    <m/>
    <x v="0"/>
    <m/>
  </r>
  <r>
    <s v="CC00135AN12"/>
    <n v="0"/>
    <n v="0"/>
    <n v="0"/>
    <n v="0"/>
    <n v="1"/>
    <n v="1"/>
    <n v="1"/>
    <x v="8"/>
    <m/>
    <x v="0"/>
    <m/>
  </r>
  <r>
    <s v="CC00135BN12"/>
    <n v="0"/>
    <n v="0"/>
    <n v="0"/>
    <n v="0"/>
    <n v="1"/>
    <n v="1"/>
    <n v="1"/>
    <x v="8"/>
    <m/>
    <x v="0"/>
    <m/>
  </r>
  <r>
    <s v="CC00136AN13"/>
    <n v="0"/>
    <n v="0"/>
    <n v="0"/>
    <n v="0"/>
    <n v="1"/>
    <n v="1"/>
    <n v="1"/>
    <x v="8"/>
    <m/>
    <x v="0"/>
    <m/>
  </r>
  <r>
    <s v="CC00136BN13"/>
    <n v="0"/>
    <n v="0"/>
    <n v="0"/>
    <n v="0"/>
    <n v="1"/>
    <n v="1"/>
    <n v="1"/>
    <x v="8"/>
    <m/>
    <x v="0"/>
    <m/>
  </r>
  <r>
    <s v="CC00137XX14"/>
    <n v="0"/>
    <n v="0"/>
    <n v="0"/>
    <n v="1"/>
    <n v="0"/>
    <n v="0"/>
    <n v="1"/>
    <x v="4"/>
    <m/>
    <x v="0"/>
    <m/>
  </r>
  <r>
    <s v="CC00138XX15"/>
    <n v="0"/>
    <n v="0"/>
    <n v="0"/>
    <n v="1"/>
    <n v="0"/>
    <n v="0"/>
    <n v="1"/>
    <x v="4"/>
    <m/>
    <x v="0"/>
    <m/>
  </r>
  <r>
    <s v="CC00139XX16"/>
    <n v="0"/>
    <n v="0"/>
    <n v="0"/>
    <n v="1"/>
    <n v="0"/>
    <n v="0"/>
    <n v="1"/>
    <x v="4"/>
    <m/>
    <x v="0"/>
    <m/>
  </r>
  <r>
    <s v="CC00140XX09"/>
    <n v="0"/>
    <n v="0"/>
    <n v="0"/>
    <n v="0"/>
    <n v="0"/>
    <n v="1"/>
    <n v="1"/>
    <x v="7"/>
    <m/>
    <x v="0"/>
    <m/>
  </r>
  <r>
    <s v="CC00141XX10"/>
    <n v="0"/>
    <n v="0"/>
    <n v="0"/>
    <n v="0"/>
    <n v="0"/>
    <n v="0"/>
    <n v="0"/>
    <x v="1"/>
    <m/>
    <x v="2"/>
    <m/>
  </r>
  <r>
    <s v="CC00142XX11"/>
    <n v="0"/>
    <n v="0"/>
    <n v="0"/>
    <n v="0"/>
    <n v="0"/>
    <n v="0"/>
    <n v="0"/>
    <x v="1"/>
    <m/>
    <x v="2"/>
    <m/>
  </r>
  <r>
    <s v="CC00143AN12"/>
    <n v="0"/>
    <n v="0"/>
    <n v="0"/>
    <n v="1"/>
    <n v="0"/>
    <n v="0"/>
    <n v="1"/>
    <x v="4"/>
    <m/>
    <x v="0"/>
    <m/>
  </r>
  <r>
    <s v="CC00143BN12"/>
    <n v="0"/>
    <n v="0"/>
    <n v="0"/>
    <n v="1"/>
    <n v="0"/>
    <n v="0"/>
    <n v="1"/>
    <x v="4"/>
    <m/>
    <x v="0"/>
    <m/>
  </r>
  <r>
    <s v="CC00144XX13"/>
    <n v="0"/>
    <n v="0"/>
    <n v="0"/>
    <n v="1"/>
    <n v="0"/>
    <n v="0"/>
    <n v="1"/>
    <x v="4"/>
    <m/>
    <x v="0"/>
    <m/>
  </r>
  <r>
    <s v="CC00145XX14"/>
    <n v="0"/>
    <n v="0"/>
    <n v="0"/>
    <n v="1"/>
    <n v="0"/>
    <n v="0"/>
    <n v="1"/>
    <x v="4"/>
    <m/>
    <x v="0"/>
    <m/>
  </r>
  <r>
    <s v="CC00146XX15"/>
    <n v="0"/>
    <n v="0"/>
    <n v="0"/>
    <n v="1"/>
    <n v="0"/>
    <n v="0"/>
    <n v="0"/>
    <x v="5"/>
    <m/>
    <x v="0"/>
    <m/>
  </r>
  <r>
    <s v="CC00147XX16"/>
    <n v="0"/>
    <n v="0"/>
    <n v="0"/>
    <n v="0"/>
    <n v="1"/>
    <n v="0"/>
    <n v="0"/>
    <x v="9"/>
    <m/>
    <x v="0"/>
    <m/>
  </r>
  <r>
    <s v="CC00149XX18"/>
    <n v="0"/>
    <n v="0"/>
    <n v="0"/>
    <n v="1"/>
    <n v="0"/>
    <n v="0"/>
    <n v="1"/>
    <x v="4"/>
    <m/>
    <x v="0"/>
    <m/>
  </r>
  <r>
    <s v="CC00150AN02"/>
    <n v="0"/>
    <n v="0"/>
    <n v="0"/>
    <n v="1"/>
    <n v="0"/>
    <n v="0"/>
    <n v="1"/>
    <x v="4"/>
    <m/>
    <x v="0"/>
    <m/>
  </r>
  <r>
    <s v="CC00150BN02"/>
    <n v="0"/>
    <n v="0"/>
    <n v="0"/>
    <n v="1"/>
    <n v="0"/>
    <n v="0"/>
    <n v="1"/>
    <x v="4"/>
    <m/>
    <x v="0"/>
    <m/>
  </r>
  <r>
    <s v="CC00152AN04"/>
    <n v="0"/>
    <n v="0"/>
    <n v="0"/>
    <n v="0"/>
    <n v="1"/>
    <n v="1"/>
    <n v="1"/>
    <x v="8"/>
    <m/>
    <x v="0"/>
    <m/>
  </r>
  <r>
    <s v="CC00153XX05"/>
    <n v="0"/>
    <n v="0"/>
    <n v="0"/>
    <n v="1"/>
    <n v="0"/>
    <n v="0"/>
    <n v="1"/>
    <x v="4"/>
    <m/>
    <x v="0"/>
    <m/>
  </r>
  <r>
    <s v="CC00154XX06"/>
    <n v="0"/>
    <n v="0"/>
    <n v="0"/>
    <n v="0"/>
    <n v="1"/>
    <n v="1"/>
    <n v="1"/>
    <x v="8"/>
    <m/>
    <x v="0"/>
    <m/>
  </r>
  <r>
    <s v="CC00155XX07"/>
    <n v="0"/>
    <n v="0"/>
    <n v="0"/>
    <n v="1"/>
    <n v="0"/>
    <n v="0"/>
    <n v="1"/>
    <x v="4"/>
    <m/>
    <x v="0"/>
    <m/>
  </r>
  <r>
    <s v="CC00156XX08"/>
    <n v="0"/>
    <n v="0"/>
    <n v="0"/>
    <n v="1"/>
    <n v="0"/>
    <n v="0"/>
    <n v="1"/>
    <x v="4"/>
    <m/>
    <x v="0"/>
    <m/>
  </r>
  <r>
    <s v="CC00157XX09"/>
    <n v="0"/>
    <n v="0"/>
    <n v="0"/>
    <n v="1"/>
    <n v="0"/>
    <n v="0"/>
    <n v="0"/>
    <x v="5"/>
    <m/>
    <x v="0"/>
    <m/>
  </r>
  <r>
    <s v="CC00158XX10"/>
    <n v="0"/>
    <n v="0"/>
    <n v="0"/>
    <n v="1"/>
    <n v="0"/>
    <n v="0"/>
    <n v="1"/>
    <x v="4"/>
    <m/>
    <x v="0"/>
    <m/>
  </r>
  <r>
    <s v="CC00159XX11"/>
    <n v="0"/>
    <n v="0"/>
    <n v="0"/>
    <n v="1"/>
    <n v="0"/>
    <n v="0"/>
    <n v="1"/>
    <x v="4"/>
    <m/>
    <x v="0"/>
    <m/>
  </r>
  <r>
    <s v="CC00160XX04"/>
    <n v="0"/>
    <n v="0"/>
    <n v="0"/>
    <n v="1"/>
    <n v="0"/>
    <n v="0"/>
    <n v="1"/>
    <x v="4"/>
    <m/>
    <x v="0"/>
    <m/>
  </r>
  <r>
    <s v="CC00161XX05"/>
    <n v="0"/>
    <n v="0"/>
    <n v="0"/>
    <n v="0"/>
    <n v="1"/>
    <n v="0"/>
    <n v="1"/>
    <x v="6"/>
    <m/>
    <x v="0"/>
    <m/>
  </r>
  <r>
    <s v="CC00162XX06"/>
    <n v="0"/>
    <n v="0"/>
    <n v="0"/>
    <n v="1"/>
    <n v="0"/>
    <n v="0"/>
    <n v="1"/>
    <x v="4"/>
    <m/>
    <x v="0"/>
    <m/>
  </r>
  <r>
    <s v="CC00163XX07"/>
    <n v="0"/>
    <n v="0"/>
    <n v="0"/>
    <n v="1"/>
    <n v="0"/>
    <n v="0"/>
    <n v="1"/>
    <x v="4"/>
    <m/>
    <x v="0"/>
    <m/>
  </r>
  <r>
    <s v="CC00164XX08"/>
    <n v="0"/>
    <n v="0"/>
    <n v="0"/>
    <n v="1"/>
    <n v="0"/>
    <n v="0"/>
    <n v="1"/>
    <x v="4"/>
    <m/>
    <x v="0"/>
    <m/>
  </r>
  <r>
    <s v="CC00165XX09"/>
    <n v="0"/>
    <n v="0"/>
    <n v="0"/>
    <n v="1"/>
    <n v="0"/>
    <n v="0"/>
    <n v="1"/>
    <x v="4"/>
    <m/>
    <x v="0"/>
    <m/>
  </r>
  <r>
    <s v="CC00166XX10"/>
    <n v="0"/>
    <n v="0"/>
    <n v="0"/>
    <n v="1"/>
    <n v="0"/>
    <n v="0"/>
    <n v="1"/>
    <x v="4"/>
    <m/>
    <x v="0"/>
    <m/>
  </r>
  <r>
    <s v="CC00167XX11"/>
    <n v="0"/>
    <n v="0"/>
    <n v="0"/>
    <n v="1"/>
    <n v="0"/>
    <n v="0"/>
    <n v="1"/>
    <x v="4"/>
    <m/>
    <x v="0"/>
    <m/>
  </r>
  <r>
    <s v="CC00168XX12"/>
    <n v="0"/>
    <n v="0"/>
    <n v="0"/>
    <n v="1"/>
    <n v="0"/>
    <n v="0"/>
    <n v="1"/>
    <x v="4"/>
    <m/>
    <x v="0"/>
    <m/>
  </r>
  <r>
    <s v="CC00169XX13"/>
    <n v="0"/>
    <n v="0"/>
    <n v="0"/>
    <n v="0"/>
    <n v="1"/>
    <n v="0"/>
    <n v="1"/>
    <x v="6"/>
    <m/>
    <x v="0"/>
    <m/>
  </r>
  <r>
    <s v="CC00170XX06"/>
    <n v="0"/>
    <n v="0"/>
    <n v="0"/>
    <n v="1"/>
    <n v="0"/>
    <n v="0"/>
    <n v="1"/>
    <x v="4"/>
    <m/>
    <x v="0"/>
    <m/>
  </r>
  <r>
    <s v="CC00171XX07"/>
    <n v="0"/>
    <n v="0"/>
    <n v="0"/>
    <n v="1"/>
    <n v="0"/>
    <n v="0"/>
    <n v="1"/>
    <x v="4"/>
    <m/>
    <x v="0"/>
    <m/>
  </r>
  <r>
    <s v="CC00172AN08"/>
    <n v="0"/>
    <n v="0"/>
    <n v="0"/>
    <n v="1"/>
    <n v="0"/>
    <n v="0"/>
    <n v="1"/>
    <x v="4"/>
    <m/>
    <x v="0"/>
    <m/>
  </r>
  <r>
    <s v="CC00172BN08"/>
    <n v="0"/>
    <n v="0"/>
    <n v="0"/>
    <n v="1"/>
    <n v="0"/>
    <n v="0"/>
    <n v="1"/>
    <x v="4"/>
    <m/>
    <x v="0"/>
    <m/>
  </r>
  <r>
    <s v="CC00173XX09"/>
    <n v="0"/>
    <n v="0"/>
    <n v="0"/>
    <n v="1"/>
    <n v="0"/>
    <n v="0"/>
    <n v="0"/>
    <x v="5"/>
    <m/>
    <x v="1"/>
    <m/>
  </r>
  <r>
    <s v="CC00174XX10"/>
    <n v="0"/>
    <n v="0"/>
    <n v="0"/>
    <n v="1"/>
    <n v="0"/>
    <n v="0"/>
    <n v="1"/>
    <x v="4"/>
    <m/>
    <x v="0"/>
    <m/>
  </r>
  <r>
    <s v="CC00176XX12"/>
    <n v="0"/>
    <n v="0"/>
    <n v="0"/>
    <n v="1"/>
    <n v="0"/>
    <n v="0"/>
    <n v="0"/>
    <x v="5"/>
    <m/>
    <x v="0"/>
    <m/>
  </r>
  <r>
    <s v="CC00177XX13"/>
    <n v="0"/>
    <n v="0"/>
    <n v="0"/>
    <n v="0"/>
    <n v="1"/>
    <n v="0"/>
    <n v="1"/>
    <x v="6"/>
    <m/>
    <x v="0"/>
    <m/>
  </r>
  <r>
    <s v="CC00178XX14"/>
    <n v="0"/>
    <n v="0"/>
    <n v="0"/>
    <n v="1"/>
    <n v="0"/>
    <n v="0"/>
    <n v="1"/>
    <x v="4"/>
    <m/>
    <x v="0"/>
    <m/>
  </r>
  <r>
    <s v="CC00179XX15"/>
    <n v="0"/>
    <n v="0"/>
    <n v="0"/>
    <n v="1"/>
    <n v="0"/>
    <n v="0"/>
    <n v="1"/>
    <x v="4"/>
    <m/>
    <x v="0"/>
    <m/>
  </r>
  <r>
    <s v="CC00180XX08"/>
    <n v="0"/>
    <n v="0"/>
    <n v="0"/>
    <n v="1"/>
    <n v="0"/>
    <n v="0"/>
    <n v="1"/>
    <x v="4"/>
    <m/>
    <x v="0"/>
    <m/>
  </r>
  <r>
    <s v="CC00181XX09"/>
    <n v="0"/>
    <n v="0"/>
    <n v="0"/>
    <n v="1"/>
    <n v="0"/>
    <n v="0"/>
    <n v="0"/>
    <x v="5"/>
    <m/>
    <x v="1"/>
    <m/>
  </r>
  <r>
    <s v="CC00182XX10"/>
    <n v="0"/>
    <n v="0"/>
    <n v="0"/>
    <n v="1"/>
    <n v="0"/>
    <n v="0"/>
    <n v="1"/>
    <x v="4"/>
    <m/>
    <x v="0"/>
    <m/>
  </r>
  <r>
    <s v="CC00183XX11"/>
    <n v="0"/>
    <n v="0"/>
    <n v="0"/>
    <n v="1"/>
    <n v="0"/>
    <n v="0"/>
    <n v="1"/>
    <x v="4"/>
    <m/>
    <x v="0"/>
    <m/>
  </r>
  <r>
    <s v="CC00184XX12"/>
    <n v="0"/>
    <n v="0"/>
    <n v="0"/>
    <n v="1"/>
    <n v="0"/>
    <n v="0"/>
    <n v="1"/>
    <x v="4"/>
    <m/>
    <x v="0"/>
    <m/>
  </r>
  <r>
    <s v="CC00185XX13"/>
    <n v="0"/>
    <n v="0"/>
    <n v="0"/>
    <n v="1"/>
    <n v="0"/>
    <n v="0"/>
    <n v="1"/>
    <x v="4"/>
    <m/>
    <x v="0"/>
    <m/>
  </r>
  <r>
    <s v="CC00186AN14"/>
    <n v="0"/>
    <n v="0"/>
    <n v="0"/>
    <n v="0"/>
    <n v="0"/>
    <n v="1"/>
    <n v="1"/>
    <x v="7"/>
    <m/>
    <x v="0"/>
    <m/>
  </r>
  <r>
    <s v="CC00186BN14"/>
    <n v="0"/>
    <n v="0"/>
    <n v="0"/>
    <n v="0"/>
    <n v="0"/>
    <n v="1"/>
    <n v="1"/>
    <x v="7"/>
    <m/>
    <x v="0"/>
    <m/>
  </r>
  <r>
    <s v="CC00187XX15"/>
    <n v="0"/>
    <n v="0"/>
    <n v="0"/>
    <n v="1"/>
    <n v="0"/>
    <n v="0"/>
    <n v="1"/>
    <x v="4"/>
    <m/>
    <x v="0"/>
    <m/>
  </r>
  <r>
    <s v="CC00188XX16"/>
    <n v="0"/>
    <n v="0"/>
    <n v="0"/>
    <n v="1"/>
    <n v="0"/>
    <n v="0"/>
    <n v="1"/>
    <x v="4"/>
    <m/>
    <x v="0"/>
    <m/>
  </r>
  <r>
    <s v="CC00189XX17"/>
    <n v="0"/>
    <n v="0"/>
    <n v="0"/>
    <n v="1"/>
    <n v="0"/>
    <n v="0"/>
    <n v="1"/>
    <x v="4"/>
    <m/>
    <x v="0"/>
    <m/>
  </r>
  <r>
    <s v="CC00190XX10"/>
    <n v="0"/>
    <n v="0"/>
    <n v="0"/>
    <n v="0"/>
    <n v="0"/>
    <n v="0"/>
    <n v="0"/>
    <x v="1"/>
    <m/>
    <x v="3"/>
    <m/>
  </r>
  <r>
    <s v="CC00191XX11"/>
    <n v="0"/>
    <n v="0"/>
    <n v="0"/>
    <n v="0"/>
    <n v="1"/>
    <n v="1"/>
    <n v="0"/>
    <x v="10"/>
    <m/>
    <x v="1"/>
    <m/>
  </r>
  <r>
    <s v="CC00192AN12"/>
    <n v="0"/>
    <n v="0"/>
    <n v="0"/>
    <n v="0"/>
    <n v="0"/>
    <n v="1"/>
    <n v="1"/>
    <x v="7"/>
    <m/>
    <x v="0"/>
    <m/>
  </r>
  <r>
    <s v="CC00193XX13"/>
    <n v="0"/>
    <n v="0"/>
    <n v="0"/>
    <n v="1"/>
    <n v="0"/>
    <n v="0"/>
    <n v="0"/>
    <x v="5"/>
    <m/>
    <x v="0"/>
    <m/>
  </r>
  <r>
    <s v="CC00194XX14"/>
    <n v="0"/>
    <n v="0"/>
    <n v="0"/>
    <n v="1"/>
    <n v="0"/>
    <n v="0"/>
    <n v="1"/>
    <x v="4"/>
    <m/>
    <x v="0"/>
    <m/>
  </r>
  <r>
    <s v="CC00195XX15"/>
    <n v="0"/>
    <n v="0"/>
    <n v="0"/>
    <n v="1"/>
    <n v="0"/>
    <n v="0"/>
    <n v="0"/>
    <x v="5"/>
    <m/>
    <x v="0"/>
    <m/>
  </r>
  <r>
    <s v="CC00196XX16"/>
    <n v="0"/>
    <n v="0"/>
    <n v="0"/>
    <n v="1"/>
    <n v="0"/>
    <n v="0"/>
    <n v="1"/>
    <x v="4"/>
    <m/>
    <x v="0"/>
    <m/>
  </r>
  <r>
    <s v="CC00197XX17"/>
    <n v="0"/>
    <n v="0"/>
    <n v="0"/>
    <n v="1"/>
    <n v="0"/>
    <n v="0"/>
    <n v="0"/>
    <x v="5"/>
    <m/>
    <x v="1"/>
    <m/>
  </r>
  <r>
    <s v="CC00198XX18"/>
    <n v="0"/>
    <n v="0"/>
    <n v="0"/>
    <n v="1"/>
    <n v="0"/>
    <n v="0"/>
    <n v="1"/>
    <x v="4"/>
    <m/>
    <x v="0"/>
    <m/>
  </r>
  <r>
    <s v="CC00199XX19"/>
    <n v="0"/>
    <n v="0"/>
    <n v="0"/>
    <n v="1"/>
    <n v="0"/>
    <n v="0"/>
    <n v="1"/>
    <x v="4"/>
    <m/>
    <x v="0"/>
    <m/>
  </r>
  <r>
    <s v="CC00200XX02"/>
    <n v="0"/>
    <n v="0"/>
    <n v="0"/>
    <n v="1"/>
    <n v="0"/>
    <n v="0"/>
    <n v="1"/>
    <x v="4"/>
    <m/>
    <x v="0"/>
    <m/>
  </r>
  <r>
    <s v="CC00201XX03"/>
    <n v="0"/>
    <n v="0"/>
    <n v="0"/>
    <n v="1"/>
    <n v="0"/>
    <n v="0"/>
    <n v="1"/>
    <x v="4"/>
    <m/>
    <x v="0"/>
    <m/>
  </r>
  <r>
    <s v="CC00202XX04"/>
    <n v="0"/>
    <n v="0"/>
    <n v="0"/>
    <n v="1"/>
    <n v="0"/>
    <n v="0"/>
    <n v="1"/>
    <x v="4"/>
    <m/>
    <x v="0"/>
    <m/>
  </r>
  <r>
    <s v="CC00203XX05"/>
    <n v="0"/>
    <n v="0"/>
    <n v="0"/>
    <n v="1"/>
    <n v="0"/>
    <n v="0"/>
    <n v="1"/>
    <x v="4"/>
    <m/>
    <x v="0"/>
    <m/>
  </r>
  <r>
    <s v="CC00204XX06"/>
    <n v="0"/>
    <n v="0"/>
    <n v="0"/>
    <n v="1"/>
    <n v="0"/>
    <n v="0"/>
    <n v="1"/>
    <x v="4"/>
    <m/>
    <x v="0"/>
    <m/>
  </r>
  <r>
    <s v="CC00205XX07"/>
    <n v="0"/>
    <n v="0"/>
    <n v="0"/>
    <n v="1"/>
    <n v="0"/>
    <n v="0"/>
    <n v="1"/>
    <x v="4"/>
    <m/>
    <x v="0"/>
    <m/>
  </r>
  <r>
    <s v="CC00206XX08"/>
    <n v="0"/>
    <n v="0"/>
    <n v="0"/>
    <n v="1"/>
    <n v="0"/>
    <n v="0"/>
    <n v="1"/>
    <x v="4"/>
    <m/>
    <x v="0"/>
    <m/>
  </r>
  <r>
    <s v="CC00207XX09"/>
    <n v="1"/>
    <n v="0"/>
    <n v="0"/>
    <n v="1"/>
    <n v="0"/>
    <n v="0"/>
    <n v="1"/>
    <x v="11"/>
    <m/>
    <x v="0"/>
    <m/>
  </r>
  <r>
    <s v="CC00209XX11"/>
    <n v="0"/>
    <n v="0"/>
    <n v="0"/>
    <n v="1"/>
    <n v="0"/>
    <n v="0"/>
    <n v="1"/>
    <x v="4"/>
    <m/>
    <x v="0"/>
    <m/>
  </r>
  <r>
    <s v="CC00212XX06"/>
    <n v="1"/>
    <n v="0"/>
    <n v="0"/>
    <n v="0"/>
    <n v="0"/>
    <n v="0"/>
    <n v="0"/>
    <x v="12"/>
    <m/>
    <x v="0"/>
    <m/>
  </r>
  <r>
    <s v="CC00215XX09"/>
    <n v="1"/>
    <n v="0"/>
    <n v="0"/>
    <n v="0"/>
    <n v="0"/>
    <n v="0"/>
    <n v="0"/>
    <x v="12"/>
    <m/>
    <x v="0"/>
    <m/>
  </r>
  <r>
    <s v="CC00216AN10"/>
    <n v="0"/>
    <n v="0"/>
    <n v="0"/>
    <n v="0"/>
    <n v="1"/>
    <n v="0"/>
    <n v="1"/>
    <x v="6"/>
    <m/>
    <x v="0"/>
    <m/>
  </r>
  <r>
    <s v="CC00216BN10"/>
    <n v="0"/>
    <n v="0"/>
    <n v="0"/>
    <n v="0"/>
    <n v="1"/>
    <n v="0"/>
    <n v="1"/>
    <x v="6"/>
    <m/>
    <x v="0"/>
    <m/>
  </r>
  <r>
    <s v="CC00217XX11"/>
    <n v="0"/>
    <n v="0"/>
    <n v="0"/>
    <n v="1"/>
    <n v="0"/>
    <n v="0"/>
    <n v="0"/>
    <x v="5"/>
    <m/>
    <x v="1"/>
    <m/>
  </r>
  <r>
    <s v="CC00218AN12"/>
    <n v="0"/>
    <n v="0"/>
    <n v="0"/>
    <n v="0"/>
    <n v="1"/>
    <n v="1"/>
    <n v="1"/>
    <x v="8"/>
    <m/>
    <x v="0"/>
    <m/>
  </r>
  <r>
    <s v="CC00218BN12"/>
    <n v="0"/>
    <n v="0"/>
    <n v="0"/>
    <n v="0"/>
    <n v="1"/>
    <n v="1"/>
    <n v="1"/>
    <x v="8"/>
    <m/>
    <x v="0"/>
    <m/>
  </r>
  <r>
    <s v="CC00219XX13"/>
    <n v="1"/>
    <n v="0"/>
    <n v="0"/>
    <n v="1"/>
    <n v="0"/>
    <n v="0"/>
    <n v="1"/>
    <x v="11"/>
    <m/>
    <x v="0"/>
    <m/>
  </r>
  <r>
    <s v="CC00220XX06"/>
    <n v="1"/>
    <n v="0"/>
    <n v="0"/>
    <n v="0"/>
    <n v="0"/>
    <n v="0"/>
    <n v="0"/>
    <x v="12"/>
    <m/>
    <x v="1"/>
    <m/>
  </r>
  <r>
    <s v="CC00221XX07"/>
    <n v="0"/>
    <n v="0"/>
    <n v="0"/>
    <n v="1"/>
    <n v="0"/>
    <n v="0"/>
    <n v="1"/>
    <x v="4"/>
    <m/>
    <x v="0"/>
    <m/>
  </r>
  <r>
    <s v="CC00223XX09"/>
    <n v="0"/>
    <n v="0"/>
    <n v="0"/>
    <n v="1"/>
    <n v="0"/>
    <n v="0"/>
    <n v="1"/>
    <x v="4"/>
    <m/>
    <x v="0"/>
    <m/>
  </r>
  <r>
    <s v="CC00224XX10"/>
    <n v="1"/>
    <n v="0"/>
    <n v="0"/>
    <n v="0"/>
    <n v="0"/>
    <n v="0"/>
    <n v="0"/>
    <x v="12"/>
    <m/>
    <x v="0"/>
    <m/>
  </r>
  <r>
    <s v="CC00225XX11"/>
    <n v="1"/>
    <n v="0"/>
    <n v="0"/>
    <n v="0"/>
    <n v="0"/>
    <n v="0"/>
    <n v="0"/>
    <x v="12"/>
    <m/>
    <x v="0"/>
    <m/>
  </r>
  <r>
    <s v="CC00226XX12"/>
    <n v="0"/>
    <n v="0"/>
    <n v="0"/>
    <n v="1"/>
    <n v="0"/>
    <n v="0"/>
    <n v="1"/>
    <x v="4"/>
    <m/>
    <x v="0"/>
    <m/>
  </r>
  <r>
    <s v="CC00227XX13"/>
    <n v="0"/>
    <n v="0"/>
    <n v="0"/>
    <n v="0"/>
    <n v="1"/>
    <n v="1"/>
    <n v="1"/>
    <x v="8"/>
    <m/>
    <x v="0"/>
    <m/>
  </r>
  <r>
    <s v="CC00228XX14"/>
    <n v="0"/>
    <n v="0"/>
    <n v="0"/>
    <n v="2"/>
    <n v="0"/>
    <n v="0"/>
    <n v="1"/>
    <x v="4"/>
    <m/>
    <x v="0"/>
    <m/>
  </r>
  <r>
    <s v="CC00229XX15"/>
    <n v="2"/>
    <n v="0"/>
    <n v="0"/>
    <n v="0"/>
    <n v="0"/>
    <n v="0"/>
    <n v="0"/>
    <x v="12"/>
    <m/>
    <x v="0"/>
    <m/>
  </r>
  <r>
    <s v="CC00230XX08"/>
    <n v="1"/>
    <n v="0"/>
    <n v="0"/>
    <n v="0"/>
    <n v="0"/>
    <n v="0"/>
    <n v="0"/>
    <x v="12"/>
    <m/>
    <x v="1"/>
    <m/>
  </r>
  <r>
    <s v="CC00231XX09"/>
    <n v="0"/>
    <n v="0"/>
    <n v="0"/>
    <n v="0"/>
    <n v="0"/>
    <n v="1"/>
    <n v="1"/>
    <x v="7"/>
    <m/>
    <x v="0"/>
    <m/>
  </r>
  <r>
    <s v="CC00232XX10"/>
    <n v="0"/>
    <n v="0"/>
    <n v="0"/>
    <n v="1"/>
    <n v="0"/>
    <n v="0"/>
    <n v="1"/>
    <x v="4"/>
    <m/>
    <x v="0"/>
    <m/>
  </r>
  <r>
    <s v="CC00233XX11"/>
    <n v="0"/>
    <n v="0"/>
    <n v="0"/>
    <n v="1"/>
    <n v="0"/>
    <n v="0"/>
    <n v="1"/>
    <x v="4"/>
    <m/>
    <x v="0"/>
    <m/>
  </r>
  <r>
    <s v="CC00234XX12"/>
    <n v="1"/>
    <n v="0"/>
    <n v="0"/>
    <n v="0"/>
    <n v="0"/>
    <n v="0"/>
    <n v="0"/>
    <x v="12"/>
    <m/>
    <x v="0"/>
    <m/>
  </r>
  <r>
    <s v="CC00235XX13"/>
    <n v="1"/>
    <n v="0"/>
    <n v="0"/>
    <n v="0"/>
    <n v="0"/>
    <n v="0"/>
    <n v="0"/>
    <x v="12"/>
    <m/>
    <x v="0"/>
    <m/>
  </r>
  <r>
    <s v="CC00236XX14"/>
    <n v="0"/>
    <n v="0"/>
    <n v="0"/>
    <n v="1"/>
    <n v="0"/>
    <n v="0"/>
    <n v="0"/>
    <x v="5"/>
    <m/>
    <x v="1"/>
    <m/>
  </r>
  <r>
    <s v="CC00237XX15"/>
    <n v="0"/>
    <n v="0"/>
    <n v="0"/>
    <n v="0"/>
    <n v="0"/>
    <n v="1"/>
    <n v="1"/>
    <x v="7"/>
    <m/>
    <x v="0"/>
    <m/>
  </r>
  <r>
    <s v="CC00238AN16"/>
    <n v="0"/>
    <n v="0"/>
    <n v="0"/>
    <n v="0"/>
    <n v="1"/>
    <n v="0"/>
    <n v="0"/>
    <x v="9"/>
    <m/>
    <x v="0"/>
    <m/>
  </r>
  <r>
    <s v="CC00238BN16"/>
    <n v="0"/>
    <n v="0"/>
    <n v="0"/>
    <n v="0"/>
    <n v="1"/>
    <n v="0"/>
    <n v="0"/>
    <x v="9"/>
    <m/>
    <x v="0"/>
    <m/>
  </r>
  <r>
    <s v="CC00239XX17"/>
    <n v="0"/>
    <n v="0"/>
    <n v="0"/>
    <n v="1"/>
    <n v="0"/>
    <n v="0"/>
    <n v="0"/>
    <x v="5"/>
    <m/>
    <x v="0"/>
    <m/>
  </r>
  <r>
    <s v="CC00240XX10"/>
    <n v="1"/>
    <n v="0"/>
    <n v="0"/>
    <n v="0"/>
    <n v="0"/>
    <n v="0"/>
    <n v="0"/>
    <x v="12"/>
    <m/>
    <x v="0"/>
    <m/>
  </r>
  <r>
    <s v="CC00241XX11"/>
    <n v="1"/>
    <n v="0"/>
    <n v="0"/>
    <n v="0"/>
    <n v="0"/>
    <n v="0"/>
    <n v="0"/>
    <x v="12"/>
    <m/>
    <x v="0"/>
    <m/>
  </r>
  <r>
    <s v="CC00242XX12"/>
    <n v="0"/>
    <n v="0"/>
    <n v="0"/>
    <n v="1"/>
    <n v="0"/>
    <n v="0"/>
    <n v="1"/>
    <x v="4"/>
    <m/>
    <x v="0"/>
    <m/>
  </r>
  <r>
    <s v="CC00243BN13"/>
    <n v="0"/>
    <n v="0"/>
    <n v="0"/>
    <n v="1"/>
    <n v="0"/>
    <n v="0"/>
    <n v="1"/>
    <x v="4"/>
    <m/>
    <x v="0"/>
    <m/>
  </r>
  <r>
    <s v="CC00244XX14"/>
    <n v="0"/>
    <n v="0"/>
    <n v="0"/>
    <n v="0"/>
    <n v="0"/>
    <n v="1"/>
    <n v="1"/>
    <x v="7"/>
    <m/>
    <x v="0"/>
    <m/>
  </r>
  <r>
    <s v="CC00245AN15"/>
    <n v="0"/>
    <n v="0"/>
    <n v="0"/>
    <n v="0"/>
    <n v="1"/>
    <n v="1"/>
    <n v="1"/>
    <x v="8"/>
    <m/>
    <x v="0"/>
    <m/>
  </r>
  <r>
    <s v="CC00245BN15"/>
    <n v="0"/>
    <n v="0"/>
    <n v="0"/>
    <n v="0"/>
    <n v="1"/>
    <n v="1"/>
    <n v="1"/>
    <x v="8"/>
    <m/>
    <x v="0"/>
    <m/>
  </r>
  <r>
    <s v="CC00247XX17"/>
    <n v="0"/>
    <n v="0"/>
    <n v="0"/>
    <n v="1"/>
    <n v="0"/>
    <n v="0"/>
    <n v="1"/>
    <x v="4"/>
    <m/>
    <x v="0"/>
    <m/>
  </r>
  <r>
    <s v="CC00248XX18"/>
    <n v="0"/>
    <n v="0"/>
    <n v="0"/>
    <n v="0"/>
    <n v="1"/>
    <n v="1"/>
    <n v="1"/>
    <x v="8"/>
    <m/>
    <x v="0"/>
    <m/>
  </r>
  <r>
    <s v="CC00249XX19"/>
    <n v="0"/>
    <n v="0"/>
    <n v="0"/>
    <n v="1"/>
    <n v="0"/>
    <n v="0"/>
    <n v="1"/>
    <x v="4"/>
    <m/>
    <x v="0"/>
    <m/>
  </r>
  <r>
    <s v="CC00250XX03"/>
    <n v="0"/>
    <n v="0"/>
    <n v="0"/>
    <n v="1"/>
    <n v="0"/>
    <n v="0"/>
    <n v="1"/>
    <x v="4"/>
    <m/>
    <x v="0"/>
    <m/>
  </r>
  <r>
    <s v="CC00251XX04"/>
    <n v="0"/>
    <n v="0"/>
    <n v="0"/>
    <n v="1"/>
    <n v="0"/>
    <n v="0"/>
    <n v="1"/>
    <x v="4"/>
    <m/>
    <x v="0"/>
    <m/>
  </r>
  <r>
    <s v="CC00252XX05"/>
    <n v="0"/>
    <n v="0"/>
    <n v="0"/>
    <n v="1"/>
    <n v="0"/>
    <n v="0"/>
    <n v="0"/>
    <x v="5"/>
    <m/>
    <x v="0"/>
    <m/>
  </r>
  <r>
    <s v="CC00253XX06"/>
    <n v="1"/>
    <n v="0"/>
    <n v="0"/>
    <n v="0"/>
    <n v="0"/>
    <n v="0"/>
    <n v="0"/>
    <x v="12"/>
    <m/>
    <x v="0"/>
    <m/>
  </r>
  <r>
    <s v="CC00254XX07"/>
    <n v="0"/>
    <n v="0"/>
    <n v="0"/>
    <n v="1"/>
    <n v="0"/>
    <n v="0"/>
    <n v="1"/>
    <x v="4"/>
    <m/>
    <x v="0"/>
    <m/>
  </r>
  <r>
    <s v="CC00255XX08"/>
    <n v="0"/>
    <n v="0"/>
    <n v="0"/>
    <n v="1"/>
    <n v="0"/>
    <n v="0"/>
    <n v="1"/>
    <x v="4"/>
    <m/>
    <x v="0"/>
    <m/>
  </r>
  <r>
    <s v="CC00256XX09"/>
    <n v="0"/>
    <n v="0"/>
    <n v="0"/>
    <n v="1"/>
    <n v="0"/>
    <n v="0"/>
    <n v="1"/>
    <x v="4"/>
    <m/>
    <x v="0"/>
    <m/>
  </r>
  <r>
    <s v="CC00257XX10"/>
    <n v="0"/>
    <n v="0"/>
    <n v="0"/>
    <n v="1"/>
    <n v="0"/>
    <n v="0"/>
    <n v="1"/>
    <x v="4"/>
    <m/>
    <x v="0"/>
    <m/>
  </r>
  <r>
    <s v="CC00258XX11"/>
    <n v="0"/>
    <n v="0"/>
    <n v="0"/>
    <n v="1"/>
    <n v="0"/>
    <n v="0"/>
    <n v="0"/>
    <x v="5"/>
    <m/>
    <x v="1"/>
    <m/>
  </r>
  <r>
    <s v="CC00259XX12"/>
    <n v="0"/>
    <n v="0"/>
    <n v="0"/>
    <n v="0"/>
    <n v="1"/>
    <n v="0"/>
    <n v="0"/>
    <x v="9"/>
    <m/>
    <x v="0"/>
    <m/>
  </r>
  <r>
    <s v="CC00260XX05"/>
    <n v="0"/>
    <n v="0"/>
    <n v="0"/>
    <n v="1"/>
    <n v="0"/>
    <n v="0"/>
    <n v="1"/>
    <x v="4"/>
    <m/>
    <x v="0"/>
    <m/>
  </r>
  <r>
    <s v="CC00261XX06"/>
    <n v="0"/>
    <n v="0"/>
    <n v="0"/>
    <n v="1"/>
    <n v="0"/>
    <n v="0"/>
    <n v="1"/>
    <x v="4"/>
    <m/>
    <x v="0"/>
    <m/>
  </r>
  <r>
    <s v="CC00262XX07"/>
    <n v="1"/>
    <n v="0"/>
    <n v="0"/>
    <n v="0"/>
    <n v="0"/>
    <n v="0"/>
    <n v="0"/>
    <x v="12"/>
    <m/>
    <x v="0"/>
    <m/>
  </r>
  <r>
    <s v="CC00264AN09"/>
    <n v="0"/>
    <n v="0"/>
    <n v="0"/>
    <n v="1"/>
    <n v="0"/>
    <n v="0"/>
    <n v="1"/>
    <x v="4"/>
    <m/>
    <x v="0"/>
    <m/>
  </r>
  <r>
    <s v="CC00265XX10"/>
    <n v="0"/>
    <n v="0"/>
    <n v="0"/>
    <n v="1"/>
    <n v="0"/>
    <n v="0"/>
    <n v="1"/>
    <x v="4"/>
    <m/>
    <x v="0"/>
    <m/>
  </r>
  <r>
    <s v="CC00266XX11"/>
    <n v="1"/>
    <n v="0"/>
    <n v="0"/>
    <n v="0"/>
    <n v="0"/>
    <n v="0"/>
    <n v="0"/>
    <x v="12"/>
    <m/>
    <x v="0"/>
    <m/>
  </r>
  <r>
    <s v="CC00267XX12"/>
    <n v="0"/>
    <n v="0"/>
    <n v="0"/>
    <n v="1"/>
    <n v="0"/>
    <n v="0"/>
    <n v="1"/>
    <x v="4"/>
    <m/>
    <x v="0"/>
    <m/>
  </r>
  <r>
    <s v="CC00268XX13"/>
    <n v="0"/>
    <n v="0"/>
    <n v="0"/>
    <n v="1"/>
    <n v="0"/>
    <n v="0"/>
    <n v="1"/>
    <x v="4"/>
    <m/>
    <x v="0"/>
    <m/>
  </r>
  <r>
    <s v="CC00269XX14"/>
    <n v="0"/>
    <n v="0"/>
    <n v="0"/>
    <n v="1"/>
    <n v="0"/>
    <n v="0"/>
    <n v="1"/>
    <x v="4"/>
    <m/>
    <x v="0"/>
    <m/>
  </r>
  <r>
    <s v="CC00270XX07"/>
    <n v="0"/>
    <n v="0"/>
    <n v="0"/>
    <n v="1"/>
    <n v="0"/>
    <n v="0"/>
    <n v="1"/>
    <x v="4"/>
    <m/>
    <x v="0"/>
    <m/>
  </r>
  <r>
    <s v="CC00271XX08"/>
    <n v="0"/>
    <n v="0"/>
    <n v="0"/>
    <n v="0"/>
    <n v="1"/>
    <n v="1"/>
    <n v="1"/>
    <x v="8"/>
    <m/>
    <x v="0"/>
    <m/>
  </r>
  <r>
    <s v="CC00272XX09"/>
    <n v="1"/>
    <n v="0"/>
    <n v="0"/>
    <n v="1"/>
    <n v="0"/>
    <n v="0"/>
    <n v="1"/>
    <x v="11"/>
    <m/>
    <x v="0"/>
    <m/>
  </r>
  <r>
    <s v="CC00273XX10"/>
    <n v="1"/>
    <n v="0"/>
    <n v="0"/>
    <n v="0"/>
    <n v="0"/>
    <n v="0"/>
    <n v="0"/>
    <x v="12"/>
    <m/>
    <x v="0"/>
    <m/>
  </r>
  <r>
    <s v="CC00275XX12"/>
    <n v="0"/>
    <n v="0"/>
    <n v="0"/>
    <n v="1"/>
    <n v="0"/>
    <n v="0"/>
    <n v="1"/>
    <x v="4"/>
    <m/>
    <x v="0"/>
    <m/>
  </r>
  <r>
    <s v="CC00276XX13"/>
    <n v="1"/>
    <n v="0"/>
    <n v="0"/>
    <n v="0"/>
    <n v="0"/>
    <n v="0"/>
    <n v="0"/>
    <x v="12"/>
    <m/>
    <x v="0"/>
    <m/>
  </r>
  <r>
    <s v="CC00277XX14"/>
    <n v="0"/>
    <n v="0"/>
    <n v="0"/>
    <n v="1"/>
    <n v="0"/>
    <n v="0"/>
    <n v="1"/>
    <x v="4"/>
    <m/>
    <x v="0"/>
    <m/>
  </r>
  <r>
    <s v="CC00281AN10"/>
    <n v="0"/>
    <n v="0"/>
    <n v="0"/>
    <n v="0"/>
    <n v="1"/>
    <n v="0"/>
    <n v="1"/>
    <x v="6"/>
    <m/>
    <x v="0"/>
    <m/>
  </r>
  <r>
    <s v="CC00281BN10"/>
    <n v="0"/>
    <n v="0"/>
    <n v="0"/>
    <n v="0"/>
    <n v="1"/>
    <n v="0"/>
    <n v="1"/>
    <x v="6"/>
    <m/>
    <x v="0"/>
    <m/>
  </r>
  <r>
    <s v="CC00283XX12"/>
    <n v="1"/>
    <n v="0"/>
    <n v="0"/>
    <n v="0"/>
    <n v="0"/>
    <n v="0"/>
    <n v="0"/>
    <x v="12"/>
    <m/>
    <x v="1"/>
    <m/>
  </r>
  <r>
    <s v="CC00284AN13"/>
    <n v="0"/>
    <n v="0"/>
    <n v="0"/>
    <n v="0"/>
    <n v="1"/>
    <n v="1"/>
    <n v="1"/>
    <x v="8"/>
    <m/>
    <x v="0"/>
    <m/>
  </r>
  <r>
    <s v="CC00284BN13"/>
    <n v="0"/>
    <n v="0"/>
    <n v="0"/>
    <n v="0"/>
    <n v="1"/>
    <n v="1"/>
    <n v="1"/>
    <x v="8"/>
    <m/>
    <x v="0"/>
    <m/>
  </r>
  <r>
    <s v="CC00286XX15"/>
    <n v="0"/>
    <n v="0"/>
    <n v="0"/>
    <n v="1"/>
    <n v="0"/>
    <n v="0"/>
    <n v="1"/>
    <x v="4"/>
    <m/>
    <x v="0"/>
    <m/>
  </r>
  <r>
    <s v="CC00287AN16"/>
    <n v="0"/>
    <n v="0"/>
    <n v="0"/>
    <n v="0"/>
    <n v="0"/>
    <n v="1"/>
    <n v="1"/>
    <x v="7"/>
    <m/>
    <x v="0"/>
    <m/>
  </r>
  <r>
    <s v="CC00287BN16"/>
    <n v="0"/>
    <n v="0"/>
    <n v="0"/>
    <n v="0"/>
    <n v="0"/>
    <n v="1"/>
    <n v="1"/>
    <x v="7"/>
    <m/>
    <x v="0"/>
    <m/>
  </r>
  <r>
    <s v="CC00288XX17"/>
    <n v="1"/>
    <n v="0"/>
    <n v="0"/>
    <n v="0"/>
    <n v="0"/>
    <n v="0"/>
    <n v="0"/>
    <x v="12"/>
    <m/>
    <x v="0"/>
    <m/>
  </r>
  <r>
    <s v="CC00289XX18"/>
    <n v="1"/>
    <n v="0"/>
    <n v="0"/>
    <n v="1"/>
    <n v="0"/>
    <n v="0"/>
    <n v="1"/>
    <x v="11"/>
    <m/>
    <x v="0"/>
    <m/>
  </r>
  <r>
    <s v="CC00290XX11"/>
    <n v="0"/>
    <n v="0"/>
    <n v="0"/>
    <n v="0"/>
    <n v="0"/>
    <n v="1"/>
    <n v="0"/>
    <x v="13"/>
    <m/>
    <x v="1"/>
    <m/>
  </r>
  <r>
    <s v="CC00291XX12"/>
    <n v="0"/>
    <n v="0"/>
    <n v="0"/>
    <n v="1"/>
    <n v="0"/>
    <n v="0"/>
    <n v="1"/>
    <x v="4"/>
    <m/>
    <x v="0"/>
    <m/>
  </r>
  <r>
    <s v="CC00292XX13"/>
    <n v="0"/>
    <n v="0"/>
    <n v="0"/>
    <n v="1"/>
    <n v="0"/>
    <n v="0"/>
    <n v="1"/>
    <x v="4"/>
    <m/>
    <x v="0"/>
    <m/>
  </r>
  <r>
    <s v="CC00293AN14"/>
    <n v="0"/>
    <n v="0"/>
    <n v="0"/>
    <n v="0"/>
    <n v="1"/>
    <n v="0"/>
    <n v="1"/>
    <x v="6"/>
    <m/>
    <x v="0"/>
    <m/>
  </r>
  <r>
    <s v="CC00293BN14"/>
    <n v="0"/>
    <n v="0"/>
    <n v="0"/>
    <n v="0"/>
    <n v="1"/>
    <n v="0"/>
    <n v="1"/>
    <x v="6"/>
    <m/>
    <x v="0"/>
    <m/>
  </r>
  <r>
    <s v="CC00295XX16"/>
    <n v="1"/>
    <n v="0"/>
    <n v="0"/>
    <n v="1"/>
    <n v="0"/>
    <n v="0"/>
    <n v="1"/>
    <x v="11"/>
    <m/>
    <x v="0"/>
    <m/>
  </r>
  <r>
    <s v="CC00296XX17"/>
    <n v="1"/>
    <n v="0"/>
    <n v="0"/>
    <n v="0"/>
    <n v="0"/>
    <n v="0"/>
    <n v="0"/>
    <x v="12"/>
    <m/>
    <x v="0"/>
    <m/>
  </r>
  <r>
    <s v="CC00297XX18"/>
    <n v="1"/>
    <n v="0"/>
    <n v="0"/>
    <n v="0"/>
    <n v="0"/>
    <n v="0"/>
    <n v="0"/>
    <x v="12"/>
    <m/>
    <x v="0"/>
    <m/>
  </r>
  <r>
    <s v="CC00298XX19"/>
    <n v="0"/>
    <n v="0"/>
    <n v="0"/>
    <n v="1"/>
    <n v="0"/>
    <n v="0"/>
    <n v="1"/>
    <x v="4"/>
    <m/>
    <x v="0"/>
    <m/>
  </r>
  <r>
    <s v="CC00299XX20"/>
    <n v="0"/>
    <n v="0"/>
    <n v="0"/>
    <n v="1"/>
    <n v="0"/>
    <n v="0"/>
    <n v="1"/>
    <x v="4"/>
    <m/>
    <x v="0"/>
    <m/>
  </r>
  <r>
    <s v="CC00300XX03"/>
    <n v="0"/>
    <n v="0"/>
    <n v="0"/>
    <n v="1"/>
    <n v="0"/>
    <n v="0"/>
    <n v="1"/>
    <x v="4"/>
    <m/>
    <x v="0"/>
    <m/>
  </r>
  <r>
    <s v="CC00301XX04"/>
    <n v="0"/>
    <n v="0"/>
    <n v="0"/>
    <n v="0"/>
    <n v="1"/>
    <n v="1"/>
    <n v="0"/>
    <x v="10"/>
    <m/>
    <x v="0"/>
    <m/>
  </r>
  <r>
    <s v="CC00302XX05"/>
    <n v="1"/>
    <n v="0"/>
    <n v="0"/>
    <n v="1"/>
    <n v="0"/>
    <n v="0"/>
    <n v="0"/>
    <x v="14"/>
    <m/>
    <x v="0"/>
    <m/>
  </r>
  <r>
    <s v="CC00303XX06"/>
    <n v="0"/>
    <n v="0"/>
    <n v="0"/>
    <n v="1"/>
    <n v="0"/>
    <n v="0"/>
    <n v="1"/>
    <x v="4"/>
    <m/>
    <x v="0"/>
    <m/>
  </r>
  <r>
    <s v="CC00304XX07"/>
    <n v="1"/>
    <n v="0"/>
    <n v="0"/>
    <n v="1"/>
    <n v="0"/>
    <n v="0"/>
    <n v="1"/>
    <x v="11"/>
    <m/>
    <x v="0"/>
    <m/>
  </r>
  <r>
    <s v="CC00305XX08"/>
    <n v="0"/>
    <n v="0"/>
    <n v="0"/>
    <n v="0"/>
    <n v="1"/>
    <n v="1"/>
    <n v="1"/>
    <x v="8"/>
    <m/>
    <x v="0"/>
    <m/>
  </r>
  <r>
    <s v="CC00306XX09"/>
    <n v="0"/>
    <n v="0"/>
    <n v="0"/>
    <n v="1"/>
    <n v="0"/>
    <n v="0"/>
    <n v="0"/>
    <x v="5"/>
    <m/>
    <x v="1"/>
    <m/>
  </r>
  <r>
    <s v="CC00307XX10"/>
    <n v="0"/>
    <n v="0"/>
    <n v="0"/>
    <n v="1"/>
    <n v="0"/>
    <n v="0"/>
    <n v="1"/>
    <x v="4"/>
    <m/>
    <x v="0"/>
    <m/>
  </r>
  <r>
    <s v="CC00308XX11"/>
    <n v="0"/>
    <n v="0"/>
    <n v="0"/>
    <n v="1"/>
    <n v="0"/>
    <n v="0"/>
    <n v="1"/>
    <x v="4"/>
    <m/>
    <x v="0"/>
    <m/>
  </r>
  <r>
    <s v="CC00309BN12"/>
    <n v="0"/>
    <n v="0"/>
    <n v="0"/>
    <n v="0"/>
    <n v="0"/>
    <n v="1"/>
    <n v="1"/>
    <x v="7"/>
    <m/>
    <x v="0"/>
    <m/>
  </r>
  <r>
    <s v="CC00310XX05"/>
    <n v="0"/>
    <n v="0"/>
    <n v="0"/>
    <n v="0"/>
    <n v="1"/>
    <n v="0"/>
    <n v="1"/>
    <x v="6"/>
    <m/>
    <x v="0"/>
    <m/>
  </r>
  <r>
    <s v="CC00311XX06"/>
    <n v="1"/>
    <n v="0"/>
    <n v="0"/>
    <n v="0"/>
    <n v="0"/>
    <n v="0"/>
    <n v="0"/>
    <x v="12"/>
    <m/>
    <x v="0"/>
    <m/>
  </r>
  <r>
    <s v="CC00313XX08"/>
    <n v="0"/>
    <n v="0"/>
    <n v="0"/>
    <n v="1"/>
    <n v="0"/>
    <n v="0"/>
    <n v="1"/>
    <x v="4"/>
    <m/>
    <x v="0"/>
    <m/>
  </r>
  <r>
    <s v="CC00314XX09"/>
    <n v="0"/>
    <n v="0"/>
    <n v="0"/>
    <n v="1"/>
    <n v="0"/>
    <n v="0"/>
    <n v="1"/>
    <x v="4"/>
    <m/>
    <x v="0"/>
    <m/>
  </r>
  <r>
    <s v="CC00315XX10"/>
    <n v="1"/>
    <n v="0"/>
    <n v="0"/>
    <n v="0"/>
    <n v="0"/>
    <n v="0"/>
    <n v="0"/>
    <x v="12"/>
    <m/>
    <x v="0"/>
    <m/>
  </r>
  <r>
    <s v="CC00316XX11"/>
    <n v="0"/>
    <n v="0"/>
    <n v="0"/>
    <n v="1"/>
    <n v="0"/>
    <n v="0"/>
    <n v="0"/>
    <x v="5"/>
    <m/>
    <x v="1"/>
    <m/>
  </r>
  <r>
    <s v="CC00318XX13"/>
    <n v="1"/>
    <n v="0"/>
    <n v="0"/>
    <n v="0"/>
    <n v="0"/>
    <n v="0"/>
    <n v="0"/>
    <x v="12"/>
    <m/>
    <x v="0"/>
    <m/>
  </r>
  <r>
    <s v="CC00319XX14"/>
    <n v="1"/>
    <n v="0"/>
    <n v="0"/>
    <n v="1"/>
    <n v="0"/>
    <n v="0"/>
    <n v="1"/>
    <x v="11"/>
    <m/>
    <x v="0"/>
    <m/>
  </r>
  <r>
    <s v="CC00320XX07"/>
    <n v="0"/>
    <n v="0"/>
    <n v="0"/>
    <n v="1"/>
    <n v="0"/>
    <n v="0"/>
    <n v="0"/>
    <x v="5"/>
    <m/>
    <x v="1"/>
    <m/>
  </r>
  <r>
    <s v="CC00321XX08"/>
    <n v="0"/>
    <n v="0"/>
    <n v="0"/>
    <n v="1"/>
    <n v="0"/>
    <n v="0"/>
    <n v="0"/>
    <x v="5"/>
    <m/>
    <x v="1"/>
    <m/>
  </r>
  <r>
    <s v="CC00322XX09"/>
    <n v="0"/>
    <n v="0"/>
    <n v="0"/>
    <n v="1"/>
    <n v="0"/>
    <n v="0"/>
    <n v="1"/>
    <x v="4"/>
    <m/>
    <x v="0"/>
    <m/>
  </r>
  <r>
    <s v="CC00323XX10"/>
    <n v="1"/>
    <n v="0"/>
    <n v="0"/>
    <n v="0"/>
    <n v="0"/>
    <n v="0"/>
    <n v="0"/>
    <x v="12"/>
    <m/>
    <x v="0"/>
    <m/>
  </r>
  <r>
    <s v="CC00324XX11"/>
    <n v="1"/>
    <n v="0"/>
    <n v="0"/>
    <n v="1"/>
    <n v="0"/>
    <n v="0"/>
    <n v="0"/>
    <x v="14"/>
    <m/>
    <x v="1"/>
    <m/>
  </r>
  <r>
    <s v="CC00325XX12"/>
    <n v="0"/>
    <n v="0"/>
    <n v="0"/>
    <n v="1"/>
    <n v="0"/>
    <n v="0"/>
    <n v="1"/>
    <x v="4"/>
    <m/>
    <x v="0"/>
    <m/>
  </r>
  <r>
    <s v="CC00326XX13"/>
    <n v="0"/>
    <n v="0"/>
    <n v="0"/>
    <n v="0"/>
    <n v="1"/>
    <n v="1"/>
    <n v="0"/>
    <x v="10"/>
    <m/>
    <x v="0"/>
    <m/>
  </r>
  <r>
    <s v="CC00327XX14"/>
    <n v="1"/>
    <n v="0"/>
    <n v="0"/>
    <n v="0"/>
    <n v="0"/>
    <n v="0"/>
    <n v="0"/>
    <x v="12"/>
    <m/>
    <x v="0"/>
    <m/>
  </r>
  <r>
    <s v="CC00328XX15"/>
    <n v="0"/>
    <n v="0"/>
    <n v="0"/>
    <n v="1"/>
    <n v="0"/>
    <n v="0"/>
    <n v="0"/>
    <x v="5"/>
    <m/>
    <x v="0"/>
    <m/>
  </r>
  <r>
    <s v="CC00329XX16"/>
    <n v="0"/>
    <n v="0"/>
    <n v="0"/>
    <n v="1"/>
    <n v="0"/>
    <n v="0"/>
    <n v="1"/>
    <x v="4"/>
    <m/>
    <x v="0"/>
    <m/>
  </r>
  <r>
    <s v="CC00330XX09"/>
    <n v="1"/>
    <n v="0"/>
    <n v="0"/>
    <n v="1"/>
    <n v="0"/>
    <n v="0"/>
    <n v="1"/>
    <x v="11"/>
    <m/>
    <x v="0"/>
    <m/>
  </r>
  <r>
    <s v="CC00331XX10"/>
    <n v="1"/>
    <n v="0"/>
    <n v="0"/>
    <n v="0"/>
    <n v="0"/>
    <n v="0"/>
    <n v="0"/>
    <x v="12"/>
    <m/>
    <x v="0"/>
    <m/>
  </r>
  <r>
    <s v="CC00332XX11"/>
    <n v="0"/>
    <n v="0"/>
    <n v="0"/>
    <n v="1"/>
    <n v="0"/>
    <n v="0"/>
    <n v="0"/>
    <x v="5"/>
    <m/>
    <x v="1"/>
    <m/>
  </r>
  <r>
    <s v="CC00333XX12"/>
    <n v="0"/>
    <n v="0"/>
    <n v="0"/>
    <n v="0"/>
    <n v="0"/>
    <n v="1"/>
    <n v="0"/>
    <x v="13"/>
    <m/>
    <x v="0"/>
    <m/>
  </r>
  <r>
    <s v="CC00334XX13"/>
    <n v="0"/>
    <n v="0"/>
    <n v="0"/>
    <n v="1"/>
    <n v="0"/>
    <n v="0"/>
    <n v="0"/>
    <x v="5"/>
    <m/>
    <x v="0"/>
    <m/>
  </r>
  <r>
    <s v="CC00335XX14"/>
    <n v="0"/>
    <n v="0"/>
    <n v="0"/>
    <n v="1"/>
    <n v="0"/>
    <n v="0"/>
    <n v="1"/>
    <x v="4"/>
    <m/>
    <x v="0"/>
    <m/>
  </r>
  <r>
    <s v="CC00336XX15"/>
    <n v="0"/>
    <n v="0"/>
    <n v="0"/>
    <n v="1"/>
    <n v="0"/>
    <n v="0"/>
    <n v="1"/>
    <x v="4"/>
    <m/>
    <x v="0"/>
    <m/>
  </r>
  <r>
    <s v="CC00337XX16"/>
    <n v="0"/>
    <n v="0"/>
    <n v="0"/>
    <n v="1"/>
    <n v="0"/>
    <n v="0"/>
    <n v="1"/>
    <x v="4"/>
    <m/>
    <x v="0"/>
    <m/>
  </r>
  <r>
    <s v="CC00338AN17"/>
    <n v="0"/>
    <n v="0"/>
    <n v="0"/>
    <n v="1"/>
    <n v="0"/>
    <n v="0"/>
    <n v="1"/>
    <x v="4"/>
    <m/>
    <x v="0"/>
    <m/>
  </r>
  <r>
    <s v="CC00338BN17"/>
    <n v="0"/>
    <n v="0"/>
    <n v="0"/>
    <n v="1"/>
    <n v="0"/>
    <n v="0"/>
    <n v="1"/>
    <x v="4"/>
    <m/>
    <x v="0"/>
    <m/>
  </r>
  <r>
    <s v="CC00339XX18"/>
    <n v="0"/>
    <n v="0"/>
    <n v="0"/>
    <n v="1"/>
    <n v="0"/>
    <n v="0"/>
    <n v="1"/>
    <x v="4"/>
    <m/>
    <x v="0"/>
    <m/>
  </r>
  <r>
    <s v="CC00340XX11"/>
    <n v="0"/>
    <n v="0"/>
    <n v="0"/>
    <n v="1"/>
    <n v="0"/>
    <n v="0"/>
    <n v="1"/>
    <x v="4"/>
    <m/>
    <x v="0"/>
    <m/>
  </r>
  <r>
    <s v="CC00341XX12"/>
    <n v="0"/>
    <n v="0"/>
    <n v="0"/>
    <n v="1"/>
    <n v="0"/>
    <n v="0"/>
    <n v="1"/>
    <x v="4"/>
    <m/>
    <x v="0"/>
    <m/>
  </r>
  <r>
    <s v="CC00342XX13"/>
    <n v="0"/>
    <n v="0"/>
    <n v="0"/>
    <n v="1"/>
    <n v="0"/>
    <n v="0"/>
    <n v="1"/>
    <x v="4"/>
    <m/>
    <x v="0"/>
    <m/>
  </r>
  <r>
    <s v="CC00343XX14"/>
    <n v="0"/>
    <n v="0"/>
    <n v="0"/>
    <n v="1"/>
    <n v="0"/>
    <n v="0"/>
    <n v="1"/>
    <x v="4"/>
    <m/>
    <x v="0"/>
    <m/>
  </r>
  <r>
    <s v="CC00344XX15"/>
    <n v="0"/>
    <n v="0"/>
    <n v="0"/>
    <n v="1"/>
    <n v="0"/>
    <n v="0"/>
    <n v="1"/>
    <x v="4"/>
    <m/>
    <x v="0"/>
    <m/>
  </r>
  <r>
    <s v="CC00345XX16"/>
    <n v="0"/>
    <n v="0"/>
    <n v="0"/>
    <n v="1"/>
    <n v="0"/>
    <n v="0"/>
    <n v="0"/>
    <x v="5"/>
    <m/>
    <x v="1"/>
    <m/>
  </r>
  <r>
    <s v="CC00346XX17"/>
    <n v="0"/>
    <n v="0"/>
    <n v="0"/>
    <n v="1"/>
    <n v="0"/>
    <n v="0"/>
    <n v="1"/>
    <x v="4"/>
    <m/>
    <x v="0"/>
    <m/>
  </r>
  <r>
    <s v="CC00347XX18"/>
    <n v="0"/>
    <n v="0"/>
    <n v="0"/>
    <n v="1"/>
    <n v="0"/>
    <n v="0"/>
    <n v="1"/>
    <x v="4"/>
    <m/>
    <x v="0"/>
    <m/>
  </r>
  <r>
    <s v="CC00348XX19"/>
    <n v="0"/>
    <n v="0"/>
    <n v="0"/>
    <n v="1"/>
    <n v="0"/>
    <n v="0"/>
    <n v="1"/>
    <x v="4"/>
    <m/>
    <x v="0"/>
    <m/>
  </r>
  <r>
    <s v="CC00349XX20"/>
    <n v="0"/>
    <n v="0"/>
    <n v="0"/>
    <n v="1"/>
    <n v="0"/>
    <n v="0"/>
    <n v="0"/>
    <x v="5"/>
    <m/>
    <x v="1"/>
    <m/>
  </r>
  <r>
    <s v="CC00350XX04"/>
    <n v="0"/>
    <n v="0"/>
    <n v="0"/>
    <n v="0"/>
    <n v="0"/>
    <n v="1"/>
    <n v="1"/>
    <x v="7"/>
    <m/>
    <x v="0"/>
    <m/>
  </r>
  <r>
    <s v="CC00351XX05"/>
    <n v="0"/>
    <n v="0"/>
    <n v="0"/>
    <n v="0"/>
    <n v="1"/>
    <n v="0"/>
    <n v="1"/>
    <x v="6"/>
    <m/>
    <x v="0"/>
    <m/>
  </r>
  <r>
    <s v="CC00352XX06"/>
    <n v="0"/>
    <n v="0"/>
    <n v="0"/>
    <n v="1"/>
    <n v="0"/>
    <n v="0"/>
    <n v="1"/>
    <x v="4"/>
    <m/>
    <x v="0"/>
    <m/>
  </r>
  <r>
    <s v="CC00353XX07"/>
    <n v="0"/>
    <n v="0"/>
    <n v="0"/>
    <n v="1"/>
    <n v="0"/>
    <n v="0"/>
    <n v="1"/>
    <x v="4"/>
    <m/>
    <x v="0"/>
    <m/>
  </r>
  <r>
    <s v="CC00354XX08"/>
    <n v="0"/>
    <n v="0"/>
    <n v="0"/>
    <n v="1"/>
    <n v="0"/>
    <n v="0"/>
    <n v="1"/>
    <x v="4"/>
    <m/>
    <x v="0"/>
    <m/>
  </r>
  <r>
    <s v="CC00355XX09"/>
    <n v="0"/>
    <n v="0"/>
    <n v="0"/>
    <n v="1"/>
    <n v="0"/>
    <n v="0"/>
    <n v="0"/>
    <x v="5"/>
    <m/>
    <x v="0"/>
    <m/>
  </r>
  <r>
    <s v="CC00356XX10"/>
    <n v="0"/>
    <n v="0"/>
    <n v="0"/>
    <n v="1"/>
    <n v="0"/>
    <n v="0"/>
    <n v="1"/>
    <x v="4"/>
    <m/>
    <x v="0"/>
    <m/>
  </r>
  <r>
    <s v="CC00357XX11"/>
    <n v="0"/>
    <n v="0"/>
    <n v="0"/>
    <n v="1"/>
    <n v="0"/>
    <n v="0"/>
    <n v="1"/>
    <x v="4"/>
    <m/>
    <x v="0"/>
    <m/>
  </r>
  <r>
    <s v="CC00358XX12"/>
    <n v="0"/>
    <n v="0"/>
    <n v="0"/>
    <n v="1"/>
    <n v="0"/>
    <n v="0"/>
    <n v="1"/>
    <x v="4"/>
    <m/>
    <x v="0"/>
    <m/>
  </r>
  <r>
    <s v="CC00360XX06"/>
    <n v="1"/>
    <n v="0"/>
    <n v="0"/>
    <n v="0"/>
    <n v="0"/>
    <n v="0"/>
    <n v="0"/>
    <x v="12"/>
    <m/>
    <x v="0"/>
    <m/>
  </r>
  <r>
    <s v="CC00361XX07"/>
    <n v="0"/>
    <n v="0"/>
    <n v="0"/>
    <n v="0"/>
    <n v="1"/>
    <n v="1"/>
    <n v="1"/>
    <x v="8"/>
    <m/>
    <x v="0"/>
    <m/>
  </r>
  <r>
    <s v="CC00362XX08"/>
    <n v="0"/>
    <n v="0"/>
    <n v="0"/>
    <n v="1"/>
    <n v="0"/>
    <n v="0"/>
    <n v="1"/>
    <x v="4"/>
    <m/>
    <x v="0"/>
    <m/>
  </r>
  <r>
    <s v="CC00363XX09"/>
    <n v="0"/>
    <n v="0"/>
    <n v="0"/>
    <n v="1"/>
    <n v="0"/>
    <n v="0"/>
    <n v="1"/>
    <x v="4"/>
    <m/>
    <x v="0"/>
    <m/>
  </r>
  <r>
    <s v="CC00364XX10"/>
    <n v="0"/>
    <n v="0"/>
    <n v="0"/>
    <n v="1"/>
    <n v="0"/>
    <n v="0"/>
    <n v="1"/>
    <x v="4"/>
    <m/>
    <x v="0"/>
    <m/>
  </r>
  <r>
    <s v="CC00365XX11"/>
    <n v="0"/>
    <n v="0"/>
    <n v="0"/>
    <n v="1"/>
    <n v="0"/>
    <n v="0"/>
    <n v="1"/>
    <x v="4"/>
    <m/>
    <x v="0"/>
    <m/>
  </r>
  <r>
    <s v="CC00366XX12"/>
    <n v="0"/>
    <n v="0"/>
    <n v="0"/>
    <n v="1"/>
    <n v="0"/>
    <n v="0"/>
    <n v="1"/>
    <x v="4"/>
    <m/>
    <x v="0"/>
    <m/>
  </r>
  <r>
    <s v="CC00367XX13"/>
    <n v="0"/>
    <n v="0"/>
    <n v="0"/>
    <n v="1"/>
    <n v="0"/>
    <n v="0"/>
    <n v="1"/>
    <x v="4"/>
    <m/>
    <x v="0"/>
    <m/>
  </r>
  <r>
    <s v="CC00368XX14"/>
    <n v="0"/>
    <n v="0"/>
    <n v="0"/>
    <n v="1"/>
    <n v="0"/>
    <n v="0"/>
    <n v="0"/>
    <x v="5"/>
    <m/>
    <x v="0"/>
    <m/>
  </r>
  <r>
    <s v="CC00370XX08"/>
    <n v="1"/>
    <n v="0"/>
    <n v="0"/>
    <n v="1"/>
    <n v="0"/>
    <n v="0"/>
    <n v="1"/>
    <x v="11"/>
    <m/>
    <x v="0"/>
    <m/>
  </r>
  <r>
    <s v="CC00371XX09"/>
    <n v="1"/>
    <n v="0"/>
    <n v="0"/>
    <n v="1"/>
    <n v="0"/>
    <n v="0"/>
    <n v="1"/>
    <x v="11"/>
    <m/>
    <x v="0"/>
    <m/>
  </r>
  <r>
    <s v="CC00372XX10"/>
    <n v="1"/>
    <n v="0"/>
    <n v="0"/>
    <n v="0"/>
    <n v="0"/>
    <n v="0"/>
    <n v="0"/>
    <x v="12"/>
    <m/>
    <x v="0"/>
    <m/>
  </r>
  <r>
    <s v="CC00373XX11"/>
    <n v="1"/>
    <n v="0"/>
    <n v="0"/>
    <n v="0"/>
    <n v="0"/>
    <n v="0"/>
    <n v="0"/>
    <x v="12"/>
    <m/>
    <x v="0"/>
    <m/>
  </r>
  <r>
    <s v="CC00374XX12"/>
    <n v="1"/>
    <n v="0"/>
    <n v="0"/>
    <n v="0"/>
    <n v="0"/>
    <n v="0"/>
    <n v="0"/>
    <x v="12"/>
    <m/>
    <x v="0"/>
    <m/>
  </r>
  <r>
    <s v="CC00375XX13"/>
    <n v="0"/>
    <n v="0"/>
    <n v="0"/>
    <n v="1"/>
    <n v="0"/>
    <n v="0"/>
    <n v="1"/>
    <x v="4"/>
    <m/>
    <x v="0"/>
    <m/>
  </r>
  <r>
    <s v="CC00376XX14"/>
    <n v="0"/>
    <n v="0"/>
    <n v="0"/>
    <n v="1"/>
    <n v="0"/>
    <n v="0"/>
    <n v="0"/>
    <x v="5"/>
    <m/>
    <x v="1"/>
    <m/>
  </r>
  <r>
    <s v="CC00377XX15"/>
    <n v="0"/>
    <n v="0"/>
    <n v="0"/>
    <n v="1"/>
    <n v="0"/>
    <n v="0"/>
    <n v="0"/>
    <x v="5"/>
    <m/>
    <x v="0"/>
    <m/>
  </r>
  <r>
    <s v="CC00378XX16"/>
    <n v="0"/>
    <n v="0"/>
    <n v="0"/>
    <n v="1"/>
    <n v="0"/>
    <n v="0"/>
    <n v="1"/>
    <x v="4"/>
    <m/>
    <x v="0"/>
    <m/>
  </r>
  <r>
    <s v="CC00379XX17"/>
    <n v="0"/>
    <n v="0"/>
    <n v="0"/>
    <n v="1"/>
    <n v="0"/>
    <n v="0"/>
    <n v="1"/>
    <x v="4"/>
    <m/>
    <x v="0"/>
    <m/>
  </r>
  <r>
    <s v="CC00380XX10"/>
    <n v="0"/>
    <n v="0"/>
    <n v="0"/>
    <n v="1"/>
    <n v="0"/>
    <n v="0"/>
    <n v="1"/>
    <x v="4"/>
    <m/>
    <x v="0"/>
    <m/>
  </r>
  <r>
    <s v="CC00381XX11"/>
    <n v="0"/>
    <n v="0"/>
    <n v="0"/>
    <n v="1"/>
    <n v="0"/>
    <n v="0"/>
    <n v="1"/>
    <x v="4"/>
    <m/>
    <x v="0"/>
    <m/>
  </r>
  <r>
    <s v="CC00382XX12"/>
    <n v="0"/>
    <n v="0"/>
    <n v="0"/>
    <n v="1"/>
    <n v="0"/>
    <n v="0"/>
    <n v="1"/>
    <x v="4"/>
    <m/>
    <x v="0"/>
    <m/>
  </r>
  <r>
    <s v="CC00383XX13"/>
    <n v="0"/>
    <n v="0"/>
    <n v="0"/>
    <n v="1"/>
    <n v="0"/>
    <n v="0"/>
    <n v="1"/>
    <x v="4"/>
    <m/>
    <x v="0"/>
    <m/>
  </r>
  <r>
    <s v="CC00384XX14"/>
    <n v="0"/>
    <n v="0"/>
    <n v="0"/>
    <n v="1"/>
    <n v="0"/>
    <n v="0"/>
    <n v="0"/>
    <x v="5"/>
    <m/>
    <x v="1"/>
    <m/>
  </r>
  <r>
    <s v="CC00385XX15"/>
    <n v="0"/>
    <n v="0"/>
    <n v="0"/>
    <n v="0"/>
    <n v="1"/>
    <n v="1"/>
    <n v="0"/>
    <x v="10"/>
    <m/>
    <x v="1"/>
    <m/>
  </r>
  <r>
    <s v="CC00386XX16"/>
    <n v="1"/>
    <n v="0"/>
    <n v="0"/>
    <n v="0"/>
    <n v="0"/>
    <n v="0"/>
    <n v="0"/>
    <x v="12"/>
    <m/>
    <x v="0"/>
    <m/>
  </r>
  <r>
    <s v="CC00387XX17"/>
    <n v="1"/>
    <n v="0"/>
    <n v="0"/>
    <n v="0"/>
    <n v="0"/>
    <n v="0"/>
    <n v="0"/>
    <x v="12"/>
    <m/>
    <x v="0"/>
    <m/>
  </r>
  <r>
    <s v="CC00388XX18"/>
    <n v="0"/>
    <n v="0"/>
    <n v="0"/>
    <n v="0"/>
    <n v="0"/>
    <n v="1"/>
    <n v="0"/>
    <x v="13"/>
    <m/>
    <x v="1"/>
    <m/>
  </r>
  <r>
    <s v="CC00389XX19"/>
    <n v="0"/>
    <n v="0"/>
    <n v="0"/>
    <n v="0"/>
    <n v="1"/>
    <n v="1"/>
    <n v="1"/>
    <x v="8"/>
    <m/>
    <x v="0"/>
    <m/>
  </r>
  <r>
    <s v="CC00390XX12"/>
    <n v="2"/>
    <n v="0"/>
    <n v="0"/>
    <n v="0"/>
    <n v="0"/>
    <n v="0"/>
    <n v="0"/>
    <x v="12"/>
    <m/>
    <x v="0"/>
    <m/>
  </r>
  <r>
    <s v="CC00391XX13"/>
    <n v="1"/>
    <n v="0"/>
    <n v="0"/>
    <n v="0"/>
    <n v="0"/>
    <n v="0"/>
    <n v="0"/>
    <x v="12"/>
    <m/>
    <x v="0"/>
    <m/>
  </r>
  <r>
    <s v="CC00393XX15"/>
    <n v="1"/>
    <n v="0"/>
    <n v="0"/>
    <n v="0"/>
    <n v="0"/>
    <n v="0"/>
    <n v="0"/>
    <x v="12"/>
    <m/>
    <x v="0"/>
    <m/>
  </r>
  <r>
    <s v="CC00394XX16"/>
    <n v="1"/>
    <n v="0"/>
    <n v="0"/>
    <n v="0"/>
    <n v="0"/>
    <n v="0"/>
    <n v="0"/>
    <x v="12"/>
    <m/>
    <x v="0"/>
    <m/>
  </r>
  <r>
    <s v="CC00395XX17"/>
    <n v="0"/>
    <n v="0"/>
    <n v="0"/>
    <n v="0"/>
    <n v="1"/>
    <n v="1"/>
    <n v="0"/>
    <x v="10"/>
    <m/>
    <x v="1"/>
    <m/>
  </r>
  <r>
    <s v="CC00397XX19"/>
    <n v="0"/>
    <n v="0"/>
    <n v="0"/>
    <n v="1"/>
    <n v="0"/>
    <n v="0"/>
    <n v="1"/>
    <x v="4"/>
    <m/>
    <x v="0"/>
    <m/>
  </r>
  <r>
    <s v="CC00398XX20"/>
    <n v="0"/>
    <n v="0"/>
    <n v="0"/>
    <n v="1"/>
    <n v="0"/>
    <n v="0"/>
    <n v="1"/>
    <x v="4"/>
    <m/>
    <x v="0"/>
    <m/>
  </r>
  <r>
    <s v="CC00399XX21"/>
    <n v="0"/>
    <n v="0"/>
    <n v="0"/>
    <n v="1"/>
    <n v="0"/>
    <n v="0"/>
    <n v="1"/>
    <x v="4"/>
    <m/>
    <x v="0"/>
    <m/>
  </r>
  <r>
    <s v="CC00400XX04"/>
    <n v="0"/>
    <n v="0"/>
    <n v="0"/>
    <n v="1"/>
    <n v="0"/>
    <n v="0"/>
    <n v="1"/>
    <x v="4"/>
    <m/>
    <x v="0"/>
    <m/>
  </r>
  <r>
    <s v="CC00401XX05"/>
    <n v="0"/>
    <n v="0"/>
    <n v="0"/>
    <n v="1"/>
    <n v="0"/>
    <n v="0"/>
    <n v="1"/>
    <x v="4"/>
    <m/>
    <x v="0"/>
    <m/>
  </r>
  <r>
    <s v="CC00402XX06"/>
    <n v="0"/>
    <n v="0"/>
    <n v="0"/>
    <n v="1"/>
    <n v="0"/>
    <n v="0"/>
    <n v="1"/>
    <x v="4"/>
    <m/>
    <x v="0"/>
    <m/>
  </r>
  <r>
    <s v="CC00403XX07"/>
    <n v="0"/>
    <n v="0"/>
    <n v="0"/>
    <n v="1"/>
    <n v="0"/>
    <n v="0"/>
    <n v="1"/>
    <x v="4"/>
    <m/>
    <x v="0"/>
    <m/>
  </r>
  <r>
    <s v="CC00404XX08"/>
    <n v="0"/>
    <n v="0"/>
    <n v="0"/>
    <n v="1"/>
    <n v="0"/>
    <n v="0"/>
    <n v="1"/>
    <x v="4"/>
    <m/>
    <x v="0"/>
    <m/>
  </r>
  <r>
    <s v="CC00405XX09"/>
    <n v="0"/>
    <n v="0"/>
    <n v="0"/>
    <n v="1"/>
    <n v="0"/>
    <n v="0"/>
    <n v="1"/>
    <x v="4"/>
    <m/>
    <x v="0"/>
    <m/>
  </r>
  <r>
    <s v="CC00406XX10"/>
    <n v="0"/>
    <n v="0"/>
    <n v="0"/>
    <n v="0"/>
    <n v="1"/>
    <n v="1"/>
    <n v="1"/>
    <x v="8"/>
    <m/>
    <x v="0"/>
    <m/>
  </r>
  <r>
    <s v="CC00407AN11"/>
    <n v="0"/>
    <n v="0"/>
    <n v="0"/>
    <n v="0"/>
    <n v="1"/>
    <n v="1"/>
    <n v="1"/>
    <x v="8"/>
    <m/>
    <x v="0"/>
    <m/>
  </r>
  <r>
    <s v="CC00407BN11"/>
    <n v="0"/>
    <n v="0"/>
    <n v="0"/>
    <n v="0"/>
    <n v="1"/>
    <n v="1"/>
    <n v="1"/>
    <x v="8"/>
    <m/>
    <x v="0"/>
    <m/>
  </r>
  <r>
    <s v="CC00408XX12"/>
    <n v="0"/>
    <n v="0"/>
    <n v="0"/>
    <n v="1"/>
    <n v="0"/>
    <n v="0"/>
    <n v="0"/>
    <x v="5"/>
    <m/>
    <x v="1"/>
    <m/>
  </r>
  <r>
    <s v="CC00409XX13"/>
    <n v="0"/>
    <n v="0"/>
    <n v="0"/>
    <n v="1"/>
    <n v="0"/>
    <n v="0"/>
    <n v="1"/>
    <x v="4"/>
    <m/>
    <x v="0"/>
    <m/>
  </r>
  <r>
    <s v="CC00410XX06"/>
    <n v="0"/>
    <n v="0"/>
    <n v="0"/>
    <n v="1"/>
    <n v="0"/>
    <n v="0"/>
    <n v="1"/>
    <x v="4"/>
    <m/>
    <x v="0"/>
    <m/>
  </r>
  <r>
    <s v="CC00411XX07"/>
    <n v="0"/>
    <n v="0"/>
    <n v="0"/>
    <n v="1"/>
    <n v="0"/>
    <n v="0"/>
    <n v="1"/>
    <x v="4"/>
    <m/>
    <x v="0"/>
    <m/>
  </r>
  <r>
    <s v="CC00412XX08"/>
    <n v="0"/>
    <n v="0"/>
    <n v="0"/>
    <n v="1"/>
    <n v="0"/>
    <n v="0"/>
    <n v="1"/>
    <x v="4"/>
    <m/>
    <x v="0"/>
    <m/>
  </r>
  <r>
    <s v="CC00413XX09"/>
    <n v="0"/>
    <n v="0"/>
    <n v="0"/>
    <n v="1"/>
    <n v="0"/>
    <n v="0"/>
    <n v="1"/>
    <x v="4"/>
    <m/>
    <x v="0"/>
    <m/>
  </r>
  <r>
    <s v="CC00414XX10"/>
    <n v="0"/>
    <n v="0"/>
    <n v="0"/>
    <n v="1"/>
    <n v="0"/>
    <n v="0"/>
    <n v="0"/>
    <x v="5"/>
    <m/>
    <x v="0"/>
    <m/>
  </r>
  <r>
    <s v="CC00415XX11"/>
    <n v="0"/>
    <n v="0"/>
    <n v="0"/>
    <n v="1"/>
    <n v="0"/>
    <n v="0"/>
    <n v="1"/>
    <x v="4"/>
    <m/>
    <x v="0"/>
    <m/>
  </r>
  <r>
    <s v="CC00416XX12"/>
    <n v="0"/>
    <n v="0"/>
    <n v="0"/>
    <n v="1"/>
    <n v="0"/>
    <n v="0"/>
    <n v="1"/>
    <x v="4"/>
    <m/>
    <x v="0"/>
    <m/>
  </r>
  <r>
    <s v="CC00417XX13"/>
    <n v="0"/>
    <n v="0"/>
    <n v="0"/>
    <n v="1"/>
    <n v="0"/>
    <n v="0"/>
    <n v="1"/>
    <x v="4"/>
    <m/>
    <x v="0"/>
    <m/>
  </r>
  <r>
    <s v="CC00418AN14"/>
    <n v="0"/>
    <n v="0"/>
    <n v="0"/>
    <n v="0"/>
    <n v="1"/>
    <n v="1"/>
    <n v="1"/>
    <x v="8"/>
    <m/>
    <x v="0"/>
    <m/>
  </r>
  <r>
    <s v="CC00418BN14"/>
    <n v="0"/>
    <n v="0"/>
    <n v="0"/>
    <n v="0"/>
    <n v="1"/>
    <n v="1"/>
    <n v="1"/>
    <x v="8"/>
    <m/>
    <x v="0"/>
    <m/>
  </r>
  <r>
    <s v="CC00420XX08"/>
    <n v="1"/>
    <n v="0"/>
    <n v="0"/>
    <n v="0"/>
    <n v="0"/>
    <n v="0"/>
    <n v="0"/>
    <x v="12"/>
    <m/>
    <x v="0"/>
    <m/>
  </r>
  <r>
    <s v="CC00421AN09"/>
    <n v="0"/>
    <n v="0"/>
    <n v="0"/>
    <n v="1"/>
    <n v="0"/>
    <n v="0"/>
    <n v="1"/>
    <x v="4"/>
    <m/>
    <x v="0"/>
    <m/>
  </r>
  <r>
    <s v="CC00421BN09"/>
    <n v="0"/>
    <n v="0"/>
    <n v="0"/>
    <n v="1"/>
    <n v="0"/>
    <n v="0"/>
    <n v="1"/>
    <x v="4"/>
    <m/>
    <x v="0"/>
    <m/>
  </r>
  <r>
    <s v="CC00422XX10"/>
    <n v="0"/>
    <n v="0"/>
    <n v="0"/>
    <n v="0"/>
    <n v="0"/>
    <n v="1"/>
    <n v="0"/>
    <x v="13"/>
    <m/>
    <x v="0"/>
    <m/>
  </r>
  <r>
    <s v="CC00423XX11"/>
    <n v="0"/>
    <n v="0"/>
    <n v="0"/>
    <n v="0"/>
    <n v="1"/>
    <n v="0"/>
    <n v="1"/>
    <x v="6"/>
    <m/>
    <x v="0"/>
    <m/>
  </r>
  <r>
    <s v="CC00424XX12"/>
    <n v="0"/>
    <n v="0"/>
    <n v="0"/>
    <n v="1"/>
    <n v="0"/>
    <n v="0"/>
    <n v="1"/>
    <x v="4"/>
    <m/>
    <x v="0"/>
    <m/>
  </r>
  <r>
    <s v="CC00425XX13"/>
    <n v="0"/>
    <n v="0"/>
    <n v="0"/>
    <n v="1"/>
    <n v="0"/>
    <n v="0"/>
    <n v="1"/>
    <x v="4"/>
    <m/>
    <x v="0"/>
    <m/>
  </r>
  <r>
    <s v="CC00426XX14"/>
    <n v="0"/>
    <n v="0"/>
    <n v="0"/>
    <n v="1"/>
    <n v="0"/>
    <n v="0"/>
    <n v="0"/>
    <x v="5"/>
    <m/>
    <x v="1"/>
    <m/>
  </r>
  <r>
    <s v="CC00427XX15"/>
    <n v="0"/>
    <n v="0"/>
    <n v="0"/>
    <n v="1"/>
    <n v="0"/>
    <n v="0"/>
    <n v="1"/>
    <x v="4"/>
    <m/>
    <x v="0"/>
    <m/>
  </r>
  <r>
    <s v="CC00428XX16"/>
    <n v="0"/>
    <n v="0"/>
    <n v="0"/>
    <n v="1"/>
    <n v="0"/>
    <n v="0"/>
    <n v="1"/>
    <x v="4"/>
    <m/>
    <x v="0"/>
    <m/>
  </r>
  <r>
    <s v="CC00429XX17"/>
    <n v="0"/>
    <n v="0"/>
    <n v="0"/>
    <n v="1"/>
    <n v="0"/>
    <n v="0"/>
    <n v="1"/>
    <x v="4"/>
    <m/>
    <x v="0"/>
    <m/>
  </r>
  <r>
    <s v="CC00430XX10"/>
    <n v="0"/>
    <n v="0"/>
    <n v="0"/>
    <n v="1"/>
    <n v="0"/>
    <n v="0"/>
    <n v="1"/>
    <x v="4"/>
    <m/>
    <x v="0"/>
    <m/>
  </r>
  <r>
    <s v="CC00431XX11"/>
    <n v="0"/>
    <n v="0"/>
    <n v="0"/>
    <n v="1"/>
    <n v="0"/>
    <n v="0"/>
    <n v="1"/>
    <x v="4"/>
    <m/>
    <x v="0"/>
    <m/>
  </r>
  <r>
    <s v="CC00432XX12"/>
    <n v="0"/>
    <n v="0"/>
    <n v="0"/>
    <n v="1"/>
    <n v="0"/>
    <n v="0"/>
    <n v="1"/>
    <x v="4"/>
    <m/>
    <x v="0"/>
    <m/>
  </r>
  <r>
    <s v="CC00433XX13"/>
    <n v="0"/>
    <n v="0"/>
    <n v="0"/>
    <n v="1"/>
    <n v="0"/>
    <n v="0"/>
    <n v="1"/>
    <x v="4"/>
    <m/>
    <x v="0"/>
    <m/>
  </r>
  <r>
    <s v="CC00434AN14"/>
    <n v="0"/>
    <n v="0"/>
    <n v="0"/>
    <n v="1"/>
    <n v="0"/>
    <n v="0"/>
    <n v="0"/>
    <x v="5"/>
    <m/>
    <x v="0"/>
    <m/>
  </r>
  <r>
    <s v="CC00435XX15"/>
    <n v="1"/>
    <n v="0"/>
    <n v="0"/>
    <n v="0"/>
    <n v="0"/>
    <n v="0"/>
    <n v="0"/>
    <x v="12"/>
    <m/>
    <x v="0"/>
    <m/>
  </r>
  <r>
    <s v="CC00436XX16"/>
    <n v="1"/>
    <n v="0"/>
    <n v="0"/>
    <n v="0"/>
    <n v="0"/>
    <n v="0"/>
    <n v="0"/>
    <x v="12"/>
    <m/>
    <x v="0"/>
    <m/>
  </r>
  <r>
    <s v="CC00437XX17"/>
    <n v="1"/>
    <n v="0"/>
    <n v="0"/>
    <n v="0"/>
    <n v="0"/>
    <n v="0"/>
    <n v="0"/>
    <x v="12"/>
    <m/>
    <x v="0"/>
    <m/>
  </r>
  <r>
    <s v="CC00438XX18"/>
    <n v="1"/>
    <n v="0"/>
    <n v="0"/>
    <n v="1"/>
    <n v="0"/>
    <n v="0"/>
    <n v="1"/>
    <x v="11"/>
    <m/>
    <x v="0"/>
    <m/>
  </r>
  <r>
    <s v="CC00439XX19"/>
    <n v="0"/>
    <n v="0"/>
    <n v="0"/>
    <n v="1"/>
    <n v="0"/>
    <n v="0"/>
    <n v="1"/>
    <x v="4"/>
    <m/>
    <x v="0"/>
    <m/>
  </r>
  <r>
    <s v="CC00440XX12"/>
    <n v="0"/>
    <n v="0"/>
    <n v="0"/>
    <n v="1"/>
    <n v="0"/>
    <n v="0"/>
    <n v="1"/>
    <x v="4"/>
    <m/>
    <x v="0"/>
    <m/>
  </r>
  <r>
    <s v="CC00441XX13"/>
    <n v="0"/>
    <n v="0"/>
    <n v="0"/>
    <n v="1"/>
    <n v="0"/>
    <n v="0"/>
    <n v="0"/>
    <x v="5"/>
    <m/>
    <x v="1"/>
    <m/>
  </r>
  <r>
    <s v="CC00442XX14"/>
    <n v="0"/>
    <n v="0"/>
    <n v="0"/>
    <n v="1"/>
    <n v="0"/>
    <n v="0"/>
    <n v="1"/>
    <x v="4"/>
    <m/>
    <x v="0"/>
    <m/>
  </r>
  <r>
    <s v="CC00443XX15"/>
    <n v="0"/>
    <n v="0"/>
    <n v="0"/>
    <n v="1"/>
    <n v="0"/>
    <n v="0"/>
    <n v="1"/>
    <x v="4"/>
    <m/>
    <x v="0"/>
    <m/>
  </r>
  <r>
    <s v="CC00444XX16"/>
    <n v="0"/>
    <n v="0"/>
    <n v="0"/>
    <n v="1"/>
    <n v="0"/>
    <n v="0"/>
    <n v="1"/>
    <x v="4"/>
    <m/>
    <x v="0"/>
    <m/>
  </r>
  <r>
    <s v="CC00445XX17"/>
    <n v="0"/>
    <n v="0"/>
    <n v="0"/>
    <n v="1"/>
    <n v="0"/>
    <n v="0"/>
    <n v="1"/>
    <x v="4"/>
    <m/>
    <x v="0"/>
    <m/>
  </r>
  <r>
    <s v="CC00446XX18"/>
    <n v="0"/>
    <n v="0"/>
    <n v="0"/>
    <n v="1"/>
    <n v="0"/>
    <n v="0"/>
    <n v="1"/>
    <x v="4"/>
    <m/>
    <x v="0"/>
    <m/>
  </r>
  <r>
    <s v="CC00447XX19"/>
    <n v="0"/>
    <n v="0"/>
    <n v="0"/>
    <n v="1"/>
    <n v="0"/>
    <n v="0"/>
    <n v="1"/>
    <x v="4"/>
    <m/>
    <x v="0"/>
    <m/>
  </r>
  <r>
    <s v="CC00448XX20"/>
    <n v="0"/>
    <n v="0"/>
    <n v="0"/>
    <n v="1"/>
    <n v="0"/>
    <n v="0"/>
    <n v="0"/>
    <x v="5"/>
    <m/>
    <x v="0"/>
    <m/>
  </r>
  <r>
    <s v="CC00449XX21"/>
    <n v="0"/>
    <n v="0"/>
    <n v="0"/>
    <n v="1"/>
    <n v="0"/>
    <n v="0"/>
    <n v="0"/>
    <x v="5"/>
    <m/>
    <x v="1"/>
    <m/>
  </r>
  <r>
    <s v="CC00450XX05"/>
    <n v="0"/>
    <n v="0"/>
    <n v="0"/>
    <n v="1"/>
    <n v="0"/>
    <n v="0"/>
    <n v="1"/>
    <x v="4"/>
    <m/>
    <x v="0"/>
    <m/>
  </r>
  <r>
    <s v="CC00451XX06"/>
    <n v="0"/>
    <n v="0"/>
    <n v="0"/>
    <n v="1"/>
    <n v="0"/>
    <n v="0"/>
    <n v="1"/>
    <x v="4"/>
    <m/>
    <x v="0"/>
    <m/>
  </r>
  <r>
    <s v="CC00453XX08"/>
    <n v="0"/>
    <n v="0"/>
    <n v="0"/>
    <n v="1"/>
    <n v="0"/>
    <n v="0"/>
    <n v="0"/>
    <x v="5"/>
    <m/>
    <x v="0"/>
    <m/>
  </r>
  <r>
    <s v="CC00454XX09"/>
    <n v="0"/>
    <n v="0"/>
    <n v="0"/>
    <n v="1"/>
    <n v="0"/>
    <n v="0"/>
    <n v="1"/>
    <x v="4"/>
    <m/>
    <x v="0"/>
    <m/>
  </r>
  <r>
    <s v="CC00455XX10"/>
    <n v="0"/>
    <n v="0"/>
    <n v="0"/>
    <n v="1"/>
    <n v="0"/>
    <n v="0"/>
    <n v="1"/>
    <x v="4"/>
    <m/>
    <x v="0"/>
    <m/>
  </r>
  <r>
    <s v="CC00456XX11"/>
    <n v="0"/>
    <n v="0"/>
    <n v="0"/>
    <n v="1"/>
    <n v="0"/>
    <n v="0"/>
    <n v="1"/>
    <x v="4"/>
    <m/>
    <x v="0"/>
    <m/>
  </r>
  <r>
    <s v="CC00457XX12"/>
    <n v="0"/>
    <n v="0"/>
    <n v="0"/>
    <n v="1"/>
    <n v="0"/>
    <n v="0"/>
    <n v="1"/>
    <x v="4"/>
    <m/>
    <x v="0"/>
    <m/>
  </r>
  <r>
    <s v="CC00458XX13"/>
    <n v="0"/>
    <n v="0"/>
    <n v="0"/>
    <n v="1"/>
    <n v="0"/>
    <n v="0"/>
    <n v="1"/>
    <x v="4"/>
    <m/>
    <x v="0"/>
    <m/>
  </r>
  <r>
    <s v="CC00459XX14"/>
    <n v="1"/>
    <n v="0"/>
    <n v="0"/>
    <n v="0"/>
    <n v="0"/>
    <n v="0"/>
    <n v="0"/>
    <x v="12"/>
    <m/>
    <x v="0"/>
    <m/>
  </r>
  <r>
    <s v="CC00460XX07"/>
    <n v="1"/>
    <n v="0"/>
    <n v="0"/>
    <n v="0"/>
    <n v="0"/>
    <n v="0"/>
    <n v="0"/>
    <x v="12"/>
    <m/>
    <x v="0"/>
    <m/>
  </r>
  <r>
    <s v="CC00461XX08"/>
    <n v="2"/>
    <n v="0"/>
    <n v="0"/>
    <n v="1"/>
    <n v="0"/>
    <n v="0"/>
    <n v="1"/>
    <x v="11"/>
    <m/>
    <x v="0"/>
    <m/>
  </r>
  <r>
    <s v="CC00462XX09"/>
    <n v="0"/>
    <n v="0"/>
    <n v="0"/>
    <n v="1"/>
    <n v="0"/>
    <n v="0"/>
    <n v="1"/>
    <x v="4"/>
    <m/>
    <x v="0"/>
    <m/>
  </r>
  <r>
    <s v="CC00463XX10"/>
    <n v="1"/>
    <n v="0"/>
    <n v="0"/>
    <n v="0"/>
    <n v="0"/>
    <n v="0"/>
    <n v="0"/>
    <x v="12"/>
    <m/>
    <x v="0"/>
    <m/>
  </r>
  <r>
    <s v="CC00464XX11"/>
    <n v="2"/>
    <n v="0"/>
    <n v="0"/>
    <n v="0"/>
    <n v="0"/>
    <n v="0"/>
    <n v="0"/>
    <x v="12"/>
    <m/>
    <x v="0"/>
    <m/>
  </r>
  <r>
    <s v="CC00465XX12"/>
    <n v="0"/>
    <n v="0"/>
    <n v="0"/>
    <n v="0"/>
    <n v="0"/>
    <n v="1"/>
    <n v="1"/>
    <x v="7"/>
    <m/>
    <x v="0"/>
    <m/>
  </r>
  <r>
    <s v="CC00466AN13"/>
    <n v="0"/>
    <n v="0"/>
    <n v="0"/>
    <n v="1"/>
    <n v="0"/>
    <n v="0"/>
    <n v="1"/>
    <x v="4"/>
    <m/>
    <x v="0"/>
    <m/>
  </r>
  <r>
    <s v="CC00466BN13"/>
    <n v="0"/>
    <n v="0"/>
    <n v="0"/>
    <n v="1"/>
    <n v="0"/>
    <n v="0"/>
    <n v="1"/>
    <x v="4"/>
    <m/>
    <x v="0"/>
    <m/>
  </r>
  <r>
    <s v="CC00467XX14"/>
    <n v="0"/>
    <n v="0"/>
    <n v="0"/>
    <n v="1"/>
    <n v="0"/>
    <n v="0"/>
    <n v="1"/>
    <x v="4"/>
    <m/>
    <x v="0"/>
    <m/>
  </r>
  <r>
    <s v="CC00468XX15"/>
    <n v="0"/>
    <n v="0"/>
    <n v="0"/>
    <n v="1"/>
    <n v="0"/>
    <n v="0"/>
    <n v="1"/>
    <x v="4"/>
    <m/>
    <x v="0"/>
    <m/>
  </r>
  <r>
    <s v="CC00469XX16"/>
    <n v="0"/>
    <n v="0"/>
    <n v="0"/>
    <n v="1"/>
    <n v="0"/>
    <n v="0"/>
    <n v="1"/>
    <x v="4"/>
    <m/>
    <x v="0"/>
    <m/>
  </r>
  <r>
    <s v="CC00470XX09"/>
    <n v="0"/>
    <n v="0"/>
    <n v="0"/>
    <n v="1"/>
    <n v="0"/>
    <n v="0"/>
    <n v="1"/>
    <x v="4"/>
    <m/>
    <x v="0"/>
    <m/>
  </r>
  <r>
    <s v="CC00472XX11"/>
    <n v="0"/>
    <n v="0"/>
    <n v="0"/>
    <n v="1"/>
    <n v="0"/>
    <n v="0"/>
    <n v="1"/>
    <x v="4"/>
    <m/>
    <x v="0"/>
    <m/>
  </r>
  <r>
    <s v="CC00473XX12"/>
    <n v="0"/>
    <n v="0"/>
    <n v="0"/>
    <n v="1"/>
    <n v="0"/>
    <n v="0"/>
    <n v="1"/>
    <x v="4"/>
    <m/>
    <x v="0"/>
    <m/>
  </r>
  <r>
    <s v="CC00474XX13"/>
    <n v="0"/>
    <n v="0"/>
    <n v="0"/>
    <n v="1"/>
    <n v="0"/>
    <n v="0"/>
    <n v="0"/>
    <x v="5"/>
    <m/>
    <x v="1"/>
    <m/>
  </r>
  <r>
    <s v="CC00475XX14"/>
    <n v="0"/>
    <n v="0"/>
    <n v="0"/>
    <n v="1"/>
    <n v="0"/>
    <n v="0"/>
    <n v="1"/>
    <x v="4"/>
    <m/>
    <x v="0"/>
    <m/>
  </r>
  <r>
    <s v="CC00476XX15"/>
    <n v="0"/>
    <n v="0"/>
    <n v="0"/>
    <n v="1"/>
    <n v="0"/>
    <n v="0"/>
    <n v="1"/>
    <x v="4"/>
    <m/>
    <x v="0"/>
    <m/>
  </r>
  <r>
    <s v="CC00477XX16"/>
    <n v="0"/>
    <n v="0"/>
    <n v="0"/>
    <n v="1"/>
    <n v="0"/>
    <n v="0"/>
    <n v="1"/>
    <x v="4"/>
    <m/>
    <x v="0"/>
    <m/>
  </r>
  <r>
    <s v="CC00478XX17"/>
    <n v="0"/>
    <n v="0"/>
    <n v="0"/>
    <n v="1"/>
    <n v="0"/>
    <n v="0"/>
    <n v="1"/>
    <x v="4"/>
    <m/>
    <x v="0"/>
    <m/>
  </r>
  <r>
    <s v="CC00479XX18"/>
    <n v="0"/>
    <n v="0"/>
    <n v="0"/>
    <n v="1"/>
    <n v="0"/>
    <n v="0"/>
    <n v="0"/>
    <x v="5"/>
    <m/>
    <x v="1"/>
    <m/>
  </r>
  <r>
    <s v="CC00480XX11"/>
    <n v="0"/>
    <n v="0"/>
    <n v="0"/>
    <n v="1"/>
    <n v="0"/>
    <n v="0"/>
    <n v="0"/>
    <x v="5"/>
    <m/>
    <x v="0"/>
    <m/>
  </r>
  <r>
    <s v="CC00481XX12"/>
    <n v="0"/>
    <n v="0"/>
    <n v="0"/>
    <n v="1"/>
    <n v="0"/>
    <n v="0"/>
    <n v="0"/>
    <x v="5"/>
    <m/>
    <x v="1"/>
    <m/>
  </r>
  <r>
    <s v="CC00482XX13"/>
    <n v="0"/>
    <n v="0"/>
    <n v="0"/>
    <n v="1"/>
    <n v="0"/>
    <n v="0"/>
    <n v="1"/>
    <x v="4"/>
    <m/>
    <x v="0"/>
    <m/>
  </r>
  <r>
    <s v="CC00483XX14"/>
    <n v="0"/>
    <n v="0"/>
    <n v="0"/>
    <n v="1"/>
    <n v="0"/>
    <n v="0"/>
    <n v="1"/>
    <x v="4"/>
    <m/>
    <x v="0"/>
    <m/>
  </r>
  <r>
    <s v="CC00484XX15"/>
    <n v="0"/>
    <n v="0"/>
    <n v="0"/>
    <n v="1"/>
    <n v="0"/>
    <n v="0"/>
    <n v="1"/>
    <x v="4"/>
    <m/>
    <x v="0"/>
    <m/>
  </r>
  <r>
    <s v="CC00485XX16"/>
    <n v="0"/>
    <n v="0"/>
    <n v="0"/>
    <n v="1"/>
    <n v="0"/>
    <n v="0"/>
    <n v="1"/>
    <x v="4"/>
    <m/>
    <x v="0"/>
    <m/>
  </r>
  <r>
    <s v="CC00486XX17"/>
    <n v="0"/>
    <n v="0"/>
    <n v="0"/>
    <n v="1"/>
    <n v="0"/>
    <n v="0"/>
    <n v="1"/>
    <x v="4"/>
    <m/>
    <x v="0"/>
    <m/>
  </r>
  <r>
    <s v="CC00487XX18"/>
    <n v="2"/>
    <n v="0"/>
    <n v="0"/>
    <n v="0"/>
    <n v="0"/>
    <n v="0"/>
    <n v="0"/>
    <x v="12"/>
    <m/>
    <x v="0"/>
    <m/>
  </r>
  <r>
    <s v="CC00489XX20"/>
    <n v="0"/>
    <n v="0"/>
    <n v="0"/>
    <n v="0"/>
    <n v="1"/>
    <n v="1"/>
    <n v="1"/>
    <x v="8"/>
    <m/>
    <x v="0"/>
    <m/>
  </r>
  <r>
    <s v="CC00491XX14"/>
    <n v="1"/>
    <n v="0"/>
    <n v="0"/>
    <n v="0"/>
    <n v="0"/>
    <n v="0"/>
    <n v="0"/>
    <x v="12"/>
    <m/>
    <x v="0"/>
    <m/>
  </r>
  <r>
    <s v="CC00492AN15"/>
    <n v="0"/>
    <n v="0"/>
    <n v="0"/>
    <n v="0"/>
    <n v="1"/>
    <n v="0"/>
    <n v="1"/>
    <x v="6"/>
    <m/>
    <x v="0"/>
    <m/>
  </r>
  <r>
    <s v="CC00492BN15"/>
    <n v="0"/>
    <n v="0"/>
    <n v="0"/>
    <n v="0"/>
    <n v="1"/>
    <n v="0"/>
    <n v="1"/>
    <x v="6"/>
    <m/>
    <x v="0"/>
    <m/>
  </r>
  <r>
    <s v="CC00493XX16"/>
    <n v="1"/>
    <n v="0"/>
    <n v="0"/>
    <n v="0"/>
    <n v="0"/>
    <n v="0"/>
    <n v="0"/>
    <x v="12"/>
    <m/>
    <x v="0"/>
    <m/>
  </r>
  <r>
    <s v="CC00496XX19"/>
    <n v="1"/>
    <n v="0"/>
    <n v="0"/>
    <n v="0"/>
    <n v="0"/>
    <n v="0"/>
    <n v="0"/>
    <x v="12"/>
    <m/>
    <x v="0"/>
    <m/>
  </r>
  <r>
    <s v="CC00497XX20"/>
    <n v="0"/>
    <n v="0"/>
    <n v="0"/>
    <n v="1"/>
    <n v="0"/>
    <n v="0"/>
    <n v="1"/>
    <x v="4"/>
    <m/>
    <x v="0"/>
    <m/>
  </r>
  <r>
    <s v="CC00498XX21"/>
    <n v="0"/>
    <n v="0"/>
    <n v="0"/>
    <n v="1"/>
    <n v="0"/>
    <n v="0"/>
    <n v="1"/>
    <x v="4"/>
    <m/>
    <x v="0"/>
    <m/>
  </r>
  <r>
    <s v="CC00499XX22"/>
    <n v="0"/>
    <n v="0"/>
    <n v="0"/>
    <n v="1"/>
    <n v="0"/>
    <n v="0"/>
    <n v="1"/>
    <x v="4"/>
    <m/>
    <x v="0"/>
    <m/>
  </r>
  <r>
    <s v="CC00500XX05"/>
    <n v="0"/>
    <n v="0"/>
    <n v="0"/>
    <n v="1"/>
    <n v="0"/>
    <n v="0"/>
    <n v="1"/>
    <x v="4"/>
    <m/>
    <x v="0"/>
    <m/>
  </r>
  <r>
    <s v="CC00501XX06"/>
    <n v="0"/>
    <n v="0"/>
    <n v="0"/>
    <n v="1"/>
    <n v="0"/>
    <n v="0"/>
    <n v="1"/>
    <x v="4"/>
    <m/>
    <x v="0"/>
    <m/>
  </r>
  <r>
    <s v="CC00502XX07"/>
    <n v="0"/>
    <n v="0"/>
    <n v="0"/>
    <n v="1"/>
    <n v="0"/>
    <n v="0"/>
    <n v="1"/>
    <x v="4"/>
    <m/>
    <x v="0"/>
    <m/>
  </r>
  <r>
    <s v="CC00503XX08"/>
    <n v="0"/>
    <n v="0"/>
    <n v="0"/>
    <n v="1"/>
    <n v="0"/>
    <n v="0"/>
    <n v="0"/>
    <x v="5"/>
    <m/>
    <x v="0"/>
    <m/>
  </r>
  <r>
    <s v="CC00504XX09"/>
    <n v="0"/>
    <n v="0"/>
    <n v="0"/>
    <n v="1"/>
    <n v="0"/>
    <n v="0"/>
    <n v="1"/>
    <x v="4"/>
    <m/>
    <x v="0"/>
    <m/>
  </r>
  <r>
    <s v="CC00505XX10"/>
    <n v="0"/>
    <n v="0"/>
    <n v="0"/>
    <n v="1"/>
    <n v="0"/>
    <n v="0"/>
    <n v="1"/>
    <x v="4"/>
    <m/>
    <x v="0"/>
    <m/>
  </r>
  <r>
    <s v="CC00506XX11"/>
    <n v="0"/>
    <n v="0"/>
    <n v="0"/>
    <n v="1"/>
    <n v="0"/>
    <n v="0"/>
    <n v="0"/>
    <x v="5"/>
    <m/>
    <x v="1"/>
    <m/>
  </r>
  <r>
    <s v="CC00507XX12"/>
    <n v="0"/>
    <n v="0"/>
    <n v="0"/>
    <n v="1"/>
    <n v="0"/>
    <n v="0"/>
    <n v="1"/>
    <x v="4"/>
    <m/>
    <x v="0"/>
    <m/>
  </r>
  <r>
    <s v="CC00508XX13"/>
    <n v="0"/>
    <n v="0"/>
    <n v="0"/>
    <n v="1"/>
    <n v="0"/>
    <n v="0"/>
    <n v="1"/>
    <x v="4"/>
    <m/>
    <x v="0"/>
    <m/>
  </r>
  <r>
    <s v="CC00509XX14"/>
    <n v="0"/>
    <n v="0"/>
    <n v="0"/>
    <n v="1"/>
    <n v="0"/>
    <n v="0"/>
    <n v="0"/>
    <x v="5"/>
    <m/>
    <x v="1"/>
    <m/>
  </r>
  <r>
    <s v="CC00511XX08"/>
    <n v="0"/>
    <n v="0"/>
    <n v="0"/>
    <n v="1"/>
    <n v="0"/>
    <n v="0"/>
    <n v="0"/>
    <x v="5"/>
    <m/>
    <x v="1"/>
    <m/>
  </r>
  <r>
    <s v="CC00512XX09"/>
    <n v="0"/>
    <n v="0"/>
    <n v="0"/>
    <n v="1"/>
    <n v="0"/>
    <n v="0"/>
    <n v="1"/>
    <x v="4"/>
    <m/>
    <x v="0"/>
    <m/>
  </r>
  <r>
    <s v="CC00513XX10"/>
    <n v="0"/>
    <n v="0"/>
    <n v="0"/>
    <n v="1"/>
    <n v="0"/>
    <n v="0"/>
    <n v="1"/>
    <x v="4"/>
    <m/>
    <x v="0"/>
    <m/>
  </r>
  <r>
    <s v="CC00514XX11"/>
    <n v="0"/>
    <n v="0"/>
    <n v="0"/>
    <n v="1"/>
    <n v="0"/>
    <n v="0"/>
    <n v="1"/>
    <x v="4"/>
    <m/>
    <x v="0"/>
    <m/>
  </r>
  <r>
    <s v="CC00515XX12"/>
    <n v="0"/>
    <n v="0"/>
    <n v="0"/>
    <n v="1"/>
    <n v="0"/>
    <n v="0"/>
    <n v="1"/>
    <x v="4"/>
    <m/>
    <x v="0"/>
    <m/>
  </r>
  <r>
    <s v="CC00516XX13"/>
    <n v="0"/>
    <n v="0"/>
    <n v="0"/>
    <n v="1"/>
    <n v="0"/>
    <n v="0"/>
    <n v="1"/>
    <x v="4"/>
    <m/>
    <x v="0"/>
    <m/>
  </r>
  <r>
    <s v="CC00517XX14"/>
    <n v="0"/>
    <n v="0"/>
    <n v="0"/>
    <n v="0"/>
    <n v="1"/>
    <n v="1"/>
    <n v="1"/>
    <x v="8"/>
    <m/>
    <x v="0"/>
    <m/>
  </r>
  <r>
    <s v="CC00518XX15"/>
    <n v="0"/>
    <n v="0"/>
    <n v="0"/>
    <n v="0"/>
    <n v="1"/>
    <n v="1"/>
    <n v="1"/>
    <x v="8"/>
    <m/>
    <x v="0"/>
    <m/>
  </r>
  <r>
    <s v="CC00519XX16"/>
    <n v="1"/>
    <n v="0"/>
    <n v="0"/>
    <n v="0"/>
    <n v="0"/>
    <n v="0"/>
    <n v="0"/>
    <x v="12"/>
    <m/>
    <x v="0"/>
    <m/>
  </r>
  <r>
    <s v="CC00520XX09"/>
    <n v="0"/>
    <n v="0"/>
    <n v="0"/>
    <n v="1"/>
    <n v="0"/>
    <n v="0"/>
    <n v="1"/>
    <x v="4"/>
    <m/>
    <x v="0"/>
    <m/>
  </r>
  <r>
    <s v="CC00521XX10"/>
    <n v="1"/>
    <n v="0"/>
    <n v="0"/>
    <n v="0"/>
    <n v="0"/>
    <n v="0"/>
    <n v="0"/>
    <x v="12"/>
    <m/>
    <x v="0"/>
    <m/>
  </r>
  <r>
    <s v="CC00522XX11"/>
    <n v="1"/>
    <n v="0"/>
    <n v="0"/>
    <n v="0"/>
    <n v="0"/>
    <n v="0"/>
    <n v="0"/>
    <x v="12"/>
    <m/>
    <x v="0"/>
    <m/>
  </r>
  <r>
    <s v="CC00523XX12"/>
    <n v="1"/>
    <n v="0"/>
    <n v="0"/>
    <n v="0"/>
    <n v="0"/>
    <n v="0"/>
    <n v="0"/>
    <x v="12"/>
    <m/>
    <x v="0"/>
    <m/>
  </r>
  <r>
    <s v="CC00525XX14"/>
    <n v="0"/>
    <n v="0"/>
    <n v="0"/>
    <n v="0"/>
    <n v="1"/>
    <n v="1"/>
    <n v="0"/>
    <x v="10"/>
    <m/>
    <x v="1"/>
    <m/>
  </r>
  <r>
    <s v="CC00526XX15"/>
    <n v="0"/>
    <n v="0"/>
    <n v="0"/>
    <n v="0"/>
    <n v="1"/>
    <n v="1"/>
    <n v="1"/>
    <x v="8"/>
    <m/>
    <x v="0"/>
    <m/>
  </r>
  <r>
    <s v="CC00527XX16"/>
    <n v="1"/>
    <n v="0"/>
    <n v="0"/>
    <n v="1"/>
    <n v="0"/>
    <n v="0"/>
    <n v="1"/>
    <x v="11"/>
    <m/>
    <x v="0"/>
    <m/>
  </r>
  <r>
    <s v="CC00528XX17"/>
    <n v="2"/>
    <n v="0"/>
    <n v="0"/>
    <n v="1"/>
    <n v="0"/>
    <n v="0"/>
    <n v="1"/>
    <x v="11"/>
    <m/>
    <x v="0"/>
    <m/>
  </r>
  <r>
    <s v="CC00529AN18"/>
    <n v="0"/>
    <n v="0"/>
    <n v="0"/>
    <n v="0"/>
    <n v="1"/>
    <n v="1"/>
    <n v="1"/>
    <x v="8"/>
    <m/>
    <x v="0"/>
    <m/>
  </r>
  <r>
    <s v="CC00529BN18"/>
    <n v="0"/>
    <n v="0"/>
    <n v="0"/>
    <n v="0"/>
    <n v="1"/>
    <n v="2"/>
    <n v="1"/>
    <x v="8"/>
    <m/>
    <x v="0"/>
    <m/>
  </r>
  <r>
    <s v="CC00530XX11"/>
    <n v="0"/>
    <n v="0"/>
    <n v="0"/>
    <n v="0"/>
    <n v="2"/>
    <n v="1"/>
    <n v="1"/>
    <x v="8"/>
    <m/>
    <x v="0"/>
    <m/>
  </r>
  <r>
    <s v="CC00531XX12"/>
    <n v="1"/>
    <n v="0"/>
    <n v="0"/>
    <n v="0"/>
    <n v="0"/>
    <n v="0"/>
    <n v="0"/>
    <x v="12"/>
    <m/>
    <x v="0"/>
    <m/>
  </r>
  <r>
    <s v="CC00532XX13"/>
    <n v="0"/>
    <n v="0"/>
    <n v="0"/>
    <n v="1"/>
    <n v="0"/>
    <n v="0"/>
    <n v="1"/>
    <x v="4"/>
    <m/>
    <x v="0"/>
    <m/>
  </r>
  <r>
    <s v="CC00534XX15"/>
    <n v="0"/>
    <n v="0"/>
    <n v="0"/>
    <n v="1"/>
    <n v="0"/>
    <n v="0"/>
    <n v="1"/>
    <x v="4"/>
    <m/>
    <x v="0"/>
    <m/>
  </r>
  <r>
    <s v="CC00535XX16"/>
    <n v="0"/>
    <n v="0"/>
    <n v="0"/>
    <n v="1"/>
    <n v="0"/>
    <n v="0"/>
    <n v="0"/>
    <x v="5"/>
    <m/>
    <x v="0"/>
    <m/>
  </r>
  <r>
    <s v="CC00536XX17"/>
    <n v="0"/>
    <n v="0"/>
    <n v="0"/>
    <n v="1"/>
    <n v="0"/>
    <n v="0"/>
    <n v="1"/>
    <x v="4"/>
    <m/>
    <x v="0"/>
    <m/>
  </r>
  <r>
    <s v="CC00537XX18"/>
    <n v="0"/>
    <n v="0"/>
    <n v="0"/>
    <n v="1"/>
    <n v="0"/>
    <n v="0"/>
    <n v="1"/>
    <x v="4"/>
    <m/>
    <x v="0"/>
    <m/>
  </r>
  <r>
    <s v="CC00538XX19"/>
    <n v="0"/>
    <n v="0"/>
    <n v="0"/>
    <n v="1"/>
    <n v="0"/>
    <n v="0"/>
    <n v="1"/>
    <x v="4"/>
    <m/>
    <x v="0"/>
    <m/>
  </r>
  <r>
    <s v="CC00540XX13"/>
    <n v="0"/>
    <n v="0"/>
    <n v="0"/>
    <n v="1"/>
    <n v="0"/>
    <n v="0"/>
    <n v="1"/>
    <x v="4"/>
    <m/>
    <x v="0"/>
    <m/>
  </r>
  <r>
    <s v="CC00541XX14"/>
    <n v="0"/>
    <n v="0"/>
    <n v="0"/>
    <n v="1"/>
    <n v="0"/>
    <n v="0"/>
    <n v="0"/>
    <x v="5"/>
    <m/>
    <x v="1"/>
    <m/>
  </r>
  <r>
    <s v="CC00542XX15"/>
    <n v="0"/>
    <n v="0"/>
    <n v="0"/>
    <n v="1"/>
    <n v="0"/>
    <n v="0"/>
    <n v="1"/>
    <x v="4"/>
    <m/>
    <x v="0"/>
    <m/>
  </r>
  <r>
    <s v="CC00543XX16"/>
    <n v="0"/>
    <n v="0"/>
    <n v="0"/>
    <n v="1"/>
    <n v="0"/>
    <n v="0"/>
    <n v="1"/>
    <x v="4"/>
    <m/>
    <x v="0"/>
    <m/>
  </r>
  <r>
    <s v="CC00544XX17"/>
    <n v="0"/>
    <n v="0"/>
    <n v="0"/>
    <n v="1"/>
    <n v="0"/>
    <n v="0"/>
    <n v="1"/>
    <x v="4"/>
    <m/>
    <x v="0"/>
    <m/>
  </r>
  <r>
    <s v="CC00545XX18"/>
    <n v="0"/>
    <n v="0"/>
    <n v="0"/>
    <n v="1"/>
    <n v="0"/>
    <n v="0"/>
    <n v="0"/>
    <x v="5"/>
    <m/>
    <x v="1"/>
    <m/>
  </r>
  <r>
    <s v="CC00546XX19"/>
    <n v="0"/>
    <n v="0"/>
    <n v="0"/>
    <n v="1"/>
    <n v="0"/>
    <n v="0"/>
    <n v="1"/>
    <x v="4"/>
    <m/>
    <x v="0"/>
    <m/>
  </r>
  <r>
    <s v="CC00547XX20"/>
    <n v="0"/>
    <n v="0"/>
    <n v="0"/>
    <n v="1"/>
    <n v="0"/>
    <n v="0"/>
    <n v="1"/>
    <x v="4"/>
    <m/>
    <x v="0"/>
    <m/>
  </r>
  <r>
    <s v="CC00548XX21"/>
    <n v="0"/>
    <n v="0"/>
    <n v="0"/>
    <n v="1"/>
    <n v="0"/>
    <n v="0"/>
    <n v="1"/>
    <x v="4"/>
    <m/>
    <x v="0"/>
    <m/>
  </r>
  <r>
    <s v="CC00549XX22"/>
    <n v="0"/>
    <n v="0"/>
    <n v="0"/>
    <n v="1"/>
    <n v="0"/>
    <n v="0"/>
    <n v="1"/>
    <x v="4"/>
    <m/>
    <x v="0"/>
    <m/>
  </r>
  <r>
    <s v="CC00550XX06"/>
    <n v="0"/>
    <n v="0"/>
    <n v="0"/>
    <n v="1"/>
    <n v="0"/>
    <n v="0"/>
    <n v="1"/>
    <x v="4"/>
    <m/>
    <x v="0"/>
    <m/>
  </r>
  <r>
    <s v="CC00551XX07"/>
    <n v="0"/>
    <n v="0"/>
    <n v="0"/>
    <n v="1"/>
    <n v="0"/>
    <n v="0"/>
    <n v="1"/>
    <x v="4"/>
    <m/>
    <x v="0"/>
    <m/>
  </r>
  <r>
    <s v="CC00552XX08"/>
    <n v="0"/>
    <n v="0"/>
    <n v="0"/>
    <n v="1"/>
    <n v="0"/>
    <n v="0"/>
    <n v="1"/>
    <x v="4"/>
    <m/>
    <x v="0"/>
    <m/>
  </r>
  <r>
    <s v="CC00553XX09"/>
    <n v="0"/>
    <n v="0"/>
    <n v="0"/>
    <n v="1"/>
    <n v="0"/>
    <n v="0"/>
    <n v="1"/>
    <x v="4"/>
    <m/>
    <x v="0"/>
    <m/>
  </r>
  <r>
    <s v="CC00554XX10"/>
    <n v="0"/>
    <n v="0"/>
    <n v="0"/>
    <n v="1"/>
    <n v="0"/>
    <n v="0"/>
    <n v="1"/>
    <x v="4"/>
    <m/>
    <x v="0"/>
    <m/>
  </r>
  <r>
    <s v="CC00555XX11"/>
    <n v="0"/>
    <n v="0"/>
    <n v="0"/>
    <n v="1"/>
    <n v="0"/>
    <n v="0"/>
    <n v="1"/>
    <x v="4"/>
    <m/>
    <x v="0"/>
    <m/>
  </r>
  <r>
    <s v="CC00556XX12"/>
    <n v="0"/>
    <n v="0"/>
    <n v="0"/>
    <n v="1"/>
    <n v="0"/>
    <n v="0"/>
    <n v="0"/>
    <x v="5"/>
    <m/>
    <x v="0"/>
    <m/>
  </r>
  <r>
    <s v="CC00557XX13"/>
    <n v="0"/>
    <n v="0"/>
    <n v="0"/>
    <n v="1"/>
    <n v="0"/>
    <n v="0"/>
    <n v="1"/>
    <x v="4"/>
    <m/>
    <x v="0"/>
    <m/>
  </r>
  <r>
    <s v="CC00558XX14"/>
    <n v="0"/>
    <n v="0"/>
    <n v="0"/>
    <n v="1"/>
    <n v="0"/>
    <n v="0"/>
    <n v="1"/>
    <x v="4"/>
    <m/>
    <x v="0"/>
    <m/>
  </r>
  <r>
    <s v="CC00560XX08"/>
    <n v="0"/>
    <n v="0"/>
    <n v="0"/>
    <n v="1"/>
    <n v="0"/>
    <n v="0"/>
    <n v="1"/>
    <x v="4"/>
    <m/>
    <x v="0"/>
    <m/>
  </r>
  <r>
    <s v="CC00561XX09"/>
    <n v="0"/>
    <n v="0"/>
    <n v="0"/>
    <n v="1"/>
    <n v="0"/>
    <n v="0"/>
    <n v="1"/>
    <x v="4"/>
    <m/>
    <x v="0"/>
    <m/>
  </r>
  <r>
    <s v="CC00562XX10"/>
    <n v="2"/>
    <n v="0"/>
    <n v="0"/>
    <n v="1"/>
    <n v="0"/>
    <n v="0"/>
    <n v="1"/>
    <x v="11"/>
    <m/>
    <x v="0"/>
    <m/>
  </r>
  <r>
    <s v="CC00563XX11"/>
    <n v="0"/>
    <n v="0"/>
    <n v="0"/>
    <n v="0"/>
    <n v="1"/>
    <n v="0"/>
    <n v="1"/>
    <x v="6"/>
    <m/>
    <x v="0"/>
    <m/>
  </r>
  <r>
    <s v="CC00564XX12"/>
    <n v="0"/>
    <n v="0"/>
    <n v="0"/>
    <n v="1"/>
    <n v="0"/>
    <n v="0"/>
    <n v="1"/>
    <x v="4"/>
    <m/>
    <x v="0"/>
    <m/>
  </r>
  <r>
    <s v="CC00565XX13"/>
    <n v="1"/>
    <n v="0"/>
    <n v="0"/>
    <n v="0"/>
    <n v="0"/>
    <n v="0"/>
    <n v="0"/>
    <x v="12"/>
    <m/>
    <x v="0"/>
    <m/>
  </r>
  <r>
    <s v="CC00566XX14"/>
    <n v="0"/>
    <n v="0"/>
    <n v="0"/>
    <n v="1"/>
    <n v="0"/>
    <n v="0"/>
    <n v="1"/>
    <x v="4"/>
    <m/>
    <x v="0"/>
    <m/>
  </r>
  <r>
    <s v="CC00567XX15"/>
    <n v="1"/>
    <n v="0"/>
    <n v="0"/>
    <n v="0"/>
    <n v="0"/>
    <n v="0"/>
    <n v="0"/>
    <x v="12"/>
    <m/>
    <x v="0"/>
    <m/>
  </r>
  <r>
    <s v="CC00568XX16"/>
    <n v="2"/>
    <n v="0"/>
    <n v="0"/>
    <n v="1"/>
    <n v="0"/>
    <n v="0"/>
    <n v="1"/>
    <x v="11"/>
    <m/>
    <x v="0"/>
    <m/>
  </r>
  <r>
    <s v="CC00569XX17"/>
    <n v="0"/>
    <n v="0"/>
    <n v="0"/>
    <n v="0"/>
    <n v="1"/>
    <n v="1"/>
    <n v="1"/>
    <x v="8"/>
    <m/>
    <x v="0"/>
    <m/>
  </r>
  <r>
    <s v="CC00570XX10"/>
    <n v="0"/>
    <n v="0"/>
    <n v="0"/>
    <n v="0"/>
    <n v="1"/>
    <n v="0"/>
    <n v="1"/>
    <x v="6"/>
    <m/>
    <x v="0"/>
    <m/>
  </r>
  <r>
    <s v="CC00571AN11"/>
    <n v="0"/>
    <n v="0"/>
    <n v="0"/>
    <n v="0"/>
    <n v="1"/>
    <n v="0"/>
    <n v="1"/>
    <x v="6"/>
    <m/>
    <x v="0"/>
    <m/>
  </r>
  <r>
    <s v="CC00572AN12"/>
    <n v="0"/>
    <n v="0"/>
    <n v="0"/>
    <n v="0"/>
    <n v="0"/>
    <n v="1"/>
    <n v="1"/>
    <x v="7"/>
    <m/>
    <x v="0"/>
    <m/>
  </r>
  <r>
    <s v="CC00572BN12"/>
    <n v="0"/>
    <n v="0"/>
    <n v="0"/>
    <n v="0"/>
    <n v="0"/>
    <n v="1"/>
    <n v="1"/>
    <x v="7"/>
    <m/>
    <x v="0"/>
    <m/>
  </r>
  <r>
    <s v="CC00572CN12"/>
    <n v="0"/>
    <n v="0"/>
    <n v="0"/>
    <n v="0"/>
    <n v="0"/>
    <n v="1"/>
    <n v="1"/>
    <x v="7"/>
    <m/>
    <x v="0"/>
    <m/>
  </r>
  <r>
    <s v="CC00573XX13"/>
    <n v="1"/>
    <n v="0"/>
    <n v="0"/>
    <n v="0"/>
    <n v="0"/>
    <n v="0"/>
    <n v="0"/>
    <x v="12"/>
    <m/>
    <x v="0"/>
    <m/>
  </r>
  <r>
    <s v="CC00575XX15"/>
    <n v="1"/>
    <n v="0"/>
    <n v="0"/>
    <n v="0"/>
    <n v="0"/>
    <n v="0"/>
    <n v="0"/>
    <x v="12"/>
    <m/>
    <x v="0"/>
    <m/>
  </r>
  <r>
    <s v="CC00576XX16"/>
    <n v="0"/>
    <n v="0"/>
    <n v="0"/>
    <n v="0"/>
    <n v="1"/>
    <n v="1"/>
    <n v="0"/>
    <x v="10"/>
    <m/>
    <x v="1"/>
    <m/>
  </r>
  <r>
    <s v="CC00577XX17"/>
    <n v="0"/>
    <n v="0"/>
    <n v="0"/>
    <n v="1"/>
    <n v="0"/>
    <n v="0"/>
    <n v="1"/>
    <x v="4"/>
    <m/>
    <x v="0"/>
    <m/>
  </r>
  <r>
    <s v="CC00578AN18"/>
    <n v="0"/>
    <n v="0"/>
    <n v="0"/>
    <n v="0"/>
    <n v="1"/>
    <n v="0"/>
    <n v="1"/>
    <x v="6"/>
    <m/>
    <x v="0"/>
    <m/>
  </r>
  <r>
    <s v="CC00578BN18"/>
    <n v="0"/>
    <n v="0"/>
    <n v="0"/>
    <n v="0"/>
    <n v="1"/>
    <n v="0"/>
    <n v="1"/>
    <x v="6"/>
    <m/>
    <x v="0"/>
    <m/>
  </r>
  <r>
    <s v="CC00579XX19"/>
    <n v="0"/>
    <n v="0"/>
    <n v="0"/>
    <n v="1"/>
    <n v="0"/>
    <n v="0"/>
    <n v="1"/>
    <x v="4"/>
    <m/>
    <x v="0"/>
    <m/>
  </r>
  <r>
    <s v="CC00580XX12"/>
    <n v="0"/>
    <n v="0"/>
    <n v="0"/>
    <n v="1"/>
    <n v="0"/>
    <n v="0"/>
    <n v="1"/>
    <x v="4"/>
    <m/>
    <x v="0"/>
    <m/>
  </r>
  <r>
    <s v="CC00581XX13"/>
    <n v="0"/>
    <n v="0"/>
    <n v="0"/>
    <n v="1"/>
    <n v="0"/>
    <n v="0"/>
    <n v="1"/>
    <x v="4"/>
    <m/>
    <x v="0"/>
    <m/>
  </r>
  <r>
    <s v="CC00582XX14"/>
    <n v="0"/>
    <n v="0"/>
    <n v="0"/>
    <n v="1"/>
    <n v="0"/>
    <n v="0"/>
    <n v="1"/>
    <x v="4"/>
    <m/>
    <x v="0"/>
    <m/>
  </r>
  <r>
    <s v="CC00583XX15"/>
    <n v="0"/>
    <n v="0"/>
    <n v="0"/>
    <n v="1"/>
    <n v="0"/>
    <n v="0"/>
    <n v="1"/>
    <x v="4"/>
    <m/>
    <x v="0"/>
    <m/>
  </r>
  <r>
    <s v="CC00584XX16"/>
    <n v="0"/>
    <n v="0"/>
    <n v="0"/>
    <n v="1"/>
    <n v="0"/>
    <n v="0"/>
    <n v="1"/>
    <x v="4"/>
    <m/>
    <x v="0"/>
    <m/>
  </r>
  <r>
    <s v="CC00585XX17"/>
    <n v="0"/>
    <n v="0"/>
    <n v="0"/>
    <n v="1"/>
    <n v="0"/>
    <n v="0"/>
    <n v="1"/>
    <x v="4"/>
    <m/>
    <x v="0"/>
    <m/>
  </r>
  <r>
    <s v="CC00586XX18"/>
    <n v="0"/>
    <n v="0"/>
    <n v="0"/>
    <n v="1"/>
    <n v="0"/>
    <n v="0"/>
    <n v="1"/>
    <x v="4"/>
    <m/>
    <x v="0"/>
    <m/>
  </r>
  <r>
    <s v="CC00587XX19"/>
    <n v="0"/>
    <n v="0"/>
    <n v="0"/>
    <n v="1"/>
    <n v="0"/>
    <n v="0"/>
    <n v="1"/>
    <x v="4"/>
    <m/>
    <x v="0"/>
    <m/>
  </r>
  <r>
    <s v="CC00588XX20"/>
    <n v="0"/>
    <n v="0"/>
    <n v="0"/>
    <n v="1"/>
    <n v="0"/>
    <n v="0"/>
    <n v="1"/>
    <x v="4"/>
    <m/>
    <x v="0"/>
    <m/>
  </r>
  <r>
    <s v="CC00589XX21"/>
    <n v="0"/>
    <n v="0"/>
    <n v="0"/>
    <n v="1"/>
    <n v="0"/>
    <n v="0"/>
    <n v="1"/>
    <x v="4"/>
    <m/>
    <x v="0"/>
    <m/>
  </r>
  <r>
    <s v="CC00590XX14"/>
    <n v="0"/>
    <n v="0"/>
    <n v="0"/>
    <n v="1"/>
    <n v="0"/>
    <n v="0"/>
    <n v="0"/>
    <x v="5"/>
    <m/>
    <x v="0"/>
    <m/>
  </r>
  <r>
    <s v="CC00591XX15"/>
    <n v="0"/>
    <n v="0"/>
    <n v="0"/>
    <n v="1"/>
    <n v="0"/>
    <n v="0"/>
    <n v="0"/>
    <x v="5"/>
    <m/>
    <x v="0"/>
    <m/>
  </r>
  <r>
    <s v="CC00592XX16"/>
    <n v="0"/>
    <n v="0"/>
    <n v="0"/>
    <n v="1"/>
    <n v="0"/>
    <n v="0"/>
    <n v="0"/>
    <x v="5"/>
    <m/>
    <x v="0"/>
    <m/>
  </r>
  <r>
    <s v="CC00593XX17"/>
    <n v="0"/>
    <n v="0"/>
    <n v="0"/>
    <n v="1"/>
    <n v="0"/>
    <n v="0"/>
    <n v="1"/>
    <x v="4"/>
    <m/>
    <x v="0"/>
    <m/>
  </r>
  <r>
    <s v="CC00594XX18"/>
    <n v="0"/>
    <n v="0"/>
    <n v="0"/>
    <n v="1"/>
    <n v="0"/>
    <n v="0"/>
    <n v="1"/>
    <x v="4"/>
    <m/>
    <x v="0"/>
    <m/>
  </r>
  <r>
    <s v="CC00595XX19"/>
    <n v="0"/>
    <n v="0"/>
    <n v="0"/>
    <n v="1"/>
    <n v="0"/>
    <n v="0"/>
    <n v="1"/>
    <x v="4"/>
    <m/>
    <x v="0"/>
    <m/>
  </r>
  <r>
    <s v="CC00596XX20"/>
    <n v="0"/>
    <n v="0"/>
    <n v="0"/>
    <n v="1"/>
    <n v="0"/>
    <n v="0"/>
    <n v="1"/>
    <x v="4"/>
    <m/>
    <x v="0"/>
    <m/>
  </r>
  <r>
    <s v="CC00597XX21"/>
    <n v="0"/>
    <n v="0"/>
    <n v="0"/>
    <n v="1"/>
    <n v="0"/>
    <n v="0"/>
    <n v="1"/>
    <x v="4"/>
    <m/>
    <x v="0"/>
    <m/>
  </r>
  <r>
    <s v="CC00598XX22"/>
    <n v="0"/>
    <n v="0"/>
    <n v="0"/>
    <n v="1"/>
    <n v="0"/>
    <n v="0"/>
    <n v="1"/>
    <x v="4"/>
    <m/>
    <x v="0"/>
    <m/>
  </r>
  <r>
    <s v="CC00599XX23"/>
    <n v="1"/>
    <n v="0"/>
    <n v="0"/>
    <n v="0"/>
    <n v="0"/>
    <n v="0"/>
    <n v="0"/>
    <x v="12"/>
    <m/>
    <x v="0"/>
    <m/>
  </r>
  <r>
    <s v="CC00600XX06"/>
    <n v="1"/>
    <n v="0"/>
    <n v="0"/>
    <n v="0"/>
    <n v="1"/>
    <n v="1"/>
    <n v="1"/>
    <x v="15"/>
    <m/>
    <x v="0"/>
    <m/>
  </r>
  <r>
    <s v="CC00601XX07"/>
    <n v="1"/>
    <n v="0"/>
    <n v="0"/>
    <n v="0"/>
    <n v="0"/>
    <n v="0"/>
    <n v="0"/>
    <x v="12"/>
    <m/>
    <x v="0"/>
    <m/>
  </r>
  <r>
    <s v="CC00603XX09"/>
    <n v="0"/>
    <n v="0"/>
    <n v="0"/>
    <n v="0"/>
    <n v="0"/>
    <n v="0"/>
    <n v="0"/>
    <x v="1"/>
    <m/>
    <x v="2"/>
    <m/>
  </r>
  <r>
    <s v="CC00605XX11"/>
    <n v="0"/>
    <n v="0"/>
    <n v="0"/>
    <n v="0"/>
    <n v="1"/>
    <n v="1"/>
    <n v="1"/>
    <x v="8"/>
    <m/>
    <x v="0"/>
    <m/>
  </r>
  <r>
    <s v="CC00606XX12"/>
    <n v="1"/>
    <n v="0"/>
    <n v="0"/>
    <n v="0"/>
    <n v="0"/>
    <n v="0"/>
    <n v="0"/>
    <x v="12"/>
    <m/>
    <x v="0"/>
    <m/>
  </r>
  <r>
    <s v="CC00607XX13"/>
    <n v="1"/>
    <n v="0"/>
    <n v="0"/>
    <n v="1"/>
    <n v="0"/>
    <n v="0"/>
    <n v="1"/>
    <x v="11"/>
    <m/>
    <x v="0"/>
    <m/>
  </r>
  <r>
    <s v="CC00610XX08"/>
    <n v="1"/>
    <n v="0"/>
    <n v="0"/>
    <n v="0"/>
    <n v="0"/>
    <n v="0"/>
    <n v="0"/>
    <x v="12"/>
    <m/>
    <x v="0"/>
    <m/>
  </r>
  <r>
    <s v="CC00611XX09"/>
    <n v="1"/>
    <n v="0"/>
    <n v="0"/>
    <n v="0"/>
    <n v="0"/>
    <n v="0"/>
    <n v="0"/>
    <x v="12"/>
    <m/>
    <x v="0"/>
    <m/>
  </r>
  <r>
    <s v="CC00612XX10"/>
    <n v="1"/>
    <n v="0"/>
    <n v="0"/>
    <n v="0"/>
    <n v="0"/>
    <n v="0"/>
    <n v="0"/>
    <x v="12"/>
    <m/>
    <x v="0"/>
    <m/>
  </r>
  <r>
    <s v="CC00613XX11"/>
    <n v="1"/>
    <n v="0"/>
    <n v="0"/>
    <n v="1"/>
    <n v="0"/>
    <n v="0"/>
    <n v="1"/>
    <x v="11"/>
    <m/>
    <x v="0"/>
    <m/>
  </r>
  <r>
    <s v="CC00614XX12"/>
    <n v="1"/>
    <n v="0"/>
    <n v="0"/>
    <n v="0"/>
    <n v="0"/>
    <n v="0"/>
    <n v="0"/>
    <x v="12"/>
    <m/>
    <x v="0"/>
    <m/>
  </r>
  <r>
    <s v="CC00615XX13"/>
    <n v="1"/>
    <n v="0"/>
    <n v="0"/>
    <n v="0"/>
    <n v="0"/>
    <n v="0"/>
    <n v="0"/>
    <x v="12"/>
    <m/>
    <x v="0"/>
    <m/>
  </r>
  <r>
    <s v="CC00616XX14"/>
    <n v="0"/>
    <n v="0"/>
    <n v="0"/>
    <n v="1"/>
    <n v="0"/>
    <n v="0"/>
    <n v="1"/>
    <x v="4"/>
    <m/>
    <x v="0"/>
    <m/>
  </r>
  <r>
    <s v="CC00617XX15"/>
    <n v="0"/>
    <n v="0"/>
    <n v="0"/>
    <n v="0"/>
    <n v="1"/>
    <n v="1"/>
    <n v="1"/>
    <x v="8"/>
    <m/>
    <x v="0"/>
    <m/>
  </r>
  <r>
    <s v="CC00618XX16"/>
    <n v="0"/>
    <n v="0"/>
    <n v="0"/>
    <n v="0"/>
    <n v="1"/>
    <n v="1"/>
    <n v="1"/>
    <x v="8"/>
    <m/>
    <x v="0"/>
    <m/>
  </r>
  <r>
    <s v="CC00619XX17"/>
    <n v="1"/>
    <n v="0"/>
    <n v="0"/>
    <n v="0"/>
    <n v="0"/>
    <n v="0"/>
    <n v="0"/>
    <x v="12"/>
    <m/>
    <x v="0"/>
    <m/>
  </r>
  <r>
    <s v="CC00620XX10"/>
    <n v="1"/>
    <n v="0"/>
    <n v="0"/>
    <n v="1"/>
    <n v="0"/>
    <n v="0"/>
    <n v="1"/>
    <x v="11"/>
    <m/>
    <x v="0"/>
    <m/>
  </r>
  <r>
    <s v="CC00621XX11"/>
    <n v="0"/>
    <n v="0"/>
    <n v="0"/>
    <n v="0"/>
    <n v="1"/>
    <n v="1"/>
    <n v="0"/>
    <x v="10"/>
    <m/>
    <x v="1"/>
    <m/>
  </r>
  <r>
    <s v="CC00622XX12"/>
    <n v="1"/>
    <n v="0"/>
    <n v="0"/>
    <n v="1"/>
    <n v="0"/>
    <n v="0"/>
    <n v="1"/>
    <x v="11"/>
    <m/>
    <x v="0"/>
    <m/>
  </r>
  <r>
    <s v="CC00623XX13"/>
    <n v="1"/>
    <n v="0"/>
    <n v="0"/>
    <n v="0"/>
    <n v="0"/>
    <n v="0"/>
    <n v="0"/>
    <x v="12"/>
    <m/>
    <x v="0"/>
    <m/>
  </r>
  <r>
    <s v="CC00624XX14"/>
    <n v="1"/>
    <n v="0"/>
    <n v="0"/>
    <n v="0"/>
    <n v="0"/>
    <n v="0"/>
    <n v="0"/>
    <x v="12"/>
    <m/>
    <x v="0"/>
    <m/>
  </r>
  <r>
    <s v="CC00625XX15"/>
    <n v="1"/>
    <n v="0"/>
    <n v="0"/>
    <n v="0"/>
    <n v="0"/>
    <n v="0"/>
    <n v="0"/>
    <x v="12"/>
    <m/>
    <x v="0"/>
    <m/>
  </r>
  <r>
    <s v="CC00626XX16"/>
    <n v="1"/>
    <n v="0"/>
    <n v="0"/>
    <n v="0"/>
    <n v="0"/>
    <n v="0"/>
    <n v="0"/>
    <x v="12"/>
    <m/>
    <x v="0"/>
    <m/>
  </r>
  <r>
    <s v="CC00627XX17"/>
    <n v="0"/>
    <n v="0"/>
    <n v="0"/>
    <n v="0"/>
    <n v="0"/>
    <n v="1"/>
    <n v="0"/>
    <x v="13"/>
    <m/>
    <x v="0"/>
    <m/>
  </r>
  <r>
    <s v="CC00628XX18"/>
    <n v="0"/>
    <n v="0"/>
    <n v="0"/>
    <n v="0"/>
    <n v="1"/>
    <n v="1"/>
    <n v="1"/>
    <x v="8"/>
    <m/>
    <x v="0"/>
    <m/>
  </r>
  <r>
    <s v="CC00629XX19"/>
    <n v="0"/>
    <n v="0"/>
    <n v="0"/>
    <n v="0"/>
    <n v="1"/>
    <n v="1"/>
    <n v="1"/>
    <x v="8"/>
    <m/>
    <x v="0"/>
    <m/>
  </r>
  <r>
    <s v="CC00630XX12"/>
    <n v="0"/>
    <n v="0"/>
    <n v="0"/>
    <n v="0"/>
    <n v="0"/>
    <n v="1"/>
    <n v="1"/>
    <x v="7"/>
    <m/>
    <x v="0"/>
    <m/>
  </r>
  <r>
    <s v="CC00631XX13"/>
    <n v="1"/>
    <n v="0"/>
    <n v="0"/>
    <n v="0"/>
    <n v="0"/>
    <n v="0"/>
    <n v="0"/>
    <x v="12"/>
    <m/>
    <x v="0"/>
    <m/>
  </r>
  <r>
    <s v="CC00632XX14"/>
    <n v="0"/>
    <n v="0"/>
    <n v="0"/>
    <n v="0"/>
    <n v="1"/>
    <n v="1"/>
    <n v="0"/>
    <x v="10"/>
    <m/>
    <x v="1"/>
    <m/>
  </r>
  <r>
    <s v="CC00633XX15"/>
    <n v="1"/>
    <n v="0"/>
    <n v="0"/>
    <n v="0"/>
    <n v="0"/>
    <n v="0"/>
    <n v="0"/>
    <x v="12"/>
    <m/>
    <x v="0"/>
    <m/>
  </r>
  <r>
    <s v="CC00634AN16"/>
    <n v="0"/>
    <n v="0"/>
    <n v="0"/>
    <n v="0"/>
    <n v="1"/>
    <n v="0"/>
    <n v="1"/>
    <x v="6"/>
    <m/>
    <x v="0"/>
    <m/>
  </r>
  <r>
    <s v="CC00634BN16"/>
    <n v="0"/>
    <n v="0"/>
    <n v="0"/>
    <n v="0"/>
    <n v="0"/>
    <n v="0"/>
    <n v="0"/>
    <x v="1"/>
    <m/>
    <x v="4"/>
    <s v="Baby too unwell to be scanned."/>
  </r>
  <r>
    <s v="CC00635XX17"/>
    <n v="1"/>
    <n v="0"/>
    <n v="0"/>
    <n v="0"/>
    <n v="0"/>
    <n v="0"/>
    <n v="0"/>
    <x v="12"/>
    <m/>
    <x v="0"/>
    <m/>
  </r>
  <r>
    <s v="CC00636XX18"/>
    <n v="1"/>
    <n v="0"/>
    <n v="0"/>
    <n v="0"/>
    <n v="0"/>
    <n v="0"/>
    <n v="0"/>
    <x v="12"/>
    <m/>
    <x v="0"/>
    <m/>
  </r>
  <r>
    <s v="CC00637XX19"/>
    <n v="1"/>
    <n v="0"/>
    <n v="0"/>
    <n v="1"/>
    <n v="0"/>
    <n v="0"/>
    <n v="1"/>
    <x v="11"/>
    <m/>
    <x v="0"/>
    <m/>
  </r>
  <r>
    <s v="CC00638XX20"/>
    <n v="1"/>
    <n v="0"/>
    <n v="0"/>
    <n v="0"/>
    <n v="0"/>
    <n v="0"/>
    <n v="0"/>
    <x v="12"/>
    <m/>
    <x v="0"/>
    <m/>
  </r>
  <r>
    <s v="CC00639XX21"/>
    <n v="1"/>
    <n v="0"/>
    <n v="0"/>
    <n v="1"/>
    <n v="0"/>
    <n v="0"/>
    <n v="1"/>
    <x v="11"/>
    <m/>
    <x v="0"/>
    <m/>
  </r>
  <r>
    <s v="CC00641XX15"/>
    <n v="1"/>
    <n v="0"/>
    <n v="0"/>
    <n v="0"/>
    <n v="0"/>
    <n v="0"/>
    <n v="0"/>
    <x v="12"/>
    <m/>
    <x v="0"/>
    <m/>
  </r>
  <r>
    <s v="CC00642XX16"/>
    <n v="2"/>
    <n v="0"/>
    <n v="0"/>
    <n v="1"/>
    <n v="0"/>
    <n v="0"/>
    <n v="1"/>
    <x v="11"/>
    <m/>
    <x v="0"/>
    <m/>
  </r>
  <r>
    <s v="CC00645XX19"/>
    <n v="1"/>
    <n v="0"/>
    <n v="0"/>
    <n v="0"/>
    <n v="0"/>
    <n v="0"/>
    <n v="0"/>
    <x v="12"/>
    <m/>
    <x v="0"/>
    <m/>
  </r>
  <r>
    <s v="CC00646XX20"/>
    <n v="1"/>
    <n v="0"/>
    <n v="0"/>
    <n v="0"/>
    <n v="0"/>
    <n v="0"/>
    <n v="0"/>
    <x v="12"/>
    <m/>
    <x v="0"/>
    <m/>
  </r>
  <r>
    <s v="CC00647XX21"/>
    <n v="0"/>
    <n v="0"/>
    <n v="0"/>
    <n v="1"/>
    <n v="0"/>
    <n v="0"/>
    <n v="1"/>
    <x v="4"/>
    <m/>
    <x v="0"/>
    <m/>
  </r>
  <r>
    <s v="CC00648XX22"/>
    <n v="0"/>
    <n v="0"/>
    <n v="0"/>
    <n v="0"/>
    <n v="1"/>
    <n v="1"/>
    <n v="1"/>
    <x v="8"/>
    <m/>
    <x v="0"/>
    <m/>
  </r>
  <r>
    <s v="CC00649XX23"/>
    <n v="0"/>
    <n v="0"/>
    <n v="0"/>
    <n v="1"/>
    <n v="0"/>
    <n v="0"/>
    <n v="0"/>
    <x v="5"/>
    <m/>
    <x v="1"/>
    <m/>
  </r>
  <r>
    <s v="CC00650XX07"/>
    <n v="1"/>
    <n v="0"/>
    <n v="0"/>
    <n v="1"/>
    <n v="0"/>
    <n v="0"/>
    <n v="1"/>
    <x v="11"/>
    <m/>
    <x v="0"/>
    <m/>
  </r>
  <r>
    <s v="CC00651XX08"/>
    <n v="1"/>
    <n v="0"/>
    <n v="0"/>
    <n v="0"/>
    <n v="0"/>
    <n v="0"/>
    <n v="0"/>
    <x v="12"/>
    <m/>
    <x v="0"/>
    <m/>
  </r>
  <r>
    <s v="CC00652XX09"/>
    <n v="0"/>
    <n v="0"/>
    <n v="0"/>
    <n v="1"/>
    <n v="0"/>
    <n v="0"/>
    <n v="1"/>
    <x v="4"/>
    <m/>
    <x v="0"/>
    <m/>
  </r>
  <r>
    <s v="CC00653XX10"/>
    <n v="0"/>
    <n v="0"/>
    <n v="0"/>
    <n v="1"/>
    <n v="0"/>
    <n v="0"/>
    <n v="1"/>
    <x v="4"/>
    <m/>
    <x v="0"/>
    <m/>
  </r>
  <r>
    <s v="CC00654XX11"/>
    <n v="0"/>
    <n v="0"/>
    <n v="0"/>
    <n v="1"/>
    <n v="0"/>
    <n v="0"/>
    <n v="0"/>
    <x v="5"/>
    <m/>
    <x v="1"/>
    <m/>
  </r>
  <r>
    <s v="CC00655XX12"/>
    <n v="1"/>
    <n v="0"/>
    <n v="0"/>
    <n v="1"/>
    <n v="0"/>
    <n v="0"/>
    <n v="0"/>
    <x v="14"/>
    <m/>
    <x v="1"/>
    <m/>
  </r>
  <r>
    <s v="CC00656XX13"/>
    <n v="1"/>
    <n v="0"/>
    <n v="0"/>
    <n v="1"/>
    <n v="0"/>
    <n v="0"/>
    <n v="1"/>
    <x v="11"/>
    <m/>
    <x v="0"/>
    <m/>
  </r>
  <r>
    <s v="CC00657XX14"/>
    <n v="0"/>
    <n v="0"/>
    <n v="0"/>
    <n v="0"/>
    <n v="1"/>
    <n v="1"/>
    <n v="1"/>
    <x v="8"/>
    <m/>
    <x v="0"/>
    <m/>
  </r>
  <r>
    <s v="CC00658XX15"/>
    <n v="1"/>
    <n v="0"/>
    <n v="0"/>
    <n v="0"/>
    <n v="0"/>
    <n v="0"/>
    <n v="0"/>
    <x v="12"/>
    <m/>
    <x v="0"/>
    <m/>
  </r>
  <r>
    <s v="CC00659XX16"/>
    <n v="1"/>
    <n v="0"/>
    <n v="0"/>
    <n v="0"/>
    <n v="0"/>
    <n v="0"/>
    <n v="0"/>
    <x v="12"/>
    <m/>
    <x v="0"/>
    <m/>
  </r>
  <r>
    <s v="CC00660XX09"/>
    <n v="1"/>
    <n v="0"/>
    <n v="0"/>
    <n v="1"/>
    <n v="0"/>
    <n v="0"/>
    <n v="1"/>
    <x v="11"/>
    <m/>
    <x v="0"/>
    <m/>
  </r>
  <r>
    <s v="CC00661XX10"/>
    <n v="0"/>
    <n v="0"/>
    <n v="0"/>
    <n v="0"/>
    <n v="1"/>
    <n v="1"/>
    <n v="1"/>
    <x v="8"/>
    <m/>
    <x v="0"/>
    <m/>
  </r>
  <r>
    <s v="CC00662XX11"/>
    <n v="1"/>
    <n v="0"/>
    <n v="0"/>
    <n v="0"/>
    <n v="0"/>
    <n v="0"/>
    <n v="0"/>
    <x v="12"/>
    <m/>
    <x v="0"/>
    <m/>
  </r>
  <r>
    <s v="CC00663XX12"/>
    <n v="0"/>
    <n v="0"/>
    <n v="0"/>
    <n v="1"/>
    <n v="0"/>
    <n v="0"/>
    <n v="1"/>
    <x v="4"/>
    <m/>
    <x v="0"/>
    <m/>
  </r>
  <r>
    <s v="CC00664XX13"/>
    <n v="0"/>
    <n v="0"/>
    <n v="0"/>
    <n v="1"/>
    <n v="0"/>
    <n v="0"/>
    <n v="0"/>
    <x v="5"/>
    <m/>
    <x v="0"/>
    <m/>
  </r>
  <r>
    <s v="CC00665XX14"/>
    <n v="1"/>
    <n v="0"/>
    <n v="0"/>
    <n v="0"/>
    <n v="0"/>
    <n v="0"/>
    <n v="0"/>
    <x v="12"/>
    <m/>
    <x v="0"/>
    <m/>
  </r>
  <r>
    <s v="CC00666XX15"/>
    <n v="0"/>
    <n v="0"/>
    <n v="0"/>
    <n v="0"/>
    <n v="1"/>
    <n v="1"/>
    <n v="0"/>
    <x v="10"/>
    <m/>
    <x v="0"/>
    <m/>
  </r>
  <r>
    <s v="CC00667XX16"/>
    <n v="0"/>
    <n v="0"/>
    <n v="0"/>
    <n v="1"/>
    <n v="0"/>
    <n v="0"/>
    <n v="1"/>
    <x v="4"/>
    <m/>
    <x v="0"/>
    <m/>
  </r>
  <r>
    <s v="CC00668XX17"/>
    <n v="1"/>
    <n v="0"/>
    <n v="0"/>
    <n v="1"/>
    <n v="0"/>
    <n v="0"/>
    <n v="1"/>
    <x v="11"/>
    <m/>
    <x v="0"/>
    <m/>
  </r>
  <r>
    <s v="CC00669XX18"/>
    <n v="1"/>
    <n v="0"/>
    <n v="0"/>
    <n v="1"/>
    <n v="0"/>
    <n v="0"/>
    <n v="1"/>
    <x v="11"/>
    <m/>
    <x v="0"/>
    <m/>
  </r>
  <r>
    <s v="CC00670XX11"/>
    <n v="0"/>
    <n v="0"/>
    <n v="0"/>
    <n v="0"/>
    <n v="1"/>
    <n v="0"/>
    <n v="0"/>
    <x v="9"/>
    <m/>
    <x v="1"/>
    <m/>
  </r>
  <r>
    <s v="CC00671XX12"/>
    <n v="0"/>
    <n v="0"/>
    <n v="0"/>
    <n v="1"/>
    <n v="0"/>
    <n v="0"/>
    <n v="1"/>
    <x v="4"/>
    <m/>
    <x v="0"/>
    <m/>
  </r>
  <r>
    <s v="CC00672AN13"/>
    <n v="0"/>
    <n v="0"/>
    <n v="0"/>
    <n v="0"/>
    <n v="1"/>
    <n v="1"/>
    <n v="1"/>
    <x v="8"/>
    <m/>
    <x v="0"/>
    <m/>
  </r>
  <r>
    <s v="CC00672BN13"/>
    <n v="0"/>
    <n v="0"/>
    <n v="0"/>
    <n v="0"/>
    <n v="1"/>
    <n v="1"/>
    <n v="1"/>
    <x v="8"/>
    <m/>
    <x v="0"/>
    <m/>
  </r>
  <r>
    <s v="CC00673XX14"/>
    <n v="1"/>
    <n v="0"/>
    <n v="0"/>
    <n v="0"/>
    <n v="0"/>
    <n v="0"/>
    <n v="0"/>
    <x v="12"/>
    <m/>
    <x v="0"/>
    <m/>
  </r>
  <r>
    <s v="CC00674XX15"/>
    <n v="1"/>
    <n v="0"/>
    <n v="0"/>
    <n v="0"/>
    <n v="0"/>
    <n v="0"/>
    <n v="0"/>
    <x v="12"/>
    <m/>
    <x v="0"/>
    <m/>
  </r>
  <r>
    <s v="CC00675XX16"/>
    <n v="1"/>
    <n v="0"/>
    <n v="0"/>
    <n v="1"/>
    <n v="0"/>
    <n v="0"/>
    <n v="1"/>
    <x v="11"/>
    <m/>
    <x v="0"/>
    <m/>
  </r>
  <r>
    <s v="CC00676XX17"/>
    <n v="1"/>
    <n v="0"/>
    <n v="0"/>
    <n v="0"/>
    <n v="0"/>
    <n v="0"/>
    <n v="0"/>
    <x v="12"/>
    <m/>
    <x v="0"/>
    <m/>
  </r>
  <r>
    <s v="CC00677XX18"/>
    <n v="1"/>
    <n v="0"/>
    <n v="0"/>
    <n v="0"/>
    <n v="0"/>
    <n v="0"/>
    <n v="0"/>
    <x v="12"/>
    <m/>
    <x v="0"/>
    <m/>
  </r>
  <r>
    <s v="CC00678XX19"/>
    <n v="1"/>
    <n v="0"/>
    <n v="0"/>
    <n v="0"/>
    <n v="0"/>
    <n v="0"/>
    <n v="0"/>
    <x v="12"/>
    <m/>
    <x v="0"/>
    <m/>
  </r>
  <r>
    <s v="CC00679XX20"/>
    <n v="1"/>
    <n v="0"/>
    <n v="0"/>
    <n v="0"/>
    <n v="0"/>
    <n v="0"/>
    <n v="0"/>
    <x v="12"/>
    <m/>
    <x v="0"/>
    <m/>
  </r>
  <r>
    <s v="CC00680XX13"/>
    <n v="1"/>
    <n v="0"/>
    <n v="0"/>
    <n v="0"/>
    <n v="0"/>
    <n v="0"/>
    <n v="0"/>
    <x v="12"/>
    <m/>
    <x v="0"/>
    <m/>
  </r>
  <r>
    <s v="CC00685XX18"/>
    <n v="1"/>
    <n v="0"/>
    <n v="0"/>
    <n v="1"/>
    <n v="0"/>
    <n v="0"/>
    <n v="1"/>
    <x v="11"/>
    <m/>
    <x v="0"/>
    <m/>
  </r>
  <r>
    <s v="CC00686XX19"/>
    <n v="0"/>
    <n v="0"/>
    <n v="0"/>
    <n v="0"/>
    <n v="1"/>
    <n v="1"/>
    <n v="1"/>
    <x v="8"/>
    <m/>
    <x v="0"/>
    <m/>
  </r>
  <r>
    <s v="CC00687XX20"/>
    <n v="0"/>
    <n v="0"/>
    <n v="0"/>
    <n v="1"/>
    <n v="0"/>
    <n v="0"/>
    <n v="0"/>
    <x v="5"/>
    <m/>
    <x v="0"/>
    <m/>
  </r>
  <r>
    <s v="CC00688XX21"/>
    <n v="0"/>
    <n v="0"/>
    <n v="0"/>
    <n v="2"/>
    <n v="0"/>
    <n v="0"/>
    <n v="1"/>
    <x v="4"/>
    <m/>
    <x v="0"/>
    <m/>
  </r>
  <r>
    <s v="CC00689XX22"/>
    <n v="0"/>
    <n v="0"/>
    <n v="0"/>
    <n v="0"/>
    <n v="1"/>
    <n v="1"/>
    <n v="1"/>
    <x v="8"/>
    <m/>
    <x v="0"/>
    <m/>
  </r>
  <r>
    <s v="CC00691XX16"/>
    <n v="1"/>
    <n v="0"/>
    <n v="0"/>
    <n v="0"/>
    <n v="0"/>
    <n v="0"/>
    <n v="0"/>
    <x v="12"/>
    <m/>
    <x v="0"/>
    <m/>
  </r>
  <r>
    <s v="CC00692XX17"/>
    <n v="0"/>
    <n v="0"/>
    <n v="0"/>
    <n v="1"/>
    <n v="0"/>
    <n v="0"/>
    <n v="1"/>
    <x v="4"/>
    <m/>
    <x v="0"/>
    <m/>
  </r>
  <r>
    <s v="CC00693XX18"/>
    <n v="0"/>
    <n v="0"/>
    <n v="0"/>
    <n v="1"/>
    <n v="0"/>
    <n v="0"/>
    <n v="0"/>
    <x v="5"/>
    <m/>
    <x v="1"/>
    <m/>
  </r>
  <r>
    <s v="CC00694XX19"/>
    <n v="0"/>
    <n v="0"/>
    <n v="0"/>
    <n v="0"/>
    <n v="1"/>
    <n v="1"/>
    <n v="1"/>
    <x v="8"/>
    <m/>
    <x v="0"/>
    <m/>
  </r>
  <r>
    <s v="CC00695XX20"/>
    <n v="0"/>
    <n v="0"/>
    <n v="0"/>
    <n v="0"/>
    <n v="0"/>
    <n v="1"/>
    <n v="0"/>
    <x v="13"/>
    <m/>
    <x v="0"/>
    <m/>
  </r>
  <r>
    <s v="CC00696XX21"/>
    <n v="1"/>
    <n v="0"/>
    <n v="0"/>
    <n v="0"/>
    <n v="0"/>
    <n v="0"/>
    <n v="0"/>
    <x v="12"/>
    <m/>
    <x v="0"/>
    <m/>
  </r>
  <r>
    <s v="CC00697XX22"/>
    <n v="1"/>
    <n v="0"/>
    <n v="0"/>
    <n v="1"/>
    <n v="0"/>
    <n v="0"/>
    <n v="1"/>
    <x v="11"/>
    <m/>
    <x v="0"/>
    <m/>
  </r>
  <r>
    <s v="CC00698XX23"/>
    <n v="1"/>
    <n v="0"/>
    <n v="0"/>
    <n v="1"/>
    <n v="0"/>
    <n v="0"/>
    <n v="1"/>
    <x v="11"/>
    <m/>
    <x v="0"/>
    <m/>
  </r>
  <r>
    <s v="CC00699XX24"/>
    <n v="1"/>
    <n v="0"/>
    <n v="0"/>
    <n v="0"/>
    <n v="0"/>
    <n v="0"/>
    <n v="0"/>
    <x v="12"/>
    <m/>
    <x v="0"/>
    <m/>
  </r>
  <r>
    <s v="CC00700XX07"/>
    <n v="1"/>
    <n v="0"/>
    <n v="0"/>
    <n v="0"/>
    <n v="0"/>
    <n v="0"/>
    <n v="0"/>
    <x v="12"/>
    <m/>
    <x v="0"/>
    <m/>
  </r>
  <r>
    <s v="CC00701XX08"/>
    <n v="1"/>
    <n v="0"/>
    <n v="0"/>
    <n v="0"/>
    <n v="0"/>
    <n v="0"/>
    <n v="0"/>
    <x v="12"/>
    <m/>
    <x v="0"/>
    <m/>
  </r>
  <r>
    <s v="CC00702AN09"/>
    <n v="0"/>
    <n v="0"/>
    <n v="0"/>
    <n v="0"/>
    <n v="0"/>
    <n v="1"/>
    <n v="0"/>
    <x v="13"/>
    <m/>
    <x v="1"/>
    <m/>
  </r>
  <r>
    <s v="CC00702BN09"/>
    <n v="0"/>
    <n v="0"/>
    <n v="0"/>
    <n v="0"/>
    <n v="0"/>
    <n v="1"/>
    <n v="0"/>
    <x v="13"/>
    <m/>
    <x v="1"/>
    <m/>
  </r>
  <r>
    <s v="CC00703XX10"/>
    <n v="0"/>
    <n v="0"/>
    <n v="0"/>
    <n v="0"/>
    <n v="1"/>
    <n v="0"/>
    <n v="1"/>
    <x v="6"/>
    <m/>
    <x v="0"/>
    <m/>
  </r>
  <r>
    <s v="CC00704XX11"/>
    <n v="1"/>
    <n v="0"/>
    <n v="0"/>
    <n v="0"/>
    <n v="0"/>
    <n v="0"/>
    <n v="0"/>
    <x v="12"/>
    <m/>
    <x v="0"/>
    <m/>
  </r>
  <r>
    <s v="CC00705XX12"/>
    <n v="1"/>
    <n v="0"/>
    <n v="0"/>
    <n v="1"/>
    <n v="0"/>
    <n v="0"/>
    <n v="0"/>
    <x v="14"/>
    <m/>
    <x v="0"/>
    <m/>
  </r>
  <r>
    <s v="CC00706XX13"/>
    <n v="1"/>
    <n v="0"/>
    <n v="0"/>
    <n v="0"/>
    <n v="0"/>
    <n v="0"/>
    <n v="0"/>
    <x v="12"/>
    <m/>
    <x v="0"/>
    <m/>
  </r>
  <r>
    <s v="CC00707XX14"/>
    <n v="1"/>
    <n v="0"/>
    <n v="0"/>
    <n v="0"/>
    <n v="0"/>
    <n v="0"/>
    <n v="0"/>
    <x v="12"/>
    <m/>
    <x v="0"/>
    <m/>
  </r>
  <r>
    <s v="CC00708XX15"/>
    <n v="0"/>
    <n v="0"/>
    <n v="0"/>
    <n v="1"/>
    <n v="0"/>
    <n v="0"/>
    <n v="1"/>
    <x v="4"/>
    <m/>
    <x v="0"/>
    <m/>
  </r>
  <r>
    <s v="CC00709XX16"/>
    <n v="1"/>
    <n v="0"/>
    <n v="0"/>
    <n v="0"/>
    <n v="0"/>
    <n v="0"/>
    <n v="0"/>
    <x v="12"/>
    <m/>
    <x v="0"/>
    <m/>
  </r>
  <r>
    <s v="CC00710XX09"/>
    <n v="1"/>
    <n v="0"/>
    <n v="0"/>
    <n v="0"/>
    <n v="0"/>
    <n v="0"/>
    <n v="0"/>
    <x v="12"/>
    <m/>
    <x v="0"/>
    <m/>
  </r>
  <r>
    <s v="CC00712XX11"/>
    <n v="1"/>
    <n v="0"/>
    <n v="0"/>
    <n v="0"/>
    <n v="1"/>
    <n v="1"/>
    <n v="1"/>
    <x v="15"/>
    <m/>
    <x v="0"/>
    <m/>
  </r>
  <r>
    <s v="CC00713XX12"/>
    <n v="1"/>
    <n v="0"/>
    <n v="0"/>
    <n v="1"/>
    <n v="0"/>
    <n v="0"/>
    <n v="1"/>
    <x v="11"/>
    <m/>
    <x v="0"/>
    <m/>
  </r>
  <r>
    <s v="CC00714XX13"/>
    <n v="1"/>
    <n v="0"/>
    <n v="0"/>
    <n v="1"/>
    <n v="0"/>
    <n v="0"/>
    <n v="1"/>
    <x v="11"/>
    <m/>
    <x v="0"/>
    <m/>
  </r>
  <r>
    <s v="CC00716XX15"/>
    <n v="1"/>
    <n v="0"/>
    <n v="0"/>
    <n v="1"/>
    <n v="0"/>
    <n v="0"/>
    <n v="1"/>
    <x v="11"/>
    <m/>
    <x v="0"/>
    <m/>
  </r>
  <r>
    <s v="CC00717XX16"/>
    <n v="1"/>
    <n v="0"/>
    <n v="0"/>
    <n v="0"/>
    <n v="0"/>
    <n v="0"/>
    <n v="0"/>
    <x v="12"/>
    <m/>
    <x v="0"/>
    <m/>
  </r>
  <r>
    <s v="CC00718XX17"/>
    <n v="0"/>
    <n v="0"/>
    <n v="0"/>
    <n v="0"/>
    <n v="1"/>
    <n v="1"/>
    <n v="0"/>
    <x v="10"/>
    <m/>
    <x v="0"/>
    <m/>
  </r>
  <r>
    <s v="CC00719XX18"/>
    <n v="0"/>
    <n v="0"/>
    <n v="0"/>
    <n v="1"/>
    <n v="0"/>
    <n v="0"/>
    <n v="0"/>
    <x v="5"/>
    <m/>
    <x v="1"/>
    <m/>
  </r>
  <r>
    <s v="CC00720XX11"/>
    <n v="0"/>
    <n v="0"/>
    <n v="0"/>
    <n v="1"/>
    <n v="0"/>
    <n v="0"/>
    <n v="1"/>
    <x v="4"/>
    <m/>
    <x v="0"/>
    <m/>
  </r>
  <r>
    <s v="CC00722XX13"/>
    <n v="1"/>
    <n v="0"/>
    <n v="0"/>
    <n v="0"/>
    <n v="0"/>
    <n v="0"/>
    <n v="0"/>
    <x v="12"/>
    <m/>
    <x v="0"/>
    <m/>
  </r>
  <r>
    <s v="CC00723XX14"/>
    <n v="0"/>
    <n v="0"/>
    <n v="0"/>
    <n v="0"/>
    <n v="1"/>
    <n v="1"/>
    <n v="1"/>
    <x v="8"/>
    <m/>
    <x v="0"/>
    <m/>
  </r>
  <r>
    <s v="CC00724XX15"/>
    <n v="1"/>
    <n v="0"/>
    <n v="0"/>
    <n v="0"/>
    <n v="0"/>
    <n v="0"/>
    <n v="0"/>
    <x v="12"/>
    <m/>
    <x v="0"/>
    <m/>
  </r>
  <r>
    <s v="CC00726XX17"/>
    <n v="1"/>
    <n v="0"/>
    <n v="0"/>
    <n v="0"/>
    <n v="0"/>
    <n v="0"/>
    <n v="0"/>
    <x v="12"/>
    <m/>
    <x v="0"/>
    <m/>
  </r>
  <r>
    <s v="CC00727XX18"/>
    <n v="1"/>
    <n v="0"/>
    <n v="0"/>
    <n v="0"/>
    <n v="0"/>
    <n v="0"/>
    <n v="0"/>
    <x v="12"/>
    <m/>
    <x v="0"/>
    <m/>
  </r>
  <r>
    <s v="CC00728AN19"/>
    <n v="0"/>
    <n v="0"/>
    <n v="0"/>
    <n v="0"/>
    <n v="1"/>
    <n v="0"/>
    <n v="1"/>
    <x v="6"/>
    <m/>
    <x v="0"/>
    <m/>
  </r>
  <r>
    <s v="CC00730XX13"/>
    <n v="1"/>
    <n v="0"/>
    <n v="0"/>
    <n v="0"/>
    <n v="0"/>
    <n v="0"/>
    <n v="0"/>
    <x v="12"/>
    <m/>
    <x v="0"/>
    <m/>
  </r>
  <r>
    <s v="CC00731XX14"/>
    <n v="0"/>
    <n v="0"/>
    <n v="0"/>
    <n v="1"/>
    <n v="0"/>
    <n v="0"/>
    <n v="1"/>
    <x v="4"/>
    <m/>
    <x v="0"/>
    <m/>
  </r>
  <r>
    <s v="CC00733XX16"/>
    <n v="0"/>
    <n v="0"/>
    <n v="0"/>
    <n v="1"/>
    <n v="0"/>
    <n v="0"/>
    <n v="1"/>
    <x v="4"/>
    <m/>
    <x v="0"/>
    <m/>
  </r>
  <r>
    <s v="CC00734XX17"/>
    <n v="0"/>
    <n v="0"/>
    <n v="0"/>
    <n v="1"/>
    <n v="0"/>
    <n v="0"/>
    <n v="1"/>
    <x v="4"/>
    <m/>
    <x v="0"/>
    <m/>
  </r>
  <r>
    <s v="CC00735XX18"/>
    <n v="0"/>
    <n v="0"/>
    <n v="0"/>
    <n v="0"/>
    <n v="1"/>
    <n v="0"/>
    <n v="1"/>
    <x v="6"/>
    <m/>
    <x v="0"/>
    <m/>
  </r>
  <r>
    <s v="CC00736XX19"/>
    <n v="1"/>
    <n v="0"/>
    <n v="0"/>
    <n v="1"/>
    <n v="0"/>
    <n v="0"/>
    <n v="1"/>
    <x v="11"/>
    <m/>
    <x v="0"/>
    <m/>
  </r>
  <r>
    <s v="CC00737XX20"/>
    <n v="1"/>
    <n v="0"/>
    <n v="0"/>
    <n v="1"/>
    <n v="0"/>
    <n v="0"/>
    <n v="1"/>
    <x v="11"/>
    <m/>
    <x v="0"/>
    <m/>
  </r>
  <r>
    <s v="CC00738XX21"/>
    <n v="1"/>
    <n v="0"/>
    <n v="0"/>
    <n v="0"/>
    <n v="0"/>
    <n v="0"/>
    <n v="0"/>
    <x v="12"/>
    <m/>
    <x v="0"/>
    <m/>
  </r>
  <r>
    <s v="CC00739XX22"/>
    <n v="1"/>
    <n v="0"/>
    <n v="0"/>
    <n v="0"/>
    <n v="0"/>
    <n v="0"/>
    <n v="0"/>
    <x v="12"/>
    <m/>
    <x v="0"/>
    <m/>
  </r>
  <r>
    <s v="CC00740XX15"/>
    <n v="1"/>
    <n v="0"/>
    <n v="0"/>
    <n v="1"/>
    <n v="0"/>
    <n v="0"/>
    <n v="1"/>
    <x v="11"/>
    <m/>
    <x v="0"/>
    <m/>
  </r>
  <r>
    <s v="CC00741XX16"/>
    <n v="0"/>
    <n v="0"/>
    <n v="0"/>
    <n v="1"/>
    <n v="0"/>
    <n v="0"/>
    <n v="1"/>
    <x v="4"/>
    <m/>
    <x v="0"/>
    <m/>
  </r>
  <r>
    <s v="CC00744XX19"/>
    <n v="0"/>
    <n v="0"/>
    <n v="0"/>
    <n v="1"/>
    <n v="0"/>
    <n v="0"/>
    <n v="1"/>
    <x v="4"/>
    <m/>
    <x v="0"/>
    <m/>
  </r>
  <r>
    <s v="CC00745XX20"/>
    <n v="1"/>
    <n v="0"/>
    <n v="0"/>
    <n v="0"/>
    <n v="0"/>
    <n v="0"/>
    <n v="0"/>
    <x v="12"/>
    <m/>
    <x v="0"/>
    <m/>
  </r>
  <r>
    <s v="CC00747XX22"/>
    <n v="0"/>
    <n v="0"/>
    <n v="0"/>
    <n v="0"/>
    <n v="1"/>
    <n v="1"/>
    <n v="0"/>
    <x v="10"/>
    <m/>
    <x v="1"/>
    <m/>
  </r>
  <r>
    <s v="CC00748XX23"/>
    <n v="1"/>
    <n v="0"/>
    <n v="0"/>
    <n v="0"/>
    <n v="0"/>
    <n v="0"/>
    <n v="0"/>
    <x v="12"/>
    <m/>
    <x v="0"/>
    <m/>
  </r>
  <r>
    <s v="CC00749XX24"/>
    <n v="1"/>
    <n v="0"/>
    <n v="0"/>
    <n v="1"/>
    <n v="0"/>
    <n v="0"/>
    <n v="1"/>
    <x v="11"/>
    <m/>
    <x v="0"/>
    <m/>
  </r>
  <r>
    <s v="CC00750XX08"/>
    <n v="1"/>
    <n v="0"/>
    <n v="0"/>
    <n v="0"/>
    <n v="0"/>
    <n v="0"/>
    <n v="0"/>
    <x v="12"/>
    <m/>
    <x v="0"/>
    <m/>
  </r>
  <r>
    <s v="CC00751XX09"/>
    <n v="1"/>
    <n v="0"/>
    <n v="0"/>
    <n v="0"/>
    <n v="0"/>
    <n v="0"/>
    <n v="0"/>
    <x v="12"/>
    <m/>
    <x v="0"/>
    <m/>
  </r>
  <r>
    <s v="CC00752XX10"/>
    <n v="1"/>
    <n v="0"/>
    <n v="0"/>
    <n v="0"/>
    <n v="0"/>
    <n v="0"/>
    <n v="0"/>
    <x v="12"/>
    <m/>
    <x v="0"/>
    <m/>
  </r>
  <r>
    <s v="CC00753XX11"/>
    <n v="0"/>
    <n v="0"/>
    <n v="0"/>
    <n v="1"/>
    <n v="0"/>
    <n v="0"/>
    <n v="0"/>
    <x v="5"/>
    <m/>
    <x v="1"/>
    <m/>
  </r>
  <r>
    <s v="CC00754AN12"/>
    <n v="0"/>
    <n v="0"/>
    <n v="0"/>
    <n v="0"/>
    <n v="0"/>
    <n v="1"/>
    <n v="1"/>
    <x v="7"/>
    <m/>
    <x v="0"/>
    <m/>
  </r>
  <r>
    <s v="CC00754BN12"/>
    <n v="0"/>
    <n v="0"/>
    <n v="0"/>
    <n v="0"/>
    <n v="0"/>
    <n v="1"/>
    <n v="1"/>
    <x v="7"/>
    <m/>
    <x v="0"/>
    <m/>
  </r>
  <r>
    <s v="CC00756XX14"/>
    <n v="1"/>
    <n v="0"/>
    <n v="0"/>
    <n v="0"/>
    <n v="0"/>
    <n v="0"/>
    <n v="0"/>
    <x v="12"/>
    <m/>
    <x v="0"/>
    <m/>
  </r>
  <r>
    <s v="CC00757XX15"/>
    <n v="1"/>
    <n v="0"/>
    <n v="0"/>
    <n v="1"/>
    <n v="0"/>
    <n v="0"/>
    <n v="1"/>
    <x v="11"/>
    <m/>
    <x v="0"/>
    <m/>
  </r>
  <r>
    <s v="CC00758XX16"/>
    <n v="1"/>
    <n v="0"/>
    <n v="0"/>
    <n v="0"/>
    <n v="0"/>
    <n v="0"/>
    <n v="0"/>
    <x v="12"/>
    <m/>
    <x v="0"/>
    <m/>
  </r>
  <r>
    <s v="CC00759XX17"/>
    <n v="1"/>
    <n v="0"/>
    <n v="0"/>
    <n v="0"/>
    <n v="0"/>
    <n v="0"/>
    <n v="0"/>
    <x v="12"/>
    <m/>
    <x v="0"/>
    <m/>
  </r>
  <r>
    <s v="CC00760XX10"/>
    <n v="0"/>
    <n v="0"/>
    <n v="0"/>
    <n v="0"/>
    <n v="1"/>
    <n v="0"/>
    <n v="1"/>
    <x v="6"/>
    <m/>
    <x v="0"/>
    <m/>
  </r>
  <r>
    <s v="CC00761XX11"/>
    <n v="1"/>
    <n v="0"/>
    <n v="0"/>
    <n v="0"/>
    <n v="0"/>
    <n v="0"/>
    <n v="0"/>
    <x v="12"/>
    <m/>
    <x v="0"/>
    <m/>
  </r>
  <r>
    <s v="CC00762XX12"/>
    <n v="1"/>
    <n v="0"/>
    <n v="0"/>
    <n v="0"/>
    <n v="0"/>
    <n v="0"/>
    <n v="0"/>
    <x v="12"/>
    <m/>
    <x v="0"/>
    <m/>
  </r>
  <r>
    <s v="CC00763XX13"/>
    <n v="1"/>
    <n v="0"/>
    <n v="0"/>
    <n v="0"/>
    <n v="0"/>
    <n v="0"/>
    <n v="0"/>
    <x v="12"/>
    <m/>
    <x v="0"/>
    <m/>
  </r>
  <r>
    <s v="CC00764AN14"/>
    <n v="0"/>
    <n v="0"/>
    <n v="0"/>
    <n v="0"/>
    <n v="1"/>
    <n v="0"/>
    <n v="1"/>
    <x v="6"/>
    <m/>
    <x v="0"/>
    <m/>
  </r>
  <r>
    <s v="CC00764BN14"/>
    <n v="0"/>
    <n v="0"/>
    <n v="0"/>
    <n v="0"/>
    <n v="1"/>
    <n v="0"/>
    <n v="1"/>
    <x v="6"/>
    <m/>
    <x v="0"/>
    <m/>
  </r>
  <r>
    <s v="CC00765XX15"/>
    <n v="1"/>
    <n v="0"/>
    <n v="0"/>
    <n v="1"/>
    <n v="0"/>
    <n v="0"/>
    <n v="1"/>
    <x v="11"/>
    <m/>
    <x v="0"/>
    <m/>
  </r>
  <r>
    <s v="CC00766XX16"/>
    <n v="1"/>
    <n v="0"/>
    <n v="0"/>
    <n v="1"/>
    <n v="0"/>
    <n v="0"/>
    <n v="0"/>
    <x v="14"/>
    <m/>
    <x v="0"/>
    <m/>
  </r>
  <r>
    <s v="CC00767XX17"/>
    <n v="0"/>
    <n v="0"/>
    <n v="0"/>
    <n v="0"/>
    <n v="0"/>
    <n v="0"/>
    <n v="0"/>
    <x v="1"/>
    <m/>
    <x v="2"/>
    <m/>
  </r>
  <r>
    <s v="CC00768XX18"/>
    <n v="0"/>
    <n v="0"/>
    <n v="0"/>
    <n v="0"/>
    <n v="0"/>
    <n v="1"/>
    <n v="1"/>
    <x v="7"/>
    <m/>
    <x v="0"/>
    <m/>
  </r>
  <r>
    <s v="CC00769XX19"/>
    <n v="1"/>
    <n v="0"/>
    <n v="0"/>
    <n v="2"/>
    <n v="0"/>
    <n v="0"/>
    <n v="1"/>
    <x v="11"/>
    <m/>
    <x v="0"/>
    <m/>
  </r>
  <r>
    <s v="CC00770XX12"/>
    <n v="0"/>
    <n v="0"/>
    <n v="0"/>
    <n v="0"/>
    <n v="1"/>
    <n v="1"/>
    <n v="1"/>
    <x v="8"/>
    <m/>
    <x v="0"/>
    <m/>
  </r>
  <r>
    <s v="CC00771XX13"/>
    <n v="1"/>
    <n v="0"/>
    <n v="0"/>
    <n v="0"/>
    <n v="0"/>
    <n v="1"/>
    <n v="0"/>
    <x v="16"/>
    <m/>
    <x v="0"/>
    <m/>
  </r>
  <r>
    <s v="CC00772XX14"/>
    <n v="1"/>
    <n v="0"/>
    <n v="0"/>
    <n v="0"/>
    <n v="0"/>
    <n v="0"/>
    <n v="0"/>
    <x v="12"/>
    <m/>
    <x v="0"/>
    <m/>
  </r>
  <r>
    <s v="CC00774XX16"/>
    <n v="1"/>
    <n v="0"/>
    <n v="0"/>
    <n v="0"/>
    <n v="0"/>
    <n v="0"/>
    <n v="0"/>
    <x v="12"/>
    <m/>
    <x v="0"/>
    <m/>
  </r>
  <r>
    <s v="CC00775XX17"/>
    <n v="1"/>
    <n v="0"/>
    <n v="0"/>
    <n v="0"/>
    <n v="0"/>
    <n v="0"/>
    <n v="0"/>
    <x v="12"/>
    <m/>
    <x v="0"/>
    <m/>
  </r>
  <r>
    <s v="CC00776XX18"/>
    <n v="1"/>
    <n v="0"/>
    <n v="0"/>
    <n v="0"/>
    <n v="0"/>
    <n v="0"/>
    <n v="0"/>
    <x v="12"/>
    <m/>
    <x v="0"/>
    <m/>
  </r>
  <r>
    <s v="CC00777XX19"/>
    <n v="0"/>
    <n v="0"/>
    <n v="0"/>
    <n v="1"/>
    <n v="0"/>
    <n v="0"/>
    <n v="0"/>
    <x v="5"/>
    <m/>
    <x v="0"/>
    <m/>
  </r>
  <r>
    <s v="CC00778XX20"/>
    <n v="1"/>
    <n v="0"/>
    <n v="0"/>
    <n v="0"/>
    <n v="0"/>
    <n v="0"/>
    <n v="0"/>
    <x v="12"/>
    <m/>
    <x v="0"/>
    <m/>
  </r>
  <r>
    <s v="CC00779XX21"/>
    <n v="1"/>
    <n v="0"/>
    <n v="0"/>
    <n v="0"/>
    <n v="0"/>
    <n v="0"/>
    <n v="0"/>
    <x v="12"/>
    <m/>
    <x v="0"/>
    <m/>
  </r>
  <r>
    <s v="CC00780XX14"/>
    <n v="1"/>
    <n v="0"/>
    <n v="0"/>
    <n v="0"/>
    <n v="0"/>
    <n v="0"/>
    <n v="0"/>
    <x v="12"/>
    <m/>
    <x v="0"/>
    <m/>
  </r>
  <r>
    <s v="CC00782XX16"/>
    <n v="0"/>
    <n v="0"/>
    <n v="0"/>
    <n v="1"/>
    <n v="0"/>
    <n v="0"/>
    <n v="1"/>
    <x v="4"/>
    <m/>
    <x v="0"/>
    <m/>
  </r>
  <r>
    <s v="CC00783XX17"/>
    <n v="1"/>
    <n v="0"/>
    <n v="0"/>
    <n v="1"/>
    <n v="0"/>
    <n v="0"/>
    <n v="1"/>
    <x v="11"/>
    <m/>
    <x v="0"/>
    <m/>
  </r>
  <r>
    <s v="CC00784XX18"/>
    <n v="1"/>
    <n v="0"/>
    <n v="0"/>
    <n v="0"/>
    <n v="0"/>
    <n v="0"/>
    <n v="0"/>
    <x v="12"/>
    <m/>
    <x v="0"/>
    <m/>
  </r>
  <r>
    <s v="CC00785XX19"/>
    <n v="0"/>
    <n v="0"/>
    <n v="0"/>
    <n v="0"/>
    <n v="0"/>
    <n v="1"/>
    <n v="1"/>
    <x v="7"/>
    <m/>
    <x v="0"/>
    <m/>
  </r>
  <r>
    <s v="CC00786XX20"/>
    <n v="1"/>
    <n v="0"/>
    <n v="0"/>
    <n v="0"/>
    <n v="0"/>
    <n v="0"/>
    <n v="0"/>
    <x v="12"/>
    <m/>
    <x v="0"/>
    <m/>
  </r>
  <r>
    <s v="CC00787XX21"/>
    <n v="1"/>
    <n v="0"/>
    <n v="0"/>
    <n v="1"/>
    <n v="0"/>
    <n v="0"/>
    <n v="1"/>
    <x v="11"/>
    <m/>
    <x v="0"/>
    <m/>
  </r>
  <r>
    <s v="CC00788XX22"/>
    <n v="0"/>
    <n v="0"/>
    <n v="0"/>
    <n v="0"/>
    <n v="1"/>
    <n v="0"/>
    <n v="1"/>
    <x v="6"/>
    <m/>
    <x v="0"/>
    <m/>
  </r>
  <r>
    <s v="CC00789XX23"/>
    <n v="1"/>
    <n v="0"/>
    <n v="0"/>
    <n v="1"/>
    <n v="0"/>
    <n v="0"/>
    <n v="1"/>
    <x v="11"/>
    <m/>
    <x v="0"/>
    <m/>
  </r>
  <r>
    <s v="CC00790XX16"/>
    <n v="1"/>
    <n v="0"/>
    <n v="0"/>
    <n v="0"/>
    <n v="0"/>
    <n v="0"/>
    <n v="0"/>
    <x v="12"/>
    <m/>
    <x v="0"/>
    <m/>
  </r>
  <r>
    <s v="CC00791XX17"/>
    <n v="1"/>
    <n v="0"/>
    <n v="0"/>
    <n v="1"/>
    <n v="0"/>
    <n v="0"/>
    <n v="1"/>
    <x v="11"/>
    <m/>
    <x v="0"/>
    <m/>
  </r>
  <r>
    <s v="CC00792XX18"/>
    <n v="0"/>
    <n v="0"/>
    <n v="0"/>
    <n v="0"/>
    <n v="1"/>
    <n v="1"/>
    <n v="1"/>
    <x v="8"/>
    <m/>
    <x v="0"/>
    <m/>
  </r>
  <r>
    <s v="CC00793XX19"/>
    <n v="1"/>
    <n v="0"/>
    <n v="0"/>
    <n v="1"/>
    <n v="0"/>
    <n v="0"/>
    <n v="1"/>
    <x v="11"/>
    <m/>
    <x v="0"/>
    <m/>
  </r>
  <r>
    <s v="CC00795XX21"/>
    <n v="1"/>
    <n v="0"/>
    <n v="0"/>
    <n v="0"/>
    <n v="0"/>
    <n v="0"/>
    <n v="0"/>
    <x v="12"/>
    <m/>
    <x v="0"/>
    <m/>
  </r>
  <r>
    <s v="CC00796XX22"/>
    <n v="0"/>
    <n v="0"/>
    <n v="0"/>
    <n v="0"/>
    <n v="1"/>
    <n v="0"/>
    <n v="1"/>
    <x v="6"/>
    <m/>
    <x v="0"/>
    <m/>
  </r>
  <r>
    <s v="CC00797XX23"/>
    <n v="1"/>
    <n v="0"/>
    <n v="0"/>
    <n v="0"/>
    <n v="1"/>
    <n v="1"/>
    <n v="1"/>
    <x v="15"/>
    <m/>
    <x v="0"/>
    <m/>
  </r>
  <r>
    <s v="CC00798XX24"/>
    <n v="0"/>
    <n v="0"/>
    <n v="0"/>
    <n v="1"/>
    <n v="0"/>
    <n v="0"/>
    <n v="1"/>
    <x v="4"/>
    <m/>
    <x v="0"/>
    <m/>
  </r>
  <r>
    <s v="CC00799XX25"/>
    <n v="1"/>
    <n v="0"/>
    <n v="0"/>
    <n v="1"/>
    <n v="0"/>
    <n v="0"/>
    <n v="0"/>
    <x v="14"/>
    <m/>
    <x v="1"/>
    <m/>
  </r>
  <r>
    <s v="CC00800XX08"/>
    <n v="1"/>
    <n v="0"/>
    <n v="0"/>
    <n v="0"/>
    <n v="0"/>
    <n v="0"/>
    <n v="0"/>
    <x v="12"/>
    <m/>
    <x v="0"/>
    <m/>
  </r>
  <r>
    <s v="CC00801XX09"/>
    <n v="1"/>
    <n v="0"/>
    <n v="0"/>
    <n v="1"/>
    <n v="0"/>
    <n v="0"/>
    <n v="1"/>
    <x v="11"/>
    <m/>
    <x v="0"/>
    <m/>
  </r>
  <r>
    <s v="CC00802XX10"/>
    <n v="0"/>
    <n v="0"/>
    <n v="0"/>
    <n v="0"/>
    <n v="1"/>
    <n v="1"/>
    <n v="1"/>
    <x v="8"/>
    <m/>
    <x v="0"/>
    <m/>
  </r>
  <r>
    <s v="CC00803XX11"/>
    <n v="0"/>
    <n v="0"/>
    <n v="0"/>
    <n v="1"/>
    <n v="0"/>
    <n v="0"/>
    <n v="1"/>
    <x v="4"/>
    <m/>
    <x v="0"/>
    <m/>
  </r>
  <r>
    <s v="CC00804XX12"/>
    <n v="0"/>
    <n v="0"/>
    <n v="0"/>
    <n v="0"/>
    <n v="1"/>
    <n v="1"/>
    <n v="1"/>
    <x v="8"/>
    <m/>
    <x v="0"/>
    <m/>
  </r>
  <r>
    <s v="CC00805XX13"/>
    <n v="0"/>
    <n v="0"/>
    <n v="0"/>
    <n v="0"/>
    <n v="1"/>
    <n v="1"/>
    <n v="0"/>
    <x v="10"/>
    <m/>
    <x v="0"/>
    <m/>
  </r>
  <r>
    <s v="CC00806XX14"/>
    <n v="1"/>
    <n v="0"/>
    <n v="0"/>
    <n v="0"/>
    <n v="0"/>
    <n v="0"/>
    <n v="0"/>
    <x v="12"/>
    <m/>
    <x v="0"/>
    <m/>
  </r>
  <r>
    <s v="CC00807XX15"/>
    <n v="1"/>
    <n v="0"/>
    <n v="0"/>
    <n v="0"/>
    <n v="0"/>
    <n v="0"/>
    <n v="0"/>
    <x v="12"/>
    <m/>
    <x v="0"/>
    <m/>
  </r>
  <r>
    <s v="CC00808XX16"/>
    <n v="1"/>
    <n v="0"/>
    <n v="0"/>
    <n v="0"/>
    <n v="0"/>
    <n v="0"/>
    <n v="0"/>
    <x v="12"/>
    <m/>
    <x v="0"/>
    <m/>
  </r>
  <r>
    <s v="CC00809XX17"/>
    <n v="1"/>
    <n v="0"/>
    <n v="0"/>
    <n v="0"/>
    <n v="0"/>
    <n v="0"/>
    <n v="0"/>
    <x v="12"/>
    <m/>
    <x v="0"/>
    <m/>
  </r>
  <r>
    <s v="CC00810XX10"/>
    <n v="1"/>
    <n v="0"/>
    <n v="0"/>
    <n v="1"/>
    <n v="0"/>
    <n v="0"/>
    <n v="1"/>
    <x v="11"/>
    <m/>
    <x v="0"/>
    <m/>
  </r>
  <r>
    <s v="CC00811XX11"/>
    <n v="0"/>
    <n v="0"/>
    <n v="0"/>
    <n v="1"/>
    <n v="0"/>
    <n v="0"/>
    <n v="1"/>
    <x v="4"/>
    <m/>
    <x v="0"/>
    <m/>
  </r>
  <r>
    <s v="CC00812XX12"/>
    <n v="1"/>
    <n v="0"/>
    <n v="0"/>
    <n v="0"/>
    <n v="0"/>
    <n v="0"/>
    <n v="0"/>
    <x v="12"/>
    <m/>
    <x v="0"/>
    <m/>
  </r>
  <r>
    <s v="CC00814XX14"/>
    <n v="1"/>
    <n v="0"/>
    <n v="0"/>
    <n v="0"/>
    <n v="0"/>
    <n v="0"/>
    <n v="0"/>
    <x v="12"/>
    <m/>
    <x v="0"/>
    <m/>
  </r>
  <r>
    <s v="CC00815XX15"/>
    <n v="1"/>
    <n v="0"/>
    <n v="0"/>
    <n v="1"/>
    <n v="0"/>
    <n v="0"/>
    <n v="1"/>
    <x v="11"/>
    <m/>
    <x v="0"/>
    <m/>
  </r>
  <r>
    <s v="CC00816XX16"/>
    <n v="1"/>
    <n v="0"/>
    <n v="0"/>
    <n v="1"/>
    <n v="0"/>
    <n v="0"/>
    <n v="1"/>
    <x v="11"/>
    <m/>
    <x v="0"/>
    <m/>
  </r>
  <r>
    <s v="CC00817XX17"/>
    <n v="2"/>
    <n v="0"/>
    <n v="0"/>
    <n v="0"/>
    <n v="0"/>
    <n v="0"/>
    <n v="0"/>
    <x v="12"/>
    <m/>
    <x v="0"/>
    <m/>
  </r>
  <r>
    <s v="CC00818XX18"/>
    <n v="2"/>
    <n v="0"/>
    <n v="0"/>
    <n v="1"/>
    <n v="0"/>
    <n v="0"/>
    <n v="1"/>
    <x v="11"/>
    <m/>
    <x v="0"/>
    <m/>
  </r>
  <r>
    <s v="CC00819XX19"/>
    <n v="1"/>
    <n v="0"/>
    <n v="0"/>
    <n v="0"/>
    <n v="0"/>
    <n v="0"/>
    <n v="0"/>
    <x v="12"/>
    <m/>
    <x v="0"/>
    <m/>
  </r>
  <r>
    <s v="CC00820XX12"/>
    <n v="2"/>
    <n v="0"/>
    <n v="0"/>
    <n v="0"/>
    <n v="0"/>
    <n v="0"/>
    <n v="0"/>
    <x v="12"/>
    <m/>
    <x v="0"/>
    <m/>
  </r>
  <r>
    <s v="CC00822XX14"/>
    <n v="0"/>
    <n v="0"/>
    <n v="0"/>
    <n v="1"/>
    <n v="0"/>
    <n v="0"/>
    <n v="1"/>
    <x v="4"/>
    <m/>
    <x v="0"/>
    <m/>
  </r>
  <r>
    <s v="CC00823XX15"/>
    <n v="0"/>
    <n v="0"/>
    <n v="0"/>
    <n v="0"/>
    <n v="1"/>
    <n v="1"/>
    <n v="1"/>
    <x v="8"/>
    <m/>
    <x v="0"/>
    <m/>
  </r>
  <r>
    <s v="CC00824XX16"/>
    <n v="1"/>
    <n v="0"/>
    <n v="0"/>
    <n v="1"/>
    <n v="0"/>
    <n v="0"/>
    <n v="0"/>
    <x v="14"/>
    <m/>
    <x v="0"/>
    <m/>
  </r>
  <r>
    <s v="CC00825XX17"/>
    <n v="1"/>
    <n v="0"/>
    <n v="0"/>
    <n v="0"/>
    <n v="0"/>
    <n v="0"/>
    <n v="0"/>
    <x v="12"/>
    <m/>
    <x v="0"/>
    <m/>
  </r>
  <r>
    <s v="CC00826XX18"/>
    <n v="1"/>
    <n v="0"/>
    <n v="0"/>
    <n v="0"/>
    <n v="0"/>
    <n v="0"/>
    <n v="0"/>
    <x v="12"/>
    <m/>
    <x v="0"/>
    <m/>
  </r>
  <r>
    <s v="CC00827XX19"/>
    <n v="1"/>
    <n v="0"/>
    <n v="0"/>
    <n v="0"/>
    <n v="0"/>
    <n v="0"/>
    <n v="0"/>
    <x v="12"/>
    <m/>
    <x v="0"/>
    <m/>
  </r>
  <r>
    <s v="CC00828XX20"/>
    <n v="1"/>
    <n v="0"/>
    <n v="0"/>
    <n v="0"/>
    <n v="0"/>
    <n v="0"/>
    <n v="0"/>
    <x v="12"/>
    <m/>
    <x v="0"/>
    <m/>
  </r>
  <r>
    <s v="CC00829XX21"/>
    <n v="0"/>
    <n v="0"/>
    <n v="0"/>
    <n v="0"/>
    <n v="1"/>
    <n v="1"/>
    <n v="1"/>
    <x v="8"/>
    <m/>
    <x v="0"/>
    <m/>
  </r>
  <r>
    <s v="CC00830XX14"/>
    <n v="0"/>
    <n v="0"/>
    <n v="0"/>
    <n v="0"/>
    <n v="1"/>
    <n v="1"/>
    <n v="1"/>
    <x v="8"/>
    <m/>
    <x v="0"/>
    <m/>
  </r>
  <r>
    <s v="CC00831XX15"/>
    <n v="1"/>
    <n v="0"/>
    <n v="0"/>
    <n v="0"/>
    <n v="0"/>
    <n v="0"/>
    <n v="0"/>
    <x v="12"/>
    <m/>
    <x v="0"/>
    <m/>
  </r>
  <r>
    <s v="CC00832XX16"/>
    <n v="1"/>
    <n v="0"/>
    <n v="0"/>
    <n v="1"/>
    <n v="0"/>
    <n v="0"/>
    <n v="1"/>
    <x v="11"/>
    <m/>
    <x v="0"/>
    <m/>
  </r>
  <r>
    <s v="CC00833XX17"/>
    <n v="0"/>
    <n v="0"/>
    <n v="0"/>
    <n v="0"/>
    <n v="0"/>
    <n v="1"/>
    <n v="1"/>
    <x v="7"/>
    <m/>
    <x v="0"/>
    <m/>
  </r>
  <r>
    <s v="CC00834XX18"/>
    <n v="0"/>
    <n v="0"/>
    <n v="0"/>
    <n v="0"/>
    <n v="1"/>
    <n v="0"/>
    <n v="0"/>
    <x v="9"/>
    <m/>
    <x v="1"/>
    <m/>
  </r>
  <r>
    <s v="CC00835XX19"/>
    <n v="1"/>
    <n v="0"/>
    <n v="0"/>
    <n v="0"/>
    <n v="0"/>
    <n v="0"/>
    <n v="0"/>
    <x v="12"/>
    <m/>
    <x v="0"/>
    <m/>
  </r>
  <r>
    <s v="CC00836XX20"/>
    <n v="1"/>
    <n v="0"/>
    <n v="0"/>
    <n v="0"/>
    <n v="0"/>
    <n v="0"/>
    <n v="0"/>
    <x v="12"/>
    <m/>
    <x v="0"/>
    <m/>
  </r>
  <r>
    <s v="CC00837XX21"/>
    <n v="1"/>
    <n v="0"/>
    <n v="0"/>
    <n v="0"/>
    <n v="0"/>
    <n v="0"/>
    <n v="0"/>
    <x v="12"/>
    <m/>
    <x v="0"/>
    <m/>
  </r>
  <r>
    <s v="CC00838XX22"/>
    <n v="0"/>
    <n v="0"/>
    <n v="0"/>
    <n v="0"/>
    <n v="1"/>
    <n v="1"/>
    <n v="1"/>
    <x v="8"/>
    <m/>
    <x v="0"/>
    <m/>
  </r>
  <r>
    <s v="CC00839XX23"/>
    <n v="0"/>
    <n v="0"/>
    <n v="0"/>
    <n v="1"/>
    <n v="0"/>
    <n v="0"/>
    <n v="1"/>
    <x v="4"/>
    <m/>
    <x v="0"/>
    <m/>
  </r>
  <r>
    <s v="CC00840XX16"/>
    <n v="0"/>
    <n v="0"/>
    <n v="0"/>
    <n v="1"/>
    <n v="0"/>
    <n v="0"/>
    <n v="0"/>
    <x v="5"/>
    <m/>
    <x v="0"/>
    <m/>
  </r>
  <r>
    <s v="CC00841XX17"/>
    <n v="1"/>
    <n v="0"/>
    <n v="0"/>
    <n v="1"/>
    <n v="0"/>
    <n v="0"/>
    <n v="1"/>
    <x v="11"/>
    <m/>
    <x v="0"/>
    <m/>
  </r>
  <r>
    <s v="CC00842XX18"/>
    <n v="1"/>
    <n v="0"/>
    <n v="0"/>
    <n v="0"/>
    <n v="0"/>
    <n v="0"/>
    <n v="0"/>
    <x v="12"/>
    <m/>
    <x v="0"/>
    <m/>
  </r>
  <r>
    <s v="CC00843XX19"/>
    <n v="1"/>
    <n v="0"/>
    <n v="0"/>
    <n v="1"/>
    <n v="0"/>
    <n v="0"/>
    <n v="1"/>
    <x v="11"/>
    <m/>
    <x v="0"/>
    <m/>
  </r>
  <r>
    <s v="CC00844XX20"/>
    <n v="1"/>
    <n v="0"/>
    <n v="0"/>
    <n v="0"/>
    <n v="0"/>
    <n v="0"/>
    <n v="0"/>
    <x v="12"/>
    <m/>
    <x v="0"/>
    <m/>
  </r>
  <r>
    <s v="CC00845AN21"/>
    <n v="0"/>
    <n v="0"/>
    <n v="0"/>
    <n v="0"/>
    <n v="1"/>
    <n v="1"/>
    <n v="1"/>
    <x v="8"/>
    <m/>
    <x v="0"/>
    <m/>
  </r>
  <r>
    <s v="CC00845BN21"/>
    <n v="0"/>
    <n v="0"/>
    <n v="0"/>
    <n v="0"/>
    <n v="1"/>
    <n v="1"/>
    <n v="1"/>
    <x v="8"/>
    <m/>
    <x v="0"/>
    <m/>
  </r>
  <r>
    <s v="CC00846XX22"/>
    <n v="0"/>
    <n v="0"/>
    <n v="0"/>
    <n v="1"/>
    <n v="0"/>
    <n v="0"/>
    <n v="1"/>
    <x v="4"/>
    <m/>
    <x v="0"/>
    <m/>
  </r>
  <r>
    <s v="CC00847XX23"/>
    <n v="0"/>
    <n v="0"/>
    <n v="0"/>
    <n v="1"/>
    <n v="0"/>
    <n v="0"/>
    <n v="0"/>
    <x v="5"/>
    <m/>
    <x v="1"/>
    <m/>
  </r>
  <r>
    <s v="CC00848XX24"/>
    <n v="1"/>
    <n v="0"/>
    <n v="0"/>
    <n v="0"/>
    <n v="0"/>
    <n v="0"/>
    <n v="0"/>
    <x v="12"/>
    <m/>
    <x v="0"/>
    <m/>
  </r>
  <r>
    <s v="CC00849XX25"/>
    <n v="1"/>
    <n v="0"/>
    <n v="0"/>
    <n v="0"/>
    <n v="0"/>
    <n v="0"/>
    <n v="0"/>
    <x v="12"/>
    <m/>
    <x v="0"/>
    <m/>
  </r>
  <r>
    <s v="CC00850XX09"/>
    <n v="1"/>
    <n v="0"/>
    <n v="0"/>
    <n v="1"/>
    <n v="0"/>
    <n v="0"/>
    <n v="0"/>
    <x v="14"/>
    <m/>
    <x v="1"/>
    <m/>
  </r>
  <r>
    <s v="CC00851XX10"/>
    <n v="1"/>
    <n v="0"/>
    <n v="0"/>
    <n v="1"/>
    <n v="0"/>
    <n v="0"/>
    <n v="1"/>
    <x v="11"/>
    <m/>
    <x v="0"/>
    <m/>
  </r>
  <r>
    <s v="CC00852XX11"/>
    <n v="0"/>
    <n v="0"/>
    <n v="0"/>
    <n v="1"/>
    <n v="0"/>
    <n v="0"/>
    <n v="1"/>
    <x v="4"/>
    <m/>
    <x v="0"/>
    <m/>
  </r>
  <r>
    <s v="CC00853XX12"/>
    <n v="1"/>
    <n v="0"/>
    <n v="0"/>
    <n v="1"/>
    <n v="0"/>
    <n v="0"/>
    <n v="0"/>
    <x v="14"/>
    <m/>
    <x v="1"/>
    <m/>
  </r>
  <r>
    <s v="CC00854XX13"/>
    <n v="1"/>
    <n v="0"/>
    <n v="0"/>
    <n v="1"/>
    <n v="0"/>
    <n v="0"/>
    <n v="1"/>
    <x v="11"/>
    <m/>
    <x v="0"/>
    <m/>
  </r>
  <r>
    <s v="CC00855XX14"/>
    <n v="0"/>
    <n v="0"/>
    <n v="0"/>
    <n v="0"/>
    <n v="1"/>
    <n v="1"/>
    <n v="1"/>
    <x v="8"/>
    <m/>
    <x v="0"/>
    <m/>
  </r>
  <r>
    <s v="CC00856XX15"/>
    <n v="1"/>
    <n v="0"/>
    <n v="1"/>
    <n v="1"/>
    <n v="0"/>
    <n v="0"/>
    <n v="1"/>
    <x v="17"/>
    <m/>
    <x v="0"/>
    <m/>
  </r>
  <r>
    <s v="CC00857XX16"/>
    <n v="1"/>
    <n v="0"/>
    <n v="0"/>
    <n v="0"/>
    <n v="0"/>
    <n v="0"/>
    <n v="0"/>
    <x v="12"/>
    <m/>
    <x v="0"/>
    <m/>
  </r>
  <r>
    <s v="CC00858XX17"/>
    <n v="0"/>
    <n v="0"/>
    <n v="0"/>
    <n v="1"/>
    <n v="0"/>
    <n v="0"/>
    <n v="1"/>
    <x v="4"/>
    <m/>
    <x v="0"/>
    <m/>
  </r>
  <r>
    <s v="CC00859XX18"/>
    <n v="1"/>
    <n v="0"/>
    <n v="0"/>
    <n v="0"/>
    <n v="0"/>
    <n v="0"/>
    <n v="0"/>
    <x v="12"/>
    <m/>
    <x v="0"/>
    <m/>
  </r>
  <r>
    <s v="CC00860XX11"/>
    <n v="1"/>
    <n v="0"/>
    <n v="0"/>
    <n v="1"/>
    <n v="0"/>
    <n v="0"/>
    <n v="0"/>
    <x v="14"/>
    <m/>
    <x v="0"/>
    <m/>
  </r>
  <r>
    <s v="CC00861XX12"/>
    <n v="0"/>
    <n v="0"/>
    <n v="1"/>
    <n v="1"/>
    <n v="0"/>
    <n v="0"/>
    <n v="1"/>
    <x v="18"/>
    <m/>
    <x v="0"/>
    <m/>
  </r>
  <r>
    <s v="CC00862XX13"/>
    <n v="0"/>
    <n v="0"/>
    <n v="1"/>
    <n v="0"/>
    <n v="0"/>
    <n v="0"/>
    <n v="1"/>
    <x v="19"/>
    <m/>
    <x v="0"/>
    <m/>
  </r>
  <r>
    <s v="CC00863XX14"/>
    <n v="0"/>
    <n v="0"/>
    <n v="0"/>
    <n v="1"/>
    <n v="0"/>
    <n v="0"/>
    <n v="1"/>
    <x v="4"/>
    <m/>
    <x v="0"/>
    <m/>
  </r>
  <r>
    <s v="CC00864XX15"/>
    <n v="1"/>
    <n v="0"/>
    <n v="1"/>
    <n v="0"/>
    <n v="0"/>
    <n v="0"/>
    <n v="1"/>
    <x v="20"/>
    <m/>
    <x v="0"/>
    <m/>
  </r>
  <r>
    <s v="CC00865XX16"/>
    <n v="0"/>
    <n v="0"/>
    <n v="1"/>
    <n v="1"/>
    <n v="0"/>
    <n v="0"/>
    <n v="1"/>
    <x v="18"/>
    <m/>
    <x v="0"/>
    <m/>
  </r>
  <r>
    <s v="CC00866XX17"/>
    <n v="0"/>
    <n v="0"/>
    <n v="1"/>
    <n v="0"/>
    <n v="0"/>
    <n v="0"/>
    <n v="0"/>
    <x v="21"/>
    <m/>
    <x v="0"/>
    <m/>
  </r>
  <r>
    <s v="CC00867XX18"/>
    <n v="0"/>
    <n v="0"/>
    <n v="0"/>
    <n v="0"/>
    <n v="1"/>
    <n v="1"/>
    <n v="1"/>
    <x v="8"/>
    <m/>
    <x v="0"/>
    <m/>
  </r>
  <r>
    <s v="CC00868XX19"/>
    <n v="1"/>
    <n v="0"/>
    <n v="0"/>
    <n v="1"/>
    <n v="0"/>
    <n v="0"/>
    <n v="1"/>
    <x v="11"/>
    <m/>
    <x v="0"/>
    <m/>
  </r>
  <r>
    <s v="CC00869XX20"/>
    <n v="0"/>
    <n v="0"/>
    <n v="1"/>
    <n v="0"/>
    <n v="0"/>
    <n v="0"/>
    <n v="1"/>
    <x v="19"/>
    <m/>
    <x v="0"/>
    <m/>
  </r>
  <r>
    <s v="CC00870XX13"/>
    <n v="0"/>
    <n v="0"/>
    <n v="1"/>
    <n v="1"/>
    <n v="0"/>
    <n v="0"/>
    <n v="1"/>
    <x v="18"/>
    <m/>
    <x v="0"/>
    <m/>
  </r>
  <r>
    <s v="CC00871XX14"/>
    <n v="0"/>
    <n v="0"/>
    <n v="0"/>
    <n v="1"/>
    <n v="0"/>
    <n v="0"/>
    <n v="0"/>
    <x v="5"/>
    <m/>
    <x v="0"/>
    <m/>
  </r>
  <r>
    <s v="CC00872XX15"/>
    <n v="1"/>
    <n v="0"/>
    <n v="0"/>
    <n v="0"/>
    <n v="0"/>
    <n v="0"/>
    <n v="1"/>
    <x v="22"/>
    <m/>
    <x v="0"/>
    <m/>
  </r>
  <r>
    <s v="CC00873XX16"/>
    <n v="0"/>
    <n v="0"/>
    <n v="1"/>
    <n v="0"/>
    <n v="0"/>
    <n v="0"/>
    <n v="1"/>
    <x v="19"/>
    <m/>
    <x v="0"/>
    <m/>
  </r>
  <r>
    <s v="CC00874XX17"/>
    <n v="0"/>
    <n v="0"/>
    <n v="1"/>
    <n v="1"/>
    <n v="0"/>
    <n v="0"/>
    <n v="1"/>
    <x v="18"/>
    <m/>
    <x v="0"/>
    <m/>
  </r>
  <r>
    <s v="CC00875XX18"/>
    <n v="0"/>
    <n v="0"/>
    <n v="1"/>
    <n v="1"/>
    <n v="0"/>
    <n v="0"/>
    <n v="0"/>
    <x v="23"/>
    <m/>
    <x v="1"/>
    <m/>
  </r>
  <r>
    <s v="CC00876XX19"/>
    <n v="0"/>
    <n v="0"/>
    <n v="1"/>
    <n v="1"/>
    <n v="0"/>
    <n v="0"/>
    <n v="1"/>
    <x v="18"/>
    <m/>
    <x v="0"/>
    <m/>
  </r>
  <r>
    <s v="CC00877XX20"/>
    <n v="0"/>
    <n v="0"/>
    <n v="1"/>
    <n v="0"/>
    <n v="0"/>
    <n v="0"/>
    <n v="1"/>
    <x v="19"/>
    <m/>
    <x v="0"/>
    <m/>
  </r>
  <r>
    <s v="CC00878XX21"/>
    <n v="0"/>
    <n v="0"/>
    <n v="1"/>
    <n v="0"/>
    <n v="0"/>
    <n v="0"/>
    <n v="0"/>
    <x v="21"/>
    <m/>
    <x v="1"/>
    <m/>
  </r>
  <r>
    <s v="CC00879XX22"/>
    <n v="0"/>
    <n v="0"/>
    <n v="1"/>
    <n v="2"/>
    <n v="0"/>
    <n v="0"/>
    <n v="1"/>
    <x v="18"/>
    <m/>
    <x v="0"/>
    <m/>
  </r>
  <r>
    <s v="CC00880XX15"/>
    <n v="0"/>
    <n v="0"/>
    <n v="1"/>
    <n v="1"/>
    <n v="0"/>
    <n v="0"/>
    <n v="1"/>
    <x v="18"/>
    <m/>
    <x v="0"/>
    <m/>
  </r>
  <r>
    <s v="CC00881XX16"/>
    <n v="0"/>
    <n v="0"/>
    <n v="1"/>
    <n v="1"/>
    <n v="0"/>
    <n v="0"/>
    <n v="0"/>
    <x v="23"/>
    <m/>
    <x v="0"/>
    <m/>
  </r>
  <r>
    <s v="CC00882XX17"/>
    <n v="0"/>
    <n v="0"/>
    <n v="1"/>
    <n v="1"/>
    <n v="0"/>
    <n v="0"/>
    <n v="1"/>
    <x v="18"/>
    <m/>
    <x v="0"/>
    <m/>
  </r>
  <r>
    <s v="CC00883XX18"/>
    <n v="0"/>
    <n v="0"/>
    <n v="1"/>
    <n v="1"/>
    <n v="0"/>
    <n v="0"/>
    <n v="1"/>
    <x v="18"/>
    <m/>
    <x v="0"/>
    <m/>
  </r>
  <r>
    <s v="CC00884XX19"/>
    <n v="0"/>
    <n v="0"/>
    <n v="1"/>
    <n v="1"/>
    <n v="0"/>
    <n v="0"/>
    <n v="1"/>
    <x v="18"/>
    <m/>
    <x v="0"/>
    <m/>
  </r>
  <r>
    <s v="CC00885XX20"/>
    <n v="0"/>
    <n v="0"/>
    <n v="0"/>
    <n v="1"/>
    <n v="0"/>
    <n v="0"/>
    <n v="1"/>
    <x v="4"/>
    <m/>
    <x v="0"/>
    <m/>
  </r>
  <r>
    <s v="CC00886XX21"/>
    <n v="0"/>
    <n v="0"/>
    <n v="1"/>
    <n v="1"/>
    <n v="0"/>
    <n v="0"/>
    <n v="1"/>
    <x v="18"/>
    <m/>
    <x v="0"/>
    <m/>
  </r>
  <r>
    <s v="CC00887XX22"/>
    <n v="0"/>
    <n v="0"/>
    <n v="1"/>
    <n v="0"/>
    <n v="0"/>
    <n v="0"/>
    <n v="0"/>
    <x v="21"/>
    <m/>
    <x v="0"/>
    <m/>
  </r>
  <r>
    <s v="CC00888XX23"/>
    <n v="0"/>
    <n v="0"/>
    <n v="1"/>
    <n v="0"/>
    <n v="0"/>
    <n v="0"/>
    <n v="1"/>
    <x v="19"/>
    <m/>
    <x v="0"/>
    <m/>
  </r>
  <r>
    <s v="CC00889AN24"/>
    <n v="0"/>
    <n v="0"/>
    <n v="0"/>
    <n v="0"/>
    <n v="1"/>
    <n v="1"/>
    <n v="0"/>
    <x v="10"/>
    <m/>
    <x v="0"/>
    <m/>
  </r>
  <r>
    <s v="CC00889BN24"/>
    <n v="0"/>
    <n v="0"/>
    <n v="0"/>
    <n v="0"/>
    <n v="1"/>
    <n v="1"/>
    <n v="0"/>
    <x v="10"/>
    <m/>
    <x v="0"/>
    <m/>
  </r>
  <r>
    <s v="CC00890XX17"/>
    <n v="0"/>
    <n v="0"/>
    <n v="1"/>
    <n v="1"/>
    <n v="0"/>
    <n v="0"/>
    <n v="0"/>
    <x v="23"/>
    <m/>
    <x v="0"/>
    <m/>
  </r>
  <r>
    <s v="CC00891XX18"/>
    <n v="0"/>
    <n v="0"/>
    <n v="1"/>
    <n v="0"/>
    <n v="0"/>
    <n v="1"/>
    <n v="1"/>
    <x v="24"/>
    <m/>
    <x v="0"/>
    <m/>
  </r>
  <r>
    <s v="CC00892XX19"/>
    <n v="0"/>
    <n v="0"/>
    <n v="1"/>
    <n v="0"/>
    <n v="0"/>
    <n v="0"/>
    <n v="0"/>
    <x v="21"/>
    <m/>
    <x v="0"/>
    <m/>
  </r>
  <r>
    <s v="CC00894XX21"/>
    <n v="0"/>
    <n v="0"/>
    <n v="0"/>
    <n v="0"/>
    <n v="1"/>
    <n v="0"/>
    <n v="1"/>
    <x v="6"/>
    <m/>
    <x v="0"/>
    <m/>
  </r>
  <r>
    <s v="CC00895XX22"/>
    <n v="0"/>
    <n v="0"/>
    <n v="1"/>
    <n v="0"/>
    <n v="0"/>
    <n v="0"/>
    <n v="1"/>
    <x v="19"/>
    <m/>
    <x v="0"/>
    <m/>
  </r>
  <r>
    <s v="CC00896XX23"/>
    <n v="0"/>
    <n v="0"/>
    <n v="1"/>
    <n v="0"/>
    <n v="0"/>
    <n v="0"/>
    <n v="0"/>
    <x v="21"/>
    <m/>
    <x v="0"/>
    <m/>
  </r>
  <r>
    <s v="CC00897XX24"/>
    <n v="0"/>
    <n v="0"/>
    <n v="1"/>
    <n v="1"/>
    <n v="0"/>
    <n v="0"/>
    <n v="1"/>
    <x v="18"/>
    <m/>
    <x v="0"/>
    <m/>
  </r>
  <r>
    <s v="CC00898XX25"/>
    <n v="0"/>
    <n v="0"/>
    <n v="1"/>
    <n v="1"/>
    <n v="0"/>
    <n v="0"/>
    <n v="1"/>
    <x v="18"/>
    <m/>
    <x v="0"/>
    <m/>
  </r>
  <r>
    <s v="CC00901XX10"/>
    <n v="0"/>
    <n v="0"/>
    <n v="1"/>
    <n v="0"/>
    <n v="0"/>
    <n v="0"/>
    <n v="1"/>
    <x v="19"/>
    <m/>
    <x v="0"/>
    <m/>
  </r>
  <r>
    <s v="CC00902XX11"/>
    <n v="0"/>
    <n v="0"/>
    <n v="1"/>
    <n v="0"/>
    <n v="0"/>
    <n v="0"/>
    <n v="1"/>
    <x v="19"/>
    <m/>
    <x v="0"/>
    <m/>
  </r>
  <r>
    <s v="CC00903XX12"/>
    <n v="0"/>
    <n v="0"/>
    <n v="1"/>
    <n v="0"/>
    <n v="0"/>
    <n v="0"/>
    <n v="1"/>
    <x v="19"/>
    <m/>
    <x v="0"/>
    <m/>
  </r>
  <r>
    <s v="CC00904XX13"/>
    <n v="0"/>
    <n v="0"/>
    <n v="1"/>
    <n v="1"/>
    <n v="0"/>
    <n v="0"/>
    <n v="1"/>
    <x v="18"/>
    <m/>
    <x v="0"/>
    <m/>
  </r>
  <r>
    <s v="CC00905XX14"/>
    <n v="0"/>
    <n v="0"/>
    <n v="1"/>
    <n v="0"/>
    <n v="0"/>
    <n v="0"/>
    <n v="1"/>
    <x v="19"/>
    <m/>
    <x v="0"/>
    <m/>
  </r>
  <r>
    <s v="CC00906XX15"/>
    <n v="0"/>
    <n v="0"/>
    <n v="1"/>
    <n v="0"/>
    <n v="0"/>
    <n v="0"/>
    <n v="1"/>
    <x v="19"/>
    <m/>
    <x v="0"/>
    <m/>
  </r>
  <r>
    <s v="CC00907XX16"/>
    <n v="0"/>
    <n v="0"/>
    <n v="0"/>
    <n v="0"/>
    <n v="1"/>
    <n v="1"/>
    <n v="1"/>
    <x v="8"/>
    <m/>
    <x v="0"/>
    <m/>
  </r>
  <r>
    <s v="CC00908XX17"/>
    <n v="0"/>
    <n v="0"/>
    <n v="2"/>
    <n v="1"/>
    <n v="0"/>
    <n v="0"/>
    <n v="1"/>
    <x v="18"/>
    <m/>
    <x v="0"/>
    <m/>
  </r>
  <r>
    <s v="CC00909XX18"/>
    <n v="0"/>
    <n v="0"/>
    <n v="1"/>
    <n v="1"/>
    <n v="0"/>
    <n v="0"/>
    <n v="0"/>
    <x v="23"/>
    <m/>
    <x v="0"/>
    <m/>
  </r>
  <r>
    <s v="CC00910XX11"/>
    <n v="0"/>
    <n v="0"/>
    <n v="1"/>
    <n v="0"/>
    <n v="0"/>
    <n v="0"/>
    <n v="1"/>
    <x v="19"/>
    <m/>
    <x v="0"/>
    <m/>
  </r>
  <r>
    <s v="CC00911XX12"/>
    <n v="0"/>
    <n v="0"/>
    <n v="1"/>
    <n v="1"/>
    <n v="0"/>
    <n v="0"/>
    <n v="1"/>
    <x v="18"/>
    <m/>
    <x v="0"/>
    <m/>
  </r>
  <r>
    <s v="CC00912XX13"/>
    <n v="0"/>
    <n v="0"/>
    <n v="1"/>
    <n v="0"/>
    <n v="0"/>
    <n v="0"/>
    <n v="1"/>
    <x v="19"/>
    <m/>
    <x v="0"/>
    <m/>
  </r>
  <r>
    <s v="CC00914XX15"/>
    <n v="0"/>
    <n v="0"/>
    <n v="1"/>
    <n v="1"/>
    <n v="0"/>
    <n v="0"/>
    <n v="1"/>
    <x v="18"/>
    <m/>
    <x v="0"/>
    <m/>
  </r>
  <r>
    <s v="CC00915XX16"/>
    <n v="0"/>
    <n v="0"/>
    <n v="1"/>
    <n v="1"/>
    <n v="0"/>
    <n v="0"/>
    <n v="1"/>
    <x v="18"/>
    <m/>
    <x v="0"/>
    <m/>
  </r>
  <r>
    <s v="CC00916XX17"/>
    <n v="0"/>
    <n v="0"/>
    <n v="1"/>
    <n v="0"/>
    <n v="0"/>
    <n v="0"/>
    <n v="1"/>
    <x v="19"/>
    <m/>
    <x v="0"/>
    <m/>
  </r>
  <r>
    <s v="CC00917XX18"/>
    <n v="0"/>
    <n v="0"/>
    <n v="1"/>
    <n v="1"/>
    <n v="0"/>
    <n v="0"/>
    <n v="1"/>
    <x v="18"/>
    <m/>
    <x v="0"/>
    <m/>
  </r>
  <r>
    <s v="CC00918XX19"/>
    <n v="0"/>
    <n v="0"/>
    <n v="1"/>
    <n v="0"/>
    <n v="0"/>
    <n v="0"/>
    <n v="0"/>
    <x v="21"/>
    <m/>
    <x v="0"/>
    <m/>
  </r>
  <r>
    <s v="CC00919XX20"/>
    <n v="0"/>
    <n v="0"/>
    <n v="0"/>
    <n v="0"/>
    <n v="1"/>
    <n v="1"/>
    <n v="1"/>
    <x v="8"/>
    <m/>
    <x v="0"/>
    <m/>
  </r>
  <r>
    <s v="CC00920XX13"/>
    <n v="0"/>
    <n v="0"/>
    <n v="1"/>
    <n v="0"/>
    <n v="0"/>
    <n v="0"/>
    <n v="1"/>
    <x v="19"/>
    <m/>
    <x v="0"/>
    <m/>
  </r>
  <r>
    <s v="CC00921XX14"/>
    <n v="0"/>
    <n v="0"/>
    <n v="1"/>
    <n v="0"/>
    <n v="0"/>
    <n v="0"/>
    <n v="0"/>
    <x v="21"/>
    <m/>
    <x v="0"/>
    <m/>
  </r>
  <r>
    <s v="CC00922XX15"/>
    <n v="0"/>
    <n v="0"/>
    <n v="1"/>
    <n v="1"/>
    <n v="0"/>
    <n v="0"/>
    <n v="1"/>
    <x v="18"/>
    <m/>
    <x v="0"/>
    <m/>
  </r>
  <r>
    <s v="CC00923XX16"/>
    <n v="0"/>
    <n v="0"/>
    <n v="1"/>
    <n v="1"/>
    <n v="0"/>
    <n v="0"/>
    <n v="1"/>
    <x v="18"/>
    <m/>
    <x v="0"/>
    <m/>
  </r>
  <r>
    <s v="CC00924XX17"/>
    <n v="0"/>
    <n v="0"/>
    <n v="1"/>
    <n v="1"/>
    <n v="0"/>
    <n v="0"/>
    <n v="1"/>
    <x v="18"/>
    <m/>
    <x v="0"/>
    <m/>
  </r>
  <r>
    <s v="CC00925XX18"/>
    <n v="0"/>
    <n v="0"/>
    <n v="1"/>
    <n v="1"/>
    <n v="0"/>
    <n v="0"/>
    <n v="1"/>
    <x v="18"/>
    <m/>
    <x v="0"/>
    <m/>
  </r>
  <r>
    <s v="CC00926XX19"/>
    <n v="0"/>
    <n v="0"/>
    <n v="1"/>
    <n v="1"/>
    <n v="0"/>
    <n v="0"/>
    <n v="1"/>
    <x v="18"/>
    <m/>
    <x v="0"/>
    <m/>
  </r>
  <r>
    <s v="CC00927XX20"/>
    <n v="0"/>
    <n v="0"/>
    <n v="0"/>
    <n v="0"/>
    <n v="0"/>
    <n v="0"/>
    <n v="0"/>
    <x v="1"/>
    <m/>
    <x v="0"/>
    <s v="Fetal scan not performed due to claustrophobia"/>
  </r>
  <r>
    <s v="CC00928XX21"/>
    <n v="0"/>
    <n v="0"/>
    <n v="1"/>
    <n v="1"/>
    <n v="0"/>
    <n v="0"/>
    <n v="1"/>
    <x v="18"/>
    <m/>
    <x v="0"/>
    <m/>
  </r>
  <r>
    <s v="CC00929XX22"/>
    <n v="0"/>
    <n v="0"/>
    <n v="1"/>
    <n v="1"/>
    <n v="0"/>
    <n v="0"/>
    <n v="1"/>
    <x v="18"/>
    <m/>
    <x v="0"/>
    <m/>
  </r>
  <r>
    <s v="CC00930XX15"/>
    <n v="0"/>
    <n v="0"/>
    <n v="1"/>
    <n v="1"/>
    <n v="0"/>
    <n v="0"/>
    <n v="0"/>
    <x v="23"/>
    <m/>
    <x v="0"/>
    <m/>
  </r>
  <r>
    <s v="CC00932XX17"/>
    <n v="0"/>
    <n v="0"/>
    <n v="1"/>
    <n v="0"/>
    <n v="0"/>
    <n v="0"/>
    <n v="0"/>
    <x v="21"/>
    <m/>
    <x v="0"/>
    <m/>
  </r>
  <r>
    <s v="CC00933XX18"/>
    <n v="0"/>
    <n v="0"/>
    <n v="0"/>
    <n v="0"/>
    <n v="1"/>
    <n v="1"/>
    <n v="0"/>
    <x v="10"/>
    <m/>
    <x v="0"/>
    <m/>
  </r>
  <r>
    <s v="CC00934XX19"/>
    <n v="0"/>
    <n v="0"/>
    <n v="1"/>
    <n v="0"/>
    <n v="0"/>
    <n v="0"/>
    <n v="1"/>
    <x v="19"/>
    <m/>
    <x v="0"/>
    <m/>
  </r>
  <r>
    <s v="CC00935XX20"/>
    <n v="0"/>
    <n v="0"/>
    <n v="1"/>
    <n v="1"/>
    <n v="0"/>
    <n v="0"/>
    <n v="0"/>
    <x v="23"/>
    <m/>
    <x v="0"/>
    <m/>
  </r>
  <r>
    <s v="CC00936XX21"/>
    <n v="0"/>
    <n v="0"/>
    <n v="0"/>
    <n v="0"/>
    <n v="1"/>
    <n v="1"/>
    <n v="1"/>
    <x v="8"/>
    <m/>
    <x v="0"/>
    <m/>
  </r>
  <r>
    <s v="CC00937XX22"/>
    <n v="0"/>
    <n v="0"/>
    <n v="1"/>
    <n v="0"/>
    <n v="0"/>
    <n v="0"/>
    <n v="0"/>
    <x v="21"/>
    <m/>
    <x v="0"/>
    <m/>
  </r>
  <r>
    <s v="CC00938XX23"/>
    <n v="0"/>
    <n v="0"/>
    <n v="1"/>
    <n v="1"/>
    <n v="0"/>
    <n v="0"/>
    <n v="0"/>
    <x v="23"/>
    <m/>
    <x v="0"/>
    <m/>
  </r>
  <r>
    <s v="CC00939XX24"/>
    <n v="0"/>
    <n v="0"/>
    <n v="1"/>
    <n v="1"/>
    <n v="0"/>
    <n v="0"/>
    <n v="1"/>
    <x v="18"/>
    <m/>
    <x v="0"/>
    <m/>
  </r>
  <r>
    <s v="CC00940XX17"/>
    <n v="0"/>
    <n v="0"/>
    <n v="1"/>
    <n v="1"/>
    <n v="0"/>
    <n v="0"/>
    <n v="1"/>
    <x v="18"/>
    <m/>
    <x v="0"/>
    <m/>
  </r>
  <r>
    <s v="CC00941XX18"/>
    <n v="0"/>
    <n v="0"/>
    <n v="1"/>
    <n v="0"/>
    <n v="0"/>
    <n v="0"/>
    <n v="0"/>
    <x v="21"/>
    <m/>
    <x v="0"/>
    <m/>
  </r>
  <r>
    <s v="CC00942XX19"/>
    <n v="0"/>
    <n v="0"/>
    <n v="1"/>
    <n v="0"/>
    <n v="0"/>
    <n v="0"/>
    <n v="0"/>
    <x v="21"/>
    <m/>
    <x v="0"/>
    <m/>
  </r>
  <r>
    <s v="CC00944XX21"/>
    <n v="0"/>
    <n v="0"/>
    <n v="1"/>
    <n v="0"/>
    <n v="0"/>
    <n v="0"/>
    <n v="0"/>
    <x v="21"/>
    <m/>
    <x v="0"/>
    <m/>
  </r>
  <r>
    <s v="CC00945AN22"/>
    <n v="0"/>
    <n v="0"/>
    <n v="0"/>
    <n v="0"/>
    <n v="0"/>
    <n v="1"/>
    <n v="1"/>
    <x v="7"/>
    <m/>
    <x v="0"/>
    <m/>
  </r>
  <r>
    <s v="CC00945BN22"/>
    <n v="0"/>
    <n v="0"/>
    <n v="0"/>
    <n v="0"/>
    <n v="0"/>
    <n v="1"/>
    <n v="1"/>
    <x v="7"/>
    <m/>
    <x v="0"/>
    <m/>
  </r>
  <r>
    <s v="CC00946XX23"/>
    <n v="0"/>
    <n v="0"/>
    <n v="0"/>
    <n v="0"/>
    <n v="1"/>
    <n v="1"/>
    <n v="0"/>
    <x v="10"/>
    <m/>
    <x v="0"/>
    <m/>
  </r>
  <r>
    <s v="CC00947XX24"/>
    <n v="0"/>
    <n v="0"/>
    <n v="1"/>
    <n v="1"/>
    <n v="0"/>
    <n v="0"/>
    <n v="0"/>
    <x v="23"/>
    <m/>
    <x v="0"/>
    <m/>
  </r>
  <r>
    <s v="CC00948XX25"/>
    <n v="0"/>
    <n v="0"/>
    <n v="1"/>
    <n v="1"/>
    <n v="0"/>
    <n v="0"/>
    <n v="1"/>
    <x v="18"/>
    <m/>
    <x v="0"/>
    <m/>
  </r>
  <r>
    <s v="CC00949XX26"/>
    <n v="0"/>
    <n v="0"/>
    <n v="1"/>
    <n v="1"/>
    <n v="0"/>
    <n v="0"/>
    <n v="0"/>
    <x v="23"/>
    <m/>
    <x v="0"/>
    <m/>
  </r>
  <r>
    <s v="CC00950XX10"/>
    <n v="0"/>
    <n v="0"/>
    <n v="1"/>
    <n v="0"/>
    <n v="0"/>
    <n v="0"/>
    <n v="0"/>
    <x v="21"/>
    <m/>
    <x v="0"/>
    <m/>
  </r>
  <r>
    <s v="CC00951XX11"/>
    <n v="0"/>
    <n v="0"/>
    <n v="1"/>
    <n v="0"/>
    <n v="0"/>
    <n v="0"/>
    <n v="0"/>
    <x v="21"/>
    <m/>
    <x v="0"/>
    <m/>
  </r>
  <r>
    <s v="CC00952XX12"/>
    <n v="0"/>
    <n v="0"/>
    <n v="1"/>
    <n v="0"/>
    <n v="0"/>
    <n v="0"/>
    <n v="0"/>
    <x v="21"/>
    <m/>
    <x v="0"/>
    <m/>
  </r>
  <r>
    <s v="CC00953XX13"/>
    <n v="0"/>
    <n v="0"/>
    <n v="1"/>
    <n v="0"/>
    <n v="0"/>
    <n v="0"/>
    <n v="0"/>
    <x v="21"/>
    <m/>
    <x v="0"/>
    <m/>
  </r>
  <r>
    <s v="CC00954XX14"/>
    <n v="0"/>
    <n v="0"/>
    <n v="0"/>
    <n v="0"/>
    <n v="1"/>
    <n v="1"/>
    <n v="0"/>
    <x v="10"/>
    <m/>
    <x v="0"/>
    <m/>
  </r>
  <r>
    <s v="CC00955XX15"/>
    <n v="0"/>
    <n v="0"/>
    <n v="0"/>
    <n v="0"/>
    <n v="1"/>
    <n v="1"/>
    <n v="0"/>
    <x v="10"/>
    <m/>
    <x v="0"/>
    <m/>
  </r>
  <r>
    <s v="CC00956XX16"/>
    <n v="0"/>
    <n v="0"/>
    <n v="1"/>
    <n v="1"/>
    <n v="0"/>
    <n v="0"/>
    <n v="1"/>
    <x v="18"/>
    <m/>
    <x v="0"/>
    <m/>
  </r>
  <r>
    <s v="CC00957XX17"/>
    <n v="0"/>
    <n v="0"/>
    <n v="1"/>
    <n v="1"/>
    <n v="0"/>
    <n v="0"/>
    <n v="1"/>
    <x v="18"/>
    <m/>
    <x v="0"/>
    <m/>
  </r>
  <r>
    <s v="CC00958XX18"/>
    <n v="0"/>
    <n v="0"/>
    <n v="1"/>
    <n v="1"/>
    <n v="0"/>
    <n v="0"/>
    <n v="1"/>
    <x v="18"/>
    <m/>
    <x v="0"/>
    <m/>
  </r>
  <r>
    <s v="CC00959XX19"/>
    <n v="0"/>
    <n v="0"/>
    <n v="2"/>
    <n v="0"/>
    <n v="0"/>
    <n v="0"/>
    <n v="0"/>
    <x v="21"/>
    <m/>
    <x v="0"/>
    <m/>
  </r>
  <r>
    <s v="CC00960XX12"/>
    <n v="0"/>
    <n v="0"/>
    <n v="1"/>
    <n v="0"/>
    <n v="0"/>
    <n v="0"/>
    <n v="0"/>
    <x v="21"/>
    <m/>
    <x v="0"/>
    <m/>
  </r>
  <r>
    <s v="CC00961XX13"/>
    <n v="0"/>
    <n v="0"/>
    <n v="1"/>
    <n v="1"/>
    <n v="0"/>
    <n v="0"/>
    <n v="0"/>
    <x v="23"/>
    <m/>
    <x v="0"/>
    <m/>
  </r>
  <r>
    <s v="CC00962XX14"/>
    <n v="0"/>
    <n v="0"/>
    <n v="1"/>
    <n v="1"/>
    <n v="0"/>
    <n v="0"/>
    <n v="0"/>
    <x v="23"/>
    <m/>
    <x v="0"/>
    <m/>
  </r>
  <r>
    <s v="CC00963XX15"/>
    <n v="0"/>
    <n v="0"/>
    <n v="1"/>
    <n v="0"/>
    <n v="0"/>
    <n v="0"/>
    <n v="0"/>
    <x v="21"/>
    <m/>
    <x v="0"/>
    <m/>
  </r>
  <r>
    <s v="CC00964XX16"/>
    <n v="0"/>
    <n v="0"/>
    <n v="0"/>
    <n v="0"/>
    <n v="1"/>
    <n v="0"/>
    <n v="0"/>
    <x v="9"/>
    <m/>
    <x v="0"/>
    <m/>
  </r>
  <r>
    <s v="CC00965XX17"/>
    <n v="0"/>
    <n v="0"/>
    <n v="1"/>
    <n v="0"/>
    <n v="0"/>
    <n v="0"/>
    <n v="0"/>
    <x v="21"/>
    <m/>
    <x v="0"/>
    <m/>
  </r>
  <r>
    <s v="CC00966XX18"/>
    <n v="0"/>
    <n v="0"/>
    <n v="1"/>
    <n v="1"/>
    <n v="0"/>
    <n v="0"/>
    <n v="0"/>
    <x v="23"/>
    <m/>
    <x v="0"/>
    <m/>
  </r>
  <r>
    <s v="CC00967XX19"/>
    <n v="0"/>
    <n v="0"/>
    <n v="1"/>
    <n v="1"/>
    <n v="0"/>
    <n v="0"/>
    <n v="0"/>
    <x v="23"/>
    <m/>
    <x v="0"/>
    <m/>
  </r>
  <r>
    <s v="CC00968XX20"/>
    <n v="0"/>
    <n v="0"/>
    <n v="1"/>
    <n v="0"/>
    <n v="0"/>
    <n v="0"/>
    <n v="0"/>
    <x v="21"/>
    <m/>
    <x v="0"/>
    <m/>
  </r>
  <r>
    <s v="CC00969XX21"/>
    <n v="0"/>
    <n v="0"/>
    <n v="1"/>
    <n v="0"/>
    <n v="0"/>
    <n v="0"/>
    <n v="0"/>
    <x v="21"/>
    <m/>
    <x v="0"/>
    <m/>
  </r>
  <r>
    <s v="CC00971XX15"/>
    <n v="0"/>
    <n v="0"/>
    <n v="1"/>
    <n v="1"/>
    <n v="0"/>
    <n v="0"/>
    <n v="0"/>
    <x v="23"/>
    <m/>
    <x v="0"/>
    <m/>
  </r>
  <r>
    <s v="CC00972XX16"/>
    <n v="0"/>
    <n v="0"/>
    <n v="1"/>
    <n v="0"/>
    <n v="0"/>
    <n v="0"/>
    <n v="0"/>
    <x v="21"/>
    <m/>
    <x v="0"/>
    <m/>
  </r>
  <r>
    <s v="CC00973XX17"/>
    <n v="0"/>
    <n v="0"/>
    <n v="1"/>
    <n v="1"/>
    <n v="0"/>
    <n v="0"/>
    <n v="0"/>
    <x v="23"/>
    <m/>
    <x v="0"/>
    <m/>
  </r>
  <r>
    <s v="CC00974XX18"/>
    <n v="0"/>
    <n v="0"/>
    <n v="1"/>
    <n v="1"/>
    <n v="0"/>
    <n v="0"/>
    <n v="1"/>
    <x v="18"/>
    <m/>
    <x v="0"/>
    <m/>
  </r>
  <r>
    <s v="CC00975XX19"/>
    <n v="0"/>
    <n v="0"/>
    <n v="1"/>
    <n v="0"/>
    <n v="0"/>
    <n v="0"/>
    <n v="0"/>
    <x v="21"/>
    <m/>
    <x v="0"/>
    <m/>
  </r>
  <r>
    <s v="CC00976XX20"/>
    <n v="0"/>
    <n v="0"/>
    <n v="1"/>
    <n v="1"/>
    <n v="0"/>
    <n v="0"/>
    <n v="0"/>
    <x v="23"/>
    <m/>
    <x v="0"/>
    <m/>
  </r>
  <r>
    <s v="CC00979XX23"/>
    <n v="0"/>
    <n v="0"/>
    <n v="0"/>
    <n v="0"/>
    <n v="1"/>
    <n v="0"/>
    <n v="0"/>
    <x v="9"/>
    <m/>
    <x v="0"/>
    <m/>
  </r>
  <r>
    <s v="CC00980XX16"/>
    <n v="0"/>
    <n v="0"/>
    <n v="1"/>
    <n v="1"/>
    <n v="0"/>
    <n v="0"/>
    <n v="0"/>
    <x v="23"/>
    <m/>
    <x v="0"/>
    <m/>
  </r>
  <r>
    <s v="CC00982XX18"/>
    <n v="0"/>
    <n v="0"/>
    <n v="2"/>
    <n v="1"/>
    <n v="0"/>
    <n v="0"/>
    <n v="0"/>
    <x v="23"/>
    <m/>
    <x v="0"/>
    <m/>
  </r>
  <r>
    <s v="CC00983XX19"/>
    <n v="0"/>
    <n v="0"/>
    <n v="1"/>
    <n v="0"/>
    <n v="0"/>
    <n v="0"/>
    <n v="0"/>
    <x v="21"/>
    <m/>
    <x v="0"/>
    <m/>
  </r>
  <r>
    <s v="CC00985XX21"/>
    <n v="0"/>
    <n v="0"/>
    <n v="1"/>
    <n v="0"/>
    <n v="0"/>
    <n v="0"/>
    <n v="0"/>
    <x v="21"/>
    <m/>
    <x v="0"/>
    <m/>
  </r>
  <r>
    <s v="CC00986AN22"/>
    <n v="0"/>
    <n v="0"/>
    <n v="0"/>
    <n v="0"/>
    <n v="1"/>
    <n v="1"/>
    <n v="1"/>
    <x v="8"/>
    <m/>
    <x v="0"/>
    <m/>
  </r>
  <r>
    <s v="CC00986BN22"/>
    <n v="0"/>
    <n v="0"/>
    <n v="0"/>
    <n v="0"/>
    <n v="1"/>
    <n v="1"/>
    <n v="1"/>
    <x v="8"/>
    <m/>
    <x v="0"/>
    <m/>
  </r>
  <r>
    <s v="CC00987XX23"/>
    <n v="0"/>
    <n v="0"/>
    <n v="1"/>
    <n v="1"/>
    <n v="0"/>
    <n v="0"/>
    <n v="0"/>
    <x v="23"/>
    <m/>
    <x v="0"/>
    <m/>
  </r>
  <r>
    <s v="CC00988XX24"/>
    <n v="0"/>
    <n v="0"/>
    <n v="1"/>
    <n v="0"/>
    <n v="0"/>
    <n v="0"/>
    <n v="0"/>
    <x v="21"/>
    <m/>
    <x v="0"/>
    <m/>
  </r>
  <r>
    <s v="CC00990XX18"/>
    <n v="0"/>
    <n v="0"/>
    <n v="2"/>
    <n v="1"/>
    <n v="0"/>
    <n v="0"/>
    <n v="0"/>
    <x v="23"/>
    <m/>
    <x v="0"/>
    <m/>
  </r>
  <r>
    <s v="CC00991XX19"/>
    <n v="0"/>
    <n v="0"/>
    <n v="2"/>
    <n v="0"/>
    <n v="0"/>
    <n v="0"/>
    <n v="0"/>
    <x v="21"/>
    <m/>
    <x v="0"/>
    <m/>
  </r>
  <r>
    <s v="CC00992XX20"/>
    <n v="0"/>
    <n v="0"/>
    <n v="1"/>
    <n v="1"/>
    <n v="0"/>
    <n v="0"/>
    <n v="0"/>
    <x v="23"/>
    <m/>
    <x v="0"/>
    <m/>
  </r>
  <r>
    <s v="CC00993XX21"/>
    <n v="0"/>
    <n v="0"/>
    <n v="2"/>
    <n v="0"/>
    <n v="0"/>
    <n v="0"/>
    <n v="0"/>
    <x v="21"/>
    <m/>
    <x v="0"/>
    <m/>
  </r>
  <r>
    <s v="CC00994XX22"/>
    <n v="0"/>
    <n v="0"/>
    <n v="1"/>
    <n v="0"/>
    <n v="0"/>
    <n v="0"/>
    <n v="0"/>
    <x v="21"/>
    <m/>
    <x v="0"/>
    <m/>
  </r>
  <r>
    <s v="CC00995XX23"/>
    <n v="0"/>
    <n v="0"/>
    <n v="1"/>
    <n v="0"/>
    <n v="0"/>
    <n v="0"/>
    <n v="0"/>
    <x v="21"/>
    <m/>
    <x v="0"/>
    <m/>
  </r>
  <r>
    <s v="CC00996XX24"/>
    <n v="0"/>
    <n v="0"/>
    <n v="1"/>
    <n v="0"/>
    <n v="0"/>
    <n v="0"/>
    <n v="0"/>
    <x v="21"/>
    <m/>
    <x v="0"/>
    <m/>
  </r>
  <r>
    <s v="CC00997BN25"/>
    <n v="0"/>
    <n v="0"/>
    <n v="0"/>
    <n v="0"/>
    <n v="1"/>
    <n v="1"/>
    <n v="0"/>
    <x v="10"/>
    <m/>
    <x v="0"/>
    <m/>
  </r>
  <r>
    <s v="CC00998AN26"/>
    <n v="0"/>
    <n v="0"/>
    <n v="0"/>
    <n v="0"/>
    <n v="1"/>
    <n v="0"/>
    <n v="0"/>
    <x v="9"/>
    <m/>
    <x v="0"/>
    <m/>
  </r>
  <r>
    <s v="CC00998BN26"/>
    <n v="0"/>
    <n v="0"/>
    <n v="0"/>
    <n v="0"/>
    <n v="1"/>
    <n v="0"/>
    <n v="0"/>
    <x v="9"/>
    <m/>
    <x v="0"/>
    <m/>
  </r>
  <r>
    <s v="CC00999XX27"/>
    <n v="0"/>
    <n v="0"/>
    <n v="1"/>
    <n v="0"/>
    <n v="0"/>
    <n v="0"/>
    <n v="0"/>
    <x v="21"/>
    <m/>
    <x v="0"/>
    <m/>
  </r>
  <r>
    <s v="CC01000XX02"/>
    <n v="0"/>
    <n v="0"/>
    <n v="1"/>
    <n v="0"/>
    <n v="0"/>
    <n v="0"/>
    <n v="0"/>
    <x v="21"/>
    <m/>
    <x v="0"/>
    <m/>
  </r>
  <r>
    <s v="CC01001XX03"/>
    <n v="0"/>
    <n v="0"/>
    <n v="2"/>
    <n v="0"/>
    <n v="0"/>
    <n v="0"/>
    <n v="0"/>
    <x v="21"/>
    <m/>
    <x v="0"/>
    <m/>
  </r>
  <r>
    <s v="CC01002XX04"/>
    <n v="0"/>
    <n v="0"/>
    <n v="1"/>
    <n v="0"/>
    <n v="0"/>
    <n v="0"/>
    <n v="0"/>
    <x v="21"/>
    <m/>
    <x v="0"/>
    <m/>
  </r>
  <r>
    <s v="CC01003XX05"/>
    <n v="0"/>
    <n v="0"/>
    <n v="1"/>
    <n v="0"/>
    <n v="0"/>
    <n v="0"/>
    <n v="0"/>
    <x v="21"/>
    <m/>
    <x v="0"/>
    <m/>
  </r>
  <r>
    <s v="CC01004XX06"/>
    <n v="0"/>
    <n v="0"/>
    <n v="1"/>
    <n v="1"/>
    <n v="0"/>
    <n v="0"/>
    <n v="0"/>
    <x v="23"/>
    <m/>
    <x v="0"/>
    <m/>
  </r>
  <r>
    <s v="CC01005XX07"/>
    <n v="0"/>
    <n v="0"/>
    <n v="0"/>
    <n v="0"/>
    <n v="1"/>
    <n v="1"/>
    <n v="0"/>
    <x v="10"/>
    <m/>
    <x v="0"/>
    <m/>
  </r>
  <r>
    <s v="CC01006XX08"/>
    <n v="0"/>
    <n v="0"/>
    <n v="0"/>
    <n v="0"/>
    <n v="1"/>
    <n v="1"/>
    <n v="0"/>
    <x v="10"/>
    <m/>
    <x v="0"/>
    <m/>
  </r>
  <r>
    <s v="CC01007XX09"/>
    <n v="0"/>
    <n v="0"/>
    <n v="1"/>
    <n v="1"/>
    <n v="0"/>
    <n v="0"/>
    <n v="0"/>
    <x v="23"/>
    <m/>
    <x v="0"/>
    <m/>
  </r>
  <r>
    <s v="CC01008XX10"/>
    <n v="0"/>
    <n v="0"/>
    <n v="1"/>
    <n v="0"/>
    <n v="0"/>
    <n v="0"/>
    <n v="0"/>
    <x v="21"/>
    <m/>
    <x v="0"/>
    <m/>
  </r>
  <r>
    <s v="CC01009XX11"/>
    <n v="0"/>
    <n v="0"/>
    <n v="0"/>
    <n v="0"/>
    <n v="1"/>
    <n v="0"/>
    <n v="0"/>
    <x v="9"/>
    <m/>
    <x v="0"/>
    <m/>
  </r>
  <r>
    <s v="CC01010XX04"/>
    <n v="0"/>
    <n v="0"/>
    <n v="2"/>
    <n v="0"/>
    <n v="0"/>
    <n v="0"/>
    <n v="0"/>
    <x v="21"/>
    <m/>
    <x v="0"/>
    <m/>
  </r>
  <r>
    <s v="CC01011XX05"/>
    <n v="0"/>
    <n v="0"/>
    <n v="0"/>
    <n v="0"/>
    <n v="1"/>
    <n v="2"/>
    <n v="0"/>
    <x v="10"/>
    <m/>
    <x v="0"/>
    <m/>
  </r>
  <r>
    <s v="CC01013XX07"/>
    <n v="0"/>
    <n v="0"/>
    <n v="2"/>
    <n v="1"/>
    <n v="0"/>
    <n v="0"/>
    <n v="0"/>
    <x v="23"/>
    <m/>
    <x v="0"/>
    <m/>
  </r>
  <r>
    <s v="CC01014XX08"/>
    <n v="0"/>
    <n v="0"/>
    <n v="1"/>
    <n v="1"/>
    <n v="0"/>
    <n v="0"/>
    <n v="0"/>
    <x v="23"/>
    <m/>
    <x v="0"/>
    <m/>
  </r>
  <r>
    <s v="CC01015XX09"/>
    <n v="0"/>
    <n v="0"/>
    <n v="1"/>
    <n v="1"/>
    <n v="0"/>
    <n v="0"/>
    <n v="0"/>
    <x v="23"/>
    <m/>
    <x v="0"/>
    <m/>
  </r>
  <r>
    <s v="CC01016XX10"/>
    <n v="0"/>
    <n v="0"/>
    <n v="2"/>
    <n v="0"/>
    <n v="0"/>
    <n v="0"/>
    <n v="0"/>
    <x v="21"/>
    <m/>
    <x v="0"/>
    <m/>
  </r>
  <r>
    <s v="CC01017XX11"/>
    <n v="0"/>
    <n v="0"/>
    <n v="1"/>
    <n v="0"/>
    <n v="0"/>
    <n v="0"/>
    <n v="0"/>
    <x v="21"/>
    <m/>
    <x v="0"/>
    <m/>
  </r>
  <r>
    <s v="CC01018XX12"/>
    <n v="0"/>
    <n v="0"/>
    <n v="0"/>
    <n v="0"/>
    <n v="1"/>
    <n v="0"/>
    <n v="0"/>
    <x v="9"/>
    <m/>
    <x v="0"/>
    <m/>
  </r>
  <r>
    <s v="CC01019XX13"/>
    <n v="0"/>
    <n v="0"/>
    <n v="3"/>
    <n v="1"/>
    <n v="0"/>
    <n v="0"/>
    <n v="0"/>
    <x v="23"/>
    <m/>
    <x v="0"/>
    <m/>
  </r>
  <r>
    <s v="CC01020XX06"/>
    <n v="0"/>
    <n v="0"/>
    <n v="1"/>
    <n v="1"/>
    <n v="0"/>
    <n v="0"/>
    <n v="0"/>
    <x v="23"/>
    <m/>
    <x v="0"/>
    <m/>
  </r>
  <r>
    <s v="CC01021XX07"/>
    <n v="0"/>
    <n v="0"/>
    <n v="1"/>
    <n v="1"/>
    <n v="0"/>
    <n v="0"/>
    <n v="0"/>
    <x v="23"/>
    <m/>
    <x v="0"/>
    <m/>
  </r>
  <r>
    <s v="CC01022XX08"/>
    <n v="0"/>
    <n v="0"/>
    <n v="2"/>
    <n v="1"/>
    <n v="0"/>
    <n v="0"/>
    <n v="0"/>
    <x v="23"/>
    <m/>
    <x v="0"/>
    <m/>
  </r>
  <r>
    <s v="CC01023XX09"/>
    <n v="0"/>
    <n v="0"/>
    <n v="1"/>
    <n v="1"/>
    <n v="0"/>
    <n v="0"/>
    <n v="0"/>
    <x v="23"/>
    <m/>
    <x v="0"/>
    <m/>
  </r>
  <r>
    <s v="CC01024XX10"/>
    <n v="0"/>
    <n v="0"/>
    <n v="2"/>
    <n v="1"/>
    <n v="0"/>
    <n v="0"/>
    <n v="0"/>
    <x v="23"/>
    <m/>
    <x v="0"/>
    <m/>
  </r>
  <r>
    <s v="CC01025XX11"/>
    <n v="0"/>
    <n v="0"/>
    <n v="0"/>
    <n v="0"/>
    <n v="1"/>
    <n v="1"/>
    <n v="0"/>
    <x v="10"/>
    <m/>
    <x v="0"/>
    <m/>
  </r>
  <r>
    <s v="CC01026XX12"/>
    <n v="0"/>
    <n v="0"/>
    <n v="1"/>
    <n v="0"/>
    <n v="0"/>
    <n v="0"/>
    <n v="0"/>
    <x v="21"/>
    <m/>
    <x v="0"/>
    <m/>
  </r>
  <r>
    <s v="CC01027XX13"/>
    <n v="0"/>
    <n v="0"/>
    <n v="1"/>
    <n v="1"/>
    <n v="0"/>
    <n v="0"/>
    <n v="0"/>
    <x v="23"/>
    <m/>
    <x v="0"/>
    <m/>
  </r>
  <r>
    <s v="CC01028XX14"/>
    <n v="0"/>
    <n v="0"/>
    <n v="1"/>
    <n v="0"/>
    <n v="0"/>
    <n v="0"/>
    <n v="0"/>
    <x v="21"/>
    <m/>
    <x v="0"/>
    <m/>
  </r>
  <r>
    <s v="CC01029XX15"/>
    <n v="0"/>
    <n v="0"/>
    <n v="1"/>
    <n v="1"/>
    <n v="0"/>
    <n v="0"/>
    <n v="0"/>
    <x v="23"/>
    <m/>
    <x v="0"/>
    <m/>
  </r>
  <r>
    <s v="CC01030XX08"/>
    <n v="0"/>
    <n v="0"/>
    <n v="1"/>
    <n v="0"/>
    <n v="0"/>
    <n v="0"/>
    <n v="0"/>
    <x v="21"/>
    <m/>
    <x v="0"/>
    <m/>
  </r>
  <r>
    <s v="CC01031XX09"/>
    <n v="0"/>
    <n v="0"/>
    <n v="1"/>
    <n v="0"/>
    <n v="0"/>
    <n v="0"/>
    <n v="0"/>
    <x v="21"/>
    <m/>
    <x v="0"/>
    <m/>
  </r>
  <r>
    <s v="CC01032XX10"/>
    <n v="0"/>
    <n v="0"/>
    <n v="1"/>
    <n v="1"/>
    <n v="0"/>
    <n v="0"/>
    <n v="0"/>
    <x v="23"/>
    <m/>
    <x v="0"/>
    <m/>
  </r>
  <r>
    <s v="CC01033XX11"/>
    <n v="0"/>
    <n v="0"/>
    <n v="1"/>
    <n v="0"/>
    <n v="0"/>
    <n v="0"/>
    <n v="0"/>
    <x v="21"/>
    <m/>
    <x v="0"/>
    <m/>
  </r>
  <r>
    <s v="CC01034XX12"/>
    <n v="0"/>
    <n v="0"/>
    <n v="0"/>
    <n v="0"/>
    <n v="0"/>
    <n v="1"/>
    <n v="0"/>
    <x v="13"/>
    <m/>
    <x v="0"/>
    <m/>
  </r>
  <r>
    <s v="CC01035XX13"/>
    <n v="0"/>
    <n v="0"/>
    <n v="1"/>
    <n v="0"/>
    <n v="0"/>
    <n v="0"/>
    <n v="0"/>
    <x v="21"/>
    <m/>
    <x v="0"/>
    <m/>
  </r>
  <r>
    <s v="CC01037XX15"/>
    <n v="0"/>
    <n v="0"/>
    <n v="1"/>
    <n v="1"/>
    <n v="0"/>
    <n v="0"/>
    <n v="0"/>
    <x v="23"/>
    <m/>
    <x v="0"/>
    <m/>
  </r>
  <r>
    <s v="CC01038XX16"/>
    <n v="0"/>
    <n v="0"/>
    <n v="0"/>
    <n v="0"/>
    <n v="1"/>
    <n v="1"/>
    <n v="0"/>
    <x v="10"/>
    <m/>
    <x v="0"/>
    <m/>
  </r>
  <r>
    <s v="CC01041XX11"/>
    <n v="0"/>
    <n v="0"/>
    <n v="1"/>
    <n v="1"/>
    <n v="0"/>
    <n v="0"/>
    <n v="0"/>
    <x v="23"/>
    <m/>
    <x v="0"/>
    <m/>
  </r>
  <r>
    <s v="CC01042XX12"/>
    <n v="0"/>
    <n v="0"/>
    <n v="1"/>
    <n v="1"/>
    <n v="0"/>
    <n v="0"/>
    <n v="0"/>
    <x v="23"/>
    <m/>
    <x v="0"/>
    <m/>
  </r>
  <r>
    <s v="CC01043XX13"/>
    <n v="0"/>
    <n v="0"/>
    <n v="1"/>
    <n v="0"/>
    <n v="0"/>
    <n v="0"/>
    <n v="0"/>
    <x v="21"/>
    <m/>
    <x v="0"/>
    <m/>
  </r>
  <r>
    <s v="CC01044XX14"/>
    <n v="0"/>
    <n v="0"/>
    <n v="0"/>
    <n v="1"/>
    <n v="0"/>
    <n v="0"/>
    <n v="0"/>
    <x v="5"/>
    <m/>
    <x v="0"/>
    <m/>
  </r>
  <r>
    <s v="CC01045XX15"/>
    <n v="0"/>
    <n v="0"/>
    <n v="0"/>
    <n v="0"/>
    <n v="1"/>
    <n v="0"/>
    <n v="0"/>
    <x v="9"/>
    <m/>
    <x v="0"/>
    <m/>
  </r>
  <r>
    <s v="CC01046XX16"/>
    <n v="0"/>
    <n v="0"/>
    <n v="0"/>
    <n v="0"/>
    <n v="0"/>
    <n v="1"/>
    <n v="0"/>
    <x v="13"/>
    <m/>
    <x v="0"/>
    <m/>
  </r>
  <r>
    <s v="CC01047XX17"/>
    <n v="0"/>
    <n v="0"/>
    <n v="1"/>
    <n v="1"/>
    <n v="0"/>
    <n v="0"/>
    <n v="0"/>
    <x v="23"/>
    <m/>
    <x v="0"/>
    <m/>
  </r>
  <r>
    <s v="CC01048XX18"/>
    <n v="0"/>
    <n v="0"/>
    <n v="1"/>
    <n v="0"/>
    <n v="0"/>
    <n v="0"/>
    <n v="0"/>
    <x v="21"/>
    <m/>
    <x v="0"/>
    <m/>
  </r>
  <r>
    <s v="CC01050XX03"/>
    <n v="0"/>
    <n v="0"/>
    <n v="1"/>
    <n v="1"/>
    <n v="0"/>
    <n v="0"/>
    <n v="0"/>
    <x v="23"/>
    <m/>
    <x v="0"/>
    <m/>
  </r>
  <r>
    <s v="CC01051XX04"/>
    <n v="0"/>
    <n v="0"/>
    <n v="1"/>
    <n v="1"/>
    <n v="0"/>
    <n v="0"/>
    <n v="0"/>
    <x v="23"/>
    <m/>
    <x v="0"/>
    <m/>
  </r>
  <r>
    <s v="CC01052XX05"/>
    <n v="0"/>
    <n v="0"/>
    <n v="1"/>
    <n v="0"/>
    <n v="0"/>
    <n v="0"/>
    <n v="0"/>
    <x v="21"/>
    <m/>
    <x v="0"/>
    <m/>
  </r>
  <r>
    <s v="CC01053XX06"/>
    <n v="0"/>
    <n v="0"/>
    <n v="1"/>
    <n v="1"/>
    <n v="0"/>
    <n v="0"/>
    <n v="0"/>
    <x v="23"/>
    <m/>
    <x v="0"/>
    <m/>
  </r>
  <r>
    <s v="CC01054XX07"/>
    <n v="0"/>
    <n v="0"/>
    <n v="1"/>
    <n v="0"/>
    <n v="0"/>
    <n v="0"/>
    <n v="0"/>
    <x v="21"/>
    <m/>
    <x v="0"/>
    <m/>
  </r>
  <r>
    <s v="CC01055XX08"/>
    <n v="0"/>
    <n v="0"/>
    <n v="1"/>
    <n v="1"/>
    <n v="0"/>
    <n v="0"/>
    <n v="0"/>
    <x v="23"/>
    <m/>
    <x v="0"/>
    <m/>
  </r>
  <r>
    <s v="CC01056XX09"/>
    <n v="0"/>
    <n v="0"/>
    <n v="0"/>
    <n v="0"/>
    <n v="0"/>
    <n v="0"/>
    <n v="0"/>
    <x v="1"/>
    <m/>
    <x v="0"/>
    <s v="Fetal scan aborted due to maternal discomfort"/>
  </r>
  <r>
    <s v="CC01057XX10"/>
    <n v="0"/>
    <n v="0"/>
    <n v="1"/>
    <n v="1"/>
    <n v="0"/>
    <n v="0"/>
    <n v="0"/>
    <x v="23"/>
    <m/>
    <x v="0"/>
    <m/>
  </r>
  <r>
    <s v="CC01058XX11"/>
    <n v="0"/>
    <n v="0"/>
    <n v="1"/>
    <n v="0"/>
    <n v="0"/>
    <n v="0"/>
    <n v="0"/>
    <x v="21"/>
    <m/>
    <x v="0"/>
    <m/>
  </r>
  <r>
    <s v="CC01059AN12"/>
    <n v="0"/>
    <n v="0"/>
    <n v="0"/>
    <n v="0"/>
    <n v="0"/>
    <n v="1"/>
    <n v="0"/>
    <x v="13"/>
    <m/>
    <x v="0"/>
    <m/>
  </r>
  <r>
    <s v="CC01059BN12"/>
    <n v="0"/>
    <n v="0"/>
    <n v="0"/>
    <n v="0"/>
    <n v="0"/>
    <n v="1"/>
    <n v="0"/>
    <x v="13"/>
    <m/>
    <x v="0"/>
    <m/>
  </r>
  <r>
    <s v="CC01059CN12"/>
    <n v="0"/>
    <n v="0"/>
    <n v="0"/>
    <n v="0"/>
    <n v="0"/>
    <n v="1"/>
    <n v="0"/>
    <x v="13"/>
    <m/>
    <x v="0"/>
    <m/>
  </r>
  <r>
    <s v="CC01060XX05"/>
    <n v="0"/>
    <n v="0"/>
    <n v="1"/>
    <n v="0"/>
    <n v="0"/>
    <n v="0"/>
    <n v="0"/>
    <x v="21"/>
    <m/>
    <x v="0"/>
    <m/>
  </r>
  <r>
    <s v="CC01061XX06"/>
    <n v="0"/>
    <n v="0"/>
    <n v="2"/>
    <n v="0"/>
    <n v="0"/>
    <n v="0"/>
    <n v="0"/>
    <x v="21"/>
    <m/>
    <x v="0"/>
    <m/>
  </r>
  <r>
    <s v="CC01063XX08"/>
    <n v="0"/>
    <n v="0"/>
    <n v="1"/>
    <n v="0"/>
    <n v="0"/>
    <n v="0"/>
    <n v="0"/>
    <x v="21"/>
    <m/>
    <x v="0"/>
    <m/>
  </r>
  <r>
    <s v="CC01064XX09"/>
    <n v="0"/>
    <n v="0"/>
    <n v="1"/>
    <n v="0"/>
    <n v="0"/>
    <n v="0"/>
    <n v="0"/>
    <x v="21"/>
    <m/>
    <x v="0"/>
    <m/>
  </r>
  <r>
    <s v="CC01065XX10"/>
    <n v="0"/>
    <n v="0"/>
    <n v="1"/>
    <n v="0"/>
    <n v="0"/>
    <n v="0"/>
    <n v="0"/>
    <x v="21"/>
    <m/>
    <x v="0"/>
    <m/>
  </r>
  <r>
    <s v="CC01067XX12"/>
    <n v="0"/>
    <n v="0"/>
    <n v="1"/>
    <n v="0"/>
    <n v="0"/>
    <n v="0"/>
    <n v="0"/>
    <x v="21"/>
    <m/>
    <x v="0"/>
    <m/>
  </r>
  <r>
    <s v="CC01068XX13"/>
    <n v="0"/>
    <n v="0"/>
    <n v="1"/>
    <n v="0"/>
    <n v="0"/>
    <n v="0"/>
    <n v="0"/>
    <x v="21"/>
    <m/>
    <x v="0"/>
    <m/>
  </r>
  <r>
    <s v="CC01069XX14"/>
    <n v="0"/>
    <n v="0"/>
    <n v="1"/>
    <n v="0"/>
    <n v="0"/>
    <n v="1"/>
    <n v="0"/>
    <x v="25"/>
    <m/>
    <x v="0"/>
    <m/>
  </r>
  <r>
    <s v="CC01070XX07"/>
    <n v="0"/>
    <n v="0"/>
    <n v="2"/>
    <n v="1"/>
    <n v="0"/>
    <n v="0"/>
    <n v="0"/>
    <x v="23"/>
    <m/>
    <x v="0"/>
    <m/>
  </r>
  <r>
    <s v="CC01071XX08"/>
    <n v="0"/>
    <n v="0"/>
    <n v="1"/>
    <n v="0"/>
    <n v="0"/>
    <n v="0"/>
    <n v="0"/>
    <x v="21"/>
    <m/>
    <x v="0"/>
    <m/>
  </r>
  <r>
    <s v="CC01073XX10"/>
    <n v="0"/>
    <n v="0"/>
    <n v="1"/>
    <n v="0"/>
    <n v="0"/>
    <n v="0"/>
    <n v="0"/>
    <x v="21"/>
    <m/>
    <x v="0"/>
    <m/>
  </r>
  <r>
    <s v="CC01074XX11"/>
    <n v="0"/>
    <n v="0"/>
    <n v="0"/>
    <n v="1"/>
    <n v="0"/>
    <n v="0"/>
    <n v="0"/>
    <x v="5"/>
    <m/>
    <x v="0"/>
    <m/>
  </r>
  <r>
    <s v="CC01075XX12"/>
    <n v="0"/>
    <n v="0"/>
    <n v="1"/>
    <n v="0"/>
    <n v="0"/>
    <n v="0"/>
    <n v="0"/>
    <x v="21"/>
    <m/>
    <x v="0"/>
    <m/>
  </r>
  <r>
    <s v="CC01076XX13"/>
    <n v="0"/>
    <n v="0"/>
    <n v="1"/>
    <n v="0"/>
    <n v="0"/>
    <n v="0"/>
    <n v="0"/>
    <x v="21"/>
    <m/>
    <x v="0"/>
    <m/>
  </r>
  <r>
    <s v="CC01077XX14"/>
    <n v="0"/>
    <n v="0"/>
    <n v="0"/>
    <n v="0"/>
    <n v="1"/>
    <n v="1"/>
    <n v="0"/>
    <x v="10"/>
    <m/>
    <x v="0"/>
    <m/>
  </r>
  <r>
    <s v="CC01078XX15"/>
    <n v="0"/>
    <n v="0"/>
    <n v="1"/>
    <n v="0"/>
    <n v="0"/>
    <n v="0"/>
    <n v="0"/>
    <x v="21"/>
    <m/>
    <x v="0"/>
    <m/>
  </r>
  <r>
    <s v="CC01079XX16"/>
    <n v="0"/>
    <n v="0"/>
    <n v="1"/>
    <n v="0"/>
    <n v="0"/>
    <n v="0"/>
    <n v="0"/>
    <x v="21"/>
    <m/>
    <x v="0"/>
    <m/>
  </r>
  <r>
    <s v="CC01080XX09"/>
    <n v="0"/>
    <n v="0"/>
    <n v="0"/>
    <n v="0"/>
    <n v="1"/>
    <n v="1"/>
    <n v="0"/>
    <x v="10"/>
    <m/>
    <x v="0"/>
    <m/>
  </r>
  <r>
    <s v="CC01081XX10"/>
    <n v="0"/>
    <n v="0"/>
    <n v="1"/>
    <n v="0"/>
    <n v="0"/>
    <n v="0"/>
    <n v="0"/>
    <x v="21"/>
    <m/>
    <x v="0"/>
    <m/>
  </r>
  <r>
    <s v="CC01082XX11"/>
    <n v="0"/>
    <n v="0"/>
    <n v="0"/>
    <n v="1"/>
    <n v="0"/>
    <n v="0"/>
    <n v="0"/>
    <x v="5"/>
    <m/>
    <x v="0"/>
    <m/>
  </r>
  <r>
    <s v="CC01084XX13"/>
    <n v="0"/>
    <n v="0"/>
    <n v="0"/>
    <n v="1"/>
    <n v="0"/>
    <n v="0"/>
    <n v="0"/>
    <x v="5"/>
    <m/>
    <x v="0"/>
    <m/>
  </r>
  <r>
    <s v="CC01085XX14"/>
    <n v="0"/>
    <n v="0"/>
    <n v="1"/>
    <n v="0"/>
    <n v="0"/>
    <n v="0"/>
    <n v="0"/>
    <x v="21"/>
    <m/>
    <x v="0"/>
    <m/>
  </r>
  <r>
    <s v="CC01086XX15"/>
    <n v="0"/>
    <n v="0"/>
    <n v="1"/>
    <n v="1"/>
    <n v="0"/>
    <n v="0"/>
    <n v="0"/>
    <x v="23"/>
    <m/>
    <x v="0"/>
    <m/>
  </r>
  <r>
    <s v="CC01087XX16"/>
    <n v="0"/>
    <n v="0"/>
    <n v="2"/>
    <n v="1"/>
    <n v="0"/>
    <n v="0"/>
    <n v="0"/>
    <x v="23"/>
    <m/>
    <x v="0"/>
    <m/>
  </r>
  <r>
    <s v="CC01088XX17"/>
    <n v="0"/>
    <n v="0"/>
    <n v="1"/>
    <n v="0"/>
    <n v="0"/>
    <n v="0"/>
    <n v="0"/>
    <x v="21"/>
    <m/>
    <x v="0"/>
    <m/>
  </r>
  <r>
    <s v="CC01089XX18"/>
    <n v="0"/>
    <n v="0"/>
    <n v="1"/>
    <n v="1"/>
    <n v="0"/>
    <n v="0"/>
    <n v="0"/>
    <x v="23"/>
    <m/>
    <x v="0"/>
    <m/>
  </r>
  <r>
    <s v="CC01090XX11"/>
    <n v="0"/>
    <n v="0"/>
    <n v="1"/>
    <n v="0"/>
    <n v="0"/>
    <n v="0"/>
    <n v="0"/>
    <x v="21"/>
    <m/>
    <x v="0"/>
    <m/>
  </r>
  <r>
    <s v="CC01091XX12"/>
    <n v="0"/>
    <n v="0"/>
    <n v="1"/>
    <n v="0"/>
    <n v="0"/>
    <n v="0"/>
    <n v="0"/>
    <x v="21"/>
    <m/>
    <x v="0"/>
    <m/>
  </r>
  <r>
    <s v="CC01092XX13"/>
    <n v="0"/>
    <n v="0"/>
    <n v="1"/>
    <n v="0"/>
    <n v="0"/>
    <n v="0"/>
    <n v="0"/>
    <x v="21"/>
    <m/>
    <x v="0"/>
    <m/>
  </r>
  <r>
    <s v="CC01093AN14"/>
    <n v="0"/>
    <n v="0"/>
    <n v="0"/>
    <n v="1"/>
    <n v="0"/>
    <n v="0"/>
    <n v="0"/>
    <x v="5"/>
    <m/>
    <x v="0"/>
    <m/>
  </r>
  <r>
    <s v="CC01093BN14"/>
    <n v="0"/>
    <n v="0"/>
    <n v="0"/>
    <n v="1"/>
    <n v="0"/>
    <n v="0"/>
    <n v="0"/>
    <x v="5"/>
    <m/>
    <x v="0"/>
    <m/>
  </r>
  <r>
    <s v="CC01094XX15"/>
    <n v="0"/>
    <n v="0"/>
    <n v="1"/>
    <n v="0"/>
    <n v="0"/>
    <n v="0"/>
    <n v="0"/>
    <x v="21"/>
    <m/>
    <x v="0"/>
    <m/>
  </r>
  <r>
    <s v="CC01095XX16"/>
    <n v="0"/>
    <n v="0"/>
    <n v="1"/>
    <n v="0"/>
    <n v="0"/>
    <n v="0"/>
    <n v="0"/>
    <x v="21"/>
    <m/>
    <x v="0"/>
    <m/>
  </r>
  <r>
    <s v="CC01096XX17"/>
    <n v="0"/>
    <n v="0"/>
    <n v="0"/>
    <n v="1"/>
    <n v="0"/>
    <n v="0"/>
    <n v="0"/>
    <x v="5"/>
    <m/>
    <x v="0"/>
    <m/>
  </r>
  <r>
    <s v="CC01098XX19"/>
    <n v="0"/>
    <n v="0"/>
    <n v="1"/>
    <n v="0"/>
    <n v="0"/>
    <n v="0"/>
    <n v="0"/>
    <x v="21"/>
    <m/>
    <x v="0"/>
    <m/>
  </r>
  <r>
    <s v="CC01099XX20"/>
    <n v="0"/>
    <n v="0"/>
    <n v="1"/>
    <n v="0"/>
    <n v="0"/>
    <n v="0"/>
    <n v="0"/>
    <x v="21"/>
    <m/>
    <x v="0"/>
    <m/>
  </r>
  <r>
    <s v="CC01101XX04"/>
    <n v="0"/>
    <n v="0"/>
    <n v="1"/>
    <n v="0"/>
    <n v="0"/>
    <n v="0"/>
    <n v="0"/>
    <x v="21"/>
    <m/>
    <x v="0"/>
    <m/>
  </r>
  <r>
    <s v="CC01102XX05"/>
    <n v="0"/>
    <n v="0"/>
    <n v="1"/>
    <n v="0"/>
    <n v="0"/>
    <n v="0"/>
    <n v="0"/>
    <x v="21"/>
    <m/>
    <x v="0"/>
    <m/>
  </r>
  <r>
    <s v="CC01103XX06"/>
    <n v="0"/>
    <n v="0"/>
    <n v="1"/>
    <n v="1"/>
    <n v="0"/>
    <n v="0"/>
    <n v="0"/>
    <x v="23"/>
    <m/>
    <x v="0"/>
    <m/>
  </r>
  <r>
    <s v="CC01104XX07"/>
    <n v="0"/>
    <n v="0"/>
    <n v="0"/>
    <n v="0"/>
    <n v="0"/>
    <n v="1"/>
    <n v="0"/>
    <x v="13"/>
    <m/>
    <x v="0"/>
    <m/>
  </r>
  <r>
    <s v="CC01105XX08"/>
    <n v="0"/>
    <n v="0"/>
    <n v="1"/>
    <n v="1"/>
    <n v="0"/>
    <n v="0"/>
    <n v="0"/>
    <x v="23"/>
    <m/>
    <x v="0"/>
    <m/>
  </r>
  <r>
    <s v="CC01106XX09"/>
    <n v="0"/>
    <n v="0"/>
    <n v="1"/>
    <n v="0"/>
    <n v="0"/>
    <n v="0"/>
    <n v="0"/>
    <x v="21"/>
    <m/>
    <x v="0"/>
    <m/>
  </r>
  <r>
    <s v="CC01107XX10"/>
    <n v="0"/>
    <n v="0"/>
    <n v="1"/>
    <n v="0"/>
    <n v="0"/>
    <n v="0"/>
    <n v="0"/>
    <x v="21"/>
    <m/>
    <x v="0"/>
    <m/>
  </r>
  <r>
    <s v="CC01108XX11"/>
    <n v="0"/>
    <n v="0"/>
    <n v="0"/>
    <n v="1"/>
    <n v="0"/>
    <n v="0"/>
    <n v="0"/>
    <x v="5"/>
    <m/>
    <x v="0"/>
    <m/>
  </r>
  <r>
    <s v="CC01109XX12"/>
    <n v="0"/>
    <n v="0"/>
    <n v="2"/>
    <n v="0"/>
    <n v="0"/>
    <n v="0"/>
    <n v="0"/>
    <x v="21"/>
    <m/>
    <x v="0"/>
    <m/>
  </r>
  <r>
    <s v="CC01110XX05"/>
    <n v="0"/>
    <n v="0"/>
    <n v="1"/>
    <n v="0"/>
    <n v="0"/>
    <n v="0"/>
    <n v="0"/>
    <x v="21"/>
    <m/>
    <x v="0"/>
    <m/>
  </r>
  <r>
    <s v="CC01111XX06"/>
    <n v="0"/>
    <n v="0"/>
    <n v="1"/>
    <n v="0"/>
    <n v="0"/>
    <n v="1"/>
    <n v="0"/>
    <x v="25"/>
    <m/>
    <x v="0"/>
    <m/>
  </r>
  <r>
    <s v="CC01112XX07"/>
    <n v="0"/>
    <n v="0"/>
    <n v="2"/>
    <n v="0"/>
    <n v="0"/>
    <n v="0"/>
    <n v="0"/>
    <x v="21"/>
    <m/>
    <x v="0"/>
    <m/>
  </r>
  <r>
    <s v="CC01113XX08"/>
    <n v="0"/>
    <n v="0"/>
    <n v="1"/>
    <n v="0"/>
    <n v="0"/>
    <n v="0"/>
    <n v="0"/>
    <x v="21"/>
    <m/>
    <x v="0"/>
    <m/>
  </r>
  <r>
    <s v="CC01114XX09"/>
    <n v="0"/>
    <n v="0"/>
    <n v="1"/>
    <n v="0"/>
    <n v="0"/>
    <n v="0"/>
    <n v="0"/>
    <x v="21"/>
    <m/>
    <x v="0"/>
    <m/>
  </r>
  <r>
    <s v="CC01115XX10"/>
    <n v="0"/>
    <n v="0"/>
    <n v="2"/>
    <n v="0"/>
    <n v="0"/>
    <n v="0"/>
    <n v="0"/>
    <x v="21"/>
    <m/>
    <x v="0"/>
    <m/>
  </r>
  <r>
    <s v="CC01116AN11"/>
    <n v="0"/>
    <n v="0"/>
    <n v="0"/>
    <n v="0"/>
    <n v="1"/>
    <n v="0"/>
    <n v="0"/>
    <x v="9"/>
    <m/>
    <x v="0"/>
    <m/>
  </r>
  <r>
    <s v="CC01116BN11"/>
    <n v="0"/>
    <n v="0"/>
    <n v="0"/>
    <n v="0"/>
    <n v="1"/>
    <n v="0"/>
    <n v="0"/>
    <x v="9"/>
    <m/>
    <x v="0"/>
    <m/>
  </r>
  <r>
    <s v="CC01117XX12"/>
    <n v="0"/>
    <n v="0"/>
    <n v="0"/>
    <n v="1"/>
    <n v="0"/>
    <n v="0"/>
    <n v="0"/>
    <x v="5"/>
    <m/>
    <x v="0"/>
    <m/>
  </r>
  <r>
    <s v="CC01118XX13"/>
    <n v="0"/>
    <n v="0"/>
    <n v="1"/>
    <n v="0"/>
    <n v="0"/>
    <n v="0"/>
    <n v="0"/>
    <x v="21"/>
    <m/>
    <x v="0"/>
    <m/>
  </r>
  <r>
    <s v="CC01119XX14"/>
    <n v="0"/>
    <n v="0"/>
    <n v="1"/>
    <n v="0"/>
    <n v="0"/>
    <n v="0"/>
    <n v="0"/>
    <x v="21"/>
    <m/>
    <x v="0"/>
    <m/>
  </r>
  <r>
    <s v="CC01120XX07"/>
    <n v="0"/>
    <n v="0"/>
    <n v="1"/>
    <n v="0"/>
    <n v="0"/>
    <n v="0"/>
    <n v="0"/>
    <x v="21"/>
    <m/>
    <x v="0"/>
    <m/>
  </r>
  <r>
    <s v="CC01121XX08"/>
    <n v="0"/>
    <n v="0"/>
    <n v="2"/>
    <n v="0"/>
    <n v="0"/>
    <n v="0"/>
    <n v="0"/>
    <x v="21"/>
    <m/>
    <x v="0"/>
    <m/>
  </r>
  <r>
    <s v="CC01122XX09"/>
    <n v="0"/>
    <n v="0"/>
    <n v="1"/>
    <n v="0"/>
    <n v="0"/>
    <n v="0"/>
    <n v="0"/>
    <x v="21"/>
    <m/>
    <x v="0"/>
    <m/>
  </r>
  <r>
    <s v="CC01124XX11"/>
    <n v="0"/>
    <n v="0"/>
    <n v="1"/>
    <n v="0"/>
    <n v="0"/>
    <n v="0"/>
    <n v="0"/>
    <x v="21"/>
    <m/>
    <x v="0"/>
    <m/>
  </r>
  <r>
    <s v="CC01125XX12"/>
    <n v="0"/>
    <n v="0"/>
    <n v="1"/>
    <n v="0"/>
    <n v="0"/>
    <n v="0"/>
    <n v="0"/>
    <x v="21"/>
    <m/>
    <x v="0"/>
    <m/>
  </r>
  <r>
    <s v="CC01126XX13"/>
    <n v="0"/>
    <n v="0"/>
    <n v="1"/>
    <n v="0"/>
    <n v="0"/>
    <n v="0"/>
    <n v="0"/>
    <x v="21"/>
    <m/>
    <x v="0"/>
    <m/>
  </r>
  <r>
    <s v="CC01127XX14"/>
    <n v="0"/>
    <n v="0"/>
    <n v="1"/>
    <n v="0"/>
    <n v="0"/>
    <n v="0"/>
    <n v="0"/>
    <x v="21"/>
    <m/>
    <x v="0"/>
    <m/>
  </r>
  <r>
    <s v="CC01128XX15"/>
    <n v="0"/>
    <n v="0"/>
    <n v="1"/>
    <n v="0"/>
    <n v="0"/>
    <n v="0"/>
    <n v="0"/>
    <x v="21"/>
    <m/>
    <x v="0"/>
    <m/>
  </r>
  <r>
    <s v="CC01129XX16"/>
    <n v="0"/>
    <n v="0"/>
    <n v="1"/>
    <n v="0"/>
    <n v="1"/>
    <n v="0"/>
    <n v="0"/>
    <x v="26"/>
    <m/>
    <x v="0"/>
    <m/>
  </r>
  <r>
    <s v="CC01130XX09"/>
    <n v="0"/>
    <n v="0"/>
    <n v="1"/>
    <n v="0"/>
    <n v="0"/>
    <n v="0"/>
    <n v="0"/>
    <x v="21"/>
    <m/>
    <x v="0"/>
    <m/>
  </r>
  <r>
    <s v="CC01131XX10"/>
    <n v="0"/>
    <n v="0"/>
    <n v="1"/>
    <n v="0"/>
    <n v="0"/>
    <n v="0"/>
    <n v="0"/>
    <x v="21"/>
    <m/>
    <x v="0"/>
    <m/>
  </r>
  <r>
    <s v="CC01132XX11"/>
    <n v="0"/>
    <n v="0"/>
    <n v="1"/>
    <n v="0"/>
    <n v="0"/>
    <n v="0"/>
    <n v="0"/>
    <x v="21"/>
    <m/>
    <x v="0"/>
    <m/>
  </r>
  <r>
    <s v="CC01134XX13"/>
    <n v="0"/>
    <n v="0"/>
    <n v="1"/>
    <n v="0"/>
    <n v="0"/>
    <n v="0"/>
    <n v="0"/>
    <x v="21"/>
    <m/>
    <x v="0"/>
    <m/>
  </r>
  <r>
    <s v="CC01135XX14"/>
    <n v="0"/>
    <n v="0"/>
    <n v="1"/>
    <n v="0"/>
    <n v="0"/>
    <n v="0"/>
    <n v="0"/>
    <x v="21"/>
    <m/>
    <x v="2"/>
    <m/>
  </r>
  <r>
    <s v="CC01137XX16"/>
    <n v="0"/>
    <n v="0"/>
    <n v="1"/>
    <n v="0"/>
    <n v="0"/>
    <n v="0"/>
    <n v="0"/>
    <x v="21"/>
    <m/>
    <x v="0"/>
    <m/>
  </r>
  <r>
    <s v="CC01138XX17"/>
    <n v="0"/>
    <n v="0"/>
    <n v="1"/>
    <n v="0"/>
    <n v="0"/>
    <n v="0"/>
    <n v="0"/>
    <x v="21"/>
    <m/>
    <x v="0"/>
    <m/>
  </r>
  <r>
    <s v="CC01139XX18"/>
    <n v="0"/>
    <n v="0"/>
    <n v="1"/>
    <n v="0"/>
    <n v="0"/>
    <n v="0"/>
    <n v="0"/>
    <x v="21"/>
    <m/>
    <x v="0"/>
    <m/>
  </r>
  <r>
    <s v="CC01140XX11"/>
    <n v="0"/>
    <n v="0"/>
    <n v="2"/>
    <n v="0"/>
    <n v="0"/>
    <n v="0"/>
    <n v="0"/>
    <x v="21"/>
    <m/>
    <x v="0"/>
    <m/>
  </r>
  <r>
    <s v="CC01141XX12"/>
    <n v="0"/>
    <n v="0"/>
    <n v="1"/>
    <n v="0"/>
    <n v="0"/>
    <n v="0"/>
    <n v="0"/>
    <x v="21"/>
    <m/>
    <x v="0"/>
    <m/>
  </r>
  <r>
    <s v="CC01142XX13"/>
    <n v="0"/>
    <n v="0"/>
    <n v="1"/>
    <n v="0"/>
    <n v="0"/>
    <n v="0"/>
    <n v="0"/>
    <x v="21"/>
    <m/>
    <x v="0"/>
    <m/>
  </r>
  <r>
    <s v="CC01143XX14"/>
    <n v="0"/>
    <n v="0"/>
    <n v="1"/>
    <n v="0"/>
    <n v="0"/>
    <n v="0"/>
    <n v="0"/>
    <x v="21"/>
    <m/>
    <x v="0"/>
    <m/>
  </r>
  <r>
    <s v="CC01144XX15"/>
    <n v="0"/>
    <n v="0"/>
    <n v="1"/>
    <n v="0"/>
    <n v="0"/>
    <n v="0"/>
    <n v="0"/>
    <x v="21"/>
    <m/>
    <x v="0"/>
    <m/>
  </r>
  <r>
    <s v="CC01145XX16"/>
    <n v="0"/>
    <n v="0"/>
    <n v="0"/>
    <n v="1"/>
    <n v="0"/>
    <n v="0"/>
    <n v="0"/>
    <x v="5"/>
    <m/>
    <x v="0"/>
    <m/>
  </r>
  <r>
    <s v="CC01146XX17"/>
    <n v="0"/>
    <n v="0"/>
    <n v="1"/>
    <n v="0"/>
    <n v="0"/>
    <n v="0"/>
    <n v="0"/>
    <x v="21"/>
    <m/>
    <x v="0"/>
    <m/>
  </r>
  <r>
    <s v="CC01147XX18"/>
    <n v="0"/>
    <n v="0"/>
    <n v="1"/>
    <n v="0"/>
    <n v="0"/>
    <n v="0"/>
    <n v="0"/>
    <x v="21"/>
    <m/>
    <x v="0"/>
    <m/>
  </r>
  <r>
    <s v="CC01148XX19"/>
    <n v="0"/>
    <n v="0"/>
    <n v="1"/>
    <n v="0"/>
    <n v="0"/>
    <n v="0"/>
    <n v="0"/>
    <x v="21"/>
    <m/>
    <x v="0"/>
    <m/>
  </r>
  <r>
    <s v="CC01149XX20"/>
    <n v="0"/>
    <n v="0"/>
    <n v="1"/>
    <n v="0"/>
    <n v="0"/>
    <n v="0"/>
    <n v="0"/>
    <x v="21"/>
    <m/>
    <x v="0"/>
    <m/>
  </r>
  <r>
    <s v="CC01150XX04"/>
    <n v="0"/>
    <n v="0"/>
    <n v="2"/>
    <n v="0"/>
    <n v="0"/>
    <n v="0"/>
    <n v="0"/>
    <x v="21"/>
    <m/>
    <x v="0"/>
    <m/>
  </r>
  <r>
    <s v="CC01151XX05"/>
    <n v="0"/>
    <n v="0"/>
    <n v="1"/>
    <n v="0"/>
    <n v="0"/>
    <n v="0"/>
    <n v="0"/>
    <x v="21"/>
    <m/>
    <x v="0"/>
    <m/>
  </r>
  <r>
    <s v="CC01153AN07"/>
    <n v="0"/>
    <n v="0"/>
    <n v="0"/>
    <n v="0"/>
    <n v="1"/>
    <n v="0"/>
    <n v="0"/>
    <x v="9"/>
    <m/>
    <x v="0"/>
    <m/>
  </r>
  <r>
    <s v="CC01153BN07"/>
    <n v="0"/>
    <n v="0"/>
    <n v="0"/>
    <n v="0"/>
    <n v="1"/>
    <n v="0"/>
    <n v="0"/>
    <x v="9"/>
    <m/>
    <x v="0"/>
    <m/>
  </r>
  <r>
    <s v="CC01154XX08"/>
    <n v="0"/>
    <n v="0"/>
    <n v="0"/>
    <n v="0"/>
    <n v="1"/>
    <n v="0"/>
    <n v="0"/>
    <x v="9"/>
    <m/>
    <x v="0"/>
    <m/>
  </r>
  <r>
    <s v="CC01155XX09"/>
    <n v="0"/>
    <n v="0"/>
    <n v="1"/>
    <n v="0"/>
    <n v="0"/>
    <n v="0"/>
    <n v="0"/>
    <x v="21"/>
    <m/>
    <x v="0"/>
    <m/>
  </r>
  <r>
    <s v="CC01156XX10"/>
    <n v="0"/>
    <n v="0"/>
    <n v="1"/>
    <n v="0"/>
    <n v="0"/>
    <n v="0"/>
    <n v="0"/>
    <x v="21"/>
    <m/>
    <x v="0"/>
    <m/>
  </r>
  <r>
    <s v="CC01157XX11"/>
    <n v="0"/>
    <n v="0"/>
    <n v="1"/>
    <n v="0"/>
    <n v="0"/>
    <n v="0"/>
    <n v="0"/>
    <x v="21"/>
    <m/>
    <x v="0"/>
    <m/>
  </r>
  <r>
    <s v="CC01158XX12"/>
    <n v="0"/>
    <n v="0"/>
    <n v="1"/>
    <n v="0"/>
    <n v="0"/>
    <n v="0"/>
    <n v="0"/>
    <x v="21"/>
    <m/>
    <x v="0"/>
    <m/>
  </r>
  <r>
    <s v="CC01160XX06"/>
    <n v="0"/>
    <n v="0"/>
    <n v="1"/>
    <n v="0"/>
    <n v="0"/>
    <n v="0"/>
    <n v="0"/>
    <x v="21"/>
    <m/>
    <x v="0"/>
    <m/>
  </r>
  <r>
    <s v="CC01161XX07"/>
    <n v="0"/>
    <n v="0"/>
    <n v="1"/>
    <n v="0"/>
    <n v="0"/>
    <n v="0"/>
    <n v="0"/>
    <x v="21"/>
    <m/>
    <x v="0"/>
    <m/>
  </r>
  <r>
    <s v="CC01162XX08"/>
    <n v="0"/>
    <n v="0"/>
    <n v="1"/>
    <n v="0"/>
    <n v="0"/>
    <n v="0"/>
    <n v="0"/>
    <x v="21"/>
    <m/>
    <x v="0"/>
    <m/>
  </r>
  <r>
    <s v="CC01164XX10"/>
    <n v="0"/>
    <n v="0"/>
    <n v="1"/>
    <n v="0"/>
    <n v="0"/>
    <n v="0"/>
    <n v="0"/>
    <x v="21"/>
    <m/>
    <x v="0"/>
    <m/>
  </r>
  <r>
    <s v="CC01165XX11"/>
    <n v="0"/>
    <n v="0"/>
    <n v="1"/>
    <n v="0"/>
    <n v="0"/>
    <n v="0"/>
    <n v="0"/>
    <x v="21"/>
    <m/>
    <x v="0"/>
    <m/>
  </r>
  <r>
    <s v="CC01167XX13"/>
    <n v="0"/>
    <n v="0"/>
    <n v="1"/>
    <n v="0"/>
    <n v="0"/>
    <n v="0"/>
    <n v="0"/>
    <x v="21"/>
    <m/>
    <x v="0"/>
    <m/>
  </r>
  <r>
    <s v="CC01168XX14"/>
    <n v="0"/>
    <n v="0"/>
    <n v="1"/>
    <n v="0"/>
    <n v="0"/>
    <n v="0"/>
    <n v="0"/>
    <x v="21"/>
    <m/>
    <x v="0"/>
    <m/>
  </r>
  <r>
    <s v="CC01169XX15"/>
    <n v="0"/>
    <n v="0"/>
    <n v="1"/>
    <n v="0"/>
    <n v="0"/>
    <n v="0"/>
    <n v="0"/>
    <x v="21"/>
    <m/>
    <x v="0"/>
    <m/>
  </r>
  <r>
    <s v="CC01170XX08"/>
    <n v="0"/>
    <n v="0"/>
    <n v="1"/>
    <n v="0"/>
    <n v="0"/>
    <n v="0"/>
    <n v="0"/>
    <x v="21"/>
    <m/>
    <x v="0"/>
    <m/>
  </r>
  <r>
    <s v="CC01171XX09"/>
    <n v="0"/>
    <n v="0"/>
    <n v="1"/>
    <n v="0"/>
    <n v="0"/>
    <n v="0"/>
    <n v="0"/>
    <x v="21"/>
    <m/>
    <x v="0"/>
    <m/>
  </r>
  <r>
    <s v="CC01172XX10"/>
    <n v="0"/>
    <n v="0"/>
    <n v="1"/>
    <n v="0"/>
    <n v="0"/>
    <n v="0"/>
    <n v="0"/>
    <x v="21"/>
    <m/>
    <x v="0"/>
    <m/>
  </r>
  <r>
    <s v="CC01173XX11"/>
    <n v="0"/>
    <n v="0"/>
    <n v="1"/>
    <n v="0"/>
    <n v="0"/>
    <n v="0"/>
    <n v="0"/>
    <x v="21"/>
    <m/>
    <x v="0"/>
    <m/>
  </r>
  <r>
    <s v="CC01175XX13"/>
    <n v="0"/>
    <n v="0"/>
    <n v="1"/>
    <n v="0"/>
    <n v="0"/>
    <n v="0"/>
    <n v="0"/>
    <x v="21"/>
    <m/>
    <x v="0"/>
    <m/>
  </r>
  <r>
    <s v="CC01176XX14"/>
    <n v="0"/>
    <n v="0"/>
    <n v="0"/>
    <n v="1"/>
    <n v="0"/>
    <n v="0"/>
    <n v="0"/>
    <x v="5"/>
    <m/>
    <x v="0"/>
    <m/>
  </r>
  <r>
    <s v="CC01177XX15"/>
    <n v="0"/>
    <n v="0"/>
    <n v="1"/>
    <n v="0"/>
    <n v="0"/>
    <n v="0"/>
    <n v="0"/>
    <x v="21"/>
    <m/>
    <x v="0"/>
    <m/>
  </r>
  <r>
    <s v="CC01178XX16"/>
    <n v="0"/>
    <n v="0"/>
    <n v="1"/>
    <n v="0"/>
    <n v="0"/>
    <n v="0"/>
    <n v="0"/>
    <x v="21"/>
    <m/>
    <x v="0"/>
    <m/>
  </r>
  <r>
    <s v="CC01179XX17"/>
    <n v="0"/>
    <n v="0"/>
    <n v="1"/>
    <n v="0"/>
    <n v="0"/>
    <n v="0"/>
    <n v="0"/>
    <x v="21"/>
    <m/>
    <x v="0"/>
    <m/>
  </r>
  <r>
    <s v="CC01181XX11"/>
    <n v="0"/>
    <n v="0"/>
    <n v="2"/>
    <n v="1"/>
    <n v="0"/>
    <n v="0"/>
    <n v="0"/>
    <x v="23"/>
    <m/>
    <x v="0"/>
    <m/>
  </r>
  <r>
    <s v="CC01182XX12"/>
    <n v="0"/>
    <n v="0"/>
    <n v="1"/>
    <n v="0"/>
    <n v="0"/>
    <n v="0"/>
    <n v="0"/>
    <x v="21"/>
    <m/>
    <x v="0"/>
    <m/>
  </r>
  <r>
    <s v="CC01183XX13"/>
    <n v="0"/>
    <n v="0"/>
    <n v="1"/>
    <n v="0"/>
    <n v="0"/>
    <n v="0"/>
    <n v="0"/>
    <x v="21"/>
    <m/>
    <x v="0"/>
    <m/>
  </r>
  <r>
    <s v="CC01184XX14"/>
    <n v="0"/>
    <n v="0"/>
    <n v="1"/>
    <n v="0"/>
    <n v="0"/>
    <n v="0"/>
    <n v="0"/>
    <x v="21"/>
    <m/>
    <x v="0"/>
    <m/>
  </r>
  <r>
    <s v="CC01185XX15"/>
    <n v="0"/>
    <n v="0"/>
    <n v="1"/>
    <n v="0"/>
    <n v="0"/>
    <n v="0"/>
    <n v="0"/>
    <x v="21"/>
    <m/>
    <x v="0"/>
    <m/>
  </r>
  <r>
    <s v="CC01186XX16"/>
    <n v="0"/>
    <n v="0"/>
    <n v="1"/>
    <n v="0"/>
    <n v="0"/>
    <n v="0"/>
    <n v="0"/>
    <x v="21"/>
    <m/>
    <x v="0"/>
    <m/>
  </r>
  <r>
    <s v="CC01187XX17"/>
    <n v="0"/>
    <n v="0"/>
    <n v="1"/>
    <n v="0"/>
    <n v="0"/>
    <n v="0"/>
    <n v="0"/>
    <x v="21"/>
    <m/>
    <x v="0"/>
    <m/>
  </r>
  <r>
    <s v="CC01188XX18"/>
    <n v="0"/>
    <n v="0"/>
    <n v="1"/>
    <n v="0"/>
    <n v="0"/>
    <n v="0"/>
    <n v="0"/>
    <x v="21"/>
    <m/>
    <x v="0"/>
    <m/>
  </r>
  <r>
    <s v="CC01189XX19"/>
    <n v="0"/>
    <n v="0"/>
    <n v="1"/>
    <n v="0"/>
    <n v="0"/>
    <n v="0"/>
    <n v="0"/>
    <x v="21"/>
    <m/>
    <x v="0"/>
    <m/>
  </r>
  <r>
    <s v="CC01190XX12"/>
    <n v="0"/>
    <n v="0"/>
    <n v="1"/>
    <n v="1"/>
    <n v="0"/>
    <n v="0"/>
    <n v="0"/>
    <x v="23"/>
    <m/>
    <x v="0"/>
    <m/>
  </r>
  <r>
    <s v="CC01191XX13"/>
    <n v="0"/>
    <n v="0"/>
    <n v="0"/>
    <n v="1"/>
    <n v="0"/>
    <n v="0"/>
    <n v="0"/>
    <x v="5"/>
    <m/>
    <x v="0"/>
    <m/>
  </r>
  <r>
    <s v="CC01192XX14"/>
    <n v="0"/>
    <n v="0"/>
    <n v="1"/>
    <n v="1"/>
    <n v="0"/>
    <n v="0"/>
    <n v="0"/>
    <x v="23"/>
    <m/>
    <x v="0"/>
    <m/>
  </r>
  <r>
    <s v="CC01193XX15"/>
    <n v="0"/>
    <n v="0"/>
    <n v="0"/>
    <n v="0"/>
    <n v="0"/>
    <n v="0"/>
    <n v="0"/>
    <x v="1"/>
    <m/>
    <x v="0"/>
    <s v="BIBS.  Baby didn't settle, not scanned"/>
  </r>
  <r>
    <s v="CC01194XX16"/>
    <n v="0"/>
    <n v="0"/>
    <n v="1"/>
    <n v="1"/>
    <n v="0"/>
    <n v="0"/>
    <n v="0"/>
    <x v="23"/>
    <m/>
    <x v="0"/>
    <m/>
  </r>
  <r>
    <s v="CC01195XX17"/>
    <n v="0"/>
    <n v="0"/>
    <n v="1"/>
    <n v="1"/>
    <n v="0"/>
    <n v="0"/>
    <n v="0"/>
    <x v="23"/>
    <m/>
    <x v="0"/>
    <m/>
  </r>
  <r>
    <s v="CC01196XX18"/>
    <n v="0"/>
    <n v="0"/>
    <n v="1"/>
    <n v="0"/>
    <n v="0"/>
    <n v="0"/>
    <n v="0"/>
    <x v="21"/>
    <m/>
    <x v="0"/>
    <m/>
  </r>
  <r>
    <s v="CC01197XX19"/>
    <n v="0"/>
    <n v="0"/>
    <n v="1"/>
    <n v="0"/>
    <n v="0"/>
    <n v="0"/>
    <n v="0"/>
    <x v="21"/>
    <m/>
    <x v="0"/>
    <m/>
  </r>
  <r>
    <s v="CC01198XX20"/>
    <n v="0"/>
    <n v="0"/>
    <n v="0"/>
    <n v="1"/>
    <n v="0"/>
    <n v="0"/>
    <n v="0"/>
    <x v="5"/>
    <m/>
    <x v="0"/>
    <m/>
  </r>
  <r>
    <s v="CC01199XX21"/>
    <n v="0"/>
    <n v="0"/>
    <n v="0"/>
    <n v="1"/>
    <n v="0"/>
    <n v="0"/>
    <n v="0"/>
    <x v="5"/>
    <m/>
    <x v="0"/>
    <m/>
  </r>
  <r>
    <s v="CC01200XX04"/>
    <n v="0"/>
    <n v="0"/>
    <n v="1"/>
    <n v="1"/>
    <n v="0"/>
    <n v="0"/>
    <n v="0"/>
    <x v="23"/>
    <m/>
    <x v="0"/>
    <m/>
  </r>
  <r>
    <s v="CC01201XX05"/>
    <n v="0"/>
    <n v="0"/>
    <n v="0"/>
    <n v="1"/>
    <n v="0"/>
    <n v="0"/>
    <n v="0"/>
    <x v="5"/>
    <m/>
    <x v="0"/>
    <m/>
  </r>
  <r>
    <s v="CC01202XX06"/>
    <n v="0"/>
    <n v="0"/>
    <n v="1"/>
    <n v="0"/>
    <n v="0"/>
    <n v="0"/>
    <n v="0"/>
    <x v="21"/>
    <m/>
    <x v="0"/>
    <m/>
  </r>
  <r>
    <s v="CC01203XX07"/>
    <n v="0"/>
    <n v="0"/>
    <n v="1"/>
    <n v="0"/>
    <n v="0"/>
    <n v="0"/>
    <n v="0"/>
    <x v="21"/>
    <m/>
    <x v="0"/>
    <m/>
  </r>
  <r>
    <s v="CC01204XX08"/>
    <n v="0"/>
    <n v="0"/>
    <n v="1"/>
    <n v="0"/>
    <n v="0"/>
    <n v="0"/>
    <n v="0"/>
    <x v="21"/>
    <m/>
    <x v="0"/>
    <m/>
  </r>
  <r>
    <s v="CC01205XX09"/>
    <n v="0"/>
    <n v="0"/>
    <n v="0"/>
    <n v="0"/>
    <n v="1"/>
    <n v="1"/>
    <n v="0"/>
    <x v="10"/>
    <m/>
    <x v="0"/>
    <m/>
  </r>
  <r>
    <s v="CC01206XX10"/>
    <n v="0"/>
    <n v="0"/>
    <n v="0"/>
    <n v="1"/>
    <n v="0"/>
    <n v="0"/>
    <n v="0"/>
    <x v="5"/>
    <m/>
    <x v="0"/>
    <m/>
  </r>
  <r>
    <s v="CC01207XX11"/>
    <n v="0"/>
    <n v="0"/>
    <n v="0"/>
    <n v="1"/>
    <n v="0"/>
    <n v="0"/>
    <n v="0"/>
    <x v="5"/>
    <m/>
    <x v="0"/>
    <m/>
  </r>
  <r>
    <s v="CC01208XX12"/>
    <n v="0"/>
    <n v="0"/>
    <n v="0"/>
    <n v="0"/>
    <n v="1"/>
    <n v="1"/>
    <n v="0"/>
    <x v="10"/>
    <m/>
    <x v="0"/>
    <m/>
  </r>
  <r>
    <s v="CC01209XX13"/>
    <n v="0"/>
    <n v="0"/>
    <n v="0"/>
    <n v="0"/>
    <n v="0"/>
    <n v="1"/>
    <n v="0"/>
    <x v="13"/>
    <m/>
    <x v="0"/>
    <m/>
  </r>
  <r>
    <s v="CC01210XX06"/>
    <n v="0"/>
    <n v="0"/>
    <n v="0"/>
    <n v="0"/>
    <n v="1"/>
    <n v="0"/>
    <n v="0"/>
    <x v="9"/>
    <m/>
    <x v="0"/>
    <m/>
  </r>
  <r>
    <s v="CC01211XX07"/>
    <n v="0"/>
    <n v="0"/>
    <n v="0"/>
    <n v="1"/>
    <n v="0"/>
    <n v="0"/>
    <n v="0"/>
    <x v="5"/>
    <m/>
    <x v="0"/>
    <m/>
  </r>
  <r>
    <s v="CC01212XX08"/>
    <n v="0"/>
    <n v="0"/>
    <n v="0"/>
    <n v="0"/>
    <n v="1"/>
    <n v="0"/>
    <n v="0"/>
    <x v="9"/>
    <m/>
    <x v="0"/>
    <m/>
  </r>
  <r>
    <s v="CC01213XX09"/>
    <n v="0"/>
    <n v="0"/>
    <n v="1"/>
    <n v="0"/>
    <n v="0"/>
    <n v="0"/>
    <n v="0"/>
    <x v="21"/>
    <m/>
    <x v="0"/>
    <m/>
  </r>
  <r>
    <s v="CC01215XX11"/>
    <n v="0"/>
    <n v="0"/>
    <n v="0"/>
    <n v="1"/>
    <n v="0"/>
    <n v="0"/>
    <n v="0"/>
    <x v="5"/>
    <m/>
    <x v="0"/>
    <m/>
  </r>
  <r>
    <s v="CC01216XX12"/>
    <n v="0"/>
    <n v="0"/>
    <n v="1"/>
    <n v="0"/>
    <n v="0"/>
    <n v="0"/>
    <n v="0"/>
    <x v="21"/>
    <m/>
    <x v="0"/>
    <m/>
  </r>
  <r>
    <s v="CC01217XX13"/>
    <n v="0"/>
    <n v="0"/>
    <n v="1"/>
    <n v="0"/>
    <n v="0"/>
    <n v="0"/>
    <n v="0"/>
    <x v="21"/>
    <m/>
    <x v="0"/>
    <m/>
  </r>
  <r>
    <s v="CC01218XX14"/>
    <n v="0"/>
    <n v="0"/>
    <n v="0"/>
    <n v="0"/>
    <n v="1"/>
    <n v="1"/>
    <n v="0"/>
    <x v="10"/>
    <m/>
    <x v="0"/>
    <m/>
  </r>
  <r>
    <s v="CC01219XX15"/>
    <n v="0"/>
    <n v="0"/>
    <n v="1"/>
    <n v="0"/>
    <n v="0"/>
    <n v="0"/>
    <n v="0"/>
    <x v="21"/>
    <m/>
    <x v="0"/>
    <m/>
  </r>
  <r>
    <s v="CC01220XX08"/>
    <n v="0"/>
    <n v="0"/>
    <n v="0"/>
    <n v="1"/>
    <n v="0"/>
    <n v="0"/>
    <n v="0"/>
    <x v="5"/>
    <m/>
    <x v="0"/>
    <m/>
  </r>
  <r>
    <s v="CC01221XX09"/>
    <n v="0"/>
    <n v="0"/>
    <n v="1"/>
    <n v="0"/>
    <n v="0"/>
    <n v="0"/>
    <n v="0"/>
    <x v="21"/>
    <m/>
    <x v="0"/>
    <m/>
  </r>
  <r>
    <s v="CC01222XX10"/>
    <n v="0"/>
    <n v="0"/>
    <n v="0"/>
    <n v="0"/>
    <n v="1"/>
    <n v="0"/>
    <n v="0"/>
    <x v="9"/>
    <m/>
    <x v="0"/>
    <m/>
  </r>
  <r>
    <s v="CC01223XX11"/>
    <n v="0"/>
    <n v="0"/>
    <n v="0"/>
    <n v="1"/>
    <n v="0"/>
    <n v="0"/>
    <n v="0"/>
    <x v="5"/>
    <m/>
    <x v="0"/>
    <m/>
  </r>
  <r>
    <s v="CC01224XX12"/>
    <n v="0"/>
    <n v="0"/>
    <n v="1"/>
    <n v="0"/>
    <n v="0"/>
    <n v="0"/>
    <n v="0"/>
    <x v="21"/>
    <m/>
    <x v="0"/>
    <m/>
  </r>
  <r>
    <s v="CC01226XX14"/>
    <n v="0"/>
    <n v="0"/>
    <n v="1"/>
    <n v="0"/>
    <n v="0"/>
    <n v="0"/>
    <n v="0"/>
    <x v="21"/>
    <m/>
    <x v="0"/>
    <m/>
  </r>
  <r>
    <s v="CC01227XX15"/>
    <n v="0"/>
    <n v="0"/>
    <n v="1"/>
    <n v="0"/>
    <n v="0"/>
    <n v="0"/>
    <n v="0"/>
    <x v="21"/>
    <m/>
    <x v="0"/>
    <m/>
  </r>
  <r>
    <s v="CC01228XX16"/>
    <n v="0"/>
    <n v="0"/>
    <n v="1"/>
    <n v="0"/>
    <n v="0"/>
    <n v="0"/>
    <n v="0"/>
    <x v="21"/>
    <m/>
    <x v="0"/>
    <m/>
  </r>
  <r>
    <s v="CC01229XX17"/>
    <n v="0"/>
    <n v="0"/>
    <n v="0"/>
    <n v="0"/>
    <n v="1"/>
    <n v="0"/>
    <n v="0"/>
    <x v="9"/>
    <m/>
    <x v="0"/>
    <m/>
  </r>
  <r>
    <s v="CC01230XX10"/>
    <n v="0"/>
    <n v="0"/>
    <n v="1"/>
    <n v="0"/>
    <n v="0"/>
    <n v="0"/>
    <n v="0"/>
    <x v="21"/>
    <m/>
    <x v="0"/>
    <m/>
  </r>
  <r>
    <s v="CC01232AN12"/>
    <n v="0"/>
    <n v="0"/>
    <n v="0"/>
    <n v="0"/>
    <n v="1"/>
    <n v="0"/>
    <n v="0"/>
    <x v="9"/>
    <m/>
    <x v="0"/>
    <m/>
  </r>
  <r>
    <s v="CC01232BN12"/>
    <n v="0"/>
    <n v="0"/>
    <n v="0"/>
    <n v="0"/>
    <n v="1"/>
    <n v="0"/>
    <n v="0"/>
    <x v="9"/>
    <m/>
    <x v="0"/>
    <m/>
  </r>
  <r>
    <s v="CC01234AN14"/>
    <n v="0"/>
    <n v="0"/>
    <n v="0"/>
    <n v="0"/>
    <n v="1"/>
    <n v="0"/>
    <n v="0"/>
    <x v="9"/>
    <m/>
    <x v="0"/>
    <m/>
  </r>
  <r>
    <s v="CC01234BN14"/>
    <n v="0"/>
    <n v="0"/>
    <n v="0"/>
    <n v="0"/>
    <n v="1"/>
    <n v="0"/>
    <n v="0"/>
    <x v="9"/>
    <m/>
    <x v="0"/>
    <m/>
  </r>
  <r>
    <s v="CC01235XX15"/>
    <n v="0"/>
    <n v="0"/>
    <n v="1"/>
    <n v="0"/>
    <n v="0"/>
    <n v="0"/>
    <n v="0"/>
    <x v="21"/>
    <m/>
    <x v="0"/>
    <m/>
  </r>
  <r>
    <s v="CC01236XX16"/>
    <n v="0"/>
    <n v="0"/>
    <n v="0"/>
    <n v="1"/>
    <n v="0"/>
    <n v="0"/>
    <n v="0"/>
    <x v="5"/>
    <m/>
    <x v="0"/>
    <m/>
  </r>
  <r>
    <s v="CC01237XX17"/>
    <n v="0"/>
    <n v="0"/>
    <n v="1"/>
    <n v="0"/>
    <n v="0"/>
    <n v="0"/>
    <n v="0"/>
    <x v="21"/>
    <m/>
    <x v="0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000-000000000000}" name="PivotTable8" cacheId="4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rowHeaderCaption="Code">
  <location ref="A3:G32" firstHeaderRow="1" firstDataRow="2" firstDataCol="1"/>
  <pivotFields count="12">
    <pivotField dataField="1" showAll="0"/>
    <pivotField showAll="0"/>
    <pivotField showAll="0"/>
    <pivotField showAll="0"/>
    <pivotField showAll="0"/>
    <pivotField showAll="0"/>
    <pivotField showAll="0"/>
    <pivotField showAll="0"/>
    <pivotField axis="axisRow" showAll="0" sortType="ascending">
      <items count="28">
        <item x="1"/>
        <item x="2"/>
        <item x="12"/>
        <item x="0"/>
        <item x="3"/>
        <item x="22"/>
        <item x="13"/>
        <item x="16"/>
        <item x="7"/>
        <item x="9"/>
        <item x="6"/>
        <item x="10"/>
        <item x="8"/>
        <item x="15"/>
        <item x="5"/>
        <item x="14"/>
        <item x="4"/>
        <item x="11"/>
        <item x="21"/>
        <item x="19"/>
        <item x="20"/>
        <item x="25"/>
        <item x="24"/>
        <item x="26"/>
        <item x="23"/>
        <item x="18"/>
        <item x="17"/>
        <item t="default"/>
      </items>
    </pivotField>
    <pivotField showAll="0"/>
    <pivotField axis="axisCol" showAll="0">
      <items count="6">
        <item x="4"/>
        <item x="1"/>
        <item x="3"/>
        <item x="2"/>
        <item n="dHCP" x="0"/>
        <item t="default"/>
      </items>
    </pivotField>
    <pivotField showAll="0"/>
  </pivotFields>
  <rowFields count="1">
    <field x="8"/>
  </rowFields>
  <rowItems count="2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 t="grand">
      <x/>
    </i>
  </rowItems>
  <colFields count="1">
    <field x="10"/>
  </colFields>
  <colItems count="6">
    <i>
      <x/>
    </i>
    <i>
      <x v="1"/>
    </i>
    <i>
      <x v="2"/>
    </i>
    <i>
      <x v="3"/>
    </i>
    <i>
      <x v="4"/>
    </i>
    <i t="grand">
      <x/>
    </i>
  </colItems>
  <dataFields count="1">
    <dataField name="Total Events" fld="0" subtotal="count" baseField="0" baseItem="0"/>
  </dataFields>
  <formats count="3">
    <format dxfId="32">
      <pivotArea dataOnly="0" labelOnly="1" fieldPosition="0">
        <references count="1">
          <reference field="10" count="0"/>
        </references>
      </pivotArea>
    </format>
    <format dxfId="31">
      <pivotArea dataOnly="0" labelOnly="1" grandCol="1" outline="0" fieldPosition="0"/>
    </format>
    <format dxfId="30">
      <pivotArea dataOnly="0" labelOnly="1" fieldPosition="0">
        <references count="1">
          <reference field="8" count="6">
            <x v="0"/>
            <x v="1"/>
            <x v="2"/>
            <x v="3"/>
            <x v="4"/>
            <x v="5"/>
          </reference>
        </references>
      </pivotArea>
    </format>
  </formats>
  <pivotTableStyleInfo name="PivotStyleLight26" showRowHeaders="1" showColHeaders="1" showRowStripes="1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Cohort" displayName="Cohort" ref="A1:X1164" totalsRowShown="0" headerRowDxfId="29">
  <autoFilter ref="A1:X1164" xr:uid="{00000000-0009-0000-0100-000001000000}"/>
  <tableColumns count="24">
    <tableColumn id="1" xr3:uid="{00000000-0010-0000-0000-000001000000}" name="Participant ID"/>
    <tableColumn id="3" xr3:uid="{00000000-0010-0000-0000-000003000000}" name="Fetal Pilot Scans, validated or not"/>
    <tableColumn id="4" xr3:uid="{00000000-0010-0000-0000-000004000000}" name="Neonatal Pilot Scans, validated or not"/>
    <tableColumn id="5" xr3:uid="{00000000-0010-0000-0000-000005000000}" name="Fetal dHCP Scans, Validated"/>
    <tableColumn id="6" xr3:uid="{00000000-0010-0000-0000-000006000000}" name="Neonatal dHCP Term Scans, Validated"/>
    <tableColumn id="7" xr3:uid="{00000000-0010-0000-0000-000007000000}" name="Neonatal dHCP Preterm Scans, Validated"/>
    <tableColumn id="8" xr3:uid="{00000000-0010-0000-0000-000008000000}" name="Neonatal dHCP Preterm-at- Term Scans, Validated"/>
    <tableColumn id="9" xr3:uid="{00000000-0010-0000-0000-000009000000}" name="Has child had an 18 month assessment.  NB this includes limited data, courtesy assessments etc"/>
    <tableColumn id="10" xr3:uid="{00000000-0010-0000-0000-00000A000000}" name="Code" dataDxfId="28">
      <calculatedColumnFormula array="1">TEXT(SUM(10^Code_Mask*(Cohort[[#This Row],[Fetal Pilot Scans, validated or not]:[Has child had an 18 month assessment.  NB this includes limited data, courtesy assessments etc]]&gt;0)),"0000000")</calculatedColumnFormula>
    </tableColumn>
    <tableColumn id="11" xr3:uid="{00000000-0010-0000-0000-00000B000000}" name="Is this an invalid participant: not consented to dHCP, doesn't exists, record entered in error?"/>
    <tableColumn id="12" xr3:uid="{00000000-0010-0000-0000-00000C000000}" name="Participant Status" dataDxfId="27"/>
    <tableColumn id="13" xr3:uid="{00000000-0010-0000-0000-00000D000000}" name="Comments" dataDxfId="26"/>
    <tableColumn id="2" xr3:uid="{77A4E9DC-5544-704C-B61B-2E7D6FCC6485}" name="Meaning" dataDxfId="25">
      <calculatedColumnFormula>VLOOKUP(Cohort[[#This Row],[Code]],Codes[],COLUMN(Codes[[#Headers],[Meaning]]),FALSE)</calculatedColumnFormula>
    </tableColumn>
    <tableColumn id="14" xr3:uid="{368D5EB9-C999-8243-8235-C83818D23418}" name="Parents Demographic" dataDxfId="24">
      <calculatedColumnFormula>VLOOKUP(Cohort[[#This Row],[Code]],Codes[],COLUMN(Codes[[#Headers],[Parents Demographic]]),FALSE)</calculatedColumnFormula>
    </tableColumn>
    <tableColumn id="15" xr3:uid="{0E11DFB3-42ED-9D4E-97E6-880657FB0F78}" name="Mother's Past Medical History" dataDxfId="23">
      <calculatedColumnFormula>VLOOKUP(Cohort[[#This Row],[Code]],Codes[],COLUMN(Codes[[#Headers],[Mother''s Past Medical History]]),FALSE)</calculatedColumnFormula>
    </tableColumn>
    <tableColumn id="16" xr3:uid="{4E4348D7-65A8-4E4C-8DFE-7F28DBF492E1}" name="EDD + Mode of Conception" dataDxfId="22">
      <calculatedColumnFormula>VLOOKUP(Cohort[[#This Row],[Code]],Codes[],COLUMN(Codes[[#Headers],[EDD + Mode of Conception]]),FALSE)</calculatedColumnFormula>
    </tableColumn>
    <tableColumn id="17" xr3:uid="{AB2C14E7-90B2-1543-B2CA-55CB7226AA0A}" name="Late Pregnancy History" dataDxfId="21">
      <calculatedColumnFormula>VLOOKUP(Cohort[[#This Row],[Code]],Codes[],COLUMN(Codes[[#Headers],[Late Pregnancy History]]),FALSE)</calculatedColumnFormula>
    </tableColumn>
    <tableColumn id="18" xr3:uid="{1BF840B2-23B6-E14F-960F-9CA6D9A1EDA2}" name="Labour History" dataDxfId="20">
      <calculatedColumnFormula>VLOOKUP(Cohort[[#This Row],[Code]],Codes[],COLUMN(Codes[[#Headers],[Labour History]]),FALSE)</calculatedColumnFormula>
    </tableColumn>
    <tableColumn id="19" xr3:uid="{861A5E2E-2C1B-B64C-9F5E-0F0FB7F45ED2}" name="Baby Background Information" dataDxfId="19">
      <calculatedColumnFormula>VLOOKUP(Cohort[[#This Row],[Code]],Codes[],COLUMN(Codes[[#Headers],[Baby Background Information]]),FALSE)</calculatedColumnFormula>
    </tableColumn>
    <tableColumn id="20" xr3:uid="{2C01A330-82B5-F24D-9C57-2DD67CC7FCB1}" name="EPDS" dataDxfId="18">
      <calculatedColumnFormula>VLOOKUP(Cohort[[#This Row],[Code]],Codes[],COLUMN(Codes[[#Headers],[EPDS]]),FALSE)</calculatedColumnFormula>
    </tableColumn>
    <tableColumn id="21" xr3:uid="{2C143D44-775E-624B-83C7-E3F0944DEF2E}" name="Mother's Medications" dataDxfId="17">
      <calculatedColumnFormula>VLOOKUP(Cohort[[#This Row],[Code]],Codes[],COLUMN(Codes[[#Headers],[Mother''s Medications]]),FALSE)</calculatedColumnFormula>
    </tableColumn>
    <tableColumn id="22" xr3:uid="{32B5C25B-ABAB-F242-8410-9EEA960DD90A}" name="Baby Medications" dataDxfId="16">
      <calculatedColumnFormula>VLOOKUP(Cohort[[#This Row],[Code]],Codes[],COLUMN(Codes[[#Headers],[Baby Medications]]),FALSE)</calculatedColumnFormula>
    </tableColumn>
    <tableColumn id="23" xr3:uid="{21BFA91B-BF6E-BF42-B504-EECE7837FE0E}" name="Obstetric Histpry" dataDxfId="15">
      <calculatedColumnFormula>VLOOKUP(Cohort[[#This Row],[Code]],Codes[],COLUMN(Codes[[#Headers],[Obstetric Histpry]]),FALSE)</calculatedColumnFormula>
    </tableColumn>
    <tableColumn id="24" xr3:uid="{5D254735-0FDF-5349-B742-6252FFB81A1D}" name="18 Month Follow on Data" dataDxfId="14">
      <calculatedColumnFormula>VLOOKUP(Cohort[[#This Row],[Code]],Codes[],COLUMN(Codes[[#Headers],[18 Month Follow on Data]]),FALSE)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46FFE34-A09B-224C-AF6C-20178EF393B3}" name="Codes" displayName="Codes" ref="A1:M28" totalsRowShown="0" headerRowDxfId="13">
  <autoFilter ref="A1:M28" xr:uid="{75E2B75C-72E8-F445-8CB9-8C53BA69F583}"/>
  <tableColumns count="13">
    <tableColumn id="1" xr3:uid="{BB1D9D0D-1D75-F745-93F7-8A4FCEC6DA10}" name="Code" dataDxfId="12"/>
    <tableColumn id="2" xr3:uid="{C4C32638-6E4E-004B-A542-BA372736ED36}" name="Meaning" dataDxfId="11"/>
    <tableColumn id="3" xr3:uid="{0467000E-86C8-2949-B1B5-11EFF9DBDF86}" name="Parents Demographic" dataDxfId="10"/>
    <tableColumn id="4" xr3:uid="{DD501B37-8705-C54F-BB08-5E126FC961C1}" name="Mother's Past Medical History" dataDxfId="9"/>
    <tableColumn id="5" xr3:uid="{EA9AE31B-B5F7-4449-9F58-0939E4F3D76F}" name="EDD + Mode of Conception" dataDxfId="8"/>
    <tableColumn id="6" xr3:uid="{177BA93A-481A-5740-BA23-1AD218357D11}" name="Late Pregnancy History" dataDxfId="7"/>
    <tableColumn id="7" xr3:uid="{388CD3EB-50C8-BA49-BEB2-D393E46D3922}" name="Labour History" dataDxfId="6"/>
    <tableColumn id="8" xr3:uid="{A1FCC3F4-60D9-6345-ABCC-889269B34CF5}" name="Baby Background Information" dataDxfId="5"/>
    <tableColumn id="9" xr3:uid="{887D8F1C-7553-CE40-8858-52E59B7661E9}" name="EPDS" dataDxfId="4"/>
    <tableColumn id="10" xr3:uid="{45D2EA59-57C0-EE4B-BCE0-845193325617}" name="Mother's Medications" dataDxfId="3"/>
    <tableColumn id="11" xr3:uid="{234705CE-E4CA-384D-A83C-0A38CC43F5D1}" name="Baby Medications" dataDxfId="2"/>
    <tableColumn id="12" xr3:uid="{265A1D57-3E0C-A149-8990-969FE7A4803A}" name="Obstetric Histpry" dataDxfId="1"/>
    <tableColumn id="13" xr3:uid="{918EE23D-152E-2E49-AFDA-133BE10BE8A8}" name="18 Month Follow on Data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S48"/>
  <sheetViews>
    <sheetView tabSelected="1" zoomScale="137" workbookViewId="0">
      <selection activeCell="C10" sqref="C10"/>
    </sheetView>
  </sheetViews>
  <sheetFormatPr baseColWidth="10" defaultRowHeight="16" x14ac:dyDescent="0.2"/>
  <cols>
    <col min="1" max="1" width="20.1640625" bestFit="1" customWidth="1"/>
    <col min="2" max="2" width="15.5" bestFit="1" customWidth="1"/>
    <col min="3" max="3" width="14.5" bestFit="1" customWidth="1"/>
    <col min="4" max="4" width="13.5" bestFit="1" customWidth="1"/>
    <col min="5" max="5" width="10.33203125" bestFit="1" customWidth="1"/>
    <col min="6" max="6" width="5.5" bestFit="1" customWidth="1"/>
    <col min="8" max="8" width="45.33203125" style="1" customWidth="1"/>
    <col min="9" max="9" width="12" customWidth="1"/>
    <col min="10" max="10" width="11.5" style="1" customWidth="1"/>
    <col min="11" max="11" width="10.33203125" customWidth="1"/>
  </cols>
  <sheetData>
    <row r="3" spans="1:19" x14ac:dyDescent="0.2">
      <c r="A3" s="4" t="s">
        <v>1261</v>
      </c>
      <c r="B3" s="4" t="s">
        <v>1209</v>
      </c>
    </row>
    <row r="4" spans="1:19" ht="89" customHeight="1" x14ac:dyDescent="0.2">
      <c r="A4" s="4" t="s">
        <v>1178</v>
      </c>
      <c r="B4" s="1" t="s">
        <v>617</v>
      </c>
      <c r="C4" s="1" t="s">
        <v>16</v>
      </c>
      <c r="D4" s="1" t="s">
        <v>191</v>
      </c>
      <c r="E4" s="1" t="s">
        <v>36</v>
      </c>
      <c r="F4" s="1" t="s">
        <v>1210</v>
      </c>
      <c r="G4" s="1" t="s">
        <v>1208</v>
      </c>
      <c r="H4" s="11" t="s">
        <v>1244</v>
      </c>
      <c r="I4" s="11" t="s">
        <v>1245</v>
      </c>
      <c r="J4" s="11" t="s">
        <v>1246</v>
      </c>
      <c r="K4" s="11" t="s">
        <v>1247</v>
      </c>
      <c r="L4" s="11" t="s">
        <v>1248</v>
      </c>
      <c r="M4" s="11" t="s">
        <v>1259</v>
      </c>
      <c r="N4" s="11" t="s">
        <v>1249</v>
      </c>
      <c r="O4" s="11" t="s">
        <v>1250</v>
      </c>
      <c r="P4" s="11" t="s">
        <v>1251</v>
      </c>
      <c r="Q4" s="11" t="s">
        <v>1252</v>
      </c>
      <c r="R4" s="11" t="s">
        <v>1253</v>
      </c>
      <c r="S4" s="12" t="s">
        <v>1254</v>
      </c>
    </row>
    <row r="5" spans="1:19" ht="41" customHeight="1" x14ac:dyDescent="0.2">
      <c r="A5" s="9" t="s">
        <v>1181</v>
      </c>
      <c r="B5" s="6">
        <v>1</v>
      </c>
      <c r="C5" s="6">
        <v>5</v>
      </c>
      <c r="D5" s="6">
        <v>1</v>
      </c>
      <c r="E5" s="6">
        <v>7</v>
      </c>
      <c r="F5" s="6">
        <v>3</v>
      </c>
      <c r="G5" s="6">
        <v>17</v>
      </c>
      <c r="H5" s="13" t="str">
        <f>VLOOKUP($A5,Codes[],COLUMN(Codes[[#Headers],[Meaning]]),FALSE)</f>
        <v>No dHCP data at ll.  ?Enrolment, ?Baby Born, ?EPDS but not cleaned</v>
      </c>
      <c r="I5" s="14" t="str">
        <f>VLOOKUP($A5,Codes[],COLUMN(Codes[[#Headers],[Parents Demographic]]),FALSE)</f>
        <v>No</v>
      </c>
      <c r="J5" s="14" t="str">
        <f>VLOOKUP($A5,Codes[],COLUMN(Codes[[#Headers],[Mother''s Past Medical History]]),FALSE)</f>
        <v>No</v>
      </c>
      <c r="K5" s="14" t="str">
        <f>VLOOKUP($A5,Codes[],COLUMN(Codes[[#Headers],[EDD + Mode of Conception]]),FALSE)</f>
        <v>No</v>
      </c>
      <c r="L5" s="14" t="str">
        <f>VLOOKUP($A5,Codes[],COLUMN(Codes[[#Headers],[Late Pregnancy History]]),FALSE)</f>
        <v>No</v>
      </c>
      <c r="M5" s="14" t="str">
        <f>VLOOKUP($A5,Codes[],COLUMN(Codes[[#Headers],[Labour History]]),FALSE)</f>
        <v>No</v>
      </c>
      <c r="N5" s="14" t="str">
        <f>VLOOKUP($A5,Codes[],COLUMN(Codes[[#Headers],[Baby Background Information]]),FALSE)</f>
        <v>No</v>
      </c>
      <c r="O5" s="14" t="str">
        <f>VLOOKUP($A5,Codes[],COLUMN(Codes[[#Headers],[EPDS]]),FALSE)</f>
        <v>No</v>
      </c>
      <c r="P5" s="14" t="str">
        <f>VLOOKUP($A5,Codes[],COLUMN(Codes[[#Headers],[Mother''s Medications]]),FALSE)</f>
        <v>No</v>
      </c>
      <c r="Q5" s="14" t="str">
        <f>VLOOKUP($A5,Codes[],COLUMN(Codes[[#Headers],[Baby Medications]]),FALSE)</f>
        <v>No</v>
      </c>
      <c r="R5" s="14" t="str">
        <f>VLOOKUP($A5,Codes[],COLUMN(Codes[[#Headers],[Obstetric Histpry]]),FALSE)</f>
        <v>No</v>
      </c>
      <c r="S5" s="18" t="str">
        <f>VLOOKUP($A5,Codes[],COLUMN(Codes[[#Headers],[18 Month Follow on Data]]),FALSE)</f>
        <v>No</v>
      </c>
    </row>
    <row r="6" spans="1:19" ht="34" x14ac:dyDescent="0.2">
      <c r="A6" s="9" t="s">
        <v>1182</v>
      </c>
      <c r="B6" s="6"/>
      <c r="C6" s="6"/>
      <c r="D6" s="6"/>
      <c r="E6" s="6"/>
      <c r="F6" s="6">
        <v>1</v>
      </c>
      <c r="G6" s="6">
        <v>1</v>
      </c>
      <c r="H6" s="13" t="str">
        <f>VLOOKUP($A6,Codes[],COLUMN(Codes[[#Headers],[Meaning]]),FALSE)</f>
        <v>Neonatal pilot.  Enrolment and baby born data. No EPDS.  Not Cleaned</v>
      </c>
      <c r="I6" s="19" t="str">
        <f>VLOOKUP($A6,Codes[],COLUMN(Codes[[#Headers],[Parents Demographic]]),FALSE)</f>
        <v>Yes - uncleaned</v>
      </c>
      <c r="J6" s="19" t="str">
        <f>VLOOKUP($A6,Codes[],COLUMN(Codes[[#Headers],[Mother''s Past Medical History]]),FALSE)</f>
        <v>Yes - uncleaned</v>
      </c>
      <c r="K6" s="19" t="str">
        <f>VLOOKUP($A6,Codes[],COLUMN(Codes[[#Headers],[EDD + Mode of Conception]]),FALSE)</f>
        <v>Yes - uncleaned</v>
      </c>
      <c r="L6" s="19" t="str">
        <f>VLOOKUP($A6,Codes[],COLUMN(Codes[[#Headers],[Late Pregnancy History]]),FALSE)</f>
        <v>Yes - uncleaned</v>
      </c>
      <c r="M6" s="19" t="str">
        <f>VLOOKUP($A6,Codes[],COLUMN(Codes[[#Headers],[Labour History]]),FALSE)</f>
        <v>Yes - uncleaned</v>
      </c>
      <c r="N6" s="19" t="str">
        <f>VLOOKUP($A6,Codes[],COLUMN(Codes[[#Headers],[Baby Background Information]]),FALSE)</f>
        <v>Yes - uncleaned</v>
      </c>
      <c r="O6" s="14" t="str">
        <f>VLOOKUP($A6,Codes[],COLUMN(Codes[[#Headers],[EPDS]]),FALSE)</f>
        <v>No</v>
      </c>
      <c r="P6" s="19" t="str">
        <f>VLOOKUP($A6,Codes[],COLUMN(Codes[[#Headers],[Mother''s Medications]]),FALSE)</f>
        <v>Yes - uncleaned</v>
      </c>
      <c r="Q6" s="19" t="str">
        <f>VLOOKUP($A6,Codes[],COLUMN(Codes[[#Headers],[Baby Medications]]),FALSE)</f>
        <v>Yes - uncleaned</v>
      </c>
      <c r="R6" s="19" t="str">
        <f>VLOOKUP($A6,Codes[],COLUMN(Codes[[#Headers],[Obstetric Histpry]]),FALSE)</f>
        <v>Yes - uncleaned</v>
      </c>
      <c r="S6" s="18" t="str">
        <f>VLOOKUP($A6,Codes[],COLUMN(Codes[[#Headers],[18 Month Follow on Data]]),FALSE)</f>
        <v>No</v>
      </c>
    </row>
    <row r="7" spans="1:19" ht="34" x14ac:dyDescent="0.2">
      <c r="A7" s="9" t="s">
        <v>1183</v>
      </c>
      <c r="B7" s="6"/>
      <c r="C7" s="6">
        <v>3</v>
      </c>
      <c r="D7" s="6"/>
      <c r="E7" s="6"/>
      <c r="F7" s="6">
        <v>151</v>
      </c>
      <c r="G7" s="6">
        <v>154</v>
      </c>
      <c r="H7" s="13" t="str">
        <f>VLOOKUP($A7,Codes[],COLUMN(Codes[[#Headers],[Meaning]]),FALSE)</f>
        <v>Fetal pilot.  Not assessed.  Enrolment, EPDS, not cleaned</v>
      </c>
      <c r="I7" s="19" t="str">
        <f>VLOOKUP($A7,Codes[],COLUMN(Codes[[#Headers],[Parents Demographic]]),FALSE)</f>
        <v>Yes - uncleaned</v>
      </c>
      <c r="J7" s="19" t="str">
        <f>VLOOKUP($A7,Codes[],COLUMN(Codes[[#Headers],[Mother''s Past Medical History]]),FALSE)</f>
        <v>Yes - uncleaned</v>
      </c>
      <c r="K7" s="19" t="str">
        <f>VLOOKUP($A7,Codes[],COLUMN(Codes[[#Headers],[EDD + Mode of Conception]]),FALSE)</f>
        <v>Yes - uncleaned</v>
      </c>
      <c r="L7" s="14" t="str">
        <f>VLOOKUP($A7,Codes[],COLUMN(Codes[[#Headers],[Late Pregnancy History]]),FALSE)</f>
        <v>No</v>
      </c>
      <c r="M7" s="14" t="str">
        <f>VLOOKUP($A7,Codes[],COLUMN(Codes[[#Headers],[Labour History]]),FALSE)</f>
        <v>No</v>
      </c>
      <c r="N7" s="14" t="str">
        <f>VLOOKUP($A7,Codes[],COLUMN(Codes[[#Headers],[Baby Background Information]]),FALSE)</f>
        <v>No</v>
      </c>
      <c r="O7" s="19" t="str">
        <f>VLOOKUP($A7,Codes[],COLUMN(Codes[[#Headers],[EPDS]]),FALSE)</f>
        <v>Yes</v>
      </c>
      <c r="P7" s="19" t="str">
        <f>VLOOKUP($A7,Codes[],COLUMN(Codes[[#Headers],[Mother''s Medications]]),FALSE)</f>
        <v>Yes - uncleaned</v>
      </c>
      <c r="Q7" s="14" t="str">
        <f>VLOOKUP($A7,Codes[],COLUMN(Codes[[#Headers],[Baby Medications]]),FALSE)</f>
        <v>No</v>
      </c>
      <c r="R7" s="19" t="str">
        <f>VLOOKUP($A7,Codes[],COLUMN(Codes[[#Headers],[Obstetric Histpry]]),FALSE)</f>
        <v>Yes - uncleaned</v>
      </c>
      <c r="S7" s="18" t="str">
        <f>VLOOKUP($A7,Codes[],COLUMN(Codes[[#Headers],[18 Month Follow on Data]]),FALSE)</f>
        <v>No</v>
      </c>
    </row>
    <row r="8" spans="1:19" ht="51" x14ac:dyDescent="0.2">
      <c r="A8" s="9" t="s">
        <v>1184</v>
      </c>
      <c r="B8" s="6"/>
      <c r="C8" s="6"/>
      <c r="D8" s="6"/>
      <c r="E8" s="6"/>
      <c r="F8" s="6">
        <v>26</v>
      </c>
      <c r="G8" s="6">
        <v>26</v>
      </c>
      <c r="H8" s="13" t="str">
        <f>VLOOKUP($A8,Codes[],COLUMN(Codes[[#Headers],[Meaning]]),FALSE)</f>
        <v>Follow up but no scans recorded.  All neontal pilot scans not entered into redcap except one failed scan.  No data at all except follow up</v>
      </c>
      <c r="I8" s="14" t="str">
        <f>VLOOKUP($A8,Codes[],COLUMN(Codes[[#Headers],[Parents Demographic]]),FALSE)</f>
        <v>No</v>
      </c>
      <c r="J8" s="14" t="str">
        <f>VLOOKUP($A8,Codes[],COLUMN(Codes[[#Headers],[Mother''s Past Medical History]]),FALSE)</f>
        <v>No</v>
      </c>
      <c r="K8" s="14" t="str">
        <f>VLOOKUP($A8,Codes[],COLUMN(Codes[[#Headers],[EDD + Mode of Conception]]),FALSE)</f>
        <v>EDD in the follow up</v>
      </c>
      <c r="L8" s="14" t="str">
        <f>VLOOKUP($A8,Codes[],COLUMN(Codes[[#Headers],[Late Pregnancy History]]),FALSE)</f>
        <v>No</v>
      </c>
      <c r="M8" s="14" t="str">
        <f>VLOOKUP($A8,Codes[],COLUMN(Codes[[#Headers],[Labour History]]),FALSE)</f>
        <v>No</v>
      </c>
      <c r="N8" s="14" t="str">
        <f>VLOOKUP($A8,Codes[],COLUMN(Codes[[#Headers],[Baby Background Information]]),FALSE)</f>
        <v>No</v>
      </c>
      <c r="O8" s="14" t="str">
        <f>VLOOKUP($A8,Codes[],COLUMN(Codes[[#Headers],[EPDS]]),FALSE)</f>
        <v>No</v>
      </c>
      <c r="P8" s="14" t="str">
        <f>VLOOKUP($A8,Codes[],COLUMN(Codes[[#Headers],[Mother''s Medications]]),FALSE)</f>
        <v>No</v>
      </c>
      <c r="Q8" s="14" t="str">
        <f>VLOOKUP($A8,Codes[],COLUMN(Codes[[#Headers],[Baby Medications]]),FALSE)</f>
        <v>No</v>
      </c>
      <c r="R8" s="14" t="str">
        <f>VLOOKUP($A8,Codes[],COLUMN(Codes[[#Headers],[Obstetric Histpry]]),FALSE)</f>
        <v>No</v>
      </c>
      <c r="S8" s="20" t="str">
        <f>VLOOKUP($A8,Codes[],COLUMN(Codes[[#Headers],[18 Month Follow on Data]]),FALSE)</f>
        <v>Yes - uncleaned</v>
      </c>
    </row>
    <row r="9" spans="1:19" ht="34" x14ac:dyDescent="0.2">
      <c r="A9" s="9" t="s">
        <v>1185</v>
      </c>
      <c r="B9" s="6"/>
      <c r="C9" s="6"/>
      <c r="D9" s="6"/>
      <c r="E9" s="6"/>
      <c r="F9" s="6">
        <v>1</v>
      </c>
      <c r="G9" s="6">
        <v>1</v>
      </c>
      <c r="H9" s="13" t="str">
        <f>VLOOKUP($A9,Codes[],COLUMN(Codes[[#Headers],[Meaning]]),FALSE)</f>
        <v>Neonatal pilot.  Enrolment and baby born data. No EPDS.  Not Cleaned</v>
      </c>
      <c r="I9" s="19" t="str">
        <f>VLOOKUP($A9,Codes[],COLUMN(Codes[[#Headers],[Parents Demographic]]),FALSE)</f>
        <v>Yes - uncleaned</v>
      </c>
      <c r="J9" s="19" t="str">
        <f>VLOOKUP($A9,Codes[],COLUMN(Codes[[#Headers],[Mother''s Past Medical History]]),FALSE)</f>
        <v>Yes - uncleaned</v>
      </c>
      <c r="K9" s="19" t="str">
        <f>VLOOKUP($A9,Codes[],COLUMN(Codes[[#Headers],[EDD + Mode of Conception]]),FALSE)</f>
        <v>Yes - uncleaned</v>
      </c>
      <c r="L9" s="19" t="str">
        <f>VLOOKUP($A9,Codes[],COLUMN(Codes[[#Headers],[Late Pregnancy History]]),FALSE)</f>
        <v>Yes - uncleaned</v>
      </c>
      <c r="M9" s="19" t="str">
        <f>VLOOKUP($A9,Codes[],COLUMN(Codes[[#Headers],[Labour History]]),FALSE)</f>
        <v>Yes - uncleaned</v>
      </c>
      <c r="N9" s="19" t="str">
        <f>VLOOKUP($A9,Codes[],COLUMN(Codes[[#Headers],[Baby Background Information]]),FALSE)</f>
        <v>Yes - uncleaned</v>
      </c>
      <c r="O9" s="14" t="str">
        <f>VLOOKUP($A9,Codes[],COLUMN(Codes[[#Headers],[EPDS]]),FALSE)</f>
        <v>No</v>
      </c>
      <c r="P9" s="19" t="str">
        <f>VLOOKUP($A9,Codes[],COLUMN(Codes[[#Headers],[Mother''s Medications]]),FALSE)</f>
        <v>Yes - uncleaned</v>
      </c>
      <c r="Q9" s="19" t="str">
        <f>VLOOKUP($A9,Codes[],COLUMN(Codes[[#Headers],[Baby Medications]]),FALSE)</f>
        <v>Yes - uncleaned</v>
      </c>
      <c r="R9" s="19" t="str">
        <f>VLOOKUP($A9,Codes[],COLUMN(Codes[[#Headers],[Obstetric Histpry]]),FALSE)</f>
        <v>Yes - uncleaned</v>
      </c>
      <c r="S9" s="20" t="str">
        <f>VLOOKUP($A9,Codes[],COLUMN(Codes[[#Headers],[18 Month Follow on Data]]),FALSE)</f>
        <v>Yes - uncleaned</v>
      </c>
    </row>
    <row r="10" spans="1:19" ht="34" x14ac:dyDescent="0.2">
      <c r="A10" s="9" t="s">
        <v>1186</v>
      </c>
      <c r="B10" s="6"/>
      <c r="C10" s="6"/>
      <c r="D10" s="6"/>
      <c r="E10" s="6"/>
      <c r="F10" s="6">
        <v>1</v>
      </c>
      <c r="G10" s="6">
        <v>1</v>
      </c>
      <c r="H10" s="13" t="str">
        <f>VLOOKUP($A10,Codes[],COLUMN(Codes[[#Headers],[Meaning]]),FALSE)</f>
        <v>Fetal pilot and 18 month assessment</v>
      </c>
      <c r="I10" s="19" t="str">
        <f>VLOOKUP($A10,Codes[],COLUMN(Codes[[#Headers],[Parents Demographic]]),FALSE)</f>
        <v>Yes - uncleaned</v>
      </c>
      <c r="J10" s="19" t="str">
        <f>VLOOKUP($A10,Codes[],COLUMN(Codes[[#Headers],[Mother''s Past Medical History]]),FALSE)</f>
        <v>Yes - uncleaned</v>
      </c>
      <c r="K10" s="19" t="str">
        <f>VLOOKUP($A10,Codes[],COLUMN(Codes[[#Headers],[EDD + Mode of Conception]]),FALSE)</f>
        <v>Yes - uncleaned</v>
      </c>
      <c r="L10" s="14" t="str">
        <f>VLOOKUP($A10,Codes[],COLUMN(Codes[[#Headers],[Late Pregnancy History]]),FALSE)</f>
        <v>No</v>
      </c>
      <c r="M10" s="14" t="str">
        <f>VLOOKUP($A10,Codes[],COLUMN(Codes[[#Headers],[Labour History]]),FALSE)</f>
        <v>No</v>
      </c>
      <c r="N10" s="14" t="str">
        <f>VLOOKUP($A10,Codes[],COLUMN(Codes[[#Headers],[Baby Background Information]]),FALSE)</f>
        <v>No</v>
      </c>
      <c r="O10" s="19" t="str">
        <f>VLOOKUP($A10,Codes[],COLUMN(Codes[[#Headers],[EPDS]]),FALSE)</f>
        <v>Yes - uncleaned</v>
      </c>
      <c r="P10" s="19" t="str">
        <f>VLOOKUP($A10,Codes[],COLUMN(Codes[[#Headers],[Mother''s Medications]]),FALSE)</f>
        <v>Yes - uncleaned</v>
      </c>
      <c r="Q10" s="14" t="str">
        <f>VLOOKUP($A10,Codes[],COLUMN(Codes[[#Headers],[Baby Medications]]),FALSE)</f>
        <v>No</v>
      </c>
      <c r="R10" s="19" t="str">
        <f>VLOOKUP($A10,Codes[],COLUMN(Codes[[#Headers],[Obstetric Histpry]]),FALSE)</f>
        <v>Yes - uncleaned</v>
      </c>
      <c r="S10" s="20" t="str">
        <f>VLOOKUP($A10,Codes[],COLUMN(Codes[[#Headers],[18 Month Follow on Data]]),FALSE)</f>
        <v>Yes - uncleaned</v>
      </c>
    </row>
    <row r="11" spans="1:19" ht="17" x14ac:dyDescent="0.2">
      <c r="A11" s="5" t="s">
        <v>1187</v>
      </c>
      <c r="B11" s="6"/>
      <c r="C11" s="6">
        <v>4</v>
      </c>
      <c r="D11" s="6"/>
      <c r="E11" s="6"/>
      <c r="F11" s="6">
        <v>11</v>
      </c>
      <c r="G11" s="6">
        <v>15</v>
      </c>
      <c r="H11" s="13" t="str">
        <f>VLOOKUP($A11,Codes[],COLUMN(Codes[[#Headers],[Meaning]]),FALSE)</f>
        <v>Pre-term_at term only, no other scans not assessed</v>
      </c>
      <c r="I11" s="21" t="str">
        <f>VLOOKUP($A11,Codes[],COLUMN(Codes[[#Headers],[Parents Demographic]]),FALSE)</f>
        <v>Yes</v>
      </c>
      <c r="J11" s="21" t="str">
        <f>VLOOKUP($A11,Codes[],COLUMN(Codes[[#Headers],[Mother''s Past Medical History]]),FALSE)</f>
        <v>Yes</v>
      </c>
      <c r="K11" s="21" t="str">
        <f>VLOOKUP($A11,Codes[],COLUMN(Codes[[#Headers],[EDD + Mode of Conception]]),FALSE)</f>
        <v>Yes</v>
      </c>
      <c r="L11" s="21" t="str">
        <f>VLOOKUP($A11,Codes[],COLUMN(Codes[[#Headers],[Late Pregnancy History]]),FALSE)</f>
        <v>Yes</v>
      </c>
      <c r="M11" s="21" t="str">
        <f>VLOOKUP($A11,Codes[],COLUMN(Codes[[#Headers],[Labour History]]),FALSE)</f>
        <v>Yes</v>
      </c>
      <c r="N11" s="21" t="str">
        <f>VLOOKUP($A11,Codes[],COLUMN(Codes[[#Headers],[Baby Background Information]]),FALSE)</f>
        <v>Yes</v>
      </c>
      <c r="O11" s="21" t="str">
        <f>VLOOKUP($A11,Codes[],COLUMN(Codes[[#Headers],[EPDS]]),FALSE)</f>
        <v>Yes</v>
      </c>
      <c r="P11" s="21" t="str">
        <f>VLOOKUP($A11,Codes[],COLUMN(Codes[[#Headers],[Mother''s Medications]]),FALSE)</f>
        <v>Yes</v>
      </c>
      <c r="Q11" s="21" t="str">
        <f>VLOOKUP($A11,Codes[],COLUMN(Codes[[#Headers],[Baby Medications]]),FALSE)</f>
        <v>Yes</v>
      </c>
      <c r="R11" s="21" t="str">
        <f>VLOOKUP($A11,Codes[],COLUMN(Codes[[#Headers],[Obstetric Histpry]]),FALSE)</f>
        <v>Yes</v>
      </c>
      <c r="S11" s="18" t="str">
        <f>VLOOKUP($A11,Codes[],COLUMN(Codes[[#Headers],[18 Month Follow on Data]]),FALSE)</f>
        <v>No</v>
      </c>
    </row>
    <row r="12" spans="1:19" ht="34" x14ac:dyDescent="0.2">
      <c r="A12" s="5" t="s">
        <v>1188</v>
      </c>
      <c r="B12" s="6"/>
      <c r="C12" s="6"/>
      <c r="D12" s="6"/>
      <c r="E12" s="6"/>
      <c r="F12" s="6">
        <v>1</v>
      </c>
      <c r="G12" s="6">
        <v>1</v>
      </c>
      <c r="H12" s="13" t="str">
        <f>VLOOKUP($A12,Codes[],COLUMN(Codes[[#Headers],[Meaning]]),FALSE)</f>
        <v>Pre-term_at term only + a fetal pilot no other scans not assessed</v>
      </c>
      <c r="I12" s="21" t="str">
        <f>VLOOKUP($A12,Codes[],COLUMN(Codes[[#Headers],[Parents Demographic]]),FALSE)</f>
        <v>Yes</v>
      </c>
      <c r="J12" s="21" t="str">
        <f>VLOOKUP($A12,Codes[],COLUMN(Codes[[#Headers],[Mother''s Past Medical History]]),FALSE)</f>
        <v>Yes</v>
      </c>
      <c r="K12" s="21" t="str">
        <f>VLOOKUP($A12,Codes[],COLUMN(Codes[[#Headers],[EDD + Mode of Conception]]),FALSE)</f>
        <v>Yes</v>
      </c>
      <c r="L12" s="21" t="str">
        <f>VLOOKUP($A12,Codes[],COLUMN(Codes[[#Headers],[Late Pregnancy History]]),FALSE)</f>
        <v>Yes</v>
      </c>
      <c r="M12" s="21" t="str">
        <f>VLOOKUP($A12,Codes[],COLUMN(Codes[[#Headers],[Labour History]]),FALSE)</f>
        <v>Yes</v>
      </c>
      <c r="N12" s="21" t="str">
        <f>VLOOKUP($A12,Codes[],COLUMN(Codes[[#Headers],[Baby Background Information]]),FALSE)</f>
        <v>Yes</v>
      </c>
      <c r="O12" s="21" t="str">
        <f>VLOOKUP($A12,Codes[],COLUMN(Codes[[#Headers],[EPDS]]),FALSE)</f>
        <v>Yes</v>
      </c>
      <c r="P12" s="21" t="str">
        <f>VLOOKUP($A12,Codes[],COLUMN(Codes[[#Headers],[Mother''s Medications]]),FALSE)</f>
        <v>Yes</v>
      </c>
      <c r="Q12" s="21" t="str">
        <f>VLOOKUP($A12,Codes[],COLUMN(Codes[[#Headers],[Baby Medications]]),FALSE)</f>
        <v>Yes</v>
      </c>
      <c r="R12" s="21" t="str">
        <f>VLOOKUP($A12,Codes[],COLUMN(Codes[[#Headers],[Obstetric Histpry]]),FALSE)</f>
        <v>Yes</v>
      </c>
      <c r="S12" s="18" t="str">
        <f>VLOOKUP($A12,Codes[],COLUMN(Codes[[#Headers],[18 Month Follow on Data]]),FALSE)</f>
        <v>No</v>
      </c>
    </row>
    <row r="13" spans="1:19" ht="34" x14ac:dyDescent="0.2">
      <c r="A13" s="5" t="s">
        <v>1189</v>
      </c>
      <c r="B13" s="6"/>
      <c r="C13" s="6"/>
      <c r="D13" s="6"/>
      <c r="E13" s="6"/>
      <c r="F13" s="6">
        <v>30</v>
      </c>
      <c r="G13" s="6">
        <v>30</v>
      </c>
      <c r="H13" s="13" t="str">
        <f>VLOOKUP($A13,Codes[],COLUMN(Codes[[#Headers],[Meaning]]),FALSE)</f>
        <v>Pre-term_at term only, no other scans, assessed at 18 months</v>
      </c>
      <c r="I13" s="21" t="str">
        <f>VLOOKUP($A13,Codes[],COLUMN(Codes[[#Headers],[Parents Demographic]]),FALSE)</f>
        <v>Yes</v>
      </c>
      <c r="J13" s="21" t="str">
        <f>VLOOKUP($A13,Codes[],COLUMN(Codes[[#Headers],[Mother''s Past Medical History]]),FALSE)</f>
        <v>Yes</v>
      </c>
      <c r="K13" s="21" t="str">
        <f>VLOOKUP($A13,Codes[],COLUMN(Codes[[#Headers],[EDD + Mode of Conception]]),FALSE)</f>
        <v>Yes</v>
      </c>
      <c r="L13" s="21" t="str">
        <f>VLOOKUP($A13,Codes[],COLUMN(Codes[[#Headers],[Late Pregnancy History]]),FALSE)</f>
        <v>Yes</v>
      </c>
      <c r="M13" s="21" t="str">
        <f>VLOOKUP($A13,Codes[],COLUMN(Codes[[#Headers],[Labour History]]),FALSE)</f>
        <v>Yes</v>
      </c>
      <c r="N13" s="21" t="str">
        <f>VLOOKUP($A13,Codes[],COLUMN(Codes[[#Headers],[Baby Background Information]]),FALSE)</f>
        <v>Yes</v>
      </c>
      <c r="O13" s="21" t="str">
        <f>VLOOKUP($A13,Codes[],COLUMN(Codes[[#Headers],[EPDS]]),FALSE)</f>
        <v>Yes</v>
      </c>
      <c r="P13" s="21" t="str">
        <f>VLOOKUP($A13,Codes[],COLUMN(Codes[[#Headers],[Mother''s Medications]]),FALSE)</f>
        <v>Yes</v>
      </c>
      <c r="Q13" s="21" t="str">
        <f>VLOOKUP($A13,Codes[],COLUMN(Codes[[#Headers],[Baby Medications]]),FALSE)</f>
        <v>Yes</v>
      </c>
      <c r="R13" s="21" t="str">
        <f>VLOOKUP($A13,Codes[],COLUMN(Codes[[#Headers],[Obstetric Histpry]]),FALSE)</f>
        <v>Yes</v>
      </c>
      <c r="S13" s="22" t="str">
        <f>VLOOKUP($A13,Codes[],COLUMN(Codes[[#Headers],[18 Month Follow on Data]]),FALSE)</f>
        <v>Yes</v>
      </c>
    </row>
    <row r="14" spans="1:19" ht="17" x14ac:dyDescent="0.2">
      <c r="A14" s="5" t="s">
        <v>1190</v>
      </c>
      <c r="B14" s="6"/>
      <c r="C14" s="6">
        <v>3</v>
      </c>
      <c r="D14" s="6"/>
      <c r="E14" s="6"/>
      <c r="F14" s="6">
        <v>24</v>
      </c>
      <c r="G14" s="6">
        <v>27</v>
      </c>
      <c r="H14" s="13" t="str">
        <f>VLOOKUP($A14,Codes[],COLUMN(Codes[[#Headers],[Meaning]]),FALSE)</f>
        <v>Pre-term scan, no other scans, not assessed</v>
      </c>
      <c r="I14" s="21" t="str">
        <f>VLOOKUP($A14,Codes[],COLUMN(Codes[[#Headers],[Parents Demographic]]),FALSE)</f>
        <v>Yes</v>
      </c>
      <c r="J14" s="21" t="str">
        <f>VLOOKUP($A14,Codes[],COLUMN(Codes[[#Headers],[Mother''s Past Medical History]]),FALSE)</f>
        <v>Yes</v>
      </c>
      <c r="K14" s="21" t="str">
        <f>VLOOKUP($A14,Codes[],COLUMN(Codes[[#Headers],[EDD + Mode of Conception]]),FALSE)</f>
        <v>Yes</v>
      </c>
      <c r="L14" s="21" t="str">
        <f>VLOOKUP($A14,Codes[],COLUMN(Codes[[#Headers],[Late Pregnancy History]]),FALSE)</f>
        <v>Yes</v>
      </c>
      <c r="M14" s="21" t="str">
        <f>VLOOKUP($A14,Codes[],COLUMN(Codes[[#Headers],[Labour History]]),FALSE)</f>
        <v>Yes</v>
      </c>
      <c r="N14" s="21" t="str">
        <f>VLOOKUP($A14,Codes[],COLUMN(Codes[[#Headers],[Baby Background Information]]),FALSE)</f>
        <v>Yes</v>
      </c>
      <c r="O14" s="21" t="str">
        <f>VLOOKUP($A14,Codes[],COLUMN(Codes[[#Headers],[EPDS]]),FALSE)</f>
        <v>Yes</v>
      </c>
      <c r="P14" s="21" t="str">
        <f>VLOOKUP($A14,Codes[],COLUMN(Codes[[#Headers],[Mother''s Medications]]),FALSE)</f>
        <v>Yes</v>
      </c>
      <c r="Q14" s="21" t="str">
        <f>VLOOKUP($A14,Codes[],COLUMN(Codes[[#Headers],[Baby Medications]]),FALSE)</f>
        <v>Yes</v>
      </c>
      <c r="R14" s="21" t="str">
        <f>VLOOKUP($A14,Codes[],COLUMN(Codes[[#Headers],[Obstetric Histpry]]),FALSE)</f>
        <v>Yes</v>
      </c>
      <c r="S14" s="18" t="str">
        <f>VLOOKUP($A14,Codes[],COLUMN(Codes[[#Headers],[18 Month Follow on Data]]),FALSE)</f>
        <v>No</v>
      </c>
    </row>
    <row r="15" spans="1:19" ht="34" x14ac:dyDescent="0.2">
      <c r="A15" s="5" t="s">
        <v>1191</v>
      </c>
      <c r="B15" s="6"/>
      <c r="C15" s="6"/>
      <c r="D15" s="6"/>
      <c r="E15" s="6"/>
      <c r="F15" s="6">
        <v>33</v>
      </c>
      <c r="G15" s="6">
        <v>33</v>
      </c>
      <c r="H15" s="13" t="str">
        <f>VLOOKUP($A15,Codes[],COLUMN(Codes[[#Headers],[Meaning]]),FALSE)</f>
        <v>Pre-term scan, no other scans, assessed at 18 months</v>
      </c>
      <c r="I15" s="21" t="str">
        <f>VLOOKUP($A15,Codes[],COLUMN(Codes[[#Headers],[Parents Demographic]]),FALSE)</f>
        <v>Yes</v>
      </c>
      <c r="J15" s="21" t="str">
        <f>VLOOKUP($A15,Codes[],COLUMN(Codes[[#Headers],[Mother''s Past Medical History]]),FALSE)</f>
        <v>Yes</v>
      </c>
      <c r="K15" s="21" t="str">
        <f>VLOOKUP($A15,Codes[],COLUMN(Codes[[#Headers],[EDD + Mode of Conception]]),FALSE)</f>
        <v>Yes</v>
      </c>
      <c r="L15" s="21" t="str">
        <f>VLOOKUP($A15,Codes[],COLUMN(Codes[[#Headers],[Late Pregnancy History]]),FALSE)</f>
        <v>Yes</v>
      </c>
      <c r="M15" s="21" t="str">
        <f>VLOOKUP($A15,Codes[],COLUMN(Codes[[#Headers],[Labour History]]),FALSE)</f>
        <v>Yes</v>
      </c>
      <c r="N15" s="21" t="str">
        <f>VLOOKUP($A15,Codes[],COLUMN(Codes[[#Headers],[Baby Background Information]]),FALSE)</f>
        <v>Yes</v>
      </c>
      <c r="O15" s="21" t="str">
        <f>VLOOKUP($A15,Codes[],COLUMN(Codes[[#Headers],[EPDS]]),FALSE)</f>
        <v>Yes</v>
      </c>
      <c r="P15" s="21" t="str">
        <f>VLOOKUP($A15,Codes[],COLUMN(Codes[[#Headers],[Mother''s Medications]]),FALSE)</f>
        <v>Yes</v>
      </c>
      <c r="Q15" s="21" t="str">
        <f>VLOOKUP($A15,Codes[],COLUMN(Codes[[#Headers],[Baby Medications]]),FALSE)</f>
        <v>Yes</v>
      </c>
      <c r="R15" s="21" t="str">
        <f>VLOOKUP($A15,Codes[],COLUMN(Codes[[#Headers],[Obstetric Histpry]]),FALSE)</f>
        <v>Yes</v>
      </c>
      <c r="S15" s="22" t="str">
        <f>VLOOKUP($A15,Codes[],COLUMN(Codes[[#Headers],[18 Month Follow on Data]]),FALSE)</f>
        <v>Yes</v>
      </c>
    </row>
    <row r="16" spans="1:19" ht="17" x14ac:dyDescent="0.2">
      <c r="A16" s="5" t="s">
        <v>1192</v>
      </c>
      <c r="B16" s="6"/>
      <c r="C16" s="6">
        <v>8</v>
      </c>
      <c r="D16" s="6"/>
      <c r="E16" s="6"/>
      <c r="F16" s="6">
        <v>22</v>
      </c>
      <c r="G16" s="6">
        <v>30</v>
      </c>
      <c r="H16" s="13" t="str">
        <f>VLOOKUP($A16,Codes[],COLUMN(Codes[[#Headers],[Meaning]]),FALSE)</f>
        <v>Pre-term and pre-term at term scans, not assessed</v>
      </c>
      <c r="I16" s="21" t="str">
        <f>VLOOKUP($A16,Codes[],COLUMN(Codes[[#Headers],[Parents Demographic]]),FALSE)</f>
        <v>Yes</v>
      </c>
      <c r="J16" s="21" t="str">
        <f>VLOOKUP($A16,Codes[],COLUMN(Codes[[#Headers],[Mother''s Past Medical History]]),FALSE)</f>
        <v>Yes</v>
      </c>
      <c r="K16" s="21" t="str">
        <f>VLOOKUP($A16,Codes[],COLUMN(Codes[[#Headers],[EDD + Mode of Conception]]),FALSE)</f>
        <v>Yes</v>
      </c>
      <c r="L16" s="21" t="str">
        <f>VLOOKUP($A16,Codes[],COLUMN(Codes[[#Headers],[Late Pregnancy History]]),FALSE)</f>
        <v>Yes</v>
      </c>
      <c r="M16" s="21" t="str">
        <f>VLOOKUP($A16,Codes[],COLUMN(Codes[[#Headers],[Labour History]]),FALSE)</f>
        <v>Yes</v>
      </c>
      <c r="N16" s="21" t="str">
        <f>VLOOKUP($A16,Codes[],COLUMN(Codes[[#Headers],[Baby Background Information]]),FALSE)</f>
        <v>Yes</v>
      </c>
      <c r="O16" s="21" t="str">
        <f>VLOOKUP($A16,Codes[],COLUMN(Codes[[#Headers],[EPDS]]),FALSE)</f>
        <v>Yes</v>
      </c>
      <c r="P16" s="21" t="str">
        <f>VLOOKUP($A16,Codes[],COLUMN(Codes[[#Headers],[Mother''s Medications]]),FALSE)</f>
        <v>Yes</v>
      </c>
      <c r="Q16" s="21" t="str">
        <f>VLOOKUP($A16,Codes[],COLUMN(Codes[[#Headers],[Baby Medications]]),FALSE)</f>
        <v>Yes</v>
      </c>
      <c r="R16" s="21" t="str">
        <f>VLOOKUP($A16,Codes[],COLUMN(Codes[[#Headers],[Obstetric Histpry]]),FALSE)</f>
        <v>Yes</v>
      </c>
      <c r="S16" s="18" t="str">
        <f>VLOOKUP($A16,Codes[],COLUMN(Codes[[#Headers],[18 Month Follow on Data]]),FALSE)</f>
        <v>No</v>
      </c>
    </row>
    <row r="17" spans="1:19" ht="34" x14ac:dyDescent="0.2">
      <c r="A17" s="5" t="s">
        <v>1193</v>
      </c>
      <c r="B17" s="6"/>
      <c r="C17" s="6"/>
      <c r="D17" s="6"/>
      <c r="E17" s="6"/>
      <c r="F17" s="6">
        <v>63</v>
      </c>
      <c r="G17" s="6">
        <v>63</v>
      </c>
      <c r="H17" s="13" t="str">
        <f>VLOOKUP($A17,Codes[],COLUMN(Codes[[#Headers],[Meaning]]),FALSE)</f>
        <v>Pre-term and pre-term at term scans, assessed at 18 months</v>
      </c>
      <c r="I17" s="21" t="str">
        <f>VLOOKUP($A17,Codes[],COLUMN(Codes[[#Headers],[Parents Demographic]]),FALSE)</f>
        <v>Yes</v>
      </c>
      <c r="J17" s="21" t="str">
        <f>VLOOKUP($A17,Codes[],COLUMN(Codes[[#Headers],[Mother''s Past Medical History]]),FALSE)</f>
        <v>Yes</v>
      </c>
      <c r="K17" s="21" t="str">
        <f>VLOOKUP($A17,Codes[],COLUMN(Codes[[#Headers],[EDD + Mode of Conception]]),FALSE)</f>
        <v>Yes</v>
      </c>
      <c r="L17" s="21" t="str">
        <f>VLOOKUP($A17,Codes[],COLUMN(Codes[[#Headers],[Late Pregnancy History]]),FALSE)</f>
        <v>Yes</v>
      </c>
      <c r="M17" s="21" t="str">
        <f>VLOOKUP($A17,Codes[],COLUMN(Codes[[#Headers],[Labour History]]),FALSE)</f>
        <v>Yes</v>
      </c>
      <c r="N17" s="21" t="str">
        <f>VLOOKUP($A17,Codes[],COLUMN(Codes[[#Headers],[Baby Background Information]]),FALSE)</f>
        <v>Yes</v>
      </c>
      <c r="O17" s="21" t="str">
        <f>VLOOKUP($A17,Codes[],COLUMN(Codes[[#Headers],[EPDS]]),FALSE)</f>
        <v>Yes</v>
      </c>
      <c r="P17" s="21" t="str">
        <f>VLOOKUP($A17,Codes[],COLUMN(Codes[[#Headers],[Mother''s Medications]]),FALSE)</f>
        <v>Yes</v>
      </c>
      <c r="Q17" s="21" t="str">
        <f>VLOOKUP($A17,Codes[],COLUMN(Codes[[#Headers],[Baby Medications]]),FALSE)</f>
        <v>Yes</v>
      </c>
      <c r="R17" s="21" t="str">
        <f>VLOOKUP($A17,Codes[],COLUMN(Codes[[#Headers],[Obstetric Histpry]]),FALSE)</f>
        <v>Yes</v>
      </c>
      <c r="S17" s="22" t="str">
        <f>VLOOKUP($A17,Codes[],COLUMN(Codes[[#Headers],[18 Month Follow on Data]]),FALSE)</f>
        <v>Yes</v>
      </c>
    </row>
    <row r="18" spans="1:19" ht="34" x14ac:dyDescent="0.2">
      <c r="A18" s="5" t="s">
        <v>1194</v>
      </c>
      <c r="B18" s="6"/>
      <c r="C18" s="6"/>
      <c r="D18" s="6"/>
      <c r="E18" s="6"/>
      <c r="F18" s="6">
        <v>3</v>
      </c>
      <c r="G18" s="6">
        <v>3</v>
      </c>
      <c r="H18" s="13" t="str">
        <f>VLOOKUP($A18,Codes[],COLUMN(Codes[[#Headers],[Meaning]]),FALSE)</f>
        <v>Pre-term and pre-term at term scans + fetal pilot, assessed at 18 months</v>
      </c>
      <c r="I18" s="21" t="str">
        <f>VLOOKUP($A18,Codes[],COLUMN(Codes[[#Headers],[Parents Demographic]]),FALSE)</f>
        <v>Yes</v>
      </c>
      <c r="J18" s="21" t="str">
        <f>VLOOKUP($A18,Codes[],COLUMN(Codes[[#Headers],[Mother''s Past Medical History]]),FALSE)</f>
        <v>Yes</v>
      </c>
      <c r="K18" s="21" t="str">
        <f>VLOOKUP($A18,Codes[],COLUMN(Codes[[#Headers],[EDD + Mode of Conception]]),FALSE)</f>
        <v>Yes</v>
      </c>
      <c r="L18" s="21" t="str">
        <f>VLOOKUP($A18,Codes[],COLUMN(Codes[[#Headers],[Late Pregnancy History]]),FALSE)</f>
        <v>Yes</v>
      </c>
      <c r="M18" s="21" t="str">
        <f>VLOOKUP($A18,Codes[],COLUMN(Codes[[#Headers],[Labour History]]),FALSE)</f>
        <v>Yes</v>
      </c>
      <c r="N18" s="21" t="str">
        <f>VLOOKUP($A18,Codes[],COLUMN(Codes[[#Headers],[Baby Background Information]]),FALSE)</f>
        <v>Yes</v>
      </c>
      <c r="O18" s="21" t="str">
        <f>VLOOKUP($A18,Codes[],COLUMN(Codes[[#Headers],[EPDS]]),FALSE)</f>
        <v>Yes</v>
      </c>
      <c r="P18" s="21" t="str">
        <f>VLOOKUP($A18,Codes[],COLUMN(Codes[[#Headers],[Mother''s Medications]]),FALSE)</f>
        <v>Yes</v>
      </c>
      <c r="Q18" s="21" t="str">
        <f>VLOOKUP($A18,Codes[],COLUMN(Codes[[#Headers],[Baby Medications]]),FALSE)</f>
        <v>Yes</v>
      </c>
      <c r="R18" s="21" t="str">
        <f>VLOOKUP($A18,Codes[],COLUMN(Codes[[#Headers],[Obstetric Histpry]]),FALSE)</f>
        <v>Yes</v>
      </c>
      <c r="S18" s="22" t="str">
        <f>VLOOKUP($A18,Codes[],COLUMN(Codes[[#Headers],[18 Month Follow on Data]]),FALSE)</f>
        <v>Yes</v>
      </c>
    </row>
    <row r="19" spans="1:19" ht="17" x14ac:dyDescent="0.2">
      <c r="A19" s="5" t="s">
        <v>1195</v>
      </c>
      <c r="B19" s="6"/>
      <c r="C19" s="6">
        <v>40</v>
      </c>
      <c r="D19" s="6"/>
      <c r="E19" s="6"/>
      <c r="F19" s="6">
        <v>61</v>
      </c>
      <c r="G19" s="6">
        <v>101</v>
      </c>
      <c r="H19" s="13" t="str">
        <f>VLOOKUP($A19,Codes[],COLUMN(Codes[[#Headers],[Meaning]]),FALSE)</f>
        <v>Term scan, not assessed</v>
      </c>
      <c r="I19" s="21" t="str">
        <f>VLOOKUP($A19,Codes[],COLUMN(Codes[[#Headers],[Parents Demographic]]),FALSE)</f>
        <v>Yes</v>
      </c>
      <c r="J19" s="21" t="str">
        <f>VLOOKUP($A19,Codes[],COLUMN(Codes[[#Headers],[Mother''s Past Medical History]]),FALSE)</f>
        <v>Yes</v>
      </c>
      <c r="K19" s="21" t="str">
        <f>VLOOKUP($A19,Codes[],COLUMN(Codes[[#Headers],[EDD + Mode of Conception]]),FALSE)</f>
        <v>Yes</v>
      </c>
      <c r="L19" s="21" t="str">
        <f>VLOOKUP($A19,Codes[],COLUMN(Codes[[#Headers],[Late Pregnancy History]]),FALSE)</f>
        <v>Yes</v>
      </c>
      <c r="M19" s="21" t="str">
        <f>VLOOKUP($A19,Codes[],COLUMN(Codes[[#Headers],[Labour History]]),FALSE)</f>
        <v>Yes</v>
      </c>
      <c r="N19" s="21" t="str">
        <f>VLOOKUP($A19,Codes[],COLUMN(Codes[[#Headers],[Baby Background Information]]),FALSE)</f>
        <v>Yes</v>
      </c>
      <c r="O19" s="21" t="str">
        <f>VLOOKUP($A19,Codes[],COLUMN(Codes[[#Headers],[EPDS]]),FALSE)</f>
        <v>Yes</v>
      </c>
      <c r="P19" s="21" t="str">
        <f>VLOOKUP($A19,Codes[],COLUMN(Codes[[#Headers],[Mother''s Medications]]),FALSE)</f>
        <v>Yes</v>
      </c>
      <c r="Q19" s="21" t="str">
        <f>VLOOKUP($A19,Codes[],COLUMN(Codes[[#Headers],[Baby Medications]]),FALSE)</f>
        <v>Yes</v>
      </c>
      <c r="R19" s="21" t="str">
        <f>VLOOKUP($A19,Codes[],COLUMN(Codes[[#Headers],[Obstetric Histpry]]),FALSE)</f>
        <v>Yes</v>
      </c>
      <c r="S19" s="18" t="str">
        <f>VLOOKUP($A19,Codes[],COLUMN(Codes[[#Headers],[18 Month Follow on Data]]),FALSE)</f>
        <v>No</v>
      </c>
    </row>
    <row r="20" spans="1:19" ht="17" x14ac:dyDescent="0.2">
      <c r="A20" s="5" t="s">
        <v>1196</v>
      </c>
      <c r="B20" s="6"/>
      <c r="C20" s="6">
        <v>5</v>
      </c>
      <c r="D20" s="6"/>
      <c r="E20" s="6"/>
      <c r="F20" s="6">
        <v>5</v>
      </c>
      <c r="G20" s="6">
        <v>10</v>
      </c>
      <c r="H20" s="13" t="str">
        <f>VLOOKUP($A20,Codes[],COLUMN(Codes[[#Headers],[Meaning]]),FALSE)</f>
        <v>Term scan + fetal pilot not assessed</v>
      </c>
      <c r="I20" s="21" t="str">
        <f>VLOOKUP($A20,Codes[],COLUMN(Codes[[#Headers],[Parents Demographic]]),FALSE)</f>
        <v>Yes</v>
      </c>
      <c r="J20" s="21" t="str">
        <f>VLOOKUP($A20,Codes[],COLUMN(Codes[[#Headers],[Mother''s Past Medical History]]),FALSE)</f>
        <v>Yes</v>
      </c>
      <c r="K20" s="21" t="str">
        <f>VLOOKUP($A20,Codes[],COLUMN(Codes[[#Headers],[EDD + Mode of Conception]]),FALSE)</f>
        <v>Yes</v>
      </c>
      <c r="L20" s="21" t="str">
        <f>VLOOKUP($A20,Codes[],COLUMN(Codes[[#Headers],[Late Pregnancy History]]),FALSE)</f>
        <v>Yes</v>
      </c>
      <c r="M20" s="21" t="str">
        <f>VLOOKUP($A20,Codes[],COLUMN(Codes[[#Headers],[Labour History]]),FALSE)</f>
        <v>Yes</v>
      </c>
      <c r="N20" s="21" t="str">
        <f>VLOOKUP($A20,Codes[],COLUMN(Codes[[#Headers],[Baby Background Information]]),FALSE)</f>
        <v>Yes</v>
      </c>
      <c r="O20" s="21" t="str">
        <f>VLOOKUP($A20,Codes[],COLUMN(Codes[[#Headers],[EPDS]]),FALSE)</f>
        <v>Yes</v>
      </c>
      <c r="P20" s="21" t="str">
        <f>VLOOKUP($A20,Codes[],COLUMN(Codes[[#Headers],[Mother''s Medications]]),FALSE)</f>
        <v>Yes</v>
      </c>
      <c r="Q20" s="21" t="str">
        <f>VLOOKUP($A20,Codes[],COLUMN(Codes[[#Headers],[Baby Medications]]),FALSE)</f>
        <v>Yes</v>
      </c>
      <c r="R20" s="21" t="str">
        <f>VLOOKUP($A20,Codes[],COLUMN(Codes[[#Headers],[Obstetric Histpry]]),FALSE)</f>
        <v>Yes</v>
      </c>
      <c r="S20" s="18" t="str">
        <f>VLOOKUP($A20,Codes[],COLUMN(Codes[[#Headers],[18 Month Follow on Data]]),FALSE)</f>
        <v>No</v>
      </c>
    </row>
    <row r="21" spans="1:19" ht="17" x14ac:dyDescent="0.2">
      <c r="A21" s="5" t="s">
        <v>1197</v>
      </c>
      <c r="B21" s="6"/>
      <c r="C21" s="6"/>
      <c r="D21" s="6"/>
      <c r="E21" s="6"/>
      <c r="F21" s="6">
        <v>322</v>
      </c>
      <c r="G21" s="6">
        <v>322</v>
      </c>
      <c r="H21" s="13" t="str">
        <f>VLOOKUP($A21,Codes[],COLUMN(Codes[[#Headers],[Meaning]]),FALSE)</f>
        <v>Term scan, Assessed at 18 months</v>
      </c>
      <c r="I21" s="21" t="str">
        <f>VLOOKUP($A21,Codes[],COLUMN(Codes[[#Headers],[Parents Demographic]]),FALSE)</f>
        <v>Yes</v>
      </c>
      <c r="J21" s="21" t="str">
        <f>VLOOKUP($A21,Codes[],COLUMN(Codes[[#Headers],[Mother''s Past Medical History]]),FALSE)</f>
        <v>Yes</v>
      </c>
      <c r="K21" s="21" t="str">
        <f>VLOOKUP($A21,Codes[],COLUMN(Codes[[#Headers],[EDD + Mode of Conception]]),FALSE)</f>
        <v>Yes</v>
      </c>
      <c r="L21" s="21" t="str">
        <f>VLOOKUP($A21,Codes[],COLUMN(Codes[[#Headers],[Late Pregnancy History]]),FALSE)</f>
        <v>Yes</v>
      </c>
      <c r="M21" s="21" t="str">
        <f>VLOOKUP($A21,Codes[],COLUMN(Codes[[#Headers],[Labour History]]),FALSE)</f>
        <v>Yes</v>
      </c>
      <c r="N21" s="21" t="str">
        <f>VLOOKUP($A21,Codes[],COLUMN(Codes[[#Headers],[Baby Background Information]]),FALSE)</f>
        <v>Yes</v>
      </c>
      <c r="O21" s="21" t="str">
        <f>VLOOKUP($A21,Codes[],COLUMN(Codes[[#Headers],[EPDS]]),FALSE)</f>
        <v>Yes</v>
      </c>
      <c r="P21" s="21" t="str">
        <f>VLOOKUP($A21,Codes[],COLUMN(Codes[[#Headers],[Mother''s Medications]]),FALSE)</f>
        <v>Yes</v>
      </c>
      <c r="Q21" s="21" t="str">
        <f>VLOOKUP($A21,Codes[],COLUMN(Codes[[#Headers],[Baby Medications]]),FALSE)</f>
        <v>Yes</v>
      </c>
      <c r="R21" s="21" t="str">
        <f>VLOOKUP($A21,Codes[],COLUMN(Codes[[#Headers],[Obstetric Histpry]]),FALSE)</f>
        <v>Yes</v>
      </c>
      <c r="S21" s="22" t="str">
        <f>VLOOKUP($A21,Codes[],COLUMN(Codes[[#Headers],[18 Month Follow on Data]]),FALSE)</f>
        <v>Yes</v>
      </c>
    </row>
    <row r="22" spans="1:19" ht="17" x14ac:dyDescent="0.2">
      <c r="A22" s="5" t="s">
        <v>1198</v>
      </c>
      <c r="B22" s="6"/>
      <c r="C22" s="6"/>
      <c r="D22" s="6"/>
      <c r="E22" s="6"/>
      <c r="F22" s="6">
        <v>58</v>
      </c>
      <c r="G22" s="6">
        <v>58</v>
      </c>
      <c r="H22" s="13" t="str">
        <f>VLOOKUP($A22,Codes[],COLUMN(Codes[[#Headers],[Meaning]]),FALSE)</f>
        <v>Term scan + fetal pilot assessed at 18 months</v>
      </c>
      <c r="I22" s="21" t="str">
        <f>VLOOKUP($A22,Codes[],COLUMN(Codes[[#Headers],[Parents Demographic]]),FALSE)</f>
        <v>Yes</v>
      </c>
      <c r="J22" s="21" t="str">
        <f>VLOOKUP($A22,Codes[],COLUMN(Codes[[#Headers],[Mother''s Past Medical History]]),FALSE)</f>
        <v>Yes</v>
      </c>
      <c r="K22" s="21" t="str">
        <f>VLOOKUP($A22,Codes[],COLUMN(Codes[[#Headers],[EDD + Mode of Conception]]),FALSE)</f>
        <v>Yes</v>
      </c>
      <c r="L22" s="21" t="str">
        <f>VLOOKUP($A22,Codes[],COLUMN(Codes[[#Headers],[Late Pregnancy History]]),FALSE)</f>
        <v>Yes</v>
      </c>
      <c r="M22" s="21" t="str">
        <f>VLOOKUP($A22,Codes[],COLUMN(Codes[[#Headers],[Labour History]]),FALSE)</f>
        <v>Yes</v>
      </c>
      <c r="N22" s="21" t="str">
        <f>VLOOKUP($A22,Codes[],COLUMN(Codes[[#Headers],[Baby Background Information]]),FALSE)</f>
        <v>Yes</v>
      </c>
      <c r="O22" s="21" t="str">
        <f>VLOOKUP($A22,Codes[],COLUMN(Codes[[#Headers],[EPDS]]),FALSE)</f>
        <v>Yes</v>
      </c>
      <c r="P22" s="21" t="str">
        <f>VLOOKUP($A22,Codes[],COLUMN(Codes[[#Headers],[Mother''s Medications]]),FALSE)</f>
        <v>Yes</v>
      </c>
      <c r="Q22" s="21" t="str">
        <f>VLOOKUP($A22,Codes[],COLUMN(Codes[[#Headers],[Baby Medications]]),FALSE)</f>
        <v>Yes</v>
      </c>
      <c r="R22" s="21" t="str">
        <f>VLOOKUP($A22,Codes[],COLUMN(Codes[[#Headers],[Obstetric Histpry]]),FALSE)</f>
        <v>Yes</v>
      </c>
      <c r="S22" s="22" t="str">
        <f>VLOOKUP($A22,Codes[],COLUMN(Codes[[#Headers],[18 Month Follow on Data]]),FALSE)</f>
        <v>Yes</v>
      </c>
    </row>
    <row r="23" spans="1:19" ht="17" x14ac:dyDescent="0.2">
      <c r="A23" s="5" t="s">
        <v>1199</v>
      </c>
      <c r="B23" s="6"/>
      <c r="C23" s="6">
        <v>1</v>
      </c>
      <c r="D23" s="6"/>
      <c r="E23" s="6">
        <v>1</v>
      </c>
      <c r="F23" s="6">
        <v>157</v>
      </c>
      <c r="G23" s="6">
        <v>159</v>
      </c>
      <c r="H23" s="13" t="str">
        <f>VLOOKUP($A23,Codes[],COLUMN(Codes[[#Headers],[Meaning]]),FALSE)</f>
        <v>Fetal scan, no other scans, not assessed</v>
      </c>
      <c r="I23" s="21" t="str">
        <f>VLOOKUP($A23,Codes[],COLUMN(Codes[[#Headers],[Parents Demographic]]),FALSE)</f>
        <v>Yes</v>
      </c>
      <c r="J23" s="21" t="str">
        <f>VLOOKUP($A23,Codes[],COLUMN(Codes[[#Headers],[Mother''s Past Medical History]]),FALSE)</f>
        <v>Yes</v>
      </c>
      <c r="K23" s="21" t="str">
        <f>VLOOKUP($A23,Codes[],COLUMN(Codes[[#Headers],[EDD + Mode of Conception]]),FALSE)</f>
        <v>Yes</v>
      </c>
      <c r="L23" s="21" t="str">
        <f>VLOOKUP($A23,Codes[],COLUMN(Codes[[#Headers],[Late Pregnancy History]]),FALSE)</f>
        <v>Yes</v>
      </c>
      <c r="M23" s="21" t="str">
        <f>VLOOKUP($A23,Codes[],COLUMN(Codes[[#Headers],[Labour History]]),FALSE)</f>
        <v>Yes</v>
      </c>
      <c r="N23" s="21" t="str">
        <f>VLOOKUP($A23,Codes[],COLUMN(Codes[[#Headers],[Baby Background Information]]),FALSE)</f>
        <v>Yes</v>
      </c>
      <c r="O23" s="21" t="str">
        <f>VLOOKUP($A23,Codes[],COLUMN(Codes[[#Headers],[EPDS]]),FALSE)</f>
        <v>Yes</v>
      </c>
      <c r="P23" s="21" t="str">
        <f>VLOOKUP($A23,Codes[],COLUMN(Codes[[#Headers],[Mother''s Medications]]),FALSE)</f>
        <v>Yes</v>
      </c>
      <c r="Q23" s="21" t="str">
        <f>VLOOKUP($A23,Codes[],COLUMN(Codes[[#Headers],[Baby Medications]]),FALSE)</f>
        <v>Yes</v>
      </c>
      <c r="R23" s="21" t="str">
        <f>VLOOKUP($A23,Codes[],COLUMN(Codes[[#Headers],[Obstetric Histpry]]),FALSE)</f>
        <v>Yes</v>
      </c>
      <c r="S23" s="18" t="str">
        <f>VLOOKUP($A23,Codes[],COLUMN(Codes[[#Headers],[18 Month Follow on Data]]),FALSE)</f>
        <v>No</v>
      </c>
    </row>
    <row r="24" spans="1:19" ht="17" x14ac:dyDescent="0.2">
      <c r="A24" s="5" t="s">
        <v>1200</v>
      </c>
      <c r="B24" s="6"/>
      <c r="C24" s="6"/>
      <c r="D24" s="6"/>
      <c r="E24" s="6"/>
      <c r="F24" s="6">
        <v>16</v>
      </c>
      <c r="G24" s="6">
        <v>16</v>
      </c>
      <c r="H24" s="13" t="str">
        <f>VLOOKUP($A24,Codes[],COLUMN(Codes[[#Headers],[Meaning]]),FALSE)</f>
        <v>Fetal scan, no other scans, assessed at 18 months.</v>
      </c>
      <c r="I24" s="21" t="str">
        <f>VLOOKUP($A24,Codes[],COLUMN(Codes[[#Headers],[Parents Demographic]]),FALSE)</f>
        <v>Yes</v>
      </c>
      <c r="J24" s="21" t="str">
        <f>VLOOKUP($A24,Codes[],COLUMN(Codes[[#Headers],[Mother''s Past Medical History]]),FALSE)</f>
        <v>Yes</v>
      </c>
      <c r="K24" s="21" t="str">
        <f>VLOOKUP($A24,Codes[],COLUMN(Codes[[#Headers],[EDD + Mode of Conception]]),FALSE)</f>
        <v>Yes</v>
      </c>
      <c r="L24" s="21" t="str">
        <f>VLOOKUP($A24,Codes[],COLUMN(Codes[[#Headers],[Late Pregnancy History]]),FALSE)</f>
        <v>Yes</v>
      </c>
      <c r="M24" s="21" t="str">
        <f>VLOOKUP($A24,Codes[],COLUMN(Codes[[#Headers],[Labour History]]),FALSE)</f>
        <v>Yes</v>
      </c>
      <c r="N24" s="21" t="str">
        <f>VLOOKUP($A24,Codes[],COLUMN(Codes[[#Headers],[Baby Background Information]]),FALSE)</f>
        <v>Yes</v>
      </c>
      <c r="O24" s="21" t="str">
        <f>VLOOKUP($A24,Codes[],COLUMN(Codes[[#Headers],[EPDS]]),FALSE)</f>
        <v>Yes</v>
      </c>
      <c r="P24" s="21" t="str">
        <f>VLOOKUP($A24,Codes[],COLUMN(Codes[[#Headers],[Mother''s Medications]]),FALSE)</f>
        <v>Yes</v>
      </c>
      <c r="Q24" s="21" t="str">
        <f>VLOOKUP($A24,Codes[],COLUMN(Codes[[#Headers],[Baby Medications]]),FALSE)</f>
        <v>Yes</v>
      </c>
      <c r="R24" s="21" t="str">
        <f>VLOOKUP($A24,Codes[],COLUMN(Codes[[#Headers],[Obstetric Histpry]]),FALSE)</f>
        <v>Yes</v>
      </c>
      <c r="S24" s="22" t="str">
        <f>VLOOKUP($A24,Codes[],COLUMN(Codes[[#Headers],[18 Month Follow on Data]]),FALSE)</f>
        <v>Yes</v>
      </c>
    </row>
    <row r="25" spans="1:19" ht="17" x14ac:dyDescent="0.2">
      <c r="A25" s="5" t="s">
        <v>1201</v>
      </c>
      <c r="B25" s="6"/>
      <c r="C25" s="6"/>
      <c r="D25" s="6"/>
      <c r="E25" s="6"/>
      <c r="F25" s="6">
        <v>1</v>
      </c>
      <c r="G25" s="6">
        <v>1</v>
      </c>
      <c r="H25" s="13" t="str">
        <f>VLOOKUP($A25,Codes[],COLUMN(Codes[[#Headers],[Meaning]]),FALSE)</f>
        <v>Fetal scan + fetal pilot, assessed at 18 months.</v>
      </c>
      <c r="I25" s="21" t="str">
        <f>VLOOKUP($A25,Codes[],COLUMN(Codes[[#Headers],[Parents Demographic]]),FALSE)</f>
        <v>Yes</v>
      </c>
      <c r="J25" s="21" t="str">
        <f>VLOOKUP($A25,Codes[],COLUMN(Codes[[#Headers],[Mother''s Past Medical History]]),FALSE)</f>
        <v>Yes</v>
      </c>
      <c r="K25" s="21" t="str">
        <f>VLOOKUP($A25,Codes[],COLUMN(Codes[[#Headers],[EDD + Mode of Conception]]),FALSE)</f>
        <v>Yes</v>
      </c>
      <c r="L25" s="21" t="str">
        <f>VLOOKUP($A25,Codes[],COLUMN(Codes[[#Headers],[Late Pregnancy History]]),FALSE)</f>
        <v>Yes</v>
      </c>
      <c r="M25" s="21" t="str">
        <f>VLOOKUP($A25,Codes[],COLUMN(Codes[[#Headers],[Labour History]]),FALSE)</f>
        <v>Yes</v>
      </c>
      <c r="N25" s="21" t="str">
        <f>VLOOKUP($A25,Codes[],COLUMN(Codes[[#Headers],[Baby Background Information]]),FALSE)</f>
        <v>Yes</v>
      </c>
      <c r="O25" s="21" t="str">
        <f>VLOOKUP($A25,Codes[],COLUMN(Codes[[#Headers],[EPDS]]),FALSE)</f>
        <v>Yes</v>
      </c>
      <c r="P25" s="21" t="str">
        <f>VLOOKUP($A25,Codes[],COLUMN(Codes[[#Headers],[Mother''s Medications]]),FALSE)</f>
        <v>Yes</v>
      </c>
      <c r="Q25" s="21" t="str">
        <f>VLOOKUP($A25,Codes[],COLUMN(Codes[[#Headers],[Baby Medications]]),FALSE)</f>
        <v>Yes</v>
      </c>
      <c r="R25" s="21" t="str">
        <f>VLOOKUP($A25,Codes[],COLUMN(Codes[[#Headers],[Obstetric Histpry]]),FALSE)</f>
        <v>Yes</v>
      </c>
      <c r="S25" s="22" t="str">
        <f>VLOOKUP($A25,Codes[],COLUMN(Codes[[#Headers],[18 Month Follow on Data]]),FALSE)</f>
        <v>Yes</v>
      </c>
    </row>
    <row r="26" spans="1:19" ht="17" x14ac:dyDescent="0.2">
      <c r="A26" s="5" t="s">
        <v>1202</v>
      </c>
      <c r="B26" s="6"/>
      <c r="C26" s="6"/>
      <c r="D26" s="6"/>
      <c r="E26" s="6"/>
      <c r="F26" s="6">
        <v>2</v>
      </c>
      <c r="G26" s="6">
        <v>2</v>
      </c>
      <c r="H26" s="13" t="str">
        <f>VLOOKUP($A26,Codes[],COLUMN(Codes[[#Headers],[Meaning]]),FALSE)</f>
        <v>Fetal scan + Pre_term_at_term scan, not assessed</v>
      </c>
      <c r="I26" s="21" t="str">
        <f>VLOOKUP($A26,Codes[],COLUMN(Codes[[#Headers],[Parents Demographic]]),FALSE)</f>
        <v>Yes</v>
      </c>
      <c r="J26" s="21" t="str">
        <f>VLOOKUP($A26,Codes[],COLUMN(Codes[[#Headers],[Mother''s Past Medical History]]),FALSE)</f>
        <v>Yes</v>
      </c>
      <c r="K26" s="21" t="str">
        <f>VLOOKUP($A26,Codes[],COLUMN(Codes[[#Headers],[EDD + Mode of Conception]]),FALSE)</f>
        <v>Yes</v>
      </c>
      <c r="L26" s="21" t="str">
        <f>VLOOKUP($A26,Codes[],COLUMN(Codes[[#Headers],[Late Pregnancy History]]),FALSE)</f>
        <v>Yes</v>
      </c>
      <c r="M26" s="21" t="str">
        <f>VLOOKUP($A26,Codes[],COLUMN(Codes[[#Headers],[Labour History]]),FALSE)</f>
        <v>Yes</v>
      </c>
      <c r="N26" s="21" t="str">
        <f>VLOOKUP($A26,Codes[],COLUMN(Codes[[#Headers],[Baby Background Information]]),FALSE)</f>
        <v>Yes</v>
      </c>
      <c r="O26" s="21" t="str">
        <f>VLOOKUP($A26,Codes[],COLUMN(Codes[[#Headers],[EPDS]]),FALSE)</f>
        <v>Yes</v>
      </c>
      <c r="P26" s="21" t="str">
        <f>VLOOKUP($A26,Codes[],COLUMN(Codes[[#Headers],[Mother''s Medications]]),FALSE)</f>
        <v>Yes</v>
      </c>
      <c r="Q26" s="21" t="str">
        <f>VLOOKUP($A26,Codes[],COLUMN(Codes[[#Headers],[Baby Medications]]),FALSE)</f>
        <v>Yes</v>
      </c>
      <c r="R26" s="21" t="str">
        <f>VLOOKUP($A26,Codes[],COLUMN(Codes[[#Headers],[Obstetric Histpry]]),FALSE)</f>
        <v>Yes</v>
      </c>
      <c r="S26" s="18" t="str">
        <f>VLOOKUP($A26,Codes[],COLUMN(Codes[[#Headers],[18 Month Follow on Data]]),FALSE)</f>
        <v>No</v>
      </c>
    </row>
    <row r="27" spans="1:19" ht="34" x14ac:dyDescent="0.2">
      <c r="A27" s="5" t="s">
        <v>1203</v>
      </c>
      <c r="B27" s="6"/>
      <c r="C27" s="6"/>
      <c r="D27" s="6"/>
      <c r="E27" s="6"/>
      <c r="F27" s="6">
        <v>1</v>
      </c>
      <c r="G27" s="6">
        <v>1</v>
      </c>
      <c r="H27" s="13" t="str">
        <f>VLOOKUP($A27,Codes[],COLUMN(Codes[[#Headers],[Meaning]]),FALSE)</f>
        <v>Fetal scan + Pre_term_at_term scan, assessed at 18 months</v>
      </c>
      <c r="I27" s="21" t="str">
        <f>VLOOKUP($A27,Codes[],COLUMN(Codes[[#Headers],[Parents Demographic]]),FALSE)</f>
        <v>Yes</v>
      </c>
      <c r="J27" s="21" t="str">
        <f>VLOOKUP($A27,Codes[],COLUMN(Codes[[#Headers],[Mother''s Past Medical History]]),FALSE)</f>
        <v>Yes</v>
      </c>
      <c r="K27" s="21" t="str">
        <f>VLOOKUP($A27,Codes[],COLUMN(Codes[[#Headers],[EDD + Mode of Conception]]),FALSE)</f>
        <v>Yes</v>
      </c>
      <c r="L27" s="21" t="str">
        <f>VLOOKUP($A27,Codes[],COLUMN(Codes[[#Headers],[Late Pregnancy History]]),FALSE)</f>
        <v>Yes</v>
      </c>
      <c r="M27" s="21" t="str">
        <f>VLOOKUP($A27,Codes[],COLUMN(Codes[[#Headers],[Labour History]]),FALSE)</f>
        <v>Yes</v>
      </c>
      <c r="N27" s="21" t="str">
        <f>VLOOKUP($A27,Codes[],COLUMN(Codes[[#Headers],[Baby Background Information]]),FALSE)</f>
        <v>Yes</v>
      </c>
      <c r="O27" s="21" t="str">
        <f>VLOOKUP($A27,Codes[],COLUMN(Codes[[#Headers],[EPDS]]),FALSE)</f>
        <v>Yes</v>
      </c>
      <c r="P27" s="21" t="str">
        <f>VLOOKUP($A27,Codes[],COLUMN(Codes[[#Headers],[Mother''s Medications]]),FALSE)</f>
        <v>Yes</v>
      </c>
      <c r="Q27" s="21" t="str">
        <f>VLOOKUP($A27,Codes[],COLUMN(Codes[[#Headers],[Baby Medications]]),FALSE)</f>
        <v>Yes</v>
      </c>
      <c r="R27" s="21" t="str">
        <f>VLOOKUP($A27,Codes[],COLUMN(Codes[[#Headers],[Obstetric Histpry]]),FALSE)</f>
        <v>Yes</v>
      </c>
      <c r="S27" s="22" t="str">
        <f>VLOOKUP($A27,Codes[],COLUMN(Codes[[#Headers],[18 Month Follow on Data]]),FALSE)</f>
        <v>Yes</v>
      </c>
    </row>
    <row r="28" spans="1:19" ht="17" x14ac:dyDescent="0.2">
      <c r="A28" s="5" t="s">
        <v>1204</v>
      </c>
      <c r="B28" s="6"/>
      <c r="C28" s="6"/>
      <c r="D28" s="6"/>
      <c r="E28" s="6"/>
      <c r="F28" s="6">
        <v>1</v>
      </c>
      <c r="G28" s="6">
        <v>1</v>
      </c>
      <c r="H28" s="13" t="str">
        <f>VLOOKUP($A28,Codes[],COLUMN(Codes[[#Headers],[Meaning]]),FALSE)</f>
        <v>Fetal scan + Pre_term, not assessed</v>
      </c>
      <c r="I28" s="21" t="str">
        <f>VLOOKUP($A28,Codes[],COLUMN(Codes[[#Headers],[Parents Demographic]]),FALSE)</f>
        <v>Yes</v>
      </c>
      <c r="J28" s="21" t="str">
        <f>VLOOKUP($A28,Codes[],COLUMN(Codes[[#Headers],[Mother''s Past Medical History]]),FALSE)</f>
        <v>Yes</v>
      </c>
      <c r="K28" s="21" t="str">
        <f>VLOOKUP($A28,Codes[],COLUMN(Codes[[#Headers],[EDD + Mode of Conception]]),FALSE)</f>
        <v>Yes</v>
      </c>
      <c r="L28" s="21" t="str">
        <f>VLOOKUP($A28,Codes[],COLUMN(Codes[[#Headers],[Late Pregnancy History]]),FALSE)</f>
        <v>Yes</v>
      </c>
      <c r="M28" s="21" t="str">
        <f>VLOOKUP($A28,Codes[],COLUMN(Codes[[#Headers],[Labour History]]),FALSE)</f>
        <v>Yes</v>
      </c>
      <c r="N28" s="21" t="str">
        <f>VLOOKUP($A28,Codes[],COLUMN(Codes[[#Headers],[Baby Background Information]]),FALSE)</f>
        <v>Yes</v>
      </c>
      <c r="O28" s="21" t="str">
        <f>VLOOKUP($A28,Codes[],COLUMN(Codes[[#Headers],[EPDS]]),FALSE)</f>
        <v>Yes</v>
      </c>
      <c r="P28" s="21" t="str">
        <f>VLOOKUP($A28,Codes[],COLUMN(Codes[[#Headers],[Mother''s Medications]]),FALSE)</f>
        <v>Yes</v>
      </c>
      <c r="Q28" s="21" t="str">
        <f>VLOOKUP($A28,Codes[],COLUMN(Codes[[#Headers],[Baby Medications]]),FALSE)</f>
        <v>Yes</v>
      </c>
      <c r="R28" s="21" t="str">
        <f>VLOOKUP($A28,Codes[],COLUMN(Codes[[#Headers],[Obstetric Histpry]]),FALSE)</f>
        <v>Yes</v>
      </c>
      <c r="S28" s="18" t="str">
        <f>VLOOKUP($A28,Codes[],COLUMN(Codes[[#Headers],[18 Month Follow on Data]]),FALSE)</f>
        <v>No</v>
      </c>
    </row>
    <row r="29" spans="1:19" ht="17" x14ac:dyDescent="0.2">
      <c r="A29" s="5" t="s">
        <v>1205</v>
      </c>
      <c r="B29" s="6"/>
      <c r="C29" s="6">
        <v>1</v>
      </c>
      <c r="D29" s="6"/>
      <c r="E29" s="6"/>
      <c r="F29" s="6">
        <v>55</v>
      </c>
      <c r="G29" s="6">
        <v>56</v>
      </c>
      <c r="H29" s="13" t="str">
        <f>VLOOKUP($A29,Codes[],COLUMN(Codes[[#Headers],[Meaning]]),FALSE)</f>
        <v>Fetal scan + term scan, not assessed</v>
      </c>
      <c r="I29" s="21" t="str">
        <f>VLOOKUP($A29,Codes[],COLUMN(Codes[[#Headers],[Parents Demographic]]),FALSE)</f>
        <v>Yes</v>
      </c>
      <c r="J29" s="21" t="str">
        <f>VLOOKUP($A29,Codes[],COLUMN(Codes[[#Headers],[Mother''s Past Medical History]]),FALSE)</f>
        <v>Yes</v>
      </c>
      <c r="K29" s="21" t="str">
        <f>VLOOKUP($A29,Codes[],COLUMN(Codes[[#Headers],[EDD + Mode of Conception]]),FALSE)</f>
        <v>Yes</v>
      </c>
      <c r="L29" s="21" t="str">
        <f>VLOOKUP($A29,Codes[],COLUMN(Codes[[#Headers],[Late Pregnancy History]]),FALSE)</f>
        <v>Yes</v>
      </c>
      <c r="M29" s="21" t="str">
        <f>VLOOKUP($A29,Codes[],COLUMN(Codes[[#Headers],[Labour History]]),FALSE)</f>
        <v>Yes</v>
      </c>
      <c r="N29" s="21" t="str">
        <f>VLOOKUP($A29,Codes[],COLUMN(Codes[[#Headers],[Baby Background Information]]),FALSE)</f>
        <v>Yes</v>
      </c>
      <c r="O29" s="21" t="str">
        <f>VLOOKUP($A29,Codes[],COLUMN(Codes[[#Headers],[EPDS]]),FALSE)</f>
        <v>Yes</v>
      </c>
      <c r="P29" s="21" t="str">
        <f>VLOOKUP($A29,Codes[],COLUMN(Codes[[#Headers],[Mother''s Medications]]),FALSE)</f>
        <v>Yes</v>
      </c>
      <c r="Q29" s="21" t="str">
        <f>VLOOKUP($A29,Codes[],COLUMN(Codes[[#Headers],[Baby Medications]]),FALSE)</f>
        <v>Yes</v>
      </c>
      <c r="R29" s="21" t="str">
        <f>VLOOKUP($A29,Codes[],COLUMN(Codes[[#Headers],[Obstetric Histpry]]),FALSE)</f>
        <v>Yes</v>
      </c>
      <c r="S29" s="18" t="str">
        <f>VLOOKUP($A29,Codes[],COLUMN(Codes[[#Headers],[18 Month Follow on Data]]),FALSE)</f>
        <v>No</v>
      </c>
    </row>
    <row r="30" spans="1:19" ht="17" x14ac:dyDescent="0.2">
      <c r="A30" s="5" t="s">
        <v>1206</v>
      </c>
      <c r="B30" s="6"/>
      <c r="C30" s="6"/>
      <c r="D30" s="6"/>
      <c r="E30" s="6"/>
      <c r="F30" s="6">
        <v>33</v>
      </c>
      <c r="G30" s="6">
        <v>33</v>
      </c>
      <c r="H30" s="13" t="str">
        <f>VLOOKUP($A30,Codes[],COLUMN(Codes[[#Headers],[Meaning]]),FALSE)</f>
        <v>Fetal scan + term scan, assessed at 18 months</v>
      </c>
      <c r="I30" s="21" t="str">
        <f>VLOOKUP($A30,Codes[],COLUMN(Codes[[#Headers],[Parents Demographic]]),FALSE)</f>
        <v>Yes</v>
      </c>
      <c r="J30" s="21" t="str">
        <f>VLOOKUP($A30,Codes[],COLUMN(Codes[[#Headers],[Mother''s Past Medical History]]),FALSE)</f>
        <v>Yes</v>
      </c>
      <c r="K30" s="21" t="str">
        <f>VLOOKUP($A30,Codes[],COLUMN(Codes[[#Headers],[EDD + Mode of Conception]]),FALSE)</f>
        <v>Yes</v>
      </c>
      <c r="L30" s="21" t="str">
        <f>VLOOKUP($A30,Codes[],COLUMN(Codes[[#Headers],[Late Pregnancy History]]),FALSE)</f>
        <v>Yes</v>
      </c>
      <c r="M30" s="21" t="str">
        <f>VLOOKUP($A30,Codes[],COLUMN(Codes[[#Headers],[Labour History]]),FALSE)</f>
        <v>Yes</v>
      </c>
      <c r="N30" s="21" t="str">
        <f>VLOOKUP($A30,Codes[],COLUMN(Codes[[#Headers],[Baby Background Information]]),FALSE)</f>
        <v>Yes</v>
      </c>
      <c r="O30" s="21" t="str">
        <f>VLOOKUP($A30,Codes[],COLUMN(Codes[[#Headers],[EPDS]]),FALSE)</f>
        <v>Yes</v>
      </c>
      <c r="P30" s="21" t="str">
        <f>VLOOKUP($A30,Codes[],COLUMN(Codes[[#Headers],[Mother''s Medications]]),FALSE)</f>
        <v>Yes</v>
      </c>
      <c r="Q30" s="21" t="str">
        <f>VLOOKUP($A30,Codes[],COLUMN(Codes[[#Headers],[Baby Medications]]),FALSE)</f>
        <v>Yes</v>
      </c>
      <c r="R30" s="21" t="str">
        <f>VLOOKUP($A30,Codes[],COLUMN(Codes[[#Headers],[Obstetric Histpry]]),FALSE)</f>
        <v>Yes</v>
      </c>
      <c r="S30" s="22" t="str">
        <f>VLOOKUP($A30,Codes[],COLUMN(Codes[[#Headers],[18 Month Follow on Data]]),FALSE)</f>
        <v>Yes</v>
      </c>
    </row>
    <row r="31" spans="1:19" ht="34" x14ac:dyDescent="0.2">
      <c r="A31" s="5" t="s">
        <v>1207</v>
      </c>
      <c r="B31" s="6"/>
      <c r="C31" s="6"/>
      <c r="D31" s="6"/>
      <c r="E31" s="6"/>
      <c r="F31" s="6">
        <v>1</v>
      </c>
      <c r="G31" s="6">
        <v>1</v>
      </c>
      <c r="H31" s="13" t="str">
        <f>VLOOKUP($A31,Codes[],COLUMN(Codes[[#Headers],[Meaning]]),FALSE)</f>
        <v>Fetal scan + fetal pilot + term scan, assessed at 18 months</v>
      </c>
      <c r="I31" s="21" t="str">
        <f>VLOOKUP($A31,Codes[],COLUMN(Codes[[#Headers],[Parents Demographic]]),FALSE)</f>
        <v>Yes</v>
      </c>
      <c r="J31" s="21" t="str">
        <f>VLOOKUP($A31,Codes[],COLUMN(Codes[[#Headers],[Mother''s Past Medical History]]),FALSE)</f>
        <v>Yes</v>
      </c>
      <c r="K31" s="21" t="str">
        <f>VLOOKUP($A31,Codes[],COLUMN(Codes[[#Headers],[EDD + Mode of Conception]]),FALSE)</f>
        <v>Yes</v>
      </c>
      <c r="L31" s="21" t="str">
        <f>VLOOKUP($A31,Codes[],COLUMN(Codes[[#Headers],[Late Pregnancy History]]),FALSE)</f>
        <v>Yes</v>
      </c>
      <c r="M31" s="21" t="str">
        <f>VLOOKUP($A31,Codes[],COLUMN(Codes[[#Headers],[Labour History]]),FALSE)</f>
        <v>Yes</v>
      </c>
      <c r="N31" s="21" t="str">
        <f>VLOOKUP($A31,Codes[],COLUMN(Codes[[#Headers],[Baby Background Information]]),FALSE)</f>
        <v>Yes</v>
      </c>
      <c r="O31" s="21" t="str">
        <f>VLOOKUP($A31,Codes[],COLUMN(Codes[[#Headers],[EPDS]]),FALSE)</f>
        <v>Yes</v>
      </c>
      <c r="P31" s="21" t="str">
        <f>VLOOKUP($A31,Codes[],COLUMN(Codes[[#Headers],[Mother''s Medications]]),FALSE)</f>
        <v>Yes</v>
      </c>
      <c r="Q31" s="21" t="str">
        <f>VLOOKUP($A31,Codes[],COLUMN(Codes[[#Headers],[Baby Medications]]),FALSE)</f>
        <v>Yes</v>
      </c>
      <c r="R31" s="21" t="str">
        <f>VLOOKUP($A31,Codes[],COLUMN(Codes[[#Headers],[Obstetric Histpry]]),FALSE)</f>
        <v>Yes</v>
      </c>
      <c r="S31" s="22" t="str">
        <f>VLOOKUP($A31,Codes[],COLUMN(Codes[[#Headers],[18 Month Follow on Data]]),FALSE)</f>
        <v>Yes</v>
      </c>
    </row>
    <row r="32" spans="1:19" x14ac:dyDescent="0.2">
      <c r="A32" s="5" t="s">
        <v>1208</v>
      </c>
      <c r="B32" s="6">
        <v>1</v>
      </c>
      <c r="C32" s="6">
        <v>70</v>
      </c>
      <c r="D32" s="6">
        <v>1</v>
      </c>
      <c r="E32" s="6">
        <v>8</v>
      </c>
      <c r="F32" s="6">
        <v>1083</v>
      </c>
      <c r="G32" s="6">
        <v>1163</v>
      </c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</row>
    <row r="33" spans="8:19" x14ac:dyDescent="0.2"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</row>
    <row r="34" spans="8:19" x14ac:dyDescent="0.2"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</row>
    <row r="35" spans="8:19" x14ac:dyDescent="0.2"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</row>
    <row r="36" spans="8:19" x14ac:dyDescent="0.2"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</row>
    <row r="37" spans="8:19" x14ac:dyDescent="0.2"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</row>
    <row r="38" spans="8:19" x14ac:dyDescent="0.2"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</row>
    <row r="39" spans="8:19" x14ac:dyDescent="0.2"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</row>
    <row r="40" spans="8:19" x14ac:dyDescent="0.2"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</row>
    <row r="41" spans="8:19" x14ac:dyDescent="0.2"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</row>
    <row r="42" spans="8:19" x14ac:dyDescent="0.2"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</row>
    <row r="43" spans="8:19" x14ac:dyDescent="0.2"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</row>
    <row r="44" spans="8:19" x14ac:dyDescent="0.2"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</row>
    <row r="45" spans="8:19" x14ac:dyDescent="0.2"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</row>
    <row r="46" spans="8:19" x14ac:dyDescent="0.2"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</row>
    <row r="47" spans="8:19" x14ac:dyDescent="0.2"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</row>
    <row r="48" spans="8:19" x14ac:dyDescent="0.2"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X1164"/>
  <sheetViews>
    <sheetView zoomScale="150" workbookViewId="0">
      <selection activeCell="L9" sqref="L9"/>
    </sheetView>
  </sheetViews>
  <sheetFormatPr baseColWidth="10" defaultRowHeight="16" x14ac:dyDescent="0.2"/>
  <cols>
    <col min="1" max="1" width="18.33203125" customWidth="1"/>
    <col min="2" max="2" width="9.33203125" customWidth="1"/>
    <col min="3" max="3" width="10.83203125" customWidth="1"/>
    <col min="4" max="9" width="9.33203125" customWidth="1"/>
    <col min="10" max="10" width="11.5" customWidth="1"/>
    <col min="11" max="11" width="22.6640625" style="1" customWidth="1"/>
    <col min="12" max="12" width="43.5" style="1" customWidth="1"/>
    <col min="13" max="13" width="53.6640625" style="1" customWidth="1"/>
    <col min="16" max="16" width="16.83203125" customWidth="1"/>
  </cols>
  <sheetData>
    <row r="1" spans="1:24" ht="20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1178</v>
      </c>
      <c r="J1" s="1" t="s">
        <v>8</v>
      </c>
      <c r="K1" s="1" t="s">
        <v>9</v>
      </c>
      <c r="L1" s="1" t="s">
        <v>1215</v>
      </c>
      <c r="M1" s="11" t="s">
        <v>1244</v>
      </c>
      <c r="N1" s="11" t="s">
        <v>1245</v>
      </c>
      <c r="O1" s="11" t="s">
        <v>1246</v>
      </c>
      <c r="P1" s="11" t="s">
        <v>1247</v>
      </c>
      <c r="Q1" s="11" t="s">
        <v>1248</v>
      </c>
      <c r="R1" s="11" t="s">
        <v>1259</v>
      </c>
      <c r="S1" s="11" t="s">
        <v>1249</v>
      </c>
      <c r="T1" s="11" t="s">
        <v>1250</v>
      </c>
      <c r="U1" s="11" t="s">
        <v>1251</v>
      </c>
      <c r="V1" s="11" t="s">
        <v>1252</v>
      </c>
      <c r="W1" s="11" t="s">
        <v>1253</v>
      </c>
      <c r="X1" s="12" t="s">
        <v>1254</v>
      </c>
    </row>
    <row r="2" spans="1:24" ht="53" customHeight="1" x14ac:dyDescent="0.2">
      <c r="A2" t="s">
        <v>10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1</v>
      </c>
      <c r="I2" t="str" cm="1">
        <f t="array" ref="I2">TEXT(SUM(10^Code_Mask*(Cohort[[#This Row],[Fetal Pilot Scans, validated or not]:[Has child had an 18 month assessment.  NB this includes limited data, courtesy assessments etc]]&gt;0)),"0000000")</f>
        <v>0000100</v>
      </c>
      <c r="M2" s="1" t="str">
        <f>VLOOKUP(Cohort[[#This Row],[Code]],Codes[],COLUMN(Codes[[#Headers],[Meaning]]),FALSE)</f>
        <v>Follow up but no scans recorded.  All neontal pilot scans not entered into redcap except one failed scan.  No data at all except follow up</v>
      </c>
      <c r="N2" s="1" t="str">
        <f>VLOOKUP(Cohort[[#This Row],[Code]],Codes[],COLUMN(Codes[[#Headers],[Parents Demographic]]),FALSE)</f>
        <v>No</v>
      </c>
      <c r="O2" s="1" t="str">
        <f>VLOOKUP(Cohort[[#This Row],[Code]],Codes[],COLUMN(Codes[[#Headers],[Mother''s Past Medical History]]),FALSE)</f>
        <v>No</v>
      </c>
      <c r="P2" s="1" t="str">
        <f>VLOOKUP(Cohort[[#This Row],[Code]],Codes[],COLUMN(Codes[[#Headers],[EDD + Mode of Conception]]),FALSE)</f>
        <v>EDD in the follow up</v>
      </c>
      <c r="Q2" s="1" t="str">
        <f>VLOOKUP(Cohort[[#This Row],[Code]],Codes[],COLUMN(Codes[[#Headers],[Late Pregnancy History]]),FALSE)</f>
        <v>No</v>
      </c>
      <c r="R2" s="1" t="str">
        <f>VLOOKUP(Cohort[[#This Row],[Code]],Codes[],COLUMN(Codes[[#Headers],[Labour History]]),FALSE)</f>
        <v>No</v>
      </c>
      <c r="S2" s="1" t="str">
        <f>VLOOKUP(Cohort[[#This Row],[Code]],Codes[],COLUMN(Codes[[#Headers],[Baby Background Information]]),FALSE)</f>
        <v>No</v>
      </c>
      <c r="T2" s="1" t="str">
        <f>VLOOKUP(Cohort[[#This Row],[Code]],Codes[],COLUMN(Codes[[#Headers],[EPDS]]),FALSE)</f>
        <v>No</v>
      </c>
      <c r="U2" s="1" t="str">
        <f>VLOOKUP(Cohort[[#This Row],[Code]],Codes[],COLUMN(Codes[[#Headers],[Mother''s Medications]]),FALSE)</f>
        <v>No</v>
      </c>
      <c r="V2" s="1" t="str">
        <f>VLOOKUP(Cohort[[#This Row],[Code]],Codes[],COLUMN(Codes[[#Headers],[Baby Medications]]),FALSE)</f>
        <v>No</v>
      </c>
      <c r="W2" s="1" t="str">
        <f>VLOOKUP(Cohort[[#This Row],[Code]],Codes[],COLUMN(Codes[[#Headers],[Obstetric Histpry]]),FALSE)</f>
        <v>No</v>
      </c>
      <c r="X2" s="1" t="str">
        <f>VLOOKUP(Cohort[[#This Row],[Code]],Codes[],COLUMN(Codes[[#Headers],[18 Month Follow on Data]]),FALSE)</f>
        <v>Yes - uncleaned</v>
      </c>
    </row>
    <row r="3" spans="1:24" ht="53" customHeight="1" x14ac:dyDescent="0.2">
      <c r="A3" t="s">
        <v>11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1</v>
      </c>
      <c r="I3" t="str" cm="1">
        <f t="array" ref="I3">TEXT(SUM(10^Code_Mask*(Cohort[[#This Row],[Fetal Pilot Scans, validated or not]:[Has child had an 18 month assessment.  NB this includes limited data, courtesy assessments etc]]&gt;0)),"0000000")</f>
        <v>0000100</v>
      </c>
      <c r="M3" s="1" t="str">
        <f>VLOOKUP(Cohort[[#This Row],[Code]],Codes[],COLUMN(Codes[[#Headers],[Meaning]]),FALSE)</f>
        <v>Follow up but no scans recorded.  All neontal pilot scans not entered into redcap except one failed scan.  No data at all except follow up</v>
      </c>
      <c r="N3" s="1" t="str">
        <f>VLOOKUP(Cohort[[#This Row],[Code]],Codes[],COLUMN(Codes[[#Headers],[Parents Demographic]]),FALSE)</f>
        <v>No</v>
      </c>
      <c r="O3" s="1" t="str">
        <f>VLOOKUP(Cohort[[#This Row],[Code]],Codes[],COLUMN(Codes[[#Headers],[Mother''s Past Medical History]]),FALSE)</f>
        <v>No</v>
      </c>
      <c r="P3" s="1" t="str">
        <f>VLOOKUP(Cohort[[#This Row],[Code]],Codes[],COLUMN(Codes[[#Headers],[EDD + Mode of Conception]]),FALSE)</f>
        <v>EDD in the follow up</v>
      </c>
      <c r="Q3" s="1" t="str">
        <f>VLOOKUP(Cohort[[#This Row],[Code]],Codes[],COLUMN(Codes[[#Headers],[Late Pregnancy History]]),FALSE)</f>
        <v>No</v>
      </c>
      <c r="R3" s="1" t="str">
        <f>VLOOKUP(Cohort[[#This Row],[Code]],Codes[],COLUMN(Codes[[#Headers],[Labour History]]),FALSE)</f>
        <v>No</v>
      </c>
      <c r="S3" s="1" t="str">
        <f>VLOOKUP(Cohort[[#This Row],[Code]],Codes[],COLUMN(Codes[[#Headers],[Baby Background Information]]),FALSE)</f>
        <v>No</v>
      </c>
      <c r="T3" s="1" t="str">
        <f>VLOOKUP(Cohort[[#This Row],[Code]],Codes[],COLUMN(Codes[[#Headers],[EPDS]]),FALSE)</f>
        <v>No</v>
      </c>
      <c r="U3" s="1" t="str">
        <f>VLOOKUP(Cohort[[#This Row],[Code]],Codes[],COLUMN(Codes[[#Headers],[Mother''s Medications]]),FALSE)</f>
        <v>No</v>
      </c>
      <c r="V3" s="1" t="str">
        <f>VLOOKUP(Cohort[[#This Row],[Code]],Codes[],COLUMN(Codes[[#Headers],[Baby Medications]]),FALSE)</f>
        <v>No</v>
      </c>
      <c r="W3" s="1" t="str">
        <f>VLOOKUP(Cohort[[#This Row],[Code]],Codes[],COLUMN(Codes[[#Headers],[Obstetric Histpry]]),FALSE)</f>
        <v>No</v>
      </c>
      <c r="X3" s="1" t="str">
        <f>VLOOKUP(Cohort[[#This Row],[Code]],Codes[],COLUMN(Codes[[#Headers],[18 Month Follow on Data]]),FALSE)</f>
        <v>Yes - uncleaned</v>
      </c>
    </row>
    <row r="4" spans="1:24" ht="47" customHeight="1" x14ac:dyDescent="0.2">
      <c r="A4" t="s">
        <v>12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1</v>
      </c>
      <c r="I4" t="str" cm="1">
        <f t="array" ref="I4">TEXT(SUM(10^Code_Mask*(Cohort[[#This Row],[Fetal Pilot Scans, validated or not]:[Has child had an 18 month assessment.  NB this includes limited data, courtesy assessments etc]]&gt;0)),"0000000")</f>
        <v>0000100</v>
      </c>
      <c r="M4" s="1" t="str">
        <f>VLOOKUP(Cohort[[#This Row],[Code]],Codes[],COLUMN(Codes[[#Headers],[Meaning]]),FALSE)</f>
        <v>Follow up but no scans recorded.  All neontal pilot scans not entered into redcap except one failed scan.  No data at all except follow up</v>
      </c>
      <c r="N4" s="1" t="str">
        <f>VLOOKUP(Cohort[[#This Row],[Code]],Codes[],COLUMN(Codes[[#Headers],[Parents Demographic]]),FALSE)</f>
        <v>No</v>
      </c>
      <c r="O4" s="1" t="str">
        <f>VLOOKUP(Cohort[[#This Row],[Code]],Codes[],COLUMN(Codes[[#Headers],[Mother''s Past Medical History]]),FALSE)</f>
        <v>No</v>
      </c>
      <c r="P4" s="1" t="str">
        <f>VLOOKUP(Cohort[[#This Row],[Code]],Codes[],COLUMN(Codes[[#Headers],[EDD + Mode of Conception]]),FALSE)</f>
        <v>EDD in the follow up</v>
      </c>
      <c r="Q4" s="1" t="str">
        <f>VLOOKUP(Cohort[[#This Row],[Code]],Codes[],COLUMN(Codes[[#Headers],[Late Pregnancy History]]),FALSE)</f>
        <v>No</v>
      </c>
      <c r="R4" s="1" t="str">
        <f>VLOOKUP(Cohort[[#This Row],[Code]],Codes[],COLUMN(Codes[[#Headers],[Labour History]]),FALSE)</f>
        <v>No</v>
      </c>
      <c r="S4" s="1" t="str">
        <f>VLOOKUP(Cohort[[#This Row],[Code]],Codes[],COLUMN(Codes[[#Headers],[Baby Background Information]]),FALSE)</f>
        <v>No</v>
      </c>
      <c r="T4" s="1" t="str">
        <f>VLOOKUP(Cohort[[#This Row],[Code]],Codes[],COLUMN(Codes[[#Headers],[EPDS]]),FALSE)</f>
        <v>No</v>
      </c>
      <c r="U4" s="1" t="str">
        <f>VLOOKUP(Cohort[[#This Row],[Code]],Codes[],COLUMN(Codes[[#Headers],[Mother''s Medications]]),FALSE)</f>
        <v>No</v>
      </c>
      <c r="V4" s="1" t="str">
        <f>VLOOKUP(Cohort[[#This Row],[Code]],Codes[],COLUMN(Codes[[#Headers],[Baby Medications]]),FALSE)</f>
        <v>No</v>
      </c>
      <c r="W4" s="1" t="str">
        <f>VLOOKUP(Cohort[[#This Row],[Code]],Codes[],COLUMN(Codes[[#Headers],[Obstetric Histpry]]),FALSE)</f>
        <v>No</v>
      </c>
      <c r="X4" s="1" t="str">
        <f>VLOOKUP(Cohort[[#This Row],[Code]],Codes[],COLUMN(Codes[[#Headers],[18 Month Follow on Data]]),FALSE)</f>
        <v>Yes - uncleaned</v>
      </c>
    </row>
    <row r="5" spans="1:24" ht="51" customHeight="1" x14ac:dyDescent="0.2">
      <c r="A5" t="s">
        <v>13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</v>
      </c>
      <c r="I5" t="str" cm="1">
        <f t="array" ref="I5">TEXT(SUM(10^Code_Mask*(Cohort[[#This Row],[Fetal Pilot Scans, validated or not]:[Has child had an 18 month assessment.  NB this includes limited data, courtesy assessments etc]]&gt;0)),"0000000")</f>
        <v>0000100</v>
      </c>
      <c r="M5" s="1" t="str">
        <f>VLOOKUP(Cohort[[#This Row],[Code]],Codes[],COLUMN(Codes[[#Headers],[Meaning]]),FALSE)</f>
        <v>Follow up but no scans recorded.  All neontal pilot scans not entered into redcap except one failed scan.  No data at all except follow up</v>
      </c>
      <c r="N5" s="1" t="str">
        <f>VLOOKUP(Cohort[[#This Row],[Code]],Codes[],COLUMN(Codes[[#Headers],[Parents Demographic]]),FALSE)</f>
        <v>No</v>
      </c>
      <c r="O5" s="1" t="str">
        <f>VLOOKUP(Cohort[[#This Row],[Code]],Codes[],COLUMN(Codes[[#Headers],[Mother''s Past Medical History]]),FALSE)</f>
        <v>No</v>
      </c>
      <c r="P5" s="1" t="str">
        <f>VLOOKUP(Cohort[[#This Row],[Code]],Codes[],COLUMN(Codes[[#Headers],[EDD + Mode of Conception]]),FALSE)</f>
        <v>EDD in the follow up</v>
      </c>
      <c r="Q5" s="1" t="str">
        <f>VLOOKUP(Cohort[[#This Row],[Code]],Codes[],COLUMN(Codes[[#Headers],[Late Pregnancy History]]),FALSE)</f>
        <v>No</v>
      </c>
      <c r="R5" s="1" t="str">
        <f>VLOOKUP(Cohort[[#This Row],[Code]],Codes[],COLUMN(Codes[[#Headers],[Labour History]]),FALSE)</f>
        <v>No</v>
      </c>
      <c r="S5" s="1" t="str">
        <f>VLOOKUP(Cohort[[#This Row],[Code]],Codes[],COLUMN(Codes[[#Headers],[Baby Background Information]]),FALSE)</f>
        <v>No</v>
      </c>
      <c r="T5" s="1" t="str">
        <f>VLOOKUP(Cohort[[#This Row],[Code]],Codes[],COLUMN(Codes[[#Headers],[EPDS]]),FALSE)</f>
        <v>No</v>
      </c>
      <c r="U5" s="1" t="str">
        <f>VLOOKUP(Cohort[[#This Row],[Code]],Codes[],COLUMN(Codes[[#Headers],[Mother''s Medications]]),FALSE)</f>
        <v>No</v>
      </c>
      <c r="V5" s="1" t="str">
        <f>VLOOKUP(Cohort[[#This Row],[Code]],Codes[],COLUMN(Codes[[#Headers],[Baby Medications]]),FALSE)</f>
        <v>No</v>
      </c>
      <c r="W5" s="1" t="str">
        <f>VLOOKUP(Cohort[[#This Row],[Code]],Codes[],COLUMN(Codes[[#Headers],[Obstetric Histpry]]),FALSE)</f>
        <v>No</v>
      </c>
      <c r="X5" s="1" t="str">
        <f>VLOOKUP(Cohort[[#This Row],[Code]],Codes[],COLUMN(Codes[[#Headers],[18 Month Follow on Data]]),FALSE)</f>
        <v>Yes - uncleaned</v>
      </c>
    </row>
    <row r="6" spans="1:24" ht="51" x14ac:dyDescent="0.2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 t="str" cm="1">
        <f t="array" ref="I6">TEXT(SUM(10^Code_Mask*(Cohort[[#This Row],[Fetal Pilot Scans, validated or not]:[Has child had an 18 month assessment.  NB this includes limited data, courtesy assessments etc]]&gt;0)),"0000000")</f>
        <v>0000000</v>
      </c>
      <c r="K6" s="1" t="s">
        <v>16</v>
      </c>
      <c r="M6" s="1" t="str">
        <f>VLOOKUP(Cohort[[#This Row],[Code]],Codes[],COLUMN(Codes[[#Headers],[Meaning]]),FALSE)</f>
        <v>No dHCP data at ll.  ?Enrolment, ?Baby Born, ?EPDS but not cleaned</v>
      </c>
      <c r="N6" s="1" t="str">
        <f>VLOOKUP(Cohort[[#This Row],[Code]],Codes[],COLUMN(Codes[[#Headers],[Parents Demographic]]),FALSE)</f>
        <v>No</v>
      </c>
      <c r="O6" s="1" t="str">
        <f>VLOOKUP(Cohort[[#This Row],[Code]],Codes[],COLUMN(Codes[[#Headers],[Mother''s Past Medical History]]),FALSE)</f>
        <v>No</v>
      </c>
      <c r="P6" s="1" t="str">
        <f>VLOOKUP(Cohort[[#This Row],[Code]],Codes[],COLUMN(Codes[[#Headers],[EDD + Mode of Conception]]),FALSE)</f>
        <v>No</v>
      </c>
      <c r="Q6" s="1" t="str">
        <f>VLOOKUP(Cohort[[#This Row],[Code]],Codes[],COLUMN(Codes[[#Headers],[Late Pregnancy History]]),FALSE)</f>
        <v>No</v>
      </c>
      <c r="R6" s="1" t="str">
        <f>VLOOKUP(Cohort[[#This Row],[Code]],Codes[],COLUMN(Codes[[#Headers],[Labour History]]),FALSE)</f>
        <v>No</v>
      </c>
      <c r="S6" s="1" t="str">
        <f>VLOOKUP(Cohort[[#This Row],[Code]],Codes[],COLUMN(Codes[[#Headers],[Baby Background Information]]),FALSE)</f>
        <v>No</v>
      </c>
      <c r="T6" s="1" t="str">
        <f>VLOOKUP(Cohort[[#This Row],[Code]],Codes[],COLUMN(Codes[[#Headers],[EPDS]]),FALSE)</f>
        <v>No</v>
      </c>
      <c r="U6" s="1" t="str">
        <f>VLOOKUP(Cohort[[#This Row],[Code]],Codes[],COLUMN(Codes[[#Headers],[Mother''s Medications]]),FALSE)</f>
        <v>No</v>
      </c>
      <c r="V6" s="1" t="str">
        <f>VLOOKUP(Cohort[[#This Row],[Code]],Codes[],COLUMN(Codes[[#Headers],[Baby Medications]]),FALSE)</f>
        <v>No</v>
      </c>
      <c r="W6" s="1" t="str">
        <f>VLOOKUP(Cohort[[#This Row],[Code]],Codes[],COLUMN(Codes[[#Headers],[Obstetric Histpry]]),FALSE)</f>
        <v>No</v>
      </c>
      <c r="X6" s="1" t="str">
        <f>VLOOKUP(Cohort[[#This Row],[Code]],Codes[],COLUMN(Codes[[#Headers],[18 Month Follow on Data]]),FALSE)</f>
        <v>No</v>
      </c>
    </row>
    <row r="7" spans="1:24" ht="51" customHeight="1" x14ac:dyDescent="0.2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 t="str" cm="1">
        <f t="array" ref="I7">TEXT(SUM(10^Code_Mask*(Cohort[[#This Row],[Fetal Pilot Scans, validated or not]:[Has child had an 18 month assessment.  NB this includes limited data, courtesy assessments etc]]&gt;0)),"0000000")</f>
        <v>0000100</v>
      </c>
      <c r="M7" s="1" t="str">
        <f>VLOOKUP(Cohort[[#This Row],[Code]],Codes[],COLUMN(Codes[[#Headers],[Meaning]]),FALSE)</f>
        <v>Follow up but no scans recorded.  All neontal pilot scans not entered into redcap except one failed scan.  No data at all except follow up</v>
      </c>
      <c r="N7" s="1" t="str">
        <f>VLOOKUP(Cohort[[#This Row],[Code]],Codes[],COLUMN(Codes[[#Headers],[Parents Demographic]]),FALSE)</f>
        <v>No</v>
      </c>
      <c r="O7" s="1" t="str">
        <f>VLOOKUP(Cohort[[#This Row],[Code]],Codes[],COLUMN(Codes[[#Headers],[Mother''s Past Medical History]]),FALSE)</f>
        <v>No</v>
      </c>
      <c r="P7" s="1" t="str">
        <f>VLOOKUP(Cohort[[#This Row],[Code]],Codes[],COLUMN(Codes[[#Headers],[EDD + Mode of Conception]]),FALSE)</f>
        <v>EDD in the follow up</v>
      </c>
      <c r="Q7" s="1" t="str">
        <f>VLOOKUP(Cohort[[#This Row],[Code]],Codes[],COLUMN(Codes[[#Headers],[Late Pregnancy History]]),FALSE)</f>
        <v>No</v>
      </c>
      <c r="R7" s="1" t="str">
        <f>VLOOKUP(Cohort[[#This Row],[Code]],Codes[],COLUMN(Codes[[#Headers],[Labour History]]),FALSE)</f>
        <v>No</v>
      </c>
      <c r="S7" s="1" t="str">
        <f>VLOOKUP(Cohort[[#This Row],[Code]],Codes[],COLUMN(Codes[[#Headers],[Baby Background Information]]),FALSE)</f>
        <v>No</v>
      </c>
      <c r="T7" s="1" t="str">
        <f>VLOOKUP(Cohort[[#This Row],[Code]],Codes[],COLUMN(Codes[[#Headers],[EPDS]]),FALSE)</f>
        <v>No</v>
      </c>
      <c r="U7" s="1" t="str">
        <f>VLOOKUP(Cohort[[#This Row],[Code]],Codes[],COLUMN(Codes[[#Headers],[Mother''s Medications]]),FALSE)</f>
        <v>No</v>
      </c>
      <c r="V7" s="1" t="str">
        <f>VLOOKUP(Cohort[[#This Row],[Code]],Codes[],COLUMN(Codes[[#Headers],[Baby Medications]]),FALSE)</f>
        <v>No</v>
      </c>
      <c r="W7" s="1" t="str">
        <f>VLOOKUP(Cohort[[#This Row],[Code]],Codes[],COLUMN(Codes[[#Headers],[Obstetric Histpry]]),FALSE)</f>
        <v>No</v>
      </c>
      <c r="X7" s="1" t="str">
        <f>VLOOKUP(Cohort[[#This Row],[Code]],Codes[],COLUMN(Codes[[#Headers],[18 Month Follow on Data]]),FALSE)</f>
        <v>Yes - uncleaned</v>
      </c>
    </row>
    <row r="8" spans="1:24" ht="51" x14ac:dyDescent="0.2">
      <c r="A8" t="s">
        <v>18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 t="str" cm="1">
        <f t="array" ref="I8">TEXT(SUM(10^Code_Mask*(Cohort[[#This Row],[Fetal Pilot Scans, validated or not]:[Has child had an 18 month assessment.  NB this includes limited data, courtesy assessments etc]]&gt;0)),"0000000")</f>
        <v>0000000</v>
      </c>
      <c r="K8" s="1" t="s">
        <v>16</v>
      </c>
      <c r="M8" s="1" t="str">
        <f>VLOOKUP(Cohort[[#This Row],[Code]],Codes[],COLUMN(Codes[[#Headers],[Meaning]]),FALSE)</f>
        <v>No dHCP data at ll.  ?Enrolment, ?Baby Born, ?EPDS but not cleaned</v>
      </c>
      <c r="N8" s="1" t="str">
        <f>VLOOKUP(Cohort[[#This Row],[Code]],Codes[],COLUMN(Codes[[#Headers],[Parents Demographic]]),FALSE)</f>
        <v>No</v>
      </c>
      <c r="O8" s="1" t="str">
        <f>VLOOKUP(Cohort[[#This Row],[Code]],Codes[],COLUMN(Codes[[#Headers],[Mother''s Past Medical History]]),FALSE)</f>
        <v>No</v>
      </c>
      <c r="P8" s="1" t="str">
        <f>VLOOKUP(Cohort[[#This Row],[Code]],Codes[],COLUMN(Codes[[#Headers],[EDD + Mode of Conception]]),FALSE)</f>
        <v>No</v>
      </c>
      <c r="Q8" s="1" t="str">
        <f>VLOOKUP(Cohort[[#This Row],[Code]],Codes[],COLUMN(Codes[[#Headers],[Late Pregnancy History]]),FALSE)</f>
        <v>No</v>
      </c>
      <c r="R8" s="1" t="str">
        <f>VLOOKUP(Cohort[[#This Row],[Code]],Codes[],COLUMN(Codes[[#Headers],[Labour History]]),FALSE)</f>
        <v>No</v>
      </c>
      <c r="S8" s="1" t="str">
        <f>VLOOKUP(Cohort[[#This Row],[Code]],Codes[],COLUMN(Codes[[#Headers],[Baby Background Information]]),FALSE)</f>
        <v>No</v>
      </c>
      <c r="T8" s="1" t="str">
        <f>VLOOKUP(Cohort[[#This Row],[Code]],Codes[],COLUMN(Codes[[#Headers],[EPDS]]),FALSE)</f>
        <v>No</v>
      </c>
      <c r="U8" s="1" t="str">
        <f>VLOOKUP(Cohort[[#This Row],[Code]],Codes[],COLUMN(Codes[[#Headers],[Mother''s Medications]]),FALSE)</f>
        <v>No</v>
      </c>
      <c r="V8" s="1" t="str">
        <f>VLOOKUP(Cohort[[#This Row],[Code]],Codes[],COLUMN(Codes[[#Headers],[Baby Medications]]),FALSE)</f>
        <v>No</v>
      </c>
      <c r="W8" s="1" t="str">
        <f>VLOOKUP(Cohort[[#This Row],[Code]],Codes[],COLUMN(Codes[[#Headers],[Obstetric Histpry]]),FALSE)</f>
        <v>No</v>
      </c>
      <c r="X8" s="1" t="str">
        <f>VLOOKUP(Cohort[[#This Row],[Code]],Codes[],COLUMN(Codes[[#Headers],[18 Month Follow on Data]]),FALSE)</f>
        <v>No</v>
      </c>
    </row>
    <row r="9" spans="1:24" ht="52" customHeight="1" x14ac:dyDescent="0.2">
      <c r="A9" t="s">
        <v>19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 t="str" cm="1">
        <f t="array" ref="I9">TEXT(SUM(10^Code_Mask*(Cohort[[#This Row],[Fetal Pilot Scans, validated or not]:[Has child had an 18 month assessment.  NB this includes limited data, courtesy assessments etc]]&gt;0)),"0000000")</f>
        <v>0000100</v>
      </c>
      <c r="M9" s="1" t="str">
        <f>VLOOKUP(Cohort[[#This Row],[Code]],Codes[],COLUMN(Codes[[#Headers],[Meaning]]),FALSE)</f>
        <v>Follow up but no scans recorded.  All neontal pilot scans not entered into redcap except one failed scan.  No data at all except follow up</v>
      </c>
      <c r="N9" s="1" t="str">
        <f>VLOOKUP(Cohort[[#This Row],[Code]],Codes[],COLUMN(Codes[[#Headers],[Parents Demographic]]),FALSE)</f>
        <v>No</v>
      </c>
      <c r="O9" s="1" t="str">
        <f>VLOOKUP(Cohort[[#This Row],[Code]],Codes[],COLUMN(Codes[[#Headers],[Mother''s Past Medical History]]),FALSE)</f>
        <v>No</v>
      </c>
      <c r="P9" s="1" t="str">
        <f>VLOOKUP(Cohort[[#This Row],[Code]],Codes[],COLUMN(Codes[[#Headers],[EDD + Mode of Conception]]),FALSE)</f>
        <v>EDD in the follow up</v>
      </c>
      <c r="Q9" s="1" t="str">
        <f>VLOOKUP(Cohort[[#This Row],[Code]],Codes[],COLUMN(Codes[[#Headers],[Late Pregnancy History]]),FALSE)</f>
        <v>No</v>
      </c>
      <c r="R9" s="1" t="str">
        <f>VLOOKUP(Cohort[[#This Row],[Code]],Codes[],COLUMN(Codes[[#Headers],[Labour History]]),FALSE)</f>
        <v>No</v>
      </c>
      <c r="S9" s="1" t="str">
        <f>VLOOKUP(Cohort[[#This Row],[Code]],Codes[],COLUMN(Codes[[#Headers],[Baby Background Information]]),FALSE)</f>
        <v>No</v>
      </c>
      <c r="T9" s="1" t="str">
        <f>VLOOKUP(Cohort[[#This Row],[Code]],Codes[],COLUMN(Codes[[#Headers],[EPDS]]),FALSE)</f>
        <v>No</v>
      </c>
      <c r="U9" s="1" t="str">
        <f>VLOOKUP(Cohort[[#This Row],[Code]],Codes[],COLUMN(Codes[[#Headers],[Mother''s Medications]]),FALSE)</f>
        <v>No</v>
      </c>
      <c r="V9" s="1" t="str">
        <f>VLOOKUP(Cohort[[#This Row],[Code]],Codes[],COLUMN(Codes[[#Headers],[Baby Medications]]),FALSE)</f>
        <v>No</v>
      </c>
      <c r="W9" s="1" t="str">
        <f>VLOOKUP(Cohort[[#This Row],[Code]],Codes[],COLUMN(Codes[[#Headers],[Obstetric Histpry]]),FALSE)</f>
        <v>No</v>
      </c>
      <c r="X9" s="1" t="str">
        <f>VLOOKUP(Cohort[[#This Row],[Code]],Codes[],COLUMN(Codes[[#Headers],[18 Month Follow on Data]]),FALSE)</f>
        <v>Yes - uncleaned</v>
      </c>
    </row>
    <row r="10" spans="1:24" ht="52" customHeight="1" x14ac:dyDescent="0.2">
      <c r="A10" t="s">
        <v>20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1</v>
      </c>
      <c r="I10" t="str" cm="1">
        <f t="array" ref="I10">TEXT(SUM(10^Code_Mask*(Cohort[[#This Row],[Fetal Pilot Scans, validated or not]:[Has child had an 18 month assessment.  NB this includes limited data, courtesy assessments etc]]&gt;0)),"0000000")</f>
        <v>0000100</v>
      </c>
      <c r="M10" s="1" t="str">
        <f>VLOOKUP(Cohort[[#This Row],[Code]],Codes[],COLUMN(Codes[[#Headers],[Meaning]]),FALSE)</f>
        <v>Follow up but no scans recorded.  All neontal pilot scans not entered into redcap except one failed scan.  No data at all except follow up</v>
      </c>
      <c r="N10" s="1" t="str">
        <f>VLOOKUP(Cohort[[#This Row],[Code]],Codes[],COLUMN(Codes[[#Headers],[Parents Demographic]]),FALSE)</f>
        <v>No</v>
      </c>
      <c r="O10" s="1" t="str">
        <f>VLOOKUP(Cohort[[#This Row],[Code]],Codes[],COLUMN(Codes[[#Headers],[Mother''s Past Medical History]]),FALSE)</f>
        <v>No</v>
      </c>
      <c r="P10" s="1" t="str">
        <f>VLOOKUP(Cohort[[#This Row],[Code]],Codes[],COLUMN(Codes[[#Headers],[EDD + Mode of Conception]]),FALSE)</f>
        <v>EDD in the follow up</v>
      </c>
      <c r="Q10" s="1" t="str">
        <f>VLOOKUP(Cohort[[#This Row],[Code]],Codes[],COLUMN(Codes[[#Headers],[Late Pregnancy History]]),FALSE)</f>
        <v>No</v>
      </c>
      <c r="R10" s="1" t="str">
        <f>VLOOKUP(Cohort[[#This Row],[Code]],Codes[],COLUMN(Codes[[#Headers],[Labour History]]),FALSE)</f>
        <v>No</v>
      </c>
      <c r="S10" s="1" t="str">
        <f>VLOOKUP(Cohort[[#This Row],[Code]],Codes[],COLUMN(Codes[[#Headers],[Baby Background Information]]),FALSE)</f>
        <v>No</v>
      </c>
      <c r="T10" s="1" t="str">
        <f>VLOOKUP(Cohort[[#This Row],[Code]],Codes[],COLUMN(Codes[[#Headers],[EPDS]]),FALSE)</f>
        <v>No</v>
      </c>
      <c r="U10" s="1" t="str">
        <f>VLOOKUP(Cohort[[#This Row],[Code]],Codes[],COLUMN(Codes[[#Headers],[Mother''s Medications]]),FALSE)</f>
        <v>No</v>
      </c>
      <c r="V10" s="1" t="str">
        <f>VLOOKUP(Cohort[[#This Row],[Code]],Codes[],COLUMN(Codes[[#Headers],[Baby Medications]]),FALSE)</f>
        <v>No</v>
      </c>
      <c r="W10" s="1" t="str">
        <f>VLOOKUP(Cohort[[#This Row],[Code]],Codes[],COLUMN(Codes[[#Headers],[Obstetric Histpry]]),FALSE)</f>
        <v>No</v>
      </c>
      <c r="X10" s="1" t="str">
        <f>VLOOKUP(Cohort[[#This Row],[Code]],Codes[],COLUMN(Codes[[#Headers],[18 Month Follow on Data]]),FALSE)</f>
        <v>Yes - uncleaned</v>
      </c>
    </row>
    <row r="11" spans="1:24" ht="52" customHeight="1" x14ac:dyDescent="0.2">
      <c r="A11" t="s">
        <v>21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1</v>
      </c>
      <c r="I11" t="str" cm="1">
        <f t="array" ref="I11">TEXT(SUM(10^Code_Mask*(Cohort[[#This Row],[Fetal Pilot Scans, validated or not]:[Has child had an 18 month assessment.  NB this includes limited data, courtesy assessments etc]]&gt;0)),"0000000")</f>
        <v>0000100</v>
      </c>
      <c r="M11" s="1" t="str">
        <f>VLOOKUP(Cohort[[#This Row],[Code]],Codes[],COLUMN(Codes[[#Headers],[Meaning]]),FALSE)</f>
        <v>Follow up but no scans recorded.  All neontal pilot scans not entered into redcap except one failed scan.  No data at all except follow up</v>
      </c>
      <c r="N11" s="1" t="str">
        <f>VLOOKUP(Cohort[[#This Row],[Code]],Codes[],COLUMN(Codes[[#Headers],[Parents Demographic]]),FALSE)</f>
        <v>No</v>
      </c>
      <c r="O11" s="1" t="str">
        <f>VLOOKUP(Cohort[[#This Row],[Code]],Codes[],COLUMN(Codes[[#Headers],[Mother''s Past Medical History]]),FALSE)</f>
        <v>No</v>
      </c>
      <c r="P11" s="1" t="str">
        <f>VLOOKUP(Cohort[[#This Row],[Code]],Codes[],COLUMN(Codes[[#Headers],[EDD + Mode of Conception]]),FALSE)</f>
        <v>EDD in the follow up</v>
      </c>
      <c r="Q11" s="1" t="str">
        <f>VLOOKUP(Cohort[[#This Row],[Code]],Codes[],COLUMN(Codes[[#Headers],[Late Pregnancy History]]),FALSE)</f>
        <v>No</v>
      </c>
      <c r="R11" s="1" t="str">
        <f>VLOOKUP(Cohort[[#This Row],[Code]],Codes[],COLUMN(Codes[[#Headers],[Labour History]]),FALSE)</f>
        <v>No</v>
      </c>
      <c r="S11" s="1" t="str">
        <f>VLOOKUP(Cohort[[#This Row],[Code]],Codes[],COLUMN(Codes[[#Headers],[Baby Background Information]]),FALSE)</f>
        <v>No</v>
      </c>
      <c r="T11" s="1" t="str">
        <f>VLOOKUP(Cohort[[#This Row],[Code]],Codes[],COLUMN(Codes[[#Headers],[EPDS]]),FALSE)</f>
        <v>No</v>
      </c>
      <c r="U11" s="1" t="str">
        <f>VLOOKUP(Cohort[[#This Row],[Code]],Codes[],COLUMN(Codes[[#Headers],[Mother''s Medications]]),FALSE)</f>
        <v>No</v>
      </c>
      <c r="V11" s="1" t="str">
        <f>VLOOKUP(Cohort[[#This Row],[Code]],Codes[],COLUMN(Codes[[#Headers],[Baby Medications]]),FALSE)</f>
        <v>No</v>
      </c>
      <c r="W11" s="1" t="str">
        <f>VLOOKUP(Cohort[[#This Row],[Code]],Codes[],COLUMN(Codes[[#Headers],[Obstetric Histpry]]),FALSE)</f>
        <v>No</v>
      </c>
      <c r="X11" s="1" t="str">
        <f>VLOOKUP(Cohort[[#This Row],[Code]],Codes[],COLUMN(Codes[[#Headers],[18 Month Follow on Data]]),FALSE)</f>
        <v>Yes - uncleaned</v>
      </c>
    </row>
    <row r="12" spans="1:24" ht="52" customHeight="1" x14ac:dyDescent="0.2">
      <c r="A12" t="s">
        <v>22</v>
      </c>
      <c r="B12">
        <v>0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 t="str" cm="1">
        <f t="array" ref="I12">TEXT(SUM(10^Code_Mask*(Cohort[[#This Row],[Fetal Pilot Scans, validated or not]:[Has child had an 18 month assessment.  NB this includes limited data, courtesy assessments etc]]&gt;0)),"0000000")</f>
        <v>0000001</v>
      </c>
      <c r="M12" s="1" t="str">
        <f>VLOOKUP(Cohort[[#This Row],[Code]],Codes[],COLUMN(Codes[[#Headers],[Meaning]]),FALSE)</f>
        <v>Neonatal pilot.  Enrolment and baby born data. No EPDS.  Not Cleaned</v>
      </c>
      <c r="N12" s="1" t="str">
        <f>VLOOKUP(Cohort[[#This Row],[Code]],Codes[],COLUMN(Codes[[#Headers],[Parents Demographic]]),FALSE)</f>
        <v>Yes - uncleaned</v>
      </c>
      <c r="O12" s="1" t="str">
        <f>VLOOKUP(Cohort[[#This Row],[Code]],Codes[],COLUMN(Codes[[#Headers],[Mother''s Past Medical History]]),FALSE)</f>
        <v>Yes - uncleaned</v>
      </c>
      <c r="P12" s="1" t="str">
        <f>VLOOKUP(Cohort[[#This Row],[Code]],Codes[],COLUMN(Codes[[#Headers],[EDD + Mode of Conception]]),FALSE)</f>
        <v>Yes - uncleaned</v>
      </c>
      <c r="Q12" s="1" t="str">
        <f>VLOOKUP(Cohort[[#This Row],[Code]],Codes[],COLUMN(Codes[[#Headers],[Late Pregnancy History]]),FALSE)</f>
        <v>Yes - uncleaned</v>
      </c>
      <c r="R12" s="1" t="str">
        <f>VLOOKUP(Cohort[[#This Row],[Code]],Codes[],COLUMN(Codes[[#Headers],[Labour History]]),FALSE)</f>
        <v>Yes - uncleaned</v>
      </c>
      <c r="S12" s="1" t="str">
        <f>VLOOKUP(Cohort[[#This Row],[Code]],Codes[],COLUMN(Codes[[#Headers],[Baby Background Information]]),FALSE)</f>
        <v>Yes - uncleaned</v>
      </c>
      <c r="T12" s="1" t="str">
        <f>VLOOKUP(Cohort[[#This Row],[Code]],Codes[],COLUMN(Codes[[#Headers],[EPDS]]),FALSE)</f>
        <v>No</v>
      </c>
      <c r="U12" s="1" t="str">
        <f>VLOOKUP(Cohort[[#This Row],[Code]],Codes[],COLUMN(Codes[[#Headers],[Mother''s Medications]]),FALSE)</f>
        <v>Yes - uncleaned</v>
      </c>
      <c r="V12" s="1" t="str">
        <f>VLOOKUP(Cohort[[#This Row],[Code]],Codes[],COLUMN(Codes[[#Headers],[Baby Medications]]),FALSE)</f>
        <v>Yes - uncleaned</v>
      </c>
      <c r="W12" s="1" t="str">
        <f>VLOOKUP(Cohort[[#This Row],[Code]],Codes[],COLUMN(Codes[[#Headers],[Obstetric Histpry]]),FALSE)</f>
        <v>Yes - uncleaned</v>
      </c>
      <c r="X12" s="1" t="str">
        <f>VLOOKUP(Cohort[[#This Row],[Code]],Codes[],COLUMN(Codes[[#Headers],[18 Month Follow on Data]]),FALSE)</f>
        <v>No</v>
      </c>
    </row>
    <row r="13" spans="1:24" ht="52" customHeight="1" x14ac:dyDescent="0.2">
      <c r="A13" t="s">
        <v>23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1</v>
      </c>
      <c r="I13" t="str" cm="1">
        <f t="array" ref="I13">TEXT(SUM(10^Code_Mask*(Cohort[[#This Row],[Fetal Pilot Scans, validated or not]:[Has child had an 18 month assessment.  NB this includes limited data, courtesy assessments etc]]&gt;0)),"0000000")</f>
        <v>0000100</v>
      </c>
      <c r="M13" s="1" t="str">
        <f>VLOOKUP(Cohort[[#This Row],[Code]],Codes[],COLUMN(Codes[[#Headers],[Meaning]]),FALSE)</f>
        <v>Follow up but no scans recorded.  All neontal pilot scans not entered into redcap except one failed scan.  No data at all except follow up</v>
      </c>
      <c r="N13" s="1" t="str">
        <f>VLOOKUP(Cohort[[#This Row],[Code]],Codes[],COLUMN(Codes[[#Headers],[Parents Demographic]]),FALSE)</f>
        <v>No</v>
      </c>
      <c r="O13" s="1" t="str">
        <f>VLOOKUP(Cohort[[#This Row],[Code]],Codes[],COLUMN(Codes[[#Headers],[Mother''s Past Medical History]]),FALSE)</f>
        <v>No</v>
      </c>
      <c r="P13" s="1" t="str">
        <f>VLOOKUP(Cohort[[#This Row],[Code]],Codes[],COLUMN(Codes[[#Headers],[EDD + Mode of Conception]]),FALSE)</f>
        <v>EDD in the follow up</v>
      </c>
      <c r="Q13" s="1" t="str">
        <f>VLOOKUP(Cohort[[#This Row],[Code]],Codes[],COLUMN(Codes[[#Headers],[Late Pregnancy History]]),FALSE)</f>
        <v>No</v>
      </c>
      <c r="R13" s="1" t="str">
        <f>VLOOKUP(Cohort[[#This Row],[Code]],Codes[],COLUMN(Codes[[#Headers],[Labour History]]),FALSE)</f>
        <v>No</v>
      </c>
      <c r="S13" s="1" t="str">
        <f>VLOOKUP(Cohort[[#This Row],[Code]],Codes[],COLUMN(Codes[[#Headers],[Baby Background Information]]),FALSE)</f>
        <v>No</v>
      </c>
      <c r="T13" s="1" t="str">
        <f>VLOOKUP(Cohort[[#This Row],[Code]],Codes[],COLUMN(Codes[[#Headers],[EPDS]]),FALSE)</f>
        <v>No</v>
      </c>
      <c r="U13" s="1" t="str">
        <f>VLOOKUP(Cohort[[#This Row],[Code]],Codes[],COLUMN(Codes[[#Headers],[Mother''s Medications]]),FALSE)</f>
        <v>No</v>
      </c>
      <c r="V13" s="1" t="str">
        <f>VLOOKUP(Cohort[[#This Row],[Code]],Codes[],COLUMN(Codes[[#Headers],[Baby Medications]]),FALSE)</f>
        <v>No</v>
      </c>
      <c r="W13" s="1" t="str">
        <f>VLOOKUP(Cohort[[#This Row],[Code]],Codes[],COLUMN(Codes[[#Headers],[Obstetric Histpry]]),FALSE)</f>
        <v>No</v>
      </c>
      <c r="X13" s="1" t="str">
        <f>VLOOKUP(Cohort[[#This Row],[Code]],Codes[],COLUMN(Codes[[#Headers],[18 Month Follow on Data]]),FALSE)</f>
        <v>Yes - uncleaned</v>
      </c>
    </row>
    <row r="14" spans="1:24" ht="52" customHeight="1" x14ac:dyDescent="0.2">
      <c r="A14" t="s">
        <v>24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1</v>
      </c>
      <c r="I14" t="str" cm="1">
        <f t="array" ref="I14">TEXT(SUM(10^Code_Mask*(Cohort[[#This Row],[Fetal Pilot Scans, validated or not]:[Has child had an 18 month assessment.  NB this includes limited data, courtesy assessments etc]]&gt;0)),"0000000")</f>
        <v>0000100</v>
      </c>
      <c r="M14" s="1" t="str">
        <f>VLOOKUP(Cohort[[#This Row],[Code]],Codes[],COLUMN(Codes[[#Headers],[Meaning]]),FALSE)</f>
        <v>Follow up but no scans recorded.  All neontal pilot scans not entered into redcap except one failed scan.  No data at all except follow up</v>
      </c>
      <c r="N14" s="1" t="str">
        <f>VLOOKUP(Cohort[[#This Row],[Code]],Codes[],COLUMN(Codes[[#Headers],[Parents Demographic]]),FALSE)</f>
        <v>No</v>
      </c>
      <c r="O14" s="1" t="str">
        <f>VLOOKUP(Cohort[[#This Row],[Code]],Codes[],COLUMN(Codes[[#Headers],[Mother''s Past Medical History]]),FALSE)</f>
        <v>No</v>
      </c>
      <c r="P14" s="1" t="str">
        <f>VLOOKUP(Cohort[[#This Row],[Code]],Codes[],COLUMN(Codes[[#Headers],[EDD + Mode of Conception]]),FALSE)</f>
        <v>EDD in the follow up</v>
      </c>
      <c r="Q14" s="1" t="str">
        <f>VLOOKUP(Cohort[[#This Row],[Code]],Codes[],COLUMN(Codes[[#Headers],[Late Pregnancy History]]),FALSE)</f>
        <v>No</v>
      </c>
      <c r="R14" s="1" t="str">
        <f>VLOOKUP(Cohort[[#This Row],[Code]],Codes[],COLUMN(Codes[[#Headers],[Labour History]]),FALSE)</f>
        <v>No</v>
      </c>
      <c r="S14" s="1" t="str">
        <f>VLOOKUP(Cohort[[#This Row],[Code]],Codes[],COLUMN(Codes[[#Headers],[Baby Background Information]]),FALSE)</f>
        <v>No</v>
      </c>
      <c r="T14" s="1" t="str">
        <f>VLOOKUP(Cohort[[#This Row],[Code]],Codes[],COLUMN(Codes[[#Headers],[EPDS]]),FALSE)</f>
        <v>No</v>
      </c>
      <c r="U14" s="1" t="str">
        <f>VLOOKUP(Cohort[[#This Row],[Code]],Codes[],COLUMN(Codes[[#Headers],[Mother''s Medications]]),FALSE)</f>
        <v>No</v>
      </c>
      <c r="V14" s="1" t="str">
        <f>VLOOKUP(Cohort[[#This Row],[Code]],Codes[],COLUMN(Codes[[#Headers],[Baby Medications]]),FALSE)</f>
        <v>No</v>
      </c>
      <c r="W14" s="1" t="str">
        <f>VLOOKUP(Cohort[[#This Row],[Code]],Codes[],COLUMN(Codes[[#Headers],[Obstetric Histpry]]),FALSE)</f>
        <v>No</v>
      </c>
      <c r="X14" s="1" t="str">
        <f>VLOOKUP(Cohort[[#This Row],[Code]],Codes[],COLUMN(Codes[[#Headers],[18 Month Follow on Data]]),FALSE)</f>
        <v>Yes - uncleaned</v>
      </c>
    </row>
    <row r="15" spans="1:24" ht="52" customHeight="1" x14ac:dyDescent="0.2">
      <c r="A15" t="s">
        <v>25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 t="str" cm="1">
        <f t="array" ref="I15">TEXT(SUM(10^Code_Mask*(Cohort[[#This Row],[Fetal Pilot Scans, validated or not]:[Has child had an 18 month assessment.  NB this includes limited data, courtesy assessments etc]]&gt;0)),"0000000")</f>
        <v>0000100</v>
      </c>
      <c r="M15" s="1" t="str">
        <f>VLOOKUP(Cohort[[#This Row],[Code]],Codes[],COLUMN(Codes[[#Headers],[Meaning]]),FALSE)</f>
        <v>Follow up but no scans recorded.  All neontal pilot scans not entered into redcap except one failed scan.  No data at all except follow up</v>
      </c>
      <c r="N15" s="1" t="str">
        <f>VLOOKUP(Cohort[[#This Row],[Code]],Codes[],COLUMN(Codes[[#Headers],[Parents Demographic]]),FALSE)</f>
        <v>No</v>
      </c>
      <c r="O15" s="1" t="str">
        <f>VLOOKUP(Cohort[[#This Row],[Code]],Codes[],COLUMN(Codes[[#Headers],[Mother''s Past Medical History]]),FALSE)</f>
        <v>No</v>
      </c>
      <c r="P15" s="1" t="str">
        <f>VLOOKUP(Cohort[[#This Row],[Code]],Codes[],COLUMN(Codes[[#Headers],[EDD + Mode of Conception]]),FALSE)</f>
        <v>EDD in the follow up</v>
      </c>
      <c r="Q15" s="1" t="str">
        <f>VLOOKUP(Cohort[[#This Row],[Code]],Codes[],COLUMN(Codes[[#Headers],[Late Pregnancy History]]),FALSE)</f>
        <v>No</v>
      </c>
      <c r="R15" s="1" t="str">
        <f>VLOOKUP(Cohort[[#This Row],[Code]],Codes[],COLUMN(Codes[[#Headers],[Labour History]]),FALSE)</f>
        <v>No</v>
      </c>
      <c r="S15" s="1" t="str">
        <f>VLOOKUP(Cohort[[#This Row],[Code]],Codes[],COLUMN(Codes[[#Headers],[Baby Background Information]]),FALSE)</f>
        <v>No</v>
      </c>
      <c r="T15" s="1" t="str">
        <f>VLOOKUP(Cohort[[#This Row],[Code]],Codes[],COLUMN(Codes[[#Headers],[EPDS]]),FALSE)</f>
        <v>No</v>
      </c>
      <c r="U15" s="1" t="str">
        <f>VLOOKUP(Cohort[[#This Row],[Code]],Codes[],COLUMN(Codes[[#Headers],[Mother''s Medications]]),FALSE)</f>
        <v>No</v>
      </c>
      <c r="V15" s="1" t="str">
        <f>VLOOKUP(Cohort[[#This Row],[Code]],Codes[],COLUMN(Codes[[#Headers],[Baby Medications]]),FALSE)</f>
        <v>No</v>
      </c>
      <c r="W15" s="1" t="str">
        <f>VLOOKUP(Cohort[[#This Row],[Code]],Codes[],COLUMN(Codes[[#Headers],[Obstetric Histpry]]),FALSE)</f>
        <v>No</v>
      </c>
      <c r="X15" s="1" t="str">
        <f>VLOOKUP(Cohort[[#This Row],[Code]],Codes[],COLUMN(Codes[[#Headers],[18 Month Follow on Data]]),FALSE)</f>
        <v>Yes - uncleaned</v>
      </c>
    </row>
    <row r="16" spans="1:24" ht="52" customHeight="1" x14ac:dyDescent="0.2">
      <c r="A16" t="s">
        <v>26</v>
      </c>
      <c r="B16">
        <v>0</v>
      </c>
      <c r="C16">
        <v>1</v>
      </c>
      <c r="D16">
        <v>0</v>
      </c>
      <c r="E16">
        <v>0</v>
      </c>
      <c r="F16">
        <v>0</v>
      </c>
      <c r="G16">
        <v>0</v>
      </c>
      <c r="H16">
        <v>1</v>
      </c>
      <c r="I16" t="str" cm="1">
        <f t="array" ref="I16">TEXT(SUM(10^Code_Mask*(Cohort[[#This Row],[Fetal Pilot Scans, validated or not]:[Has child had an 18 month assessment.  NB this includes limited data, courtesy assessments etc]]&gt;0)),"0000000")</f>
        <v>0000101</v>
      </c>
      <c r="L16" s="1" t="s">
        <v>1220</v>
      </c>
      <c r="M16" s="1" t="str">
        <f>VLOOKUP(Cohort[[#This Row],[Code]],Codes[],COLUMN(Codes[[#Headers],[Meaning]]),FALSE)</f>
        <v>Neonatal pilot.  Enrolment and baby born data. No EPDS.  Not Cleaned</v>
      </c>
      <c r="N16" s="1" t="str">
        <f>VLOOKUP(Cohort[[#This Row],[Code]],Codes[],COLUMN(Codes[[#Headers],[Parents Demographic]]),FALSE)</f>
        <v>Yes - uncleaned</v>
      </c>
      <c r="O16" s="1" t="str">
        <f>VLOOKUP(Cohort[[#This Row],[Code]],Codes[],COLUMN(Codes[[#Headers],[Mother''s Past Medical History]]),FALSE)</f>
        <v>Yes - uncleaned</v>
      </c>
      <c r="P16" s="1" t="str">
        <f>VLOOKUP(Cohort[[#This Row],[Code]],Codes[],COLUMN(Codes[[#Headers],[EDD + Mode of Conception]]),FALSE)</f>
        <v>Yes - uncleaned</v>
      </c>
      <c r="Q16" s="1" t="str">
        <f>VLOOKUP(Cohort[[#This Row],[Code]],Codes[],COLUMN(Codes[[#Headers],[Late Pregnancy History]]),FALSE)</f>
        <v>Yes - uncleaned</v>
      </c>
      <c r="R16" s="1" t="str">
        <f>VLOOKUP(Cohort[[#This Row],[Code]],Codes[],COLUMN(Codes[[#Headers],[Labour History]]),FALSE)</f>
        <v>Yes - uncleaned</v>
      </c>
      <c r="S16" s="1" t="str">
        <f>VLOOKUP(Cohort[[#This Row],[Code]],Codes[],COLUMN(Codes[[#Headers],[Baby Background Information]]),FALSE)</f>
        <v>Yes - uncleaned</v>
      </c>
      <c r="T16" s="1" t="str">
        <f>VLOOKUP(Cohort[[#This Row],[Code]],Codes[],COLUMN(Codes[[#Headers],[EPDS]]),FALSE)</f>
        <v>No</v>
      </c>
      <c r="U16" s="1" t="str">
        <f>VLOOKUP(Cohort[[#This Row],[Code]],Codes[],COLUMN(Codes[[#Headers],[Mother''s Medications]]),FALSE)</f>
        <v>Yes - uncleaned</v>
      </c>
      <c r="V16" s="1" t="str">
        <f>VLOOKUP(Cohort[[#This Row],[Code]],Codes[],COLUMN(Codes[[#Headers],[Baby Medications]]),FALSE)</f>
        <v>Yes - uncleaned</v>
      </c>
      <c r="W16" s="1" t="str">
        <f>VLOOKUP(Cohort[[#This Row],[Code]],Codes[],COLUMN(Codes[[#Headers],[Obstetric Histpry]]),FALSE)</f>
        <v>Yes - uncleaned</v>
      </c>
      <c r="X16" s="1" t="str">
        <f>VLOOKUP(Cohort[[#This Row],[Code]],Codes[],COLUMN(Codes[[#Headers],[18 Month Follow on Data]]),FALSE)</f>
        <v>Yes - uncleaned</v>
      </c>
    </row>
    <row r="17" spans="1:24" ht="52" customHeight="1" x14ac:dyDescent="0.2">
      <c r="A17" t="s">
        <v>27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1</v>
      </c>
      <c r="I17" t="str" cm="1">
        <f t="array" ref="I17">TEXT(SUM(10^Code_Mask*(Cohort[[#This Row],[Fetal Pilot Scans, validated or not]:[Has child had an 18 month assessment.  NB this includes limited data, courtesy assessments etc]]&gt;0)),"0000000")</f>
        <v>0000100</v>
      </c>
      <c r="M17" s="1" t="str">
        <f>VLOOKUP(Cohort[[#This Row],[Code]],Codes[],COLUMN(Codes[[#Headers],[Meaning]]),FALSE)</f>
        <v>Follow up but no scans recorded.  All neontal pilot scans not entered into redcap except one failed scan.  No data at all except follow up</v>
      </c>
      <c r="N17" s="1" t="str">
        <f>VLOOKUP(Cohort[[#This Row],[Code]],Codes[],COLUMN(Codes[[#Headers],[Parents Demographic]]),FALSE)</f>
        <v>No</v>
      </c>
      <c r="O17" s="1" t="str">
        <f>VLOOKUP(Cohort[[#This Row],[Code]],Codes[],COLUMN(Codes[[#Headers],[Mother''s Past Medical History]]),FALSE)</f>
        <v>No</v>
      </c>
      <c r="P17" s="1" t="str">
        <f>VLOOKUP(Cohort[[#This Row],[Code]],Codes[],COLUMN(Codes[[#Headers],[EDD + Mode of Conception]]),FALSE)</f>
        <v>EDD in the follow up</v>
      </c>
      <c r="Q17" s="1" t="str">
        <f>VLOOKUP(Cohort[[#This Row],[Code]],Codes[],COLUMN(Codes[[#Headers],[Late Pregnancy History]]),FALSE)</f>
        <v>No</v>
      </c>
      <c r="R17" s="1" t="str">
        <f>VLOOKUP(Cohort[[#This Row],[Code]],Codes[],COLUMN(Codes[[#Headers],[Labour History]]),FALSE)</f>
        <v>No</v>
      </c>
      <c r="S17" s="1" t="str">
        <f>VLOOKUP(Cohort[[#This Row],[Code]],Codes[],COLUMN(Codes[[#Headers],[Baby Background Information]]),FALSE)</f>
        <v>No</v>
      </c>
      <c r="T17" s="1" t="str">
        <f>VLOOKUP(Cohort[[#This Row],[Code]],Codes[],COLUMN(Codes[[#Headers],[EPDS]]),FALSE)</f>
        <v>No</v>
      </c>
      <c r="U17" s="1" t="str">
        <f>VLOOKUP(Cohort[[#This Row],[Code]],Codes[],COLUMN(Codes[[#Headers],[Mother''s Medications]]),FALSE)</f>
        <v>No</v>
      </c>
      <c r="V17" s="1" t="str">
        <f>VLOOKUP(Cohort[[#This Row],[Code]],Codes[],COLUMN(Codes[[#Headers],[Baby Medications]]),FALSE)</f>
        <v>No</v>
      </c>
      <c r="W17" s="1" t="str">
        <f>VLOOKUP(Cohort[[#This Row],[Code]],Codes[],COLUMN(Codes[[#Headers],[Obstetric Histpry]]),FALSE)</f>
        <v>No</v>
      </c>
      <c r="X17" s="1" t="str">
        <f>VLOOKUP(Cohort[[#This Row],[Code]],Codes[],COLUMN(Codes[[#Headers],[18 Month Follow on Data]]),FALSE)</f>
        <v>Yes - uncleaned</v>
      </c>
    </row>
    <row r="18" spans="1:24" ht="52" customHeight="1" x14ac:dyDescent="0.2">
      <c r="A18" t="s">
        <v>28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1</v>
      </c>
      <c r="I18" t="str" cm="1">
        <f t="array" ref="I18">TEXT(SUM(10^Code_Mask*(Cohort[[#This Row],[Fetal Pilot Scans, validated or not]:[Has child had an 18 month assessment.  NB this includes limited data, courtesy assessments etc]]&gt;0)),"0000000")</f>
        <v>0000100</v>
      </c>
      <c r="M18" s="1" t="str">
        <f>VLOOKUP(Cohort[[#This Row],[Code]],Codes[],COLUMN(Codes[[#Headers],[Meaning]]),FALSE)</f>
        <v>Follow up but no scans recorded.  All neontal pilot scans not entered into redcap except one failed scan.  No data at all except follow up</v>
      </c>
      <c r="N18" s="1" t="str">
        <f>VLOOKUP(Cohort[[#This Row],[Code]],Codes[],COLUMN(Codes[[#Headers],[Parents Demographic]]),FALSE)</f>
        <v>No</v>
      </c>
      <c r="O18" s="1" t="str">
        <f>VLOOKUP(Cohort[[#This Row],[Code]],Codes[],COLUMN(Codes[[#Headers],[Mother''s Past Medical History]]),FALSE)</f>
        <v>No</v>
      </c>
      <c r="P18" s="1" t="str">
        <f>VLOOKUP(Cohort[[#This Row],[Code]],Codes[],COLUMN(Codes[[#Headers],[EDD + Mode of Conception]]),FALSE)</f>
        <v>EDD in the follow up</v>
      </c>
      <c r="Q18" s="1" t="str">
        <f>VLOOKUP(Cohort[[#This Row],[Code]],Codes[],COLUMN(Codes[[#Headers],[Late Pregnancy History]]),FALSE)</f>
        <v>No</v>
      </c>
      <c r="R18" s="1" t="str">
        <f>VLOOKUP(Cohort[[#This Row],[Code]],Codes[],COLUMN(Codes[[#Headers],[Labour History]]),FALSE)</f>
        <v>No</v>
      </c>
      <c r="S18" s="1" t="str">
        <f>VLOOKUP(Cohort[[#This Row],[Code]],Codes[],COLUMN(Codes[[#Headers],[Baby Background Information]]),FALSE)</f>
        <v>No</v>
      </c>
      <c r="T18" s="1" t="str">
        <f>VLOOKUP(Cohort[[#This Row],[Code]],Codes[],COLUMN(Codes[[#Headers],[EPDS]]),FALSE)</f>
        <v>No</v>
      </c>
      <c r="U18" s="1" t="str">
        <f>VLOOKUP(Cohort[[#This Row],[Code]],Codes[],COLUMN(Codes[[#Headers],[Mother''s Medications]]),FALSE)</f>
        <v>No</v>
      </c>
      <c r="V18" s="1" t="str">
        <f>VLOOKUP(Cohort[[#This Row],[Code]],Codes[],COLUMN(Codes[[#Headers],[Baby Medications]]),FALSE)</f>
        <v>No</v>
      </c>
      <c r="W18" s="1" t="str">
        <f>VLOOKUP(Cohort[[#This Row],[Code]],Codes[],COLUMN(Codes[[#Headers],[Obstetric Histpry]]),FALSE)</f>
        <v>No</v>
      </c>
      <c r="X18" s="1" t="str">
        <f>VLOOKUP(Cohort[[#This Row],[Code]],Codes[],COLUMN(Codes[[#Headers],[18 Month Follow on Data]]),FALSE)</f>
        <v>Yes - uncleaned</v>
      </c>
    </row>
    <row r="19" spans="1:24" ht="52" customHeight="1" x14ac:dyDescent="0.2">
      <c r="A19" t="s">
        <v>29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1</v>
      </c>
      <c r="I19" t="str" cm="1">
        <f t="array" ref="I19">TEXT(SUM(10^Code_Mask*(Cohort[[#This Row],[Fetal Pilot Scans, validated or not]:[Has child had an 18 month assessment.  NB this includes limited data, courtesy assessments etc]]&gt;0)),"0000000")</f>
        <v>0000100</v>
      </c>
      <c r="M19" s="1" t="str">
        <f>VLOOKUP(Cohort[[#This Row],[Code]],Codes[],COLUMN(Codes[[#Headers],[Meaning]]),FALSE)</f>
        <v>Follow up but no scans recorded.  All neontal pilot scans not entered into redcap except one failed scan.  No data at all except follow up</v>
      </c>
      <c r="N19" s="1" t="str">
        <f>VLOOKUP(Cohort[[#This Row],[Code]],Codes[],COLUMN(Codes[[#Headers],[Parents Demographic]]),FALSE)</f>
        <v>No</v>
      </c>
      <c r="O19" s="1" t="str">
        <f>VLOOKUP(Cohort[[#This Row],[Code]],Codes[],COLUMN(Codes[[#Headers],[Mother''s Past Medical History]]),FALSE)</f>
        <v>No</v>
      </c>
      <c r="P19" s="1" t="str">
        <f>VLOOKUP(Cohort[[#This Row],[Code]],Codes[],COLUMN(Codes[[#Headers],[EDD + Mode of Conception]]),FALSE)</f>
        <v>EDD in the follow up</v>
      </c>
      <c r="Q19" s="1" t="str">
        <f>VLOOKUP(Cohort[[#This Row],[Code]],Codes[],COLUMN(Codes[[#Headers],[Late Pregnancy History]]),FALSE)</f>
        <v>No</v>
      </c>
      <c r="R19" s="1" t="str">
        <f>VLOOKUP(Cohort[[#This Row],[Code]],Codes[],COLUMN(Codes[[#Headers],[Labour History]]),FALSE)</f>
        <v>No</v>
      </c>
      <c r="S19" s="1" t="str">
        <f>VLOOKUP(Cohort[[#This Row],[Code]],Codes[],COLUMN(Codes[[#Headers],[Baby Background Information]]),FALSE)</f>
        <v>No</v>
      </c>
      <c r="T19" s="1" t="str">
        <f>VLOOKUP(Cohort[[#This Row],[Code]],Codes[],COLUMN(Codes[[#Headers],[EPDS]]),FALSE)</f>
        <v>No</v>
      </c>
      <c r="U19" s="1" t="str">
        <f>VLOOKUP(Cohort[[#This Row],[Code]],Codes[],COLUMN(Codes[[#Headers],[Mother''s Medications]]),FALSE)</f>
        <v>No</v>
      </c>
      <c r="V19" s="1" t="str">
        <f>VLOOKUP(Cohort[[#This Row],[Code]],Codes[],COLUMN(Codes[[#Headers],[Baby Medications]]),FALSE)</f>
        <v>No</v>
      </c>
      <c r="W19" s="1" t="str">
        <f>VLOOKUP(Cohort[[#This Row],[Code]],Codes[],COLUMN(Codes[[#Headers],[Obstetric Histpry]]),FALSE)</f>
        <v>No</v>
      </c>
      <c r="X19" s="1" t="str">
        <f>VLOOKUP(Cohort[[#This Row],[Code]],Codes[],COLUMN(Codes[[#Headers],[18 Month Follow on Data]]),FALSE)</f>
        <v>Yes - uncleaned</v>
      </c>
    </row>
    <row r="20" spans="1:24" ht="52" customHeight="1" x14ac:dyDescent="0.2">
      <c r="A20" t="s">
        <v>30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 t="str" cm="1">
        <f t="array" ref="I20">TEXT(SUM(10^Code_Mask*(Cohort[[#This Row],[Fetal Pilot Scans, validated or not]:[Has child had an 18 month assessment.  NB this includes limited data, courtesy assessments etc]]&gt;0)),"0000000")</f>
        <v>0000000</v>
      </c>
      <c r="K20" s="1" t="s">
        <v>16</v>
      </c>
      <c r="M20" s="1" t="str">
        <f>VLOOKUP(Cohort[[#This Row],[Code]],Codes[],COLUMN(Codes[[#Headers],[Meaning]]),FALSE)</f>
        <v>No dHCP data at ll.  ?Enrolment, ?Baby Born, ?EPDS but not cleaned</v>
      </c>
      <c r="N20" s="1" t="str">
        <f>VLOOKUP(Cohort[[#This Row],[Code]],Codes[],COLUMN(Codes[[#Headers],[Parents Demographic]]),FALSE)</f>
        <v>No</v>
      </c>
      <c r="O20" s="1" t="str">
        <f>VLOOKUP(Cohort[[#This Row],[Code]],Codes[],COLUMN(Codes[[#Headers],[Mother''s Past Medical History]]),FALSE)</f>
        <v>No</v>
      </c>
      <c r="P20" s="1" t="str">
        <f>VLOOKUP(Cohort[[#This Row],[Code]],Codes[],COLUMN(Codes[[#Headers],[EDD + Mode of Conception]]),FALSE)</f>
        <v>No</v>
      </c>
      <c r="Q20" s="1" t="str">
        <f>VLOOKUP(Cohort[[#This Row],[Code]],Codes[],COLUMN(Codes[[#Headers],[Late Pregnancy History]]),FALSE)</f>
        <v>No</v>
      </c>
      <c r="R20" s="1" t="str">
        <f>VLOOKUP(Cohort[[#This Row],[Code]],Codes[],COLUMN(Codes[[#Headers],[Labour History]]),FALSE)</f>
        <v>No</v>
      </c>
      <c r="S20" s="1" t="str">
        <f>VLOOKUP(Cohort[[#This Row],[Code]],Codes[],COLUMN(Codes[[#Headers],[Baby Background Information]]),FALSE)</f>
        <v>No</v>
      </c>
      <c r="T20" s="1" t="str">
        <f>VLOOKUP(Cohort[[#This Row],[Code]],Codes[],COLUMN(Codes[[#Headers],[EPDS]]),FALSE)</f>
        <v>No</v>
      </c>
      <c r="U20" s="1" t="str">
        <f>VLOOKUP(Cohort[[#This Row],[Code]],Codes[],COLUMN(Codes[[#Headers],[Mother''s Medications]]),FALSE)</f>
        <v>No</v>
      </c>
      <c r="V20" s="1" t="str">
        <f>VLOOKUP(Cohort[[#This Row],[Code]],Codes[],COLUMN(Codes[[#Headers],[Baby Medications]]),FALSE)</f>
        <v>No</v>
      </c>
      <c r="W20" s="1" t="str">
        <f>VLOOKUP(Cohort[[#This Row],[Code]],Codes[],COLUMN(Codes[[#Headers],[Obstetric Histpry]]),FALSE)</f>
        <v>No</v>
      </c>
      <c r="X20" s="1" t="str">
        <f>VLOOKUP(Cohort[[#This Row],[Code]],Codes[],COLUMN(Codes[[#Headers],[18 Month Follow on Data]]),FALSE)</f>
        <v>No</v>
      </c>
    </row>
    <row r="21" spans="1:24" ht="52" customHeight="1" x14ac:dyDescent="0.2">
      <c r="A21" t="s">
        <v>31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1</v>
      </c>
      <c r="I21" t="str" cm="1">
        <f t="array" ref="I21">TEXT(SUM(10^Code_Mask*(Cohort[[#This Row],[Fetal Pilot Scans, validated or not]:[Has child had an 18 month assessment.  NB this includes limited data, courtesy assessments etc]]&gt;0)),"0000000")</f>
        <v>0000100</v>
      </c>
      <c r="M21" s="1" t="str">
        <f>VLOOKUP(Cohort[[#This Row],[Code]],Codes[],COLUMN(Codes[[#Headers],[Meaning]]),FALSE)</f>
        <v>Follow up but no scans recorded.  All neontal pilot scans not entered into redcap except one failed scan.  No data at all except follow up</v>
      </c>
      <c r="N21" s="1" t="str">
        <f>VLOOKUP(Cohort[[#This Row],[Code]],Codes[],COLUMN(Codes[[#Headers],[Parents Demographic]]),FALSE)</f>
        <v>No</v>
      </c>
      <c r="O21" s="1" t="str">
        <f>VLOOKUP(Cohort[[#This Row],[Code]],Codes[],COLUMN(Codes[[#Headers],[Mother''s Past Medical History]]),FALSE)</f>
        <v>No</v>
      </c>
      <c r="P21" s="1" t="str">
        <f>VLOOKUP(Cohort[[#This Row],[Code]],Codes[],COLUMN(Codes[[#Headers],[EDD + Mode of Conception]]),FALSE)</f>
        <v>EDD in the follow up</v>
      </c>
      <c r="Q21" s="1" t="str">
        <f>VLOOKUP(Cohort[[#This Row],[Code]],Codes[],COLUMN(Codes[[#Headers],[Late Pregnancy History]]),FALSE)</f>
        <v>No</v>
      </c>
      <c r="R21" s="1" t="str">
        <f>VLOOKUP(Cohort[[#This Row],[Code]],Codes[],COLUMN(Codes[[#Headers],[Labour History]]),FALSE)</f>
        <v>No</v>
      </c>
      <c r="S21" s="1" t="str">
        <f>VLOOKUP(Cohort[[#This Row],[Code]],Codes[],COLUMN(Codes[[#Headers],[Baby Background Information]]),FALSE)</f>
        <v>No</v>
      </c>
      <c r="T21" s="1" t="str">
        <f>VLOOKUP(Cohort[[#This Row],[Code]],Codes[],COLUMN(Codes[[#Headers],[EPDS]]),FALSE)</f>
        <v>No</v>
      </c>
      <c r="U21" s="1" t="str">
        <f>VLOOKUP(Cohort[[#This Row],[Code]],Codes[],COLUMN(Codes[[#Headers],[Mother''s Medications]]),FALSE)</f>
        <v>No</v>
      </c>
      <c r="V21" s="1" t="str">
        <f>VLOOKUP(Cohort[[#This Row],[Code]],Codes[],COLUMN(Codes[[#Headers],[Baby Medications]]),FALSE)</f>
        <v>No</v>
      </c>
      <c r="W21" s="1" t="str">
        <f>VLOOKUP(Cohort[[#This Row],[Code]],Codes[],COLUMN(Codes[[#Headers],[Obstetric Histpry]]),FALSE)</f>
        <v>No</v>
      </c>
      <c r="X21" s="1" t="str">
        <f>VLOOKUP(Cohort[[#This Row],[Code]],Codes[],COLUMN(Codes[[#Headers],[18 Month Follow on Data]]),FALSE)</f>
        <v>Yes - uncleaned</v>
      </c>
    </row>
    <row r="22" spans="1:24" ht="52" customHeight="1" x14ac:dyDescent="0.2">
      <c r="A22" t="s">
        <v>32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1</v>
      </c>
      <c r="I22" t="str" cm="1">
        <f t="array" ref="I22">TEXT(SUM(10^Code_Mask*(Cohort[[#This Row],[Fetal Pilot Scans, validated or not]:[Has child had an 18 month assessment.  NB this includes limited data, courtesy assessments etc]]&gt;0)),"0000000")</f>
        <v>0000100</v>
      </c>
      <c r="M22" s="1" t="str">
        <f>VLOOKUP(Cohort[[#This Row],[Code]],Codes[],COLUMN(Codes[[#Headers],[Meaning]]),FALSE)</f>
        <v>Follow up but no scans recorded.  All neontal pilot scans not entered into redcap except one failed scan.  No data at all except follow up</v>
      </c>
      <c r="N22" s="1" t="str">
        <f>VLOOKUP(Cohort[[#This Row],[Code]],Codes[],COLUMN(Codes[[#Headers],[Parents Demographic]]),FALSE)</f>
        <v>No</v>
      </c>
      <c r="O22" s="1" t="str">
        <f>VLOOKUP(Cohort[[#This Row],[Code]],Codes[],COLUMN(Codes[[#Headers],[Mother''s Past Medical History]]),FALSE)</f>
        <v>No</v>
      </c>
      <c r="P22" s="1" t="str">
        <f>VLOOKUP(Cohort[[#This Row],[Code]],Codes[],COLUMN(Codes[[#Headers],[EDD + Mode of Conception]]),FALSE)</f>
        <v>EDD in the follow up</v>
      </c>
      <c r="Q22" s="1" t="str">
        <f>VLOOKUP(Cohort[[#This Row],[Code]],Codes[],COLUMN(Codes[[#Headers],[Late Pregnancy History]]),FALSE)</f>
        <v>No</v>
      </c>
      <c r="R22" s="1" t="str">
        <f>VLOOKUP(Cohort[[#This Row],[Code]],Codes[],COLUMN(Codes[[#Headers],[Labour History]]),FALSE)</f>
        <v>No</v>
      </c>
      <c r="S22" s="1" t="str">
        <f>VLOOKUP(Cohort[[#This Row],[Code]],Codes[],COLUMN(Codes[[#Headers],[Baby Background Information]]),FALSE)</f>
        <v>No</v>
      </c>
      <c r="T22" s="1" t="str">
        <f>VLOOKUP(Cohort[[#This Row],[Code]],Codes[],COLUMN(Codes[[#Headers],[EPDS]]),FALSE)</f>
        <v>No</v>
      </c>
      <c r="U22" s="1" t="str">
        <f>VLOOKUP(Cohort[[#This Row],[Code]],Codes[],COLUMN(Codes[[#Headers],[Mother''s Medications]]),FALSE)</f>
        <v>No</v>
      </c>
      <c r="V22" s="1" t="str">
        <f>VLOOKUP(Cohort[[#This Row],[Code]],Codes[],COLUMN(Codes[[#Headers],[Baby Medications]]),FALSE)</f>
        <v>No</v>
      </c>
      <c r="W22" s="1" t="str">
        <f>VLOOKUP(Cohort[[#This Row],[Code]],Codes[],COLUMN(Codes[[#Headers],[Obstetric Histpry]]),FALSE)</f>
        <v>No</v>
      </c>
      <c r="X22" s="1" t="str">
        <f>VLOOKUP(Cohort[[#This Row],[Code]],Codes[],COLUMN(Codes[[#Headers],[18 Month Follow on Data]]),FALSE)</f>
        <v>Yes - uncleaned</v>
      </c>
    </row>
    <row r="23" spans="1:24" ht="52" customHeight="1" x14ac:dyDescent="0.2">
      <c r="A23" t="s">
        <v>33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1</v>
      </c>
      <c r="I23" t="str" cm="1">
        <f t="array" ref="I23">TEXT(SUM(10^Code_Mask*(Cohort[[#This Row],[Fetal Pilot Scans, validated or not]:[Has child had an 18 month assessment.  NB this includes limited data, courtesy assessments etc]]&gt;0)),"0000000")</f>
        <v>0000100</v>
      </c>
      <c r="M23" s="1" t="str">
        <f>VLOOKUP(Cohort[[#This Row],[Code]],Codes[],COLUMN(Codes[[#Headers],[Meaning]]),FALSE)</f>
        <v>Follow up but no scans recorded.  All neontal pilot scans not entered into redcap except one failed scan.  No data at all except follow up</v>
      </c>
      <c r="N23" s="1" t="str">
        <f>VLOOKUP(Cohort[[#This Row],[Code]],Codes[],COLUMN(Codes[[#Headers],[Parents Demographic]]),FALSE)</f>
        <v>No</v>
      </c>
      <c r="O23" s="1" t="str">
        <f>VLOOKUP(Cohort[[#This Row],[Code]],Codes[],COLUMN(Codes[[#Headers],[Mother''s Past Medical History]]),FALSE)</f>
        <v>No</v>
      </c>
      <c r="P23" s="1" t="str">
        <f>VLOOKUP(Cohort[[#This Row],[Code]],Codes[],COLUMN(Codes[[#Headers],[EDD + Mode of Conception]]),FALSE)</f>
        <v>EDD in the follow up</v>
      </c>
      <c r="Q23" s="1" t="str">
        <f>VLOOKUP(Cohort[[#This Row],[Code]],Codes[],COLUMN(Codes[[#Headers],[Late Pregnancy History]]),FALSE)</f>
        <v>No</v>
      </c>
      <c r="R23" s="1" t="str">
        <f>VLOOKUP(Cohort[[#This Row],[Code]],Codes[],COLUMN(Codes[[#Headers],[Labour History]]),FALSE)</f>
        <v>No</v>
      </c>
      <c r="S23" s="1" t="str">
        <f>VLOOKUP(Cohort[[#This Row],[Code]],Codes[],COLUMN(Codes[[#Headers],[Baby Background Information]]),FALSE)</f>
        <v>No</v>
      </c>
      <c r="T23" s="1" t="str">
        <f>VLOOKUP(Cohort[[#This Row],[Code]],Codes[],COLUMN(Codes[[#Headers],[EPDS]]),FALSE)</f>
        <v>No</v>
      </c>
      <c r="U23" s="1" t="str">
        <f>VLOOKUP(Cohort[[#This Row],[Code]],Codes[],COLUMN(Codes[[#Headers],[Mother''s Medications]]),FALSE)</f>
        <v>No</v>
      </c>
      <c r="V23" s="1" t="str">
        <f>VLOOKUP(Cohort[[#This Row],[Code]],Codes[],COLUMN(Codes[[#Headers],[Baby Medications]]),FALSE)</f>
        <v>No</v>
      </c>
      <c r="W23" s="1" t="str">
        <f>VLOOKUP(Cohort[[#This Row],[Code]],Codes[],COLUMN(Codes[[#Headers],[Obstetric Histpry]]),FALSE)</f>
        <v>No</v>
      </c>
      <c r="X23" s="1" t="str">
        <f>VLOOKUP(Cohort[[#This Row],[Code]],Codes[],COLUMN(Codes[[#Headers],[18 Month Follow on Data]]),FALSE)</f>
        <v>Yes - uncleaned</v>
      </c>
    </row>
    <row r="24" spans="1:24" ht="52" customHeight="1" x14ac:dyDescent="0.2">
      <c r="A24" t="s">
        <v>34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1</v>
      </c>
      <c r="I24" t="str" cm="1">
        <f t="array" ref="I24">TEXT(SUM(10^Code_Mask*(Cohort[[#This Row],[Fetal Pilot Scans, validated or not]:[Has child had an 18 month assessment.  NB this includes limited data, courtesy assessments etc]]&gt;0)),"0000000")</f>
        <v>0000100</v>
      </c>
      <c r="M24" s="1" t="str">
        <f>VLOOKUP(Cohort[[#This Row],[Code]],Codes[],COLUMN(Codes[[#Headers],[Meaning]]),FALSE)</f>
        <v>Follow up but no scans recorded.  All neontal pilot scans not entered into redcap except one failed scan.  No data at all except follow up</v>
      </c>
      <c r="N24" s="1" t="str">
        <f>VLOOKUP(Cohort[[#This Row],[Code]],Codes[],COLUMN(Codes[[#Headers],[Parents Demographic]]),FALSE)</f>
        <v>No</v>
      </c>
      <c r="O24" s="1" t="str">
        <f>VLOOKUP(Cohort[[#This Row],[Code]],Codes[],COLUMN(Codes[[#Headers],[Mother''s Past Medical History]]),FALSE)</f>
        <v>No</v>
      </c>
      <c r="P24" s="1" t="str">
        <f>VLOOKUP(Cohort[[#This Row],[Code]],Codes[],COLUMN(Codes[[#Headers],[EDD + Mode of Conception]]),FALSE)</f>
        <v>EDD in the follow up</v>
      </c>
      <c r="Q24" s="1" t="str">
        <f>VLOOKUP(Cohort[[#This Row],[Code]],Codes[],COLUMN(Codes[[#Headers],[Late Pregnancy History]]),FALSE)</f>
        <v>No</v>
      </c>
      <c r="R24" s="1" t="str">
        <f>VLOOKUP(Cohort[[#This Row],[Code]],Codes[],COLUMN(Codes[[#Headers],[Labour History]]),FALSE)</f>
        <v>No</v>
      </c>
      <c r="S24" s="1" t="str">
        <f>VLOOKUP(Cohort[[#This Row],[Code]],Codes[],COLUMN(Codes[[#Headers],[Baby Background Information]]),FALSE)</f>
        <v>No</v>
      </c>
      <c r="T24" s="1" t="str">
        <f>VLOOKUP(Cohort[[#This Row],[Code]],Codes[],COLUMN(Codes[[#Headers],[EPDS]]),FALSE)</f>
        <v>No</v>
      </c>
      <c r="U24" s="1" t="str">
        <f>VLOOKUP(Cohort[[#This Row],[Code]],Codes[],COLUMN(Codes[[#Headers],[Mother''s Medications]]),FALSE)</f>
        <v>No</v>
      </c>
      <c r="V24" s="1" t="str">
        <f>VLOOKUP(Cohort[[#This Row],[Code]],Codes[],COLUMN(Codes[[#Headers],[Baby Medications]]),FALSE)</f>
        <v>No</v>
      </c>
      <c r="W24" s="1" t="str">
        <f>VLOOKUP(Cohort[[#This Row],[Code]],Codes[],COLUMN(Codes[[#Headers],[Obstetric Histpry]]),FALSE)</f>
        <v>No</v>
      </c>
      <c r="X24" s="1" t="str">
        <f>VLOOKUP(Cohort[[#This Row],[Code]],Codes[],COLUMN(Codes[[#Headers],[18 Month Follow on Data]]),FALSE)</f>
        <v>Yes - uncleaned</v>
      </c>
    </row>
    <row r="25" spans="1:24" ht="52" customHeight="1" x14ac:dyDescent="0.2">
      <c r="A25" t="s">
        <v>35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 t="str" cm="1">
        <f t="array" ref="I25">TEXT(SUM(10^Code_Mask*(Cohort[[#This Row],[Fetal Pilot Scans, validated or not]:[Has child had an 18 month assessment.  NB this includes limited data, courtesy assessments etc]]&gt;0)),"0000000")</f>
        <v>0000000</v>
      </c>
      <c r="K25" s="1" t="s">
        <v>36</v>
      </c>
      <c r="M25" s="1" t="str">
        <f>VLOOKUP(Cohort[[#This Row],[Code]],Codes[],COLUMN(Codes[[#Headers],[Meaning]]),FALSE)</f>
        <v>No dHCP data at ll.  ?Enrolment, ?Baby Born, ?EPDS but not cleaned</v>
      </c>
      <c r="N25" s="1" t="str">
        <f>VLOOKUP(Cohort[[#This Row],[Code]],Codes[],COLUMN(Codes[[#Headers],[Parents Demographic]]),FALSE)</f>
        <v>No</v>
      </c>
      <c r="O25" s="1" t="str">
        <f>VLOOKUP(Cohort[[#This Row],[Code]],Codes[],COLUMN(Codes[[#Headers],[Mother''s Past Medical History]]),FALSE)</f>
        <v>No</v>
      </c>
      <c r="P25" s="1" t="str">
        <f>VLOOKUP(Cohort[[#This Row],[Code]],Codes[],COLUMN(Codes[[#Headers],[EDD + Mode of Conception]]),FALSE)</f>
        <v>No</v>
      </c>
      <c r="Q25" s="1" t="str">
        <f>VLOOKUP(Cohort[[#This Row],[Code]],Codes[],COLUMN(Codes[[#Headers],[Late Pregnancy History]]),FALSE)</f>
        <v>No</v>
      </c>
      <c r="R25" s="1" t="str">
        <f>VLOOKUP(Cohort[[#This Row],[Code]],Codes[],COLUMN(Codes[[#Headers],[Labour History]]),FALSE)</f>
        <v>No</v>
      </c>
      <c r="S25" s="1" t="str">
        <f>VLOOKUP(Cohort[[#This Row],[Code]],Codes[],COLUMN(Codes[[#Headers],[Baby Background Information]]),FALSE)</f>
        <v>No</v>
      </c>
      <c r="T25" s="1" t="str">
        <f>VLOOKUP(Cohort[[#This Row],[Code]],Codes[],COLUMN(Codes[[#Headers],[EPDS]]),FALSE)</f>
        <v>No</v>
      </c>
      <c r="U25" s="1" t="str">
        <f>VLOOKUP(Cohort[[#This Row],[Code]],Codes[],COLUMN(Codes[[#Headers],[Mother''s Medications]]),FALSE)</f>
        <v>No</v>
      </c>
      <c r="V25" s="1" t="str">
        <f>VLOOKUP(Cohort[[#This Row],[Code]],Codes[],COLUMN(Codes[[#Headers],[Baby Medications]]),FALSE)</f>
        <v>No</v>
      </c>
      <c r="W25" s="1" t="str">
        <f>VLOOKUP(Cohort[[#This Row],[Code]],Codes[],COLUMN(Codes[[#Headers],[Obstetric Histpry]]),FALSE)</f>
        <v>No</v>
      </c>
      <c r="X25" s="1" t="str">
        <f>VLOOKUP(Cohort[[#This Row],[Code]],Codes[],COLUMN(Codes[[#Headers],[18 Month Follow on Data]]),FALSE)</f>
        <v>No</v>
      </c>
    </row>
    <row r="26" spans="1:24" ht="52" customHeight="1" x14ac:dyDescent="0.2">
      <c r="A26" t="s">
        <v>37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1</v>
      </c>
      <c r="I26" t="str" cm="1">
        <f t="array" ref="I26">TEXT(SUM(10^Code_Mask*(Cohort[[#This Row],[Fetal Pilot Scans, validated or not]:[Has child had an 18 month assessment.  NB this includes limited data, courtesy assessments etc]]&gt;0)),"0000000")</f>
        <v>0000100</v>
      </c>
      <c r="M26" s="1" t="str">
        <f>VLOOKUP(Cohort[[#This Row],[Code]],Codes[],COLUMN(Codes[[#Headers],[Meaning]]),FALSE)</f>
        <v>Follow up but no scans recorded.  All neontal pilot scans not entered into redcap except one failed scan.  No data at all except follow up</v>
      </c>
      <c r="N26" s="1" t="str">
        <f>VLOOKUP(Cohort[[#This Row],[Code]],Codes[],COLUMN(Codes[[#Headers],[Parents Demographic]]),FALSE)</f>
        <v>No</v>
      </c>
      <c r="O26" s="1" t="str">
        <f>VLOOKUP(Cohort[[#This Row],[Code]],Codes[],COLUMN(Codes[[#Headers],[Mother''s Past Medical History]]),FALSE)</f>
        <v>No</v>
      </c>
      <c r="P26" s="1" t="str">
        <f>VLOOKUP(Cohort[[#This Row],[Code]],Codes[],COLUMN(Codes[[#Headers],[EDD + Mode of Conception]]),FALSE)</f>
        <v>EDD in the follow up</v>
      </c>
      <c r="Q26" s="1" t="str">
        <f>VLOOKUP(Cohort[[#This Row],[Code]],Codes[],COLUMN(Codes[[#Headers],[Late Pregnancy History]]),FALSE)</f>
        <v>No</v>
      </c>
      <c r="R26" s="1" t="str">
        <f>VLOOKUP(Cohort[[#This Row],[Code]],Codes[],COLUMN(Codes[[#Headers],[Labour History]]),FALSE)</f>
        <v>No</v>
      </c>
      <c r="S26" s="1" t="str">
        <f>VLOOKUP(Cohort[[#This Row],[Code]],Codes[],COLUMN(Codes[[#Headers],[Baby Background Information]]),FALSE)</f>
        <v>No</v>
      </c>
      <c r="T26" s="1" t="str">
        <f>VLOOKUP(Cohort[[#This Row],[Code]],Codes[],COLUMN(Codes[[#Headers],[EPDS]]),FALSE)</f>
        <v>No</v>
      </c>
      <c r="U26" s="1" t="str">
        <f>VLOOKUP(Cohort[[#This Row],[Code]],Codes[],COLUMN(Codes[[#Headers],[Mother''s Medications]]),FALSE)</f>
        <v>No</v>
      </c>
      <c r="V26" s="1" t="str">
        <f>VLOOKUP(Cohort[[#This Row],[Code]],Codes[],COLUMN(Codes[[#Headers],[Baby Medications]]),FALSE)</f>
        <v>No</v>
      </c>
      <c r="W26" s="1" t="str">
        <f>VLOOKUP(Cohort[[#This Row],[Code]],Codes[],COLUMN(Codes[[#Headers],[Obstetric Histpry]]),FALSE)</f>
        <v>No</v>
      </c>
      <c r="X26" s="1" t="str">
        <f>VLOOKUP(Cohort[[#This Row],[Code]],Codes[],COLUMN(Codes[[#Headers],[18 Month Follow on Data]]),FALSE)</f>
        <v>Yes - uncleaned</v>
      </c>
    </row>
    <row r="27" spans="1:24" ht="52" customHeight="1" x14ac:dyDescent="0.2">
      <c r="A27" t="s">
        <v>38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1</v>
      </c>
      <c r="I27" t="str" cm="1">
        <f t="array" ref="I27">TEXT(SUM(10^Code_Mask*(Cohort[[#This Row],[Fetal Pilot Scans, validated or not]:[Has child had an 18 month assessment.  NB this includes limited data, courtesy assessments etc]]&gt;0)),"0000000")</f>
        <v>0000100</v>
      </c>
      <c r="M27" s="1" t="str">
        <f>VLOOKUP(Cohort[[#This Row],[Code]],Codes[],COLUMN(Codes[[#Headers],[Meaning]]),FALSE)</f>
        <v>Follow up but no scans recorded.  All neontal pilot scans not entered into redcap except one failed scan.  No data at all except follow up</v>
      </c>
      <c r="N27" s="1" t="str">
        <f>VLOOKUP(Cohort[[#This Row],[Code]],Codes[],COLUMN(Codes[[#Headers],[Parents Demographic]]),FALSE)</f>
        <v>No</v>
      </c>
      <c r="O27" s="1" t="str">
        <f>VLOOKUP(Cohort[[#This Row],[Code]],Codes[],COLUMN(Codes[[#Headers],[Mother''s Past Medical History]]),FALSE)</f>
        <v>No</v>
      </c>
      <c r="P27" s="1" t="str">
        <f>VLOOKUP(Cohort[[#This Row],[Code]],Codes[],COLUMN(Codes[[#Headers],[EDD + Mode of Conception]]),FALSE)</f>
        <v>EDD in the follow up</v>
      </c>
      <c r="Q27" s="1" t="str">
        <f>VLOOKUP(Cohort[[#This Row],[Code]],Codes[],COLUMN(Codes[[#Headers],[Late Pregnancy History]]),FALSE)</f>
        <v>No</v>
      </c>
      <c r="R27" s="1" t="str">
        <f>VLOOKUP(Cohort[[#This Row],[Code]],Codes[],COLUMN(Codes[[#Headers],[Labour History]]),FALSE)</f>
        <v>No</v>
      </c>
      <c r="S27" s="1" t="str">
        <f>VLOOKUP(Cohort[[#This Row],[Code]],Codes[],COLUMN(Codes[[#Headers],[Baby Background Information]]),FALSE)</f>
        <v>No</v>
      </c>
      <c r="T27" s="1" t="str">
        <f>VLOOKUP(Cohort[[#This Row],[Code]],Codes[],COLUMN(Codes[[#Headers],[EPDS]]),FALSE)</f>
        <v>No</v>
      </c>
      <c r="U27" s="1" t="str">
        <f>VLOOKUP(Cohort[[#This Row],[Code]],Codes[],COLUMN(Codes[[#Headers],[Mother''s Medications]]),FALSE)</f>
        <v>No</v>
      </c>
      <c r="V27" s="1" t="str">
        <f>VLOOKUP(Cohort[[#This Row],[Code]],Codes[],COLUMN(Codes[[#Headers],[Baby Medications]]),FALSE)</f>
        <v>No</v>
      </c>
      <c r="W27" s="1" t="str">
        <f>VLOOKUP(Cohort[[#This Row],[Code]],Codes[],COLUMN(Codes[[#Headers],[Obstetric Histpry]]),FALSE)</f>
        <v>No</v>
      </c>
      <c r="X27" s="1" t="str">
        <f>VLOOKUP(Cohort[[#This Row],[Code]],Codes[],COLUMN(Codes[[#Headers],[18 Month Follow on Data]]),FALSE)</f>
        <v>Yes - uncleaned</v>
      </c>
    </row>
    <row r="28" spans="1:24" ht="52" customHeight="1" x14ac:dyDescent="0.2">
      <c r="A28" t="s">
        <v>39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1</v>
      </c>
      <c r="I28" t="str" cm="1">
        <f t="array" ref="I28">TEXT(SUM(10^Code_Mask*(Cohort[[#This Row],[Fetal Pilot Scans, validated or not]:[Has child had an 18 month assessment.  NB this includes limited data, courtesy assessments etc]]&gt;0)),"0000000")</f>
        <v>0000100</v>
      </c>
      <c r="M28" s="1" t="str">
        <f>VLOOKUP(Cohort[[#This Row],[Code]],Codes[],COLUMN(Codes[[#Headers],[Meaning]]),FALSE)</f>
        <v>Follow up but no scans recorded.  All neontal pilot scans not entered into redcap except one failed scan.  No data at all except follow up</v>
      </c>
      <c r="N28" s="1" t="str">
        <f>VLOOKUP(Cohort[[#This Row],[Code]],Codes[],COLUMN(Codes[[#Headers],[Parents Demographic]]),FALSE)</f>
        <v>No</v>
      </c>
      <c r="O28" s="1" t="str">
        <f>VLOOKUP(Cohort[[#This Row],[Code]],Codes[],COLUMN(Codes[[#Headers],[Mother''s Past Medical History]]),FALSE)</f>
        <v>No</v>
      </c>
      <c r="P28" s="1" t="str">
        <f>VLOOKUP(Cohort[[#This Row],[Code]],Codes[],COLUMN(Codes[[#Headers],[EDD + Mode of Conception]]),FALSE)</f>
        <v>EDD in the follow up</v>
      </c>
      <c r="Q28" s="1" t="str">
        <f>VLOOKUP(Cohort[[#This Row],[Code]],Codes[],COLUMN(Codes[[#Headers],[Late Pregnancy History]]),FALSE)</f>
        <v>No</v>
      </c>
      <c r="R28" s="1" t="str">
        <f>VLOOKUP(Cohort[[#This Row],[Code]],Codes[],COLUMN(Codes[[#Headers],[Labour History]]),FALSE)</f>
        <v>No</v>
      </c>
      <c r="S28" s="1" t="str">
        <f>VLOOKUP(Cohort[[#This Row],[Code]],Codes[],COLUMN(Codes[[#Headers],[Baby Background Information]]),FALSE)</f>
        <v>No</v>
      </c>
      <c r="T28" s="1" t="str">
        <f>VLOOKUP(Cohort[[#This Row],[Code]],Codes[],COLUMN(Codes[[#Headers],[EPDS]]),FALSE)</f>
        <v>No</v>
      </c>
      <c r="U28" s="1" t="str">
        <f>VLOOKUP(Cohort[[#This Row],[Code]],Codes[],COLUMN(Codes[[#Headers],[Mother''s Medications]]),FALSE)</f>
        <v>No</v>
      </c>
      <c r="V28" s="1" t="str">
        <f>VLOOKUP(Cohort[[#This Row],[Code]],Codes[],COLUMN(Codes[[#Headers],[Baby Medications]]),FALSE)</f>
        <v>No</v>
      </c>
      <c r="W28" s="1" t="str">
        <f>VLOOKUP(Cohort[[#This Row],[Code]],Codes[],COLUMN(Codes[[#Headers],[Obstetric Histpry]]),FALSE)</f>
        <v>No</v>
      </c>
      <c r="X28" s="1" t="str">
        <f>VLOOKUP(Cohort[[#This Row],[Code]],Codes[],COLUMN(Codes[[#Headers],[18 Month Follow on Data]]),FALSE)</f>
        <v>Yes - uncleaned</v>
      </c>
    </row>
    <row r="29" spans="1:24" ht="52" customHeight="1" x14ac:dyDescent="0.2">
      <c r="A29" t="s">
        <v>40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1</v>
      </c>
      <c r="I29" t="str" cm="1">
        <f t="array" ref="I29">TEXT(SUM(10^Code_Mask*(Cohort[[#This Row],[Fetal Pilot Scans, validated or not]:[Has child had an 18 month assessment.  NB this includes limited data, courtesy assessments etc]]&gt;0)),"0000000")</f>
        <v>0000100</v>
      </c>
      <c r="M29" s="1" t="str">
        <f>VLOOKUP(Cohort[[#This Row],[Code]],Codes[],COLUMN(Codes[[#Headers],[Meaning]]),FALSE)</f>
        <v>Follow up but no scans recorded.  All neontal pilot scans not entered into redcap except one failed scan.  No data at all except follow up</v>
      </c>
      <c r="N29" s="1" t="str">
        <f>VLOOKUP(Cohort[[#This Row],[Code]],Codes[],COLUMN(Codes[[#Headers],[Parents Demographic]]),FALSE)</f>
        <v>No</v>
      </c>
      <c r="O29" s="1" t="str">
        <f>VLOOKUP(Cohort[[#This Row],[Code]],Codes[],COLUMN(Codes[[#Headers],[Mother''s Past Medical History]]),FALSE)</f>
        <v>No</v>
      </c>
      <c r="P29" s="1" t="str">
        <f>VLOOKUP(Cohort[[#This Row],[Code]],Codes[],COLUMN(Codes[[#Headers],[EDD + Mode of Conception]]),FALSE)</f>
        <v>EDD in the follow up</v>
      </c>
      <c r="Q29" s="1" t="str">
        <f>VLOOKUP(Cohort[[#This Row],[Code]],Codes[],COLUMN(Codes[[#Headers],[Late Pregnancy History]]),FALSE)</f>
        <v>No</v>
      </c>
      <c r="R29" s="1" t="str">
        <f>VLOOKUP(Cohort[[#This Row],[Code]],Codes[],COLUMN(Codes[[#Headers],[Labour History]]),FALSE)</f>
        <v>No</v>
      </c>
      <c r="S29" s="1" t="str">
        <f>VLOOKUP(Cohort[[#This Row],[Code]],Codes[],COLUMN(Codes[[#Headers],[Baby Background Information]]),FALSE)</f>
        <v>No</v>
      </c>
      <c r="T29" s="1" t="str">
        <f>VLOOKUP(Cohort[[#This Row],[Code]],Codes[],COLUMN(Codes[[#Headers],[EPDS]]),FALSE)</f>
        <v>No</v>
      </c>
      <c r="U29" s="1" t="str">
        <f>VLOOKUP(Cohort[[#This Row],[Code]],Codes[],COLUMN(Codes[[#Headers],[Mother''s Medications]]),FALSE)</f>
        <v>No</v>
      </c>
      <c r="V29" s="1" t="str">
        <f>VLOOKUP(Cohort[[#This Row],[Code]],Codes[],COLUMN(Codes[[#Headers],[Baby Medications]]),FALSE)</f>
        <v>No</v>
      </c>
      <c r="W29" s="1" t="str">
        <f>VLOOKUP(Cohort[[#This Row],[Code]],Codes[],COLUMN(Codes[[#Headers],[Obstetric Histpry]]),FALSE)</f>
        <v>No</v>
      </c>
      <c r="X29" s="1" t="str">
        <f>VLOOKUP(Cohort[[#This Row],[Code]],Codes[],COLUMN(Codes[[#Headers],[18 Month Follow on Data]]),FALSE)</f>
        <v>Yes - uncleaned</v>
      </c>
    </row>
    <row r="30" spans="1:24" ht="52" customHeight="1" x14ac:dyDescent="0.2">
      <c r="A30" t="s">
        <v>41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1</v>
      </c>
      <c r="I30" t="str" cm="1">
        <f t="array" ref="I30">TEXT(SUM(10^Code_Mask*(Cohort[[#This Row],[Fetal Pilot Scans, validated or not]:[Has child had an 18 month assessment.  NB this includes limited data, courtesy assessments etc]]&gt;0)),"0000000")</f>
        <v>0000100</v>
      </c>
      <c r="M30" s="1" t="str">
        <f>VLOOKUP(Cohort[[#This Row],[Code]],Codes[],COLUMN(Codes[[#Headers],[Meaning]]),FALSE)</f>
        <v>Follow up but no scans recorded.  All neontal pilot scans not entered into redcap except one failed scan.  No data at all except follow up</v>
      </c>
      <c r="N30" s="1" t="str">
        <f>VLOOKUP(Cohort[[#This Row],[Code]],Codes[],COLUMN(Codes[[#Headers],[Parents Demographic]]),FALSE)</f>
        <v>No</v>
      </c>
      <c r="O30" s="1" t="str">
        <f>VLOOKUP(Cohort[[#This Row],[Code]],Codes[],COLUMN(Codes[[#Headers],[Mother''s Past Medical History]]),FALSE)</f>
        <v>No</v>
      </c>
      <c r="P30" s="1" t="str">
        <f>VLOOKUP(Cohort[[#This Row],[Code]],Codes[],COLUMN(Codes[[#Headers],[EDD + Mode of Conception]]),FALSE)</f>
        <v>EDD in the follow up</v>
      </c>
      <c r="Q30" s="1" t="str">
        <f>VLOOKUP(Cohort[[#This Row],[Code]],Codes[],COLUMN(Codes[[#Headers],[Late Pregnancy History]]),FALSE)</f>
        <v>No</v>
      </c>
      <c r="R30" s="1" t="str">
        <f>VLOOKUP(Cohort[[#This Row],[Code]],Codes[],COLUMN(Codes[[#Headers],[Labour History]]),FALSE)</f>
        <v>No</v>
      </c>
      <c r="S30" s="1" t="str">
        <f>VLOOKUP(Cohort[[#This Row],[Code]],Codes[],COLUMN(Codes[[#Headers],[Baby Background Information]]),FALSE)</f>
        <v>No</v>
      </c>
      <c r="T30" s="1" t="str">
        <f>VLOOKUP(Cohort[[#This Row],[Code]],Codes[],COLUMN(Codes[[#Headers],[EPDS]]),FALSE)</f>
        <v>No</v>
      </c>
      <c r="U30" s="1" t="str">
        <f>VLOOKUP(Cohort[[#This Row],[Code]],Codes[],COLUMN(Codes[[#Headers],[Mother''s Medications]]),FALSE)</f>
        <v>No</v>
      </c>
      <c r="V30" s="1" t="str">
        <f>VLOOKUP(Cohort[[#This Row],[Code]],Codes[],COLUMN(Codes[[#Headers],[Baby Medications]]),FALSE)</f>
        <v>No</v>
      </c>
      <c r="W30" s="1" t="str">
        <f>VLOOKUP(Cohort[[#This Row],[Code]],Codes[],COLUMN(Codes[[#Headers],[Obstetric Histpry]]),FALSE)</f>
        <v>No</v>
      </c>
      <c r="X30" s="1" t="str">
        <f>VLOOKUP(Cohort[[#This Row],[Code]],Codes[],COLUMN(Codes[[#Headers],[18 Month Follow on Data]]),FALSE)</f>
        <v>Yes - uncleaned</v>
      </c>
    </row>
    <row r="31" spans="1:24" ht="52" customHeight="1" x14ac:dyDescent="0.2">
      <c r="A31" t="s">
        <v>42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1</v>
      </c>
      <c r="I31" t="str" cm="1">
        <f t="array" ref="I31">TEXT(SUM(10^Code_Mask*(Cohort[[#This Row],[Fetal Pilot Scans, validated or not]:[Has child had an 18 month assessment.  NB this includes limited data, courtesy assessments etc]]&gt;0)),"0000000")</f>
        <v>0000100</v>
      </c>
      <c r="M31" s="1" t="str">
        <f>VLOOKUP(Cohort[[#This Row],[Code]],Codes[],COLUMN(Codes[[#Headers],[Meaning]]),FALSE)</f>
        <v>Follow up but no scans recorded.  All neontal pilot scans not entered into redcap except one failed scan.  No data at all except follow up</v>
      </c>
      <c r="N31" s="1" t="str">
        <f>VLOOKUP(Cohort[[#This Row],[Code]],Codes[],COLUMN(Codes[[#Headers],[Parents Demographic]]),FALSE)</f>
        <v>No</v>
      </c>
      <c r="O31" s="1" t="str">
        <f>VLOOKUP(Cohort[[#This Row],[Code]],Codes[],COLUMN(Codes[[#Headers],[Mother''s Past Medical History]]),FALSE)</f>
        <v>No</v>
      </c>
      <c r="P31" s="1" t="str">
        <f>VLOOKUP(Cohort[[#This Row],[Code]],Codes[],COLUMN(Codes[[#Headers],[EDD + Mode of Conception]]),FALSE)</f>
        <v>EDD in the follow up</v>
      </c>
      <c r="Q31" s="1" t="str">
        <f>VLOOKUP(Cohort[[#This Row],[Code]],Codes[],COLUMN(Codes[[#Headers],[Late Pregnancy History]]),FALSE)</f>
        <v>No</v>
      </c>
      <c r="R31" s="1" t="str">
        <f>VLOOKUP(Cohort[[#This Row],[Code]],Codes[],COLUMN(Codes[[#Headers],[Labour History]]),FALSE)</f>
        <v>No</v>
      </c>
      <c r="S31" s="1" t="str">
        <f>VLOOKUP(Cohort[[#This Row],[Code]],Codes[],COLUMN(Codes[[#Headers],[Baby Background Information]]),FALSE)</f>
        <v>No</v>
      </c>
      <c r="T31" s="1" t="str">
        <f>VLOOKUP(Cohort[[#This Row],[Code]],Codes[],COLUMN(Codes[[#Headers],[EPDS]]),FALSE)</f>
        <v>No</v>
      </c>
      <c r="U31" s="1" t="str">
        <f>VLOOKUP(Cohort[[#This Row],[Code]],Codes[],COLUMN(Codes[[#Headers],[Mother''s Medications]]),FALSE)</f>
        <v>No</v>
      </c>
      <c r="V31" s="1" t="str">
        <f>VLOOKUP(Cohort[[#This Row],[Code]],Codes[],COLUMN(Codes[[#Headers],[Baby Medications]]),FALSE)</f>
        <v>No</v>
      </c>
      <c r="W31" s="1" t="str">
        <f>VLOOKUP(Cohort[[#This Row],[Code]],Codes[],COLUMN(Codes[[#Headers],[Obstetric Histpry]]),FALSE)</f>
        <v>No</v>
      </c>
      <c r="X31" s="1" t="str">
        <f>VLOOKUP(Cohort[[#This Row],[Code]],Codes[],COLUMN(Codes[[#Headers],[18 Month Follow on Data]]),FALSE)</f>
        <v>Yes - uncleaned</v>
      </c>
    </row>
    <row r="32" spans="1:24" ht="52" customHeight="1" x14ac:dyDescent="0.2">
      <c r="A32" t="s">
        <v>43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1</v>
      </c>
      <c r="I32" t="str" cm="1">
        <f t="array" ref="I32">TEXT(SUM(10^Code_Mask*(Cohort[[#This Row],[Fetal Pilot Scans, validated or not]:[Has child had an 18 month assessment.  NB this includes limited data, courtesy assessments etc]]&gt;0)),"0000000")</f>
        <v>0000100</v>
      </c>
      <c r="M32" s="1" t="str">
        <f>VLOOKUP(Cohort[[#This Row],[Code]],Codes[],COLUMN(Codes[[#Headers],[Meaning]]),FALSE)</f>
        <v>Follow up but no scans recorded.  All neontal pilot scans not entered into redcap except one failed scan.  No data at all except follow up</v>
      </c>
      <c r="N32" s="1" t="str">
        <f>VLOOKUP(Cohort[[#This Row],[Code]],Codes[],COLUMN(Codes[[#Headers],[Parents Demographic]]),FALSE)</f>
        <v>No</v>
      </c>
      <c r="O32" s="1" t="str">
        <f>VLOOKUP(Cohort[[#This Row],[Code]],Codes[],COLUMN(Codes[[#Headers],[Mother''s Past Medical History]]),FALSE)</f>
        <v>No</v>
      </c>
      <c r="P32" s="1" t="str">
        <f>VLOOKUP(Cohort[[#This Row],[Code]],Codes[],COLUMN(Codes[[#Headers],[EDD + Mode of Conception]]),FALSE)</f>
        <v>EDD in the follow up</v>
      </c>
      <c r="Q32" s="1" t="str">
        <f>VLOOKUP(Cohort[[#This Row],[Code]],Codes[],COLUMN(Codes[[#Headers],[Late Pregnancy History]]),FALSE)</f>
        <v>No</v>
      </c>
      <c r="R32" s="1" t="str">
        <f>VLOOKUP(Cohort[[#This Row],[Code]],Codes[],COLUMN(Codes[[#Headers],[Labour History]]),FALSE)</f>
        <v>No</v>
      </c>
      <c r="S32" s="1" t="str">
        <f>VLOOKUP(Cohort[[#This Row],[Code]],Codes[],COLUMN(Codes[[#Headers],[Baby Background Information]]),FALSE)</f>
        <v>No</v>
      </c>
      <c r="T32" s="1" t="str">
        <f>VLOOKUP(Cohort[[#This Row],[Code]],Codes[],COLUMN(Codes[[#Headers],[EPDS]]),FALSE)</f>
        <v>No</v>
      </c>
      <c r="U32" s="1" t="str">
        <f>VLOOKUP(Cohort[[#This Row],[Code]],Codes[],COLUMN(Codes[[#Headers],[Mother''s Medications]]),FALSE)</f>
        <v>No</v>
      </c>
      <c r="V32" s="1" t="str">
        <f>VLOOKUP(Cohort[[#This Row],[Code]],Codes[],COLUMN(Codes[[#Headers],[Baby Medications]]),FALSE)</f>
        <v>No</v>
      </c>
      <c r="W32" s="1" t="str">
        <f>VLOOKUP(Cohort[[#This Row],[Code]],Codes[],COLUMN(Codes[[#Headers],[Obstetric Histpry]]),FALSE)</f>
        <v>No</v>
      </c>
      <c r="X32" s="1" t="str">
        <f>VLOOKUP(Cohort[[#This Row],[Code]],Codes[],COLUMN(Codes[[#Headers],[18 Month Follow on Data]]),FALSE)</f>
        <v>Yes - uncleaned</v>
      </c>
    </row>
    <row r="33" spans="1:24" x14ac:dyDescent="0.2">
      <c r="A33" t="s">
        <v>44</v>
      </c>
      <c r="B33">
        <v>0</v>
      </c>
      <c r="C33">
        <v>0</v>
      </c>
      <c r="D33">
        <v>0</v>
      </c>
      <c r="E33">
        <v>1</v>
      </c>
      <c r="F33">
        <v>0</v>
      </c>
      <c r="G33">
        <v>0</v>
      </c>
      <c r="H33">
        <v>1</v>
      </c>
      <c r="I33" t="str" cm="1">
        <f t="array" ref="I33">TEXT(SUM(10^Code_Mask*(Cohort[[#This Row],[Fetal Pilot Scans, validated or not]:[Has child had an 18 month assessment.  NB this includes limited data, courtesy assessments etc]]&gt;0)),"0000000")</f>
        <v>0100100</v>
      </c>
      <c r="M33" s="1" t="str">
        <f>VLOOKUP(Cohort[[#This Row],[Code]],Codes[],COLUMN(Codes[[#Headers],[Meaning]]),FALSE)</f>
        <v>Term scan, Assessed at 18 months</v>
      </c>
      <c r="N33" s="1" t="str">
        <f>VLOOKUP(Cohort[[#This Row],[Code]],Codes[],COLUMN(Codes[[#Headers],[Parents Demographic]]),FALSE)</f>
        <v>Yes</v>
      </c>
      <c r="O33" s="1" t="str">
        <f>VLOOKUP(Cohort[[#This Row],[Code]],Codes[],COLUMN(Codes[[#Headers],[Mother''s Past Medical History]]),FALSE)</f>
        <v>Yes</v>
      </c>
      <c r="P33" s="1" t="str">
        <f>VLOOKUP(Cohort[[#This Row],[Code]],Codes[],COLUMN(Codes[[#Headers],[EDD + Mode of Conception]]),FALSE)</f>
        <v>Yes</v>
      </c>
      <c r="Q33" s="1" t="str">
        <f>VLOOKUP(Cohort[[#This Row],[Code]],Codes[],COLUMN(Codes[[#Headers],[Late Pregnancy History]]),FALSE)</f>
        <v>Yes</v>
      </c>
      <c r="R33" s="1" t="str">
        <f>VLOOKUP(Cohort[[#This Row],[Code]],Codes[],COLUMN(Codes[[#Headers],[Labour History]]),FALSE)</f>
        <v>Yes</v>
      </c>
      <c r="S33" s="1" t="str">
        <f>VLOOKUP(Cohort[[#This Row],[Code]],Codes[],COLUMN(Codes[[#Headers],[Baby Background Information]]),FALSE)</f>
        <v>Yes</v>
      </c>
      <c r="T33" s="1" t="str">
        <f>VLOOKUP(Cohort[[#This Row],[Code]],Codes[],COLUMN(Codes[[#Headers],[EPDS]]),FALSE)</f>
        <v>Yes</v>
      </c>
      <c r="U33" s="1" t="str">
        <f>VLOOKUP(Cohort[[#This Row],[Code]],Codes[],COLUMN(Codes[[#Headers],[Mother''s Medications]]),FALSE)</f>
        <v>Yes</v>
      </c>
      <c r="V33" s="1" t="str">
        <f>VLOOKUP(Cohort[[#This Row],[Code]],Codes[],COLUMN(Codes[[#Headers],[Baby Medications]]),FALSE)</f>
        <v>Yes</v>
      </c>
      <c r="W33" s="1" t="str">
        <f>VLOOKUP(Cohort[[#This Row],[Code]],Codes[],COLUMN(Codes[[#Headers],[Obstetric Histpry]]),FALSE)</f>
        <v>Yes</v>
      </c>
      <c r="X33" s="1" t="str">
        <f>VLOOKUP(Cohort[[#This Row],[Code]],Codes[],COLUMN(Codes[[#Headers],[18 Month Follow on Data]]),FALSE)</f>
        <v>Yes</v>
      </c>
    </row>
    <row r="34" spans="1:24" x14ac:dyDescent="0.2">
      <c r="A34" t="s">
        <v>45</v>
      </c>
      <c r="B34">
        <v>0</v>
      </c>
      <c r="C34">
        <v>0</v>
      </c>
      <c r="D34">
        <v>0</v>
      </c>
      <c r="E34">
        <v>1</v>
      </c>
      <c r="F34">
        <v>0</v>
      </c>
      <c r="G34">
        <v>0</v>
      </c>
      <c r="H34">
        <v>1</v>
      </c>
      <c r="I34" t="str" cm="1">
        <f t="array" ref="I34">TEXT(SUM(10^Code_Mask*(Cohort[[#This Row],[Fetal Pilot Scans, validated or not]:[Has child had an 18 month assessment.  NB this includes limited data, courtesy assessments etc]]&gt;0)),"0000000")</f>
        <v>0100100</v>
      </c>
      <c r="M34" s="1" t="str">
        <f>VLOOKUP(Cohort[[#This Row],[Code]],Codes[],COLUMN(Codes[[#Headers],[Meaning]]),FALSE)</f>
        <v>Term scan, Assessed at 18 months</v>
      </c>
      <c r="N34" s="1" t="str">
        <f>VLOOKUP(Cohort[[#This Row],[Code]],Codes[],COLUMN(Codes[[#Headers],[Parents Demographic]]),FALSE)</f>
        <v>Yes</v>
      </c>
      <c r="O34" s="1" t="str">
        <f>VLOOKUP(Cohort[[#This Row],[Code]],Codes[],COLUMN(Codes[[#Headers],[Mother''s Past Medical History]]),FALSE)</f>
        <v>Yes</v>
      </c>
      <c r="P34" s="1" t="str">
        <f>VLOOKUP(Cohort[[#This Row],[Code]],Codes[],COLUMN(Codes[[#Headers],[EDD + Mode of Conception]]),FALSE)</f>
        <v>Yes</v>
      </c>
      <c r="Q34" s="1" t="str">
        <f>VLOOKUP(Cohort[[#This Row],[Code]],Codes[],COLUMN(Codes[[#Headers],[Late Pregnancy History]]),FALSE)</f>
        <v>Yes</v>
      </c>
      <c r="R34" s="1" t="str">
        <f>VLOOKUP(Cohort[[#This Row],[Code]],Codes[],COLUMN(Codes[[#Headers],[Labour History]]),FALSE)</f>
        <v>Yes</v>
      </c>
      <c r="S34" s="1" t="str">
        <f>VLOOKUP(Cohort[[#This Row],[Code]],Codes[],COLUMN(Codes[[#Headers],[Baby Background Information]]),FALSE)</f>
        <v>Yes</v>
      </c>
      <c r="T34" s="1" t="str">
        <f>VLOOKUP(Cohort[[#This Row],[Code]],Codes[],COLUMN(Codes[[#Headers],[EPDS]]),FALSE)</f>
        <v>Yes</v>
      </c>
      <c r="U34" s="1" t="str">
        <f>VLOOKUP(Cohort[[#This Row],[Code]],Codes[],COLUMN(Codes[[#Headers],[Mother''s Medications]]),FALSE)</f>
        <v>Yes</v>
      </c>
      <c r="V34" s="1" t="str">
        <f>VLOOKUP(Cohort[[#This Row],[Code]],Codes[],COLUMN(Codes[[#Headers],[Baby Medications]]),FALSE)</f>
        <v>Yes</v>
      </c>
      <c r="W34" s="1" t="str">
        <f>VLOOKUP(Cohort[[#This Row],[Code]],Codes[],COLUMN(Codes[[#Headers],[Obstetric Histpry]]),FALSE)</f>
        <v>Yes</v>
      </c>
      <c r="X34" s="1" t="str">
        <f>VLOOKUP(Cohort[[#This Row],[Code]],Codes[],COLUMN(Codes[[#Headers],[18 Month Follow on Data]]),FALSE)</f>
        <v>Yes</v>
      </c>
    </row>
    <row r="35" spans="1:24" x14ac:dyDescent="0.2">
      <c r="A35" t="s">
        <v>46</v>
      </c>
      <c r="B35">
        <v>0</v>
      </c>
      <c r="C35">
        <v>0</v>
      </c>
      <c r="D35">
        <v>0</v>
      </c>
      <c r="E35">
        <v>1</v>
      </c>
      <c r="F35">
        <v>0</v>
      </c>
      <c r="G35">
        <v>0</v>
      </c>
      <c r="H35">
        <v>1</v>
      </c>
      <c r="I35" t="str" cm="1">
        <f t="array" ref="I35">TEXT(SUM(10^Code_Mask*(Cohort[[#This Row],[Fetal Pilot Scans, validated or not]:[Has child had an 18 month assessment.  NB this includes limited data, courtesy assessments etc]]&gt;0)),"0000000")</f>
        <v>0100100</v>
      </c>
      <c r="M35" s="1" t="str">
        <f>VLOOKUP(Cohort[[#This Row],[Code]],Codes[],COLUMN(Codes[[#Headers],[Meaning]]),FALSE)</f>
        <v>Term scan, Assessed at 18 months</v>
      </c>
      <c r="N35" s="1" t="str">
        <f>VLOOKUP(Cohort[[#This Row],[Code]],Codes[],COLUMN(Codes[[#Headers],[Parents Demographic]]),FALSE)</f>
        <v>Yes</v>
      </c>
      <c r="O35" s="1" t="str">
        <f>VLOOKUP(Cohort[[#This Row],[Code]],Codes[],COLUMN(Codes[[#Headers],[Mother''s Past Medical History]]),FALSE)</f>
        <v>Yes</v>
      </c>
      <c r="P35" s="1" t="str">
        <f>VLOOKUP(Cohort[[#This Row],[Code]],Codes[],COLUMN(Codes[[#Headers],[EDD + Mode of Conception]]),FALSE)</f>
        <v>Yes</v>
      </c>
      <c r="Q35" s="1" t="str">
        <f>VLOOKUP(Cohort[[#This Row],[Code]],Codes[],COLUMN(Codes[[#Headers],[Late Pregnancy History]]),FALSE)</f>
        <v>Yes</v>
      </c>
      <c r="R35" s="1" t="str">
        <f>VLOOKUP(Cohort[[#This Row],[Code]],Codes[],COLUMN(Codes[[#Headers],[Labour History]]),FALSE)</f>
        <v>Yes</v>
      </c>
      <c r="S35" s="1" t="str">
        <f>VLOOKUP(Cohort[[#This Row],[Code]],Codes[],COLUMN(Codes[[#Headers],[Baby Background Information]]),FALSE)</f>
        <v>Yes</v>
      </c>
      <c r="T35" s="1" t="str">
        <f>VLOOKUP(Cohort[[#This Row],[Code]],Codes[],COLUMN(Codes[[#Headers],[EPDS]]),FALSE)</f>
        <v>Yes</v>
      </c>
      <c r="U35" s="1" t="str">
        <f>VLOOKUP(Cohort[[#This Row],[Code]],Codes[],COLUMN(Codes[[#Headers],[Mother''s Medications]]),FALSE)</f>
        <v>Yes</v>
      </c>
      <c r="V35" s="1" t="str">
        <f>VLOOKUP(Cohort[[#This Row],[Code]],Codes[],COLUMN(Codes[[#Headers],[Baby Medications]]),FALSE)</f>
        <v>Yes</v>
      </c>
      <c r="W35" s="1" t="str">
        <f>VLOOKUP(Cohort[[#This Row],[Code]],Codes[],COLUMN(Codes[[#Headers],[Obstetric Histpry]]),FALSE)</f>
        <v>Yes</v>
      </c>
      <c r="X35" s="1" t="str">
        <f>VLOOKUP(Cohort[[#This Row],[Code]],Codes[],COLUMN(Codes[[#Headers],[18 Month Follow on Data]]),FALSE)</f>
        <v>Yes</v>
      </c>
    </row>
    <row r="36" spans="1:24" x14ac:dyDescent="0.2">
      <c r="A36" t="s">
        <v>47</v>
      </c>
      <c r="B36">
        <v>0</v>
      </c>
      <c r="C36">
        <v>0</v>
      </c>
      <c r="D36">
        <v>0</v>
      </c>
      <c r="E36">
        <v>1</v>
      </c>
      <c r="F36">
        <v>0</v>
      </c>
      <c r="G36">
        <v>0</v>
      </c>
      <c r="H36">
        <v>0</v>
      </c>
      <c r="I36" t="str" cm="1">
        <f t="array" ref="I36">TEXT(SUM(10^Code_Mask*(Cohort[[#This Row],[Fetal Pilot Scans, validated or not]:[Has child had an 18 month assessment.  NB this includes limited data, courtesy assessments etc]]&gt;0)),"0000000")</f>
        <v>0100000</v>
      </c>
      <c r="M36" s="1" t="str">
        <f>VLOOKUP(Cohort[[#This Row],[Code]],Codes[],COLUMN(Codes[[#Headers],[Meaning]]),FALSE)</f>
        <v>Term scan, not assessed</v>
      </c>
      <c r="N36" s="1" t="str">
        <f>VLOOKUP(Cohort[[#This Row],[Code]],Codes[],COLUMN(Codes[[#Headers],[Parents Demographic]]),FALSE)</f>
        <v>Yes</v>
      </c>
      <c r="O36" s="1" t="str">
        <f>VLOOKUP(Cohort[[#This Row],[Code]],Codes[],COLUMN(Codes[[#Headers],[Mother''s Past Medical History]]),FALSE)</f>
        <v>Yes</v>
      </c>
      <c r="P36" s="1" t="str">
        <f>VLOOKUP(Cohort[[#This Row],[Code]],Codes[],COLUMN(Codes[[#Headers],[EDD + Mode of Conception]]),FALSE)</f>
        <v>Yes</v>
      </c>
      <c r="Q36" s="1" t="str">
        <f>VLOOKUP(Cohort[[#This Row],[Code]],Codes[],COLUMN(Codes[[#Headers],[Late Pregnancy History]]),FALSE)</f>
        <v>Yes</v>
      </c>
      <c r="R36" s="1" t="str">
        <f>VLOOKUP(Cohort[[#This Row],[Code]],Codes[],COLUMN(Codes[[#Headers],[Labour History]]),FALSE)</f>
        <v>Yes</v>
      </c>
      <c r="S36" s="1" t="str">
        <f>VLOOKUP(Cohort[[#This Row],[Code]],Codes[],COLUMN(Codes[[#Headers],[Baby Background Information]]),FALSE)</f>
        <v>Yes</v>
      </c>
      <c r="T36" s="1" t="str">
        <f>VLOOKUP(Cohort[[#This Row],[Code]],Codes[],COLUMN(Codes[[#Headers],[EPDS]]),FALSE)</f>
        <v>Yes</v>
      </c>
      <c r="U36" s="1" t="str">
        <f>VLOOKUP(Cohort[[#This Row],[Code]],Codes[],COLUMN(Codes[[#Headers],[Mother''s Medications]]),FALSE)</f>
        <v>Yes</v>
      </c>
      <c r="V36" s="1" t="str">
        <f>VLOOKUP(Cohort[[#This Row],[Code]],Codes[],COLUMN(Codes[[#Headers],[Baby Medications]]),FALSE)</f>
        <v>Yes</v>
      </c>
      <c r="W36" s="1" t="str">
        <f>VLOOKUP(Cohort[[#This Row],[Code]],Codes[],COLUMN(Codes[[#Headers],[Obstetric Histpry]]),FALSE)</f>
        <v>Yes</v>
      </c>
      <c r="X36" s="1" t="str">
        <f>VLOOKUP(Cohort[[#This Row],[Code]],Codes[],COLUMN(Codes[[#Headers],[18 Month Follow on Data]]),FALSE)</f>
        <v>No</v>
      </c>
    </row>
    <row r="37" spans="1:24" x14ac:dyDescent="0.2">
      <c r="A37" t="s">
        <v>48</v>
      </c>
      <c r="B37">
        <v>0</v>
      </c>
      <c r="C37">
        <v>0</v>
      </c>
      <c r="D37">
        <v>0</v>
      </c>
      <c r="E37">
        <v>1</v>
      </c>
      <c r="F37">
        <v>0</v>
      </c>
      <c r="G37">
        <v>0</v>
      </c>
      <c r="H37">
        <v>1</v>
      </c>
      <c r="I37" t="str" cm="1">
        <f t="array" ref="I37">TEXT(SUM(10^Code_Mask*(Cohort[[#This Row],[Fetal Pilot Scans, validated or not]:[Has child had an 18 month assessment.  NB this includes limited data, courtesy assessments etc]]&gt;0)),"0000000")</f>
        <v>0100100</v>
      </c>
      <c r="M37" s="1" t="str">
        <f>VLOOKUP(Cohort[[#This Row],[Code]],Codes[],COLUMN(Codes[[#Headers],[Meaning]]),FALSE)</f>
        <v>Term scan, Assessed at 18 months</v>
      </c>
      <c r="N37" s="1" t="str">
        <f>VLOOKUP(Cohort[[#This Row],[Code]],Codes[],COLUMN(Codes[[#Headers],[Parents Demographic]]),FALSE)</f>
        <v>Yes</v>
      </c>
      <c r="O37" s="1" t="str">
        <f>VLOOKUP(Cohort[[#This Row],[Code]],Codes[],COLUMN(Codes[[#Headers],[Mother''s Past Medical History]]),FALSE)</f>
        <v>Yes</v>
      </c>
      <c r="P37" s="1" t="str">
        <f>VLOOKUP(Cohort[[#This Row],[Code]],Codes[],COLUMN(Codes[[#Headers],[EDD + Mode of Conception]]),FALSE)</f>
        <v>Yes</v>
      </c>
      <c r="Q37" s="1" t="str">
        <f>VLOOKUP(Cohort[[#This Row],[Code]],Codes[],COLUMN(Codes[[#Headers],[Late Pregnancy History]]),FALSE)</f>
        <v>Yes</v>
      </c>
      <c r="R37" s="1" t="str">
        <f>VLOOKUP(Cohort[[#This Row],[Code]],Codes[],COLUMN(Codes[[#Headers],[Labour History]]),FALSE)</f>
        <v>Yes</v>
      </c>
      <c r="S37" s="1" t="str">
        <f>VLOOKUP(Cohort[[#This Row],[Code]],Codes[],COLUMN(Codes[[#Headers],[Baby Background Information]]),FALSE)</f>
        <v>Yes</v>
      </c>
      <c r="T37" s="1" t="str">
        <f>VLOOKUP(Cohort[[#This Row],[Code]],Codes[],COLUMN(Codes[[#Headers],[EPDS]]),FALSE)</f>
        <v>Yes</v>
      </c>
      <c r="U37" s="1" t="str">
        <f>VLOOKUP(Cohort[[#This Row],[Code]],Codes[],COLUMN(Codes[[#Headers],[Mother''s Medications]]),FALSE)</f>
        <v>Yes</v>
      </c>
      <c r="V37" s="1" t="str">
        <f>VLOOKUP(Cohort[[#This Row],[Code]],Codes[],COLUMN(Codes[[#Headers],[Baby Medications]]),FALSE)</f>
        <v>Yes</v>
      </c>
      <c r="W37" s="1" t="str">
        <f>VLOOKUP(Cohort[[#This Row],[Code]],Codes[],COLUMN(Codes[[#Headers],[Obstetric Histpry]]),FALSE)</f>
        <v>Yes</v>
      </c>
      <c r="X37" s="1" t="str">
        <f>VLOOKUP(Cohort[[#This Row],[Code]],Codes[],COLUMN(Codes[[#Headers],[18 Month Follow on Data]]),FALSE)</f>
        <v>Yes</v>
      </c>
    </row>
    <row r="38" spans="1:24" ht="51" x14ac:dyDescent="0.2">
      <c r="A38" t="s">
        <v>49</v>
      </c>
      <c r="B38">
        <v>0</v>
      </c>
      <c r="C38">
        <v>0</v>
      </c>
      <c r="D38">
        <v>0</v>
      </c>
      <c r="E38">
        <v>1</v>
      </c>
      <c r="F38">
        <v>0</v>
      </c>
      <c r="G38">
        <v>0</v>
      </c>
      <c r="H38">
        <v>0</v>
      </c>
      <c r="I38" t="str" cm="1">
        <f t="array" ref="I38">TEXT(SUM(10^Code_Mask*(Cohort[[#This Row],[Fetal Pilot Scans, validated or not]:[Has child had an 18 month assessment.  NB this includes limited data, courtesy assessments etc]]&gt;0)),"0000000")</f>
        <v>0100000</v>
      </c>
      <c r="K38" s="1" t="s">
        <v>16</v>
      </c>
      <c r="M38" s="1" t="str">
        <f>VLOOKUP(Cohort[[#This Row],[Code]],Codes[],COLUMN(Codes[[#Headers],[Meaning]]),FALSE)</f>
        <v>Term scan, not assessed</v>
      </c>
      <c r="N38" s="1" t="str">
        <f>VLOOKUP(Cohort[[#This Row],[Code]],Codes[],COLUMN(Codes[[#Headers],[Parents Demographic]]),FALSE)</f>
        <v>Yes</v>
      </c>
      <c r="O38" s="1" t="str">
        <f>VLOOKUP(Cohort[[#This Row],[Code]],Codes[],COLUMN(Codes[[#Headers],[Mother''s Past Medical History]]),FALSE)</f>
        <v>Yes</v>
      </c>
      <c r="P38" s="1" t="str">
        <f>VLOOKUP(Cohort[[#This Row],[Code]],Codes[],COLUMN(Codes[[#Headers],[EDD + Mode of Conception]]),FALSE)</f>
        <v>Yes</v>
      </c>
      <c r="Q38" s="1" t="str">
        <f>VLOOKUP(Cohort[[#This Row],[Code]],Codes[],COLUMN(Codes[[#Headers],[Late Pregnancy History]]),FALSE)</f>
        <v>Yes</v>
      </c>
      <c r="R38" s="1" t="str">
        <f>VLOOKUP(Cohort[[#This Row],[Code]],Codes[],COLUMN(Codes[[#Headers],[Labour History]]),FALSE)</f>
        <v>Yes</v>
      </c>
      <c r="S38" s="1" t="str">
        <f>VLOOKUP(Cohort[[#This Row],[Code]],Codes[],COLUMN(Codes[[#Headers],[Baby Background Information]]),FALSE)</f>
        <v>Yes</v>
      </c>
      <c r="T38" s="1" t="str">
        <f>VLOOKUP(Cohort[[#This Row],[Code]],Codes[],COLUMN(Codes[[#Headers],[EPDS]]),FALSE)</f>
        <v>Yes</v>
      </c>
      <c r="U38" s="1" t="str">
        <f>VLOOKUP(Cohort[[#This Row],[Code]],Codes[],COLUMN(Codes[[#Headers],[Mother''s Medications]]),FALSE)</f>
        <v>Yes</v>
      </c>
      <c r="V38" s="1" t="str">
        <f>VLOOKUP(Cohort[[#This Row],[Code]],Codes[],COLUMN(Codes[[#Headers],[Baby Medications]]),FALSE)</f>
        <v>Yes</v>
      </c>
      <c r="W38" s="1" t="str">
        <f>VLOOKUP(Cohort[[#This Row],[Code]],Codes[],COLUMN(Codes[[#Headers],[Obstetric Histpry]]),FALSE)</f>
        <v>Yes</v>
      </c>
      <c r="X38" s="1" t="str">
        <f>VLOOKUP(Cohort[[#This Row],[Code]],Codes[],COLUMN(Codes[[#Headers],[18 Month Follow on Data]]),FALSE)</f>
        <v>No</v>
      </c>
    </row>
    <row r="39" spans="1:24" x14ac:dyDescent="0.2">
      <c r="A39" t="s">
        <v>50</v>
      </c>
      <c r="B39">
        <v>0</v>
      </c>
      <c r="C39">
        <v>0</v>
      </c>
      <c r="D39">
        <v>0</v>
      </c>
      <c r="E39">
        <v>1</v>
      </c>
      <c r="F39">
        <v>0</v>
      </c>
      <c r="G39">
        <v>0</v>
      </c>
      <c r="H39">
        <v>0</v>
      </c>
      <c r="I39" t="str" cm="1">
        <f t="array" ref="I39">TEXT(SUM(10^Code_Mask*(Cohort[[#This Row],[Fetal Pilot Scans, validated or not]:[Has child had an 18 month assessment.  NB this includes limited data, courtesy assessments etc]]&gt;0)),"0000000")</f>
        <v>0100000</v>
      </c>
      <c r="M39" s="1" t="str">
        <f>VLOOKUP(Cohort[[#This Row],[Code]],Codes[],COLUMN(Codes[[#Headers],[Meaning]]),FALSE)</f>
        <v>Term scan, not assessed</v>
      </c>
      <c r="N39" s="1" t="str">
        <f>VLOOKUP(Cohort[[#This Row],[Code]],Codes[],COLUMN(Codes[[#Headers],[Parents Demographic]]),FALSE)</f>
        <v>Yes</v>
      </c>
      <c r="O39" s="1" t="str">
        <f>VLOOKUP(Cohort[[#This Row],[Code]],Codes[],COLUMN(Codes[[#Headers],[Mother''s Past Medical History]]),FALSE)</f>
        <v>Yes</v>
      </c>
      <c r="P39" s="1" t="str">
        <f>VLOOKUP(Cohort[[#This Row],[Code]],Codes[],COLUMN(Codes[[#Headers],[EDD + Mode of Conception]]),FALSE)</f>
        <v>Yes</v>
      </c>
      <c r="Q39" s="1" t="str">
        <f>VLOOKUP(Cohort[[#This Row],[Code]],Codes[],COLUMN(Codes[[#Headers],[Late Pregnancy History]]),FALSE)</f>
        <v>Yes</v>
      </c>
      <c r="R39" s="1" t="str">
        <f>VLOOKUP(Cohort[[#This Row],[Code]],Codes[],COLUMN(Codes[[#Headers],[Labour History]]),FALSE)</f>
        <v>Yes</v>
      </c>
      <c r="S39" s="1" t="str">
        <f>VLOOKUP(Cohort[[#This Row],[Code]],Codes[],COLUMN(Codes[[#Headers],[Baby Background Information]]),FALSE)</f>
        <v>Yes</v>
      </c>
      <c r="T39" s="1" t="str">
        <f>VLOOKUP(Cohort[[#This Row],[Code]],Codes[],COLUMN(Codes[[#Headers],[EPDS]]),FALSE)</f>
        <v>Yes</v>
      </c>
      <c r="U39" s="1" t="str">
        <f>VLOOKUP(Cohort[[#This Row],[Code]],Codes[],COLUMN(Codes[[#Headers],[Mother''s Medications]]),FALSE)</f>
        <v>Yes</v>
      </c>
      <c r="V39" s="1" t="str">
        <f>VLOOKUP(Cohort[[#This Row],[Code]],Codes[],COLUMN(Codes[[#Headers],[Baby Medications]]),FALSE)</f>
        <v>Yes</v>
      </c>
      <c r="W39" s="1" t="str">
        <f>VLOOKUP(Cohort[[#This Row],[Code]],Codes[],COLUMN(Codes[[#Headers],[Obstetric Histpry]]),FALSE)</f>
        <v>Yes</v>
      </c>
      <c r="X39" s="1" t="str">
        <f>VLOOKUP(Cohort[[#This Row],[Code]],Codes[],COLUMN(Codes[[#Headers],[18 Month Follow on Data]]),FALSE)</f>
        <v>No</v>
      </c>
    </row>
    <row r="40" spans="1:24" x14ac:dyDescent="0.2">
      <c r="A40" t="s">
        <v>51</v>
      </c>
      <c r="B40">
        <v>0</v>
      </c>
      <c r="C40">
        <v>0</v>
      </c>
      <c r="D40">
        <v>0</v>
      </c>
      <c r="E40">
        <v>1</v>
      </c>
      <c r="F40">
        <v>0</v>
      </c>
      <c r="G40">
        <v>0</v>
      </c>
      <c r="H40">
        <v>1</v>
      </c>
      <c r="I40" t="str" cm="1">
        <f t="array" ref="I40">TEXT(SUM(10^Code_Mask*(Cohort[[#This Row],[Fetal Pilot Scans, validated or not]:[Has child had an 18 month assessment.  NB this includes limited data, courtesy assessments etc]]&gt;0)),"0000000")</f>
        <v>0100100</v>
      </c>
      <c r="M40" s="1" t="str">
        <f>VLOOKUP(Cohort[[#This Row],[Code]],Codes[],COLUMN(Codes[[#Headers],[Meaning]]),FALSE)</f>
        <v>Term scan, Assessed at 18 months</v>
      </c>
      <c r="N40" s="1" t="str">
        <f>VLOOKUP(Cohort[[#This Row],[Code]],Codes[],COLUMN(Codes[[#Headers],[Parents Demographic]]),FALSE)</f>
        <v>Yes</v>
      </c>
      <c r="O40" s="1" t="str">
        <f>VLOOKUP(Cohort[[#This Row],[Code]],Codes[],COLUMN(Codes[[#Headers],[Mother''s Past Medical History]]),FALSE)</f>
        <v>Yes</v>
      </c>
      <c r="P40" s="1" t="str">
        <f>VLOOKUP(Cohort[[#This Row],[Code]],Codes[],COLUMN(Codes[[#Headers],[EDD + Mode of Conception]]),FALSE)</f>
        <v>Yes</v>
      </c>
      <c r="Q40" s="1" t="str">
        <f>VLOOKUP(Cohort[[#This Row],[Code]],Codes[],COLUMN(Codes[[#Headers],[Late Pregnancy History]]),FALSE)</f>
        <v>Yes</v>
      </c>
      <c r="R40" s="1" t="str">
        <f>VLOOKUP(Cohort[[#This Row],[Code]],Codes[],COLUMN(Codes[[#Headers],[Labour History]]),FALSE)</f>
        <v>Yes</v>
      </c>
      <c r="S40" s="1" t="str">
        <f>VLOOKUP(Cohort[[#This Row],[Code]],Codes[],COLUMN(Codes[[#Headers],[Baby Background Information]]),FALSE)</f>
        <v>Yes</v>
      </c>
      <c r="T40" s="1" t="str">
        <f>VLOOKUP(Cohort[[#This Row],[Code]],Codes[],COLUMN(Codes[[#Headers],[EPDS]]),FALSE)</f>
        <v>Yes</v>
      </c>
      <c r="U40" s="1" t="str">
        <f>VLOOKUP(Cohort[[#This Row],[Code]],Codes[],COLUMN(Codes[[#Headers],[Mother''s Medications]]),FALSE)</f>
        <v>Yes</v>
      </c>
      <c r="V40" s="1" t="str">
        <f>VLOOKUP(Cohort[[#This Row],[Code]],Codes[],COLUMN(Codes[[#Headers],[Baby Medications]]),FALSE)</f>
        <v>Yes</v>
      </c>
      <c r="W40" s="1" t="str">
        <f>VLOOKUP(Cohort[[#This Row],[Code]],Codes[],COLUMN(Codes[[#Headers],[Obstetric Histpry]]),FALSE)</f>
        <v>Yes</v>
      </c>
      <c r="X40" s="1" t="str">
        <f>VLOOKUP(Cohort[[#This Row],[Code]],Codes[],COLUMN(Codes[[#Headers],[18 Month Follow on Data]]),FALSE)</f>
        <v>Yes</v>
      </c>
    </row>
    <row r="41" spans="1:24" x14ac:dyDescent="0.2">
      <c r="A41" t="s">
        <v>52</v>
      </c>
      <c r="B41">
        <v>0</v>
      </c>
      <c r="C41">
        <v>0</v>
      </c>
      <c r="D41">
        <v>0</v>
      </c>
      <c r="E41">
        <v>1</v>
      </c>
      <c r="F41">
        <v>0</v>
      </c>
      <c r="G41">
        <v>0</v>
      </c>
      <c r="H41">
        <v>1</v>
      </c>
      <c r="I41" t="str" cm="1">
        <f t="array" ref="I41">TEXT(SUM(10^Code_Mask*(Cohort[[#This Row],[Fetal Pilot Scans, validated or not]:[Has child had an 18 month assessment.  NB this includes limited data, courtesy assessments etc]]&gt;0)),"0000000")</f>
        <v>0100100</v>
      </c>
      <c r="M41" s="1" t="str">
        <f>VLOOKUP(Cohort[[#This Row],[Code]],Codes[],COLUMN(Codes[[#Headers],[Meaning]]),FALSE)</f>
        <v>Term scan, Assessed at 18 months</v>
      </c>
      <c r="N41" s="1" t="str">
        <f>VLOOKUP(Cohort[[#This Row],[Code]],Codes[],COLUMN(Codes[[#Headers],[Parents Demographic]]),FALSE)</f>
        <v>Yes</v>
      </c>
      <c r="O41" s="1" t="str">
        <f>VLOOKUP(Cohort[[#This Row],[Code]],Codes[],COLUMN(Codes[[#Headers],[Mother''s Past Medical History]]),FALSE)</f>
        <v>Yes</v>
      </c>
      <c r="P41" s="1" t="str">
        <f>VLOOKUP(Cohort[[#This Row],[Code]],Codes[],COLUMN(Codes[[#Headers],[EDD + Mode of Conception]]),FALSE)</f>
        <v>Yes</v>
      </c>
      <c r="Q41" s="1" t="str">
        <f>VLOOKUP(Cohort[[#This Row],[Code]],Codes[],COLUMN(Codes[[#Headers],[Late Pregnancy History]]),FALSE)</f>
        <v>Yes</v>
      </c>
      <c r="R41" s="1" t="str">
        <f>VLOOKUP(Cohort[[#This Row],[Code]],Codes[],COLUMN(Codes[[#Headers],[Labour History]]),FALSE)</f>
        <v>Yes</v>
      </c>
      <c r="S41" s="1" t="str">
        <f>VLOOKUP(Cohort[[#This Row],[Code]],Codes[],COLUMN(Codes[[#Headers],[Baby Background Information]]),FALSE)</f>
        <v>Yes</v>
      </c>
      <c r="T41" s="1" t="str">
        <f>VLOOKUP(Cohort[[#This Row],[Code]],Codes[],COLUMN(Codes[[#Headers],[EPDS]]),FALSE)</f>
        <v>Yes</v>
      </c>
      <c r="U41" s="1" t="str">
        <f>VLOOKUP(Cohort[[#This Row],[Code]],Codes[],COLUMN(Codes[[#Headers],[Mother''s Medications]]),FALSE)</f>
        <v>Yes</v>
      </c>
      <c r="V41" s="1" t="str">
        <f>VLOOKUP(Cohort[[#This Row],[Code]],Codes[],COLUMN(Codes[[#Headers],[Baby Medications]]),FALSE)</f>
        <v>Yes</v>
      </c>
      <c r="W41" s="1" t="str">
        <f>VLOOKUP(Cohort[[#This Row],[Code]],Codes[],COLUMN(Codes[[#Headers],[Obstetric Histpry]]),FALSE)</f>
        <v>Yes</v>
      </c>
      <c r="X41" s="1" t="str">
        <f>VLOOKUP(Cohort[[#This Row],[Code]],Codes[],COLUMN(Codes[[#Headers],[18 Month Follow on Data]]),FALSE)</f>
        <v>Yes</v>
      </c>
    </row>
    <row r="42" spans="1:24" x14ac:dyDescent="0.2">
      <c r="A42" t="s">
        <v>53</v>
      </c>
      <c r="B42">
        <v>0</v>
      </c>
      <c r="C42">
        <v>0</v>
      </c>
      <c r="D42">
        <v>0</v>
      </c>
      <c r="E42">
        <v>1</v>
      </c>
      <c r="F42">
        <v>0</v>
      </c>
      <c r="G42">
        <v>0</v>
      </c>
      <c r="H42">
        <v>1</v>
      </c>
      <c r="I42" t="str" cm="1">
        <f t="array" ref="I42">TEXT(SUM(10^Code_Mask*(Cohort[[#This Row],[Fetal Pilot Scans, validated or not]:[Has child had an 18 month assessment.  NB this includes limited data, courtesy assessments etc]]&gt;0)),"0000000")</f>
        <v>0100100</v>
      </c>
      <c r="M42" s="1" t="str">
        <f>VLOOKUP(Cohort[[#This Row],[Code]],Codes[],COLUMN(Codes[[#Headers],[Meaning]]),FALSE)</f>
        <v>Term scan, Assessed at 18 months</v>
      </c>
      <c r="N42" s="1" t="str">
        <f>VLOOKUP(Cohort[[#This Row],[Code]],Codes[],COLUMN(Codes[[#Headers],[Parents Demographic]]),FALSE)</f>
        <v>Yes</v>
      </c>
      <c r="O42" s="1" t="str">
        <f>VLOOKUP(Cohort[[#This Row],[Code]],Codes[],COLUMN(Codes[[#Headers],[Mother''s Past Medical History]]),FALSE)</f>
        <v>Yes</v>
      </c>
      <c r="P42" s="1" t="str">
        <f>VLOOKUP(Cohort[[#This Row],[Code]],Codes[],COLUMN(Codes[[#Headers],[EDD + Mode of Conception]]),FALSE)</f>
        <v>Yes</v>
      </c>
      <c r="Q42" s="1" t="str">
        <f>VLOOKUP(Cohort[[#This Row],[Code]],Codes[],COLUMN(Codes[[#Headers],[Late Pregnancy History]]),FALSE)</f>
        <v>Yes</v>
      </c>
      <c r="R42" s="1" t="str">
        <f>VLOOKUP(Cohort[[#This Row],[Code]],Codes[],COLUMN(Codes[[#Headers],[Labour History]]),FALSE)</f>
        <v>Yes</v>
      </c>
      <c r="S42" s="1" t="str">
        <f>VLOOKUP(Cohort[[#This Row],[Code]],Codes[],COLUMN(Codes[[#Headers],[Baby Background Information]]),FALSE)</f>
        <v>Yes</v>
      </c>
      <c r="T42" s="1" t="str">
        <f>VLOOKUP(Cohort[[#This Row],[Code]],Codes[],COLUMN(Codes[[#Headers],[EPDS]]),FALSE)</f>
        <v>Yes</v>
      </c>
      <c r="U42" s="1" t="str">
        <f>VLOOKUP(Cohort[[#This Row],[Code]],Codes[],COLUMN(Codes[[#Headers],[Mother''s Medications]]),FALSE)</f>
        <v>Yes</v>
      </c>
      <c r="V42" s="1" t="str">
        <f>VLOOKUP(Cohort[[#This Row],[Code]],Codes[],COLUMN(Codes[[#Headers],[Baby Medications]]),FALSE)</f>
        <v>Yes</v>
      </c>
      <c r="W42" s="1" t="str">
        <f>VLOOKUP(Cohort[[#This Row],[Code]],Codes[],COLUMN(Codes[[#Headers],[Obstetric Histpry]]),FALSE)</f>
        <v>Yes</v>
      </c>
      <c r="X42" s="1" t="str">
        <f>VLOOKUP(Cohort[[#This Row],[Code]],Codes[],COLUMN(Codes[[#Headers],[18 Month Follow on Data]]),FALSE)</f>
        <v>Yes</v>
      </c>
    </row>
    <row r="43" spans="1:24" x14ac:dyDescent="0.2">
      <c r="A43" t="s">
        <v>54</v>
      </c>
      <c r="B43">
        <v>0</v>
      </c>
      <c r="C43">
        <v>0</v>
      </c>
      <c r="D43">
        <v>0</v>
      </c>
      <c r="E43">
        <v>1</v>
      </c>
      <c r="F43">
        <v>0</v>
      </c>
      <c r="G43">
        <v>0</v>
      </c>
      <c r="H43">
        <v>1</v>
      </c>
      <c r="I43" t="str" cm="1">
        <f t="array" ref="I43">TEXT(SUM(10^Code_Mask*(Cohort[[#This Row],[Fetal Pilot Scans, validated or not]:[Has child had an 18 month assessment.  NB this includes limited data, courtesy assessments etc]]&gt;0)),"0000000")</f>
        <v>0100100</v>
      </c>
      <c r="M43" s="1" t="str">
        <f>VLOOKUP(Cohort[[#This Row],[Code]],Codes[],COLUMN(Codes[[#Headers],[Meaning]]),FALSE)</f>
        <v>Term scan, Assessed at 18 months</v>
      </c>
      <c r="N43" s="1" t="str">
        <f>VLOOKUP(Cohort[[#This Row],[Code]],Codes[],COLUMN(Codes[[#Headers],[Parents Demographic]]),FALSE)</f>
        <v>Yes</v>
      </c>
      <c r="O43" s="1" t="str">
        <f>VLOOKUP(Cohort[[#This Row],[Code]],Codes[],COLUMN(Codes[[#Headers],[Mother''s Past Medical History]]),FALSE)</f>
        <v>Yes</v>
      </c>
      <c r="P43" s="1" t="str">
        <f>VLOOKUP(Cohort[[#This Row],[Code]],Codes[],COLUMN(Codes[[#Headers],[EDD + Mode of Conception]]),FALSE)</f>
        <v>Yes</v>
      </c>
      <c r="Q43" s="1" t="str">
        <f>VLOOKUP(Cohort[[#This Row],[Code]],Codes[],COLUMN(Codes[[#Headers],[Late Pregnancy History]]),FALSE)</f>
        <v>Yes</v>
      </c>
      <c r="R43" s="1" t="str">
        <f>VLOOKUP(Cohort[[#This Row],[Code]],Codes[],COLUMN(Codes[[#Headers],[Labour History]]),FALSE)</f>
        <v>Yes</v>
      </c>
      <c r="S43" s="1" t="str">
        <f>VLOOKUP(Cohort[[#This Row],[Code]],Codes[],COLUMN(Codes[[#Headers],[Baby Background Information]]),FALSE)</f>
        <v>Yes</v>
      </c>
      <c r="T43" s="1" t="str">
        <f>VLOOKUP(Cohort[[#This Row],[Code]],Codes[],COLUMN(Codes[[#Headers],[EPDS]]),FALSE)</f>
        <v>Yes</v>
      </c>
      <c r="U43" s="1" t="str">
        <f>VLOOKUP(Cohort[[#This Row],[Code]],Codes[],COLUMN(Codes[[#Headers],[Mother''s Medications]]),FALSE)</f>
        <v>Yes</v>
      </c>
      <c r="V43" s="1" t="str">
        <f>VLOOKUP(Cohort[[#This Row],[Code]],Codes[],COLUMN(Codes[[#Headers],[Baby Medications]]),FALSE)</f>
        <v>Yes</v>
      </c>
      <c r="W43" s="1" t="str">
        <f>VLOOKUP(Cohort[[#This Row],[Code]],Codes[],COLUMN(Codes[[#Headers],[Obstetric Histpry]]),FALSE)</f>
        <v>Yes</v>
      </c>
      <c r="X43" s="1" t="str">
        <f>VLOOKUP(Cohort[[#This Row],[Code]],Codes[],COLUMN(Codes[[#Headers],[18 Month Follow on Data]]),FALSE)</f>
        <v>Yes</v>
      </c>
    </row>
    <row r="44" spans="1:24" x14ac:dyDescent="0.2">
      <c r="A44" t="s">
        <v>55</v>
      </c>
      <c r="B44">
        <v>0</v>
      </c>
      <c r="C44">
        <v>0</v>
      </c>
      <c r="D44">
        <v>0</v>
      </c>
      <c r="E44">
        <v>1</v>
      </c>
      <c r="F44">
        <v>0</v>
      </c>
      <c r="G44">
        <v>0</v>
      </c>
      <c r="H44">
        <v>1</v>
      </c>
      <c r="I44" t="str" cm="1">
        <f t="array" ref="I44">TEXT(SUM(10^Code_Mask*(Cohort[[#This Row],[Fetal Pilot Scans, validated or not]:[Has child had an 18 month assessment.  NB this includes limited data, courtesy assessments etc]]&gt;0)),"0000000")</f>
        <v>0100100</v>
      </c>
      <c r="M44" s="1" t="str">
        <f>VLOOKUP(Cohort[[#This Row],[Code]],Codes[],COLUMN(Codes[[#Headers],[Meaning]]),FALSE)</f>
        <v>Term scan, Assessed at 18 months</v>
      </c>
      <c r="N44" s="1" t="str">
        <f>VLOOKUP(Cohort[[#This Row],[Code]],Codes[],COLUMN(Codes[[#Headers],[Parents Demographic]]),FALSE)</f>
        <v>Yes</v>
      </c>
      <c r="O44" s="1" t="str">
        <f>VLOOKUP(Cohort[[#This Row],[Code]],Codes[],COLUMN(Codes[[#Headers],[Mother''s Past Medical History]]),FALSE)</f>
        <v>Yes</v>
      </c>
      <c r="P44" s="1" t="str">
        <f>VLOOKUP(Cohort[[#This Row],[Code]],Codes[],COLUMN(Codes[[#Headers],[EDD + Mode of Conception]]),FALSE)</f>
        <v>Yes</v>
      </c>
      <c r="Q44" s="1" t="str">
        <f>VLOOKUP(Cohort[[#This Row],[Code]],Codes[],COLUMN(Codes[[#Headers],[Late Pregnancy History]]),FALSE)</f>
        <v>Yes</v>
      </c>
      <c r="R44" s="1" t="str">
        <f>VLOOKUP(Cohort[[#This Row],[Code]],Codes[],COLUMN(Codes[[#Headers],[Labour History]]),FALSE)</f>
        <v>Yes</v>
      </c>
      <c r="S44" s="1" t="str">
        <f>VLOOKUP(Cohort[[#This Row],[Code]],Codes[],COLUMN(Codes[[#Headers],[Baby Background Information]]),FALSE)</f>
        <v>Yes</v>
      </c>
      <c r="T44" s="1" t="str">
        <f>VLOOKUP(Cohort[[#This Row],[Code]],Codes[],COLUMN(Codes[[#Headers],[EPDS]]),FALSE)</f>
        <v>Yes</v>
      </c>
      <c r="U44" s="1" t="str">
        <f>VLOOKUP(Cohort[[#This Row],[Code]],Codes[],COLUMN(Codes[[#Headers],[Mother''s Medications]]),FALSE)</f>
        <v>Yes</v>
      </c>
      <c r="V44" s="1" t="str">
        <f>VLOOKUP(Cohort[[#This Row],[Code]],Codes[],COLUMN(Codes[[#Headers],[Baby Medications]]),FALSE)</f>
        <v>Yes</v>
      </c>
      <c r="W44" s="1" t="str">
        <f>VLOOKUP(Cohort[[#This Row],[Code]],Codes[],COLUMN(Codes[[#Headers],[Obstetric Histpry]]),FALSE)</f>
        <v>Yes</v>
      </c>
      <c r="X44" s="1" t="str">
        <f>VLOOKUP(Cohort[[#This Row],[Code]],Codes[],COLUMN(Codes[[#Headers],[18 Month Follow on Data]]),FALSE)</f>
        <v>Yes</v>
      </c>
    </row>
    <row r="45" spans="1:24" x14ac:dyDescent="0.2">
      <c r="A45" t="s">
        <v>56</v>
      </c>
      <c r="B45">
        <v>0</v>
      </c>
      <c r="C45">
        <v>0</v>
      </c>
      <c r="D45">
        <v>0</v>
      </c>
      <c r="E45">
        <v>1</v>
      </c>
      <c r="F45">
        <v>0</v>
      </c>
      <c r="G45">
        <v>0</v>
      </c>
      <c r="H45">
        <v>0</v>
      </c>
      <c r="I45" t="str" cm="1">
        <f t="array" ref="I45">TEXT(SUM(10^Code_Mask*(Cohort[[#This Row],[Fetal Pilot Scans, validated or not]:[Has child had an 18 month assessment.  NB this includes limited data, courtesy assessments etc]]&gt;0)),"0000000")</f>
        <v>0100000</v>
      </c>
      <c r="M45" s="1" t="str">
        <f>VLOOKUP(Cohort[[#This Row],[Code]],Codes[],COLUMN(Codes[[#Headers],[Meaning]]),FALSE)</f>
        <v>Term scan, not assessed</v>
      </c>
      <c r="N45" s="1" t="str">
        <f>VLOOKUP(Cohort[[#This Row],[Code]],Codes[],COLUMN(Codes[[#Headers],[Parents Demographic]]),FALSE)</f>
        <v>Yes</v>
      </c>
      <c r="O45" s="1" t="str">
        <f>VLOOKUP(Cohort[[#This Row],[Code]],Codes[],COLUMN(Codes[[#Headers],[Mother''s Past Medical History]]),FALSE)</f>
        <v>Yes</v>
      </c>
      <c r="P45" s="1" t="str">
        <f>VLOOKUP(Cohort[[#This Row],[Code]],Codes[],COLUMN(Codes[[#Headers],[EDD + Mode of Conception]]),FALSE)</f>
        <v>Yes</v>
      </c>
      <c r="Q45" s="1" t="str">
        <f>VLOOKUP(Cohort[[#This Row],[Code]],Codes[],COLUMN(Codes[[#Headers],[Late Pregnancy History]]),FALSE)</f>
        <v>Yes</v>
      </c>
      <c r="R45" s="1" t="str">
        <f>VLOOKUP(Cohort[[#This Row],[Code]],Codes[],COLUMN(Codes[[#Headers],[Labour History]]),FALSE)</f>
        <v>Yes</v>
      </c>
      <c r="S45" s="1" t="str">
        <f>VLOOKUP(Cohort[[#This Row],[Code]],Codes[],COLUMN(Codes[[#Headers],[Baby Background Information]]),FALSE)</f>
        <v>Yes</v>
      </c>
      <c r="T45" s="1" t="str">
        <f>VLOOKUP(Cohort[[#This Row],[Code]],Codes[],COLUMN(Codes[[#Headers],[EPDS]]),FALSE)</f>
        <v>Yes</v>
      </c>
      <c r="U45" s="1" t="str">
        <f>VLOOKUP(Cohort[[#This Row],[Code]],Codes[],COLUMN(Codes[[#Headers],[Mother''s Medications]]),FALSE)</f>
        <v>Yes</v>
      </c>
      <c r="V45" s="1" t="str">
        <f>VLOOKUP(Cohort[[#This Row],[Code]],Codes[],COLUMN(Codes[[#Headers],[Baby Medications]]),FALSE)</f>
        <v>Yes</v>
      </c>
      <c r="W45" s="1" t="str">
        <f>VLOOKUP(Cohort[[#This Row],[Code]],Codes[],COLUMN(Codes[[#Headers],[Obstetric Histpry]]),FALSE)</f>
        <v>Yes</v>
      </c>
      <c r="X45" s="1" t="str">
        <f>VLOOKUP(Cohort[[#This Row],[Code]],Codes[],COLUMN(Codes[[#Headers],[18 Month Follow on Data]]),FALSE)</f>
        <v>No</v>
      </c>
    </row>
    <row r="46" spans="1:24" x14ac:dyDescent="0.2">
      <c r="A46" t="s">
        <v>57</v>
      </c>
      <c r="B46">
        <v>0</v>
      </c>
      <c r="C46">
        <v>0</v>
      </c>
      <c r="D46">
        <v>0</v>
      </c>
      <c r="E46">
        <v>0</v>
      </c>
      <c r="F46">
        <v>1</v>
      </c>
      <c r="G46">
        <v>0</v>
      </c>
      <c r="H46">
        <v>1</v>
      </c>
      <c r="I46" t="str" cm="1">
        <f t="array" ref="I46">TEXT(SUM(10^Code_Mask*(Cohort[[#This Row],[Fetal Pilot Scans, validated or not]:[Has child had an 18 month assessment.  NB this includes limited data, courtesy assessments etc]]&gt;0)),"0000000")</f>
        <v>0010100</v>
      </c>
      <c r="M46" s="1" t="str">
        <f>VLOOKUP(Cohort[[#This Row],[Code]],Codes[],COLUMN(Codes[[#Headers],[Meaning]]),FALSE)</f>
        <v>Pre-term scan, no other scans, assessed at 18 months</v>
      </c>
      <c r="N46" s="1" t="str">
        <f>VLOOKUP(Cohort[[#This Row],[Code]],Codes[],COLUMN(Codes[[#Headers],[Parents Demographic]]),FALSE)</f>
        <v>Yes</v>
      </c>
      <c r="O46" s="1" t="str">
        <f>VLOOKUP(Cohort[[#This Row],[Code]],Codes[],COLUMN(Codes[[#Headers],[Mother''s Past Medical History]]),FALSE)</f>
        <v>Yes</v>
      </c>
      <c r="P46" s="1" t="str">
        <f>VLOOKUP(Cohort[[#This Row],[Code]],Codes[],COLUMN(Codes[[#Headers],[EDD + Mode of Conception]]),FALSE)</f>
        <v>Yes</v>
      </c>
      <c r="Q46" s="1" t="str">
        <f>VLOOKUP(Cohort[[#This Row],[Code]],Codes[],COLUMN(Codes[[#Headers],[Late Pregnancy History]]),FALSE)</f>
        <v>Yes</v>
      </c>
      <c r="R46" s="1" t="str">
        <f>VLOOKUP(Cohort[[#This Row],[Code]],Codes[],COLUMN(Codes[[#Headers],[Labour History]]),FALSE)</f>
        <v>Yes</v>
      </c>
      <c r="S46" s="1" t="str">
        <f>VLOOKUP(Cohort[[#This Row],[Code]],Codes[],COLUMN(Codes[[#Headers],[Baby Background Information]]),FALSE)</f>
        <v>Yes</v>
      </c>
      <c r="T46" s="1" t="str">
        <f>VLOOKUP(Cohort[[#This Row],[Code]],Codes[],COLUMN(Codes[[#Headers],[EPDS]]),FALSE)</f>
        <v>Yes</v>
      </c>
      <c r="U46" s="1" t="str">
        <f>VLOOKUP(Cohort[[#This Row],[Code]],Codes[],COLUMN(Codes[[#Headers],[Mother''s Medications]]),FALSE)</f>
        <v>Yes</v>
      </c>
      <c r="V46" s="1" t="str">
        <f>VLOOKUP(Cohort[[#This Row],[Code]],Codes[],COLUMN(Codes[[#Headers],[Baby Medications]]),FALSE)</f>
        <v>Yes</v>
      </c>
      <c r="W46" s="1" t="str">
        <f>VLOOKUP(Cohort[[#This Row],[Code]],Codes[],COLUMN(Codes[[#Headers],[Obstetric Histpry]]),FALSE)</f>
        <v>Yes</v>
      </c>
      <c r="X46" s="1" t="str">
        <f>VLOOKUP(Cohort[[#This Row],[Code]],Codes[],COLUMN(Codes[[#Headers],[18 Month Follow on Data]]),FALSE)</f>
        <v>Yes</v>
      </c>
    </row>
    <row r="47" spans="1:24" x14ac:dyDescent="0.2">
      <c r="A47" t="s">
        <v>58</v>
      </c>
      <c r="B47">
        <v>0</v>
      </c>
      <c r="C47">
        <v>0</v>
      </c>
      <c r="D47">
        <v>0</v>
      </c>
      <c r="E47">
        <v>0</v>
      </c>
      <c r="F47">
        <v>1</v>
      </c>
      <c r="G47">
        <v>0</v>
      </c>
      <c r="H47">
        <v>1</v>
      </c>
      <c r="I47" t="str" cm="1">
        <f t="array" ref="I47">TEXT(SUM(10^Code_Mask*(Cohort[[#This Row],[Fetal Pilot Scans, validated or not]:[Has child had an 18 month assessment.  NB this includes limited data, courtesy assessments etc]]&gt;0)),"0000000")</f>
        <v>0010100</v>
      </c>
      <c r="M47" s="1" t="str">
        <f>VLOOKUP(Cohort[[#This Row],[Code]],Codes[],COLUMN(Codes[[#Headers],[Meaning]]),FALSE)</f>
        <v>Pre-term scan, no other scans, assessed at 18 months</v>
      </c>
      <c r="N47" s="1" t="str">
        <f>VLOOKUP(Cohort[[#This Row],[Code]],Codes[],COLUMN(Codes[[#Headers],[Parents Demographic]]),FALSE)</f>
        <v>Yes</v>
      </c>
      <c r="O47" s="1" t="str">
        <f>VLOOKUP(Cohort[[#This Row],[Code]],Codes[],COLUMN(Codes[[#Headers],[Mother''s Past Medical History]]),FALSE)</f>
        <v>Yes</v>
      </c>
      <c r="P47" s="1" t="str">
        <f>VLOOKUP(Cohort[[#This Row],[Code]],Codes[],COLUMN(Codes[[#Headers],[EDD + Mode of Conception]]),FALSE)</f>
        <v>Yes</v>
      </c>
      <c r="Q47" s="1" t="str">
        <f>VLOOKUP(Cohort[[#This Row],[Code]],Codes[],COLUMN(Codes[[#Headers],[Late Pregnancy History]]),FALSE)</f>
        <v>Yes</v>
      </c>
      <c r="R47" s="1" t="str">
        <f>VLOOKUP(Cohort[[#This Row],[Code]],Codes[],COLUMN(Codes[[#Headers],[Labour History]]),FALSE)</f>
        <v>Yes</v>
      </c>
      <c r="S47" s="1" t="str">
        <f>VLOOKUP(Cohort[[#This Row],[Code]],Codes[],COLUMN(Codes[[#Headers],[Baby Background Information]]),FALSE)</f>
        <v>Yes</v>
      </c>
      <c r="T47" s="1" t="str">
        <f>VLOOKUP(Cohort[[#This Row],[Code]],Codes[],COLUMN(Codes[[#Headers],[EPDS]]),FALSE)</f>
        <v>Yes</v>
      </c>
      <c r="U47" s="1" t="str">
        <f>VLOOKUP(Cohort[[#This Row],[Code]],Codes[],COLUMN(Codes[[#Headers],[Mother''s Medications]]),FALSE)</f>
        <v>Yes</v>
      </c>
      <c r="V47" s="1" t="str">
        <f>VLOOKUP(Cohort[[#This Row],[Code]],Codes[],COLUMN(Codes[[#Headers],[Baby Medications]]),FALSE)</f>
        <v>Yes</v>
      </c>
      <c r="W47" s="1" t="str">
        <f>VLOOKUP(Cohort[[#This Row],[Code]],Codes[],COLUMN(Codes[[#Headers],[Obstetric Histpry]]),FALSE)</f>
        <v>Yes</v>
      </c>
      <c r="X47" s="1" t="str">
        <f>VLOOKUP(Cohort[[#This Row],[Code]],Codes[],COLUMN(Codes[[#Headers],[18 Month Follow on Data]]),FALSE)</f>
        <v>Yes</v>
      </c>
    </row>
    <row r="48" spans="1:24" x14ac:dyDescent="0.2">
      <c r="A48" t="s">
        <v>59</v>
      </c>
      <c r="B48">
        <v>0</v>
      </c>
      <c r="C48">
        <v>0</v>
      </c>
      <c r="D48">
        <v>0</v>
      </c>
      <c r="E48">
        <v>1</v>
      </c>
      <c r="F48">
        <v>0</v>
      </c>
      <c r="G48">
        <v>0</v>
      </c>
      <c r="H48">
        <v>1</v>
      </c>
      <c r="I48" t="str" cm="1">
        <f t="array" ref="I48">TEXT(SUM(10^Code_Mask*(Cohort[[#This Row],[Fetal Pilot Scans, validated or not]:[Has child had an 18 month assessment.  NB this includes limited data, courtesy assessments etc]]&gt;0)),"0000000")</f>
        <v>0100100</v>
      </c>
      <c r="M48" s="1" t="str">
        <f>VLOOKUP(Cohort[[#This Row],[Code]],Codes[],COLUMN(Codes[[#Headers],[Meaning]]),FALSE)</f>
        <v>Term scan, Assessed at 18 months</v>
      </c>
      <c r="N48" s="1" t="str">
        <f>VLOOKUP(Cohort[[#This Row],[Code]],Codes[],COLUMN(Codes[[#Headers],[Parents Demographic]]),FALSE)</f>
        <v>Yes</v>
      </c>
      <c r="O48" s="1" t="str">
        <f>VLOOKUP(Cohort[[#This Row],[Code]],Codes[],COLUMN(Codes[[#Headers],[Mother''s Past Medical History]]),FALSE)</f>
        <v>Yes</v>
      </c>
      <c r="P48" s="1" t="str">
        <f>VLOOKUP(Cohort[[#This Row],[Code]],Codes[],COLUMN(Codes[[#Headers],[EDD + Mode of Conception]]),FALSE)</f>
        <v>Yes</v>
      </c>
      <c r="Q48" s="1" t="str">
        <f>VLOOKUP(Cohort[[#This Row],[Code]],Codes[],COLUMN(Codes[[#Headers],[Late Pregnancy History]]),FALSE)</f>
        <v>Yes</v>
      </c>
      <c r="R48" s="1" t="str">
        <f>VLOOKUP(Cohort[[#This Row],[Code]],Codes[],COLUMN(Codes[[#Headers],[Labour History]]),FALSE)</f>
        <v>Yes</v>
      </c>
      <c r="S48" s="1" t="str">
        <f>VLOOKUP(Cohort[[#This Row],[Code]],Codes[],COLUMN(Codes[[#Headers],[Baby Background Information]]),FALSE)</f>
        <v>Yes</v>
      </c>
      <c r="T48" s="1" t="str">
        <f>VLOOKUP(Cohort[[#This Row],[Code]],Codes[],COLUMN(Codes[[#Headers],[EPDS]]),FALSE)</f>
        <v>Yes</v>
      </c>
      <c r="U48" s="1" t="str">
        <f>VLOOKUP(Cohort[[#This Row],[Code]],Codes[],COLUMN(Codes[[#Headers],[Mother''s Medications]]),FALSE)</f>
        <v>Yes</v>
      </c>
      <c r="V48" s="1" t="str">
        <f>VLOOKUP(Cohort[[#This Row],[Code]],Codes[],COLUMN(Codes[[#Headers],[Baby Medications]]),FALSE)</f>
        <v>Yes</v>
      </c>
      <c r="W48" s="1" t="str">
        <f>VLOOKUP(Cohort[[#This Row],[Code]],Codes[],COLUMN(Codes[[#Headers],[Obstetric Histpry]]),FALSE)</f>
        <v>Yes</v>
      </c>
      <c r="X48" s="1" t="str">
        <f>VLOOKUP(Cohort[[#This Row],[Code]],Codes[],COLUMN(Codes[[#Headers],[18 Month Follow on Data]]),FALSE)</f>
        <v>Yes</v>
      </c>
    </row>
    <row r="49" spans="1:24" x14ac:dyDescent="0.2">
      <c r="A49" t="s">
        <v>60</v>
      </c>
      <c r="B49">
        <v>0</v>
      </c>
      <c r="C49">
        <v>0</v>
      </c>
      <c r="D49">
        <v>0</v>
      </c>
      <c r="E49">
        <v>1</v>
      </c>
      <c r="F49">
        <v>0</v>
      </c>
      <c r="G49">
        <v>0</v>
      </c>
      <c r="H49">
        <v>1</v>
      </c>
      <c r="I49" t="str" cm="1">
        <f t="array" ref="I49">TEXT(SUM(10^Code_Mask*(Cohort[[#This Row],[Fetal Pilot Scans, validated or not]:[Has child had an 18 month assessment.  NB this includes limited data, courtesy assessments etc]]&gt;0)),"0000000")</f>
        <v>0100100</v>
      </c>
      <c r="M49" s="1" t="str">
        <f>VLOOKUP(Cohort[[#This Row],[Code]],Codes[],COLUMN(Codes[[#Headers],[Meaning]]),FALSE)</f>
        <v>Term scan, Assessed at 18 months</v>
      </c>
      <c r="N49" s="1" t="str">
        <f>VLOOKUP(Cohort[[#This Row],[Code]],Codes[],COLUMN(Codes[[#Headers],[Parents Demographic]]),FALSE)</f>
        <v>Yes</v>
      </c>
      <c r="O49" s="1" t="str">
        <f>VLOOKUP(Cohort[[#This Row],[Code]],Codes[],COLUMN(Codes[[#Headers],[Mother''s Past Medical History]]),FALSE)</f>
        <v>Yes</v>
      </c>
      <c r="P49" s="1" t="str">
        <f>VLOOKUP(Cohort[[#This Row],[Code]],Codes[],COLUMN(Codes[[#Headers],[EDD + Mode of Conception]]),FALSE)</f>
        <v>Yes</v>
      </c>
      <c r="Q49" s="1" t="str">
        <f>VLOOKUP(Cohort[[#This Row],[Code]],Codes[],COLUMN(Codes[[#Headers],[Late Pregnancy History]]),FALSE)</f>
        <v>Yes</v>
      </c>
      <c r="R49" s="1" t="str">
        <f>VLOOKUP(Cohort[[#This Row],[Code]],Codes[],COLUMN(Codes[[#Headers],[Labour History]]),FALSE)</f>
        <v>Yes</v>
      </c>
      <c r="S49" s="1" t="str">
        <f>VLOOKUP(Cohort[[#This Row],[Code]],Codes[],COLUMN(Codes[[#Headers],[Baby Background Information]]),FALSE)</f>
        <v>Yes</v>
      </c>
      <c r="T49" s="1" t="str">
        <f>VLOOKUP(Cohort[[#This Row],[Code]],Codes[],COLUMN(Codes[[#Headers],[EPDS]]),FALSE)</f>
        <v>Yes</v>
      </c>
      <c r="U49" s="1" t="str">
        <f>VLOOKUP(Cohort[[#This Row],[Code]],Codes[],COLUMN(Codes[[#Headers],[Mother''s Medications]]),FALSE)</f>
        <v>Yes</v>
      </c>
      <c r="V49" s="1" t="str">
        <f>VLOOKUP(Cohort[[#This Row],[Code]],Codes[],COLUMN(Codes[[#Headers],[Baby Medications]]),FALSE)</f>
        <v>Yes</v>
      </c>
      <c r="W49" s="1" t="str">
        <f>VLOOKUP(Cohort[[#This Row],[Code]],Codes[],COLUMN(Codes[[#Headers],[Obstetric Histpry]]),FALSE)</f>
        <v>Yes</v>
      </c>
      <c r="X49" s="1" t="str">
        <f>VLOOKUP(Cohort[[#This Row],[Code]],Codes[],COLUMN(Codes[[#Headers],[18 Month Follow on Data]]),FALSE)</f>
        <v>Yes</v>
      </c>
    </row>
    <row r="50" spans="1:24" x14ac:dyDescent="0.2">
      <c r="A50" t="s">
        <v>61</v>
      </c>
      <c r="B50">
        <v>0</v>
      </c>
      <c r="C50">
        <v>0</v>
      </c>
      <c r="D50">
        <v>0</v>
      </c>
      <c r="E50">
        <v>1</v>
      </c>
      <c r="F50">
        <v>0</v>
      </c>
      <c r="G50">
        <v>0</v>
      </c>
      <c r="H50">
        <v>1</v>
      </c>
      <c r="I50" t="str" cm="1">
        <f t="array" ref="I50">TEXT(SUM(10^Code_Mask*(Cohort[[#This Row],[Fetal Pilot Scans, validated or not]:[Has child had an 18 month assessment.  NB this includes limited data, courtesy assessments etc]]&gt;0)),"0000000")</f>
        <v>0100100</v>
      </c>
      <c r="M50" s="1" t="str">
        <f>VLOOKUP(Cohort[[#This Row],[Code]],Codes[],COLUMN(Codes[[#Headers],[Meaning]]),FALSE)</f>
        <v>Term scan, Assessed at 18 months</v>
      </c>
      <c r="N50" s="1" t="str">
        <f>VLOOKUP(Cohort[[#This Row],[Code]],Codes[],COLUMN(Codes[[#Headers],[Parents Demographic]]),FALSE)</f>
        <v>Yes</v>
      </c>
      <c r="O50" s="1" t="str">
        <f>VLOOKUP(Cohort[[#This Row],[Code]],Codes[],COLUMN(Codes[[#Headers],[Mother''s Past Medical History]]),FALSE)</f>
        <v>Yes</v>
      </c>
      <c r="P50" s="1" t="str">
        <f>VLOOKUP(Cohort[[#This Row],[Code]],Codes[],COLUMN(Codes[[#Headers],[EDD + Mode of Conception]]),FALSE)</f>
        <v>Yes</v>
      </c>
      <c r="Q50" s="1" t="str">
        <f>VLOOKUP(Cohort[[#This Row],[Code]],Codes[],COLUMN(Codes[[#Headers],[Late Pregnancy History]]),FALSE)</f>
        <v>Yes</v>
      </c>
      <c r="R50" s="1" t="str">
        <f>VLOOKUP(Cohort[[#This Row],[Code]],Codes[],COLUMN(Codes[[#Headers],[Labour History]]),FALSE)</f>
        <v>Yes</v>
      </c>
      <c r="S50" s="1" t="str">
        <f>VLOOKUP(Cohort[[#This Row],[Code]],Codes[],COLUMN(Codes[[#Headers],[Baby Background Information]]),FALSE)</f>
        <v>Yes</v>
      </c>
      <c r="T50" s="1" t="str">
        <f>VLOOKUP(Cohort[[#This Row],[Code]],Codes[],COLUMN(Codes[[#Headers],[EPDS]]),FALSE)</f>
        <v>Yes</v>
      </c>
      <c r="U50" s="1" t="str">
        <f>VLOOKUP(Cohort[[#This Row],[Code]],Codes[],COLUMN(Codes[[#Headers],[Mother''s Medications]]),FALSE)</f>
        <v>Yes</v>
      </c>
      <c r="V50" s="1" t="str">
        <f>VLOOKUP(Cohort[[#This Row],[Code]],Codes[],COLUMN(Codes[[#Headers],[Baby Medications]]),FALSE)</f>
        <v>Yes</v>
      </c>
      <c r="W50" s="1" t="str">
        <f>VLOOKUP(Cohort[[#This Row],[Code]],Codes[],COLUMN(Codes[[#Headers],[Obstetric Histpry]]),FALSE)</f>
        <v>Yes</v>
      </c>
      <c r="X50" s="1" t="str">
        <f>VLOOKUP(Cohort[[#This Row],[Code]],Codes[],COLUMN(Codes[[#Headers],[18 Month Follow on Data]]),FALSE)</f>
        <v>Yes</v>
      </c>
    </row>
    <row r="51" spans="1:24" x14ac:dyDescent="0.2">
      <c r="A51" t="s">
        <v>62</v>
      </c>
      <c r="B51">
        <v>0</v>
      </c>
      <c r="C51">
        <v>0</v>
      </c>
      <c r="D51">
        <v>0</v>
      </c>
      <c r="E51">
        <v>1</v>
      </c>
      <c r="F51">
        <v>0</v>
      </c>
      <c r="G51">
        <v>0</v>
      </c>
      <c r="H51">
        <v>1</v>
      </c>
      <c r="I51" t="str" cm="1">
        <f t="array" ref="I51">TEXT(SUM(10^Code_Mask*(Cohort[[#This Row],[Fetal Pilot Scans, validated or not]:[Has child had an 18 month assessment.  NB this includes limited data, courtesy assessments etc]]&gt;0)),"0000000")</f>
        <v>0100100</v>
      </c>
      <c r="M51" s="1" t="str">
        <f>VLOOKUP(Cohort[[#This Row],[Code]],Codes[],COLUMN(Codes[[#Headers],[Meaning]]),FALSE)</f>
        <v>Term scan, Assessed at 18 months</v>
      </c>
      <c r="N51" s="1" t="str">
        <f>VLOOKUP(Cohort[[#This Row],[Code]],Codes[],COLUMN(Codes[[#Headers],[Parents Demographic]]),FALSE)</f>
        <v>Yes</v>
      </c>
      <c r="O51" s="1" t="str">
        <f>VLOOKUP(Cohort[[#This Row],[Code]],Codes[],COLUMN(Codes[[#Headers],[Mother''s Past Medical History]]),FALSE)</f>
        <v>Yes</v>
      </c>
      <c r="P51" s="1" t="str">
        <f>VLOOKUP(Cohort[[#This Row],[Code]],Codes[],COLUMN(Codes[[#Headers],[EDD + Mode of Conception]]),FALSE)</f>
        <v>Yes</v>
      </c>
      <c r="Q51" s="1" t="str">
        <f>VLOOKUP(Cohort[[#This Row],[Code]],Codes[],COLUMN(Codes[[#Headers],[Late Pregnancy History]]),FALSE)</f>
        <v>Yes</v>
      </c>
      <c r="R51" s="1" t="str">
        <f>VLOOKUP(Cohort[[#This Row],[Code]],Codes[],COLUMN(Codes[[#Headers],[Labour History]]),FALSE)</f>
        <v>Yes</v>
      </c>
      <c r="S51" s="1" t="str">
        <f>VLOOKUP(Cohort[[#This Row],[Code]],Codes[],COLUMN(Codes[[#Headers],[Baby Background Information]]),FALSE)</f>
        <v>Yes</v>
      </c>
      <c r="T51" s="1" t="str">
        <f>VLOOKUP(Cohort[[#This Row],[Code]],Codes[],COLUMN(Codes[[#Headers],[EPDS]]),FALSE)</f>
        <v>Yes</v>
      </c>
      <c r="U51" s="1" t="str">
        <f>VLOOKUP(Cohort[[#This Row],[Code]],Codes[],COLUMN(Codes[[#Headers],[Mother''s Medications]]),FALSE)</f>
        <v>Yes</v>
      </c>
      <c r="V51" s="1" t="str">
        <f>VLOOKUP(Cohort[[#This Row],[Code]],Codes[],COLUMN(Codes[[#Headers],[Baby Medications]]),FALSE)</f>
        <v>Yes</v>
      </c>
      <c r="W51" s="1" t="str">
        <f>VLOOKUP(Cohort[[#This Row],[Code]],Codes[],COLUMN(Codes[[#Headers],[Obstetric Histpry]]),FALSE)</f>
        <v>Yes</v>
      </c>
      <c r="X51" s="1" t="str">
        <f>VLOOKUP(Cohort[[#This Row],[Code]],Codes[],COLUMN(Codes[[#Headers],[18 Month Follow on Data]]),FALSE)</f>
        <v>Yes</v>
      </c>
    </row>
    <row r="52" spans="1:24" x14ac:dyDescent="0.2">
      <c r="A52" t="s">
        <v>63</v>
      </c>
      <c r="B52">
        <v>0</v>
      </c>
      <c r="C52">
        <v>0</v>
      </c>
      <c r="D52">
        <v>0</v>
      </c>
      <c r="E52">
        <v>1</v>
      </c>
      <c r="F52">
        <v>0</v>
      </c>
      <c r="G52">
        <v>0</v>
      </c>
      <c r="H52">
        <v>1</v>
      </c>
      <c r="I52" t="str" cm="1">
        <f t="array" ref="I52">TEXT(SUM(10^Code_Mask*(Cohort[[#This Row],[Fetal Pilot Scans, validated or not]:[Has child had an 18 month assessment.  NB this includes limited data, courtesy assessments etc]]&gt;0)),"0000000")</f>
        <v>0100100</v>
      </c>
      <c r="M52" s="1" t="str">
        <f>VLOOKUP(Cohort[[#This Row],[Code]],Codes[],COLUMN(Codes[[#Headers],[Meaning]]),FALSE)</f>
        <v>Term scan, Assessed at 18 months</v>
      </c>
      <c r="N52" s="1" t="str">
        <f>VLOOKUP(Cohort[[#This Row],[Code]],Codes[],COLUMN(Codes[[#Headers],[Parents Demographic]]),FALSE)</f>
        <v>Yes</v>
      </c>
      <c r="O52" s="1" t="str">
        <f>VLOOKUP(Cohort[[#This Row],[Code]],Codes[],COLUMN(Codes[[#Headers],[Mother''s Past Medical History]]),FALSE)</f>
        <v>Yes</v>
      </c>
      <c r="P52" s="1" t="str">
        <f>VLOOKUP(Cohort[[#This Row],[Code]],Codes[],COLUMN(Codes[[#Headers],[EDD + Mode of Conception]]),FALSE)</f>
        <v>Yes</v>
      </c>
      <c r="Q52" s="1" t="str">
        <f>VLOOKUP(Cohort[[#This Row],[Code]],Codes[],COLUMN(Codes[[#Headers],[Late Pregnancy History]]),FALSE)</f>
        <v>Yes</v>
      </c>
      <c r="R52" s="1" t="str">
        <f>VLOOKUP(Cohort[[#This Row],[Code]],Codes[],COLUMN(Codes[[#Headers],[Labour History]]),FALSE)</f>
        <v>Yes</v>
      </c>
      <c r="S52" s="1" t="str">
        <f>VLOOKUP(Cohort[[#This Row],[Code]],Codes[],COLUMN(Codes[[#Headers],[Baby Background Information]]),FALSE)</f>
        <v>Yes</v>
      </c>
      <c r="T52" s="1" t="str">
        <f>VLOOKUP(Cohort[[#This Row],[Code]],Codes[],COLUMN(Codes[[#Headers],[EPDS]]),FALSE)</f>
        <v>Yes</v>
      </c>
      <c r="U52" s="1" t="str">
        <f>VLOOKUP(Cohort[[#This Row],[Code]],Codes[],COLUMN(Codes[[#Headers],[Mother''s Medications]]),FALSE)</f>
        <v>Yes</v>
      </c>
      <c r="V52" s="1" t="str">
        <f>VLOOKUP(Cohort[[#This Row],[Code]],Codes[],COLUMN(Codes[[#Headers],[Baby Medications]]),FALSE)</f>
        <v>Yes</v>
      </c>
      <c r="W52" s="1" t="str">
        <f>VLOOKUP(Cohort[[#This Row],[Code]],Codes[],COLUMN(Codes[[#Headers],[Obstetric Histpry]]),FALSE)</f>
        <v>Yes</v>
      </c>
      <c r="X52" s="1" t="str">
        <f>VLOOKUP(Cohort[[#This Row],[Code]],Codes[],COLUMN(Codes[[#Headers],[18 Month Follow on Data]]),FALSE)</f>
        <v>Yes</v>
      </c>
    </row>
    <row r="53" spans="1:24" ht="51" x14ac:dyDescent="0.2">
      <c r="A53" t="s">
        <v>64</v>
      </c>
      <c r="I53" t="str" cm="1">
        <f t="array" ref="I53">TEXT(SUM(10^Code_Mask*(Cohort[[#This Row],[Fetal Pilot Scans, validated or not]:[Has child had an 18 month assessment.  NB this includes limited data, courtesy assessments etc]]&gt;0)),"0000000")</f>
        <v>0000000</v>
      </c>
      <c r="J53" t="s">
        <v>15</v>
      </c>
      <c r="K53" s="1" t="s">
        <v>16</v>
      </c>
      <c r="M53" s="1" t="str">
        <f>VLOOKUP(Cohort[[#This Row],[Code]],Codes[],COLUMN(Codes[[#Headers],[Meaning]]),FALSE)</f>
        <v>No dHCP data at ll.  ?Enrolment, ?Baby Born, ?EPDS but not cleaned</v>
      </c>
      <c r="N53" s="1" t="str">
        <f>VLOOKUP(Cohort[[#This Row],[Code]],Codes[],COLUMN(Codes[[#Headers],[Parents Demographic]]),FALSE)</f>
        <v>No</v>
      </c>
      <c r="O53" s="1" t="str">
        <f>VLOOKUP(Cohort[[#This Row],[Code]],Codes[],COLUMN(Codes[[#Headers],[Mother''s Past Medical History]]),FALSE)</f>
        <v>No</v>
      </c>
      <c r="P53" s="1" t="str">
        <f>VLOOKUP(Cohort[[#This Row],[Code]],Codes[],COLUMN(Codes[[#Headers],[EDD + Mode of Conception]]),FALSE)</f>
        <v>No</v>
      </c>
      <c r="Q53" s="1" t="str">
        <f>VLOOKUP(Cohort[[#This Row],[Code]],Codes[],COLUMN(Codes[[#Headers],[Late Pregnancy History]]),FALSE)</f>
        <v>No</v>
      </c>
      <c r="R53" s="1" t="str">
        <f>VLOOKUP(Cohort[[#This Row],[Code]],Codes[],COLUMN(Codes[[#Headers],[Labour History]]),FALSE)</f>
        <v>No</v>
      </c>
      <c r="S53" s="1" t="str">
        <f>VLOOKUP(Cohort[[#This Row],[Code]],Codes[],COLUMN(Codes[[#Headers],[Baby Background Information]]),FALSE)</f>
        <v>No</v>
      </c>
      <c r="T53" s="1" t="str">
        <f>VLOOKUP(Cohort[[#This Row],[Code]],Codes[],COLUMN(Codes[[#Headers],[EPDS]]),FALSE)</f>
        <v>No</v>
      </c>
      <c r="U53" s="1" t="str">
        <f>VLOOKUP(Cohort[[#This Row],[Code]],Codes[],COLUMN(Codes[[#Headers],[Mother''s Medications]]),FALSE)</f>
        <v>No</v>
      </c>
      <c r="V53" s="1" t="str">
        <f>VLOOKUP(Cohort[[#This Row],[Code]],Codes[],COLUMN(Codes[[#Headers],[Baby Medications]]),FALSE)</f>
        <v>No</v>
      </c>
      <c r="W53" s="1" t="str">
        <f>VLOOKUP(Cohort[[#This Row],[Code]],Codes[],COLUMN(Codes[[#Headers],[Obstetric Histpry]]),FALSE)</f>
        <v>No</v>
      </c>
      <c r="X53" s="1" t="str">
        <f>VLOOKUP(Cohort[[#This Row],[Code]],Codes[],COLUMN(Codes[[#Headers],[18 Month Follow on Data]]),FALSE)</f>
        <v>No</v>
      </c>
    </row>
    <row r="54" spans="1:24" ht="51" x14ac:dyDescent="0.2">
      <c r="A54" t="s">
        <v>65</v>
      </c>
      <c r="I54" t="str" cm="1">
        <f t="array" ref="I54">TEXT(SUM(10^Code_Mask*(Cohort[[#This Row],[Fetal Pilot Scans, validated or not]:[Has child had an 18 month assessment.  NB this includes limited data, courtesy assessments etc]]&gt;0)),"0000000")</f>
        <v>0000000</v>
      </c>
      <c r="J54" t="s">
        <v>15</v>
      </c>
      <c r="K54" s="1" t="s">
        <v>16</v>
      </c>
      <c r="M54" s="1" t="str">
        <f>VLOOKUP(Cohort[[#This Row],[Code]],Codes[],COLUMN(Codes[[#Headers],[Meaning]]),FALSE)</f>
        <v>No dHCP data at ll.  ?Enrolment, ?Baby Born, ?EPDS but not cleaned</v>
      </c>
      <c r="N54" s="1" t="str">
        <f>VLOOKUP(Cohort[[#This Row],[Code]],Codes[],COLUMN(Codes[[#Headers],[Parents Demographic]]),FALSE)</f>
        <v>No</v>
      </c>
      <c r="O54" s="1" t="str">
        <f>VLOOKUP(Cohort[[#This Row],[Code]],Codes[],COLUMN(Codes[[#Headers],[Mother''s Past Medical History]]),FALSE)</f>
        <v>No</v>
      </c>
      <c r="P54" s="1" t="str">
        <f>VLOOKUP(Cohort[[#This Row],[Code]],Codes[],COLUMN(Codes[[#Headers],[EDD + Mode of Conception]]),FALSE)</f>
        <v>No</v>
      </c>
      <c r="Q54" s="1" t="str">
        <f>VLOOKUP(Cohort[[#This Row],[Code]],Codes[],COLUMN(Codes[[#Headers],[Late Pregnancy History]]),FALSE)</f>
        <v>No</v>
      </c>
      <c r="R54" s="1" t="str">
        <f>VLOOKUP(Cohort[[#This Row],[Code]],Codes[],COLUMN(Codes[[#Headers],[Labour History]]),FALSE)</f>
        <v>No</v>
      </c>
      <c r="S54" s="1" t="str">
        <f>VLOOKUP(Cohort[[#This Row],[Code]],Codes[],COLUMN(Codes[[#Headers],[Baby Background Information]]),FALSE)</f>
        <v>No</v>
      </c>
      <c r="T54" s="1" t="str">
        <f>VLOOKUP(Cohort[[#This Row],[Code]],Codes[],COLUMN(Codes[[#Headers],[EPDS]]),FALSE)</f>
        <v>No</v>
      </c>
      <c r="U54" s="1" t="str">
        <f>VLOOKUP(Cohort[[#This Row],[Code]],Codes[],COLUMN(Codes[[#Headers],[Mother''s Medications]]),FALSE)</f>
        <v>No</v>
      </c>
      <c r="V54" s="1" t="str">
        <f>VLOOKUP(Cohort[[#This Row],[Code]],Codes[],COLUMN(Codes[[#Headers],[Baby Medications]]),FALSE)</f>
        <v>No</v>
      </c>
      <c r="W54" s="1" t="str">
        <f>VLOOKUP(Cohort[[#This Row],[Code]],Codes[],COLUMN(Codes[[#Headers],[Obstetric Histpry]]),FALSE)</f>
        <v>No</v>
      </c>
      <c r="X54" s="1" t="str">
        <f>VLOOKUP(Cohort[[#This Row],[Code]],Codes[],COLUMN(Codes[[#Headers],[18 Month Follow on Data]]),FALSE)</f>
        <v>No</v>
      </c>
    </row>
    <row r="55" spans="1:24" x14ac:dyDescent="0.2">
      <c r="A55" t="s">
        <v>66</v>
      </c>
      <c r="B55">
        <v>0</v>
      </c>
      <c r="C55">
        <v>0</v>
      </c>
      <c r="D55">
        <v>0</v>
      </c>
      <c r="E55">
        <v>1</v>
      </c>
      <c r="F55">
        <v>0</v>
      </c>
      <c r="G55">
        <v>0</v>
      </c>
      <c r="H55">
        <v>1</v>
      </c>
      <c r="I55" t="str" cm="1">
        <f t="array" ref="I55">TEXT(SUM(10^Code_Mask*(Cohort[[#This Row],[Fetal Pilot Scans, validated or not]:[Has child had an 18 month assessment.  NB this includes limited data, courtesy assessments etc]]&gt;0)),"0000000")</f>
        <v>0100100</v>
      </c>
      <c r="M55" s="1" t="str">
        <f>VLOOKUP(Cohort[[#This Row],[Code]],Codes[],COLUMN(Codes[[#Headers],[Meaning]]),FALSE)</f>
        <v>Term scan, Assessed at 18 months</v>
      </c>
      <c r="N55" s="1" t="str">
        <f>VLOOKUP(Cohort[[#This Row],[Code]],Codes[],COLUMN(Codes[[#Headers],[Parents Demographic]]),FALSE)</f>
        <v>Yes</v>
      </c>
      <c r="O55" s="1" t="str">
        <f>VLOOKUP(Cohort[[#This Row],[Code]],Codes[],COLUMN(Codes[[#Headers],[Mother''s Past Medical History]]),FALSE)</f>
        <v>Yes</v>
      </c>
      <c r="P55" s="1" t="str">
        <f>VLOOKUP(Cohort[[#This Row],[Code]],Codes[],COLUMN(Codes[[#Headers],[EDD + Mode of Conception]]),FALSE)</f>
        <v>Yes</v>
      </c>
      <c r="Q55" s="1" t="str">
        <f>VLOOKUP(Cohort[[#This Row],[Code]],Codes[],COLUMN(Codes[[#Headers],[Late Pregnancy History]]),FALSE)</f>
        <v>Yes</v>
      </c>
      <c r="R55" s="1" t="str">
        <f>VLOOKUP(Cohort[[#This Row],[Code]],Codes[],COLUMN(Codes[[#Headers],[Labour History]]),FALSE)</f>
        <v>Yes</v>
      </c>
      <c r="S55" s="1" t="str">
        <f>VLOOKUP(Cohort[[#This Row],[Code]],Codes[],COLUMN(Codes[[#Headers],[Baby Background Information]]),FALSE)</f>
        <v>Yes</v>
      </c>
      <c r="T55" s="1" t="str">
        <f>VLOOKUP(Cohort[[#This Row],[Code]],Codes[],COLUMN(Codes[[#Headers],[EPDS]]),FALSE)</f>
        <v>Yes</v>
      </c>
      <c r="U55" s="1" t="str">
        <f>VLOOKUP(Cohort[[#This Row],[Code]],Codes[],COLUMN(Codes[[#Headers],[Mother''s Medications]]),FALSE)</f>
        <v>Yes</v>
      </c>
      <c r="V55" s="1" t="str">
        <f>VLOOKUP(Cohort[[#This Row],[Code]],Codes[],COLUMN(Codes[[#Headers],[Baby Medications]]),FALSE)</f>
        <v>Yes</v>
      </c>
      <c r="W55" s="1" t="str">
        <f>VLOOKUP(Cohort[[#This Row],[Code]],Codes[],COLUMN(Codes[[#Headers],[Obstetric Histpry]]),FALSE)</f>
        <v>Yes</v>
      </c>
      <c r="X55" s="1" t="str">
        <f>VLOOKUP(Cohort[[#This Row],[Code]],Codes[],COLUMN(Codes[[#Headers],[18 Month Follow on Data]]),FALSE)</f>
        <v>Yes</v>
      </c>
    </row>
    <row r="56" spans="1:24" x14ac:dyDescent="0.2">
      <c r="A56" t="s">
        <v>67</v>
      </c>
      <c r="B56">
        <v>0</v>
      </c>
      <c r="C56">
        <v>0</v>
      </c>
      <c r="D56">
        <v>0</v>
      </c>
      <c r="E56">
        <v>1</v>
      </c>
      <c r="F56">
        <v>0</v>
      </c>
      <c r="G56">
        <v>0</v>
      </c>
      <c r="H56">
        <v>1</v>
      </c>
      <c r="I56" t="str" cm="1">
        <f t="array" ref="I56">TEXT(SUM(10^Code_Mask*(Cohort[[#This Row],[Fetal Pilot Scans, validated or not]:[Has child had an 18 month assessment.  NB this includes limited data, courtesy assessments etc]]&gt;0)),"0000000")</f>
        <v>0100100</v>
      </c>
      <c r="M56" s="1" t="str">
        <f>VLOOKUP(Cohort[[#This Row],[Code]],Codes[],COLUMN(Codes[[#Headers],[Meaning]]),FALSE)</f>
        <v>Term scan, Assessed at 18 months</v>
      </c>
      <c r="N56" s="1" t="str">
        <f>VLOOKUP(Cohort[[#This Row],[Code]],Codes[],COLUMN(Codes[[#Headers],[Parents Demographic]]),FALSE)</f>
        <v>Yes</v>
      </c>
      <c r="O56" s="1" t="str">
        <f>VLOOKUP(Cohort[[#This Row],[Code]],Codes[],COLUMN(Codes[[#Headers],[Mother''s Past Medical History]]),FALSE)</f>
        <v>Yes</v>
      </c>
      <c r="P56" s="1" t="str">
        <f>VLOOKUP(Cohort[[#This Row],[Code]],Codes[],COLUMN(Codes[[#Headers],[EDD + Mode of Conception]]),FALSE)</f>
        <v>Yes</v>
      </c>
      <c r="Q56" s="1" t="str">
        <f>VLOOKUP(Cohort[[#This Row],[Code]],Codes[],COLUMN(Codes[[#Headers],[Late Pregnancy History]]),FALSE)</f>
        <v>Yes</v>
      </c>
      <c r="R56" s="1" t="str">
        <f>VLOOKUP(Cohort[[#This Row],[Code]],Codes[],COLUMN(Codes[[#Headers],[Labour History]]),FALSE)</f>
        <v>Yes</v>
      </c>
      <c r="S56" s="1" t="str">
        <f>VLOOKUP(Cohort[[#This Row],[Code]],Codes[],COLUMN(Codes[[#Headers],[Baby Background Information]]),FALSE)</f>
        <v>Yes</v>
      </c>
      <c r="T56" s="1" t="str">
        <f>VLOOKUP(Cohort[[#This Row],[Code]],Codes[],COLUMN(Codes[[#Headers],[EPDS]]),FALSE)</f>
        <v>Yes</v>
      </c>
      <c r="U56" s="1" t="str">
        <f>VLOOKUP(Cohort[[#This Row],[Code]],Codes[],COLUMN(Codes[[#Headers],[Mother''s Medications]]),FALSE)</f>
        <v>Yes</v>
      </c>
      <c r="V56" s="1" t="str">
        <f>VLOOKUP(Cohort[[#This Row],[Code]],Codes[],COLUMN(Codes[[#Headers],[Baby Medications]]),FALSE)</f>
        <v>Yes</v>
      </c>
      <c r="W56" s="1" t="str">
        <f>VLOOKUP(Cohort[[#This Row],[Code]],Codes[],COLUMN(Codes[[#Headers],[Obstetric Histpry]]),FALSE)</f>
        <v>Yes</v>
      </c>
      <c r="X56" s="1" t="str">
        <f>VLOOKUP(Cohort[[#This Row],[Code]],Codes[],COLUMN(Codes[[#Headers],[18 Month Follow on Data]]),FALSE)</f>
        <v>Yes</v>
      </c>
    </row>
    <row r="57" spans="1:24" x14ac:dyDescent="0.2">
      <c r="A57" t="s">
        <v>68</v>
      </c>
      <c r="B57">
        <v>0</v>
      </c>
      <c r="C57">
        <v>0</v>
      </c>
      <c r="D57">
        <v>0</v>
      </c>
      <c r="E57">
        <v>1</v>
      </c>
      <c r="F57">
        <v>0</v>
      </c>
      <c r="G57">
        <v>0</v>
      </c>
      <c r="H57">
        <v>1</v>
      </c>
      <c r="I57" t="str" cm="1">
        <f t="array" ref="I57">TEXT(SUM(10^Code_Mask*(Cohort[[#This Row],[Fetal Pilot Scans, validated or not]:[Has child had an 18 month assessment.  NB this includes limited data, courtesy assessments etc]]&gt;0)),"0000000")</f>
        <v>0100100</v>
      </c>
      <c r="M57" s="1" t="str">
        <f>VLOOKUP(Cohort[[#This Row],[Code]],Codes[],COLUMN(Codes[[#Headers],[Meaning]]),FALSE)</f>
        <v>Term scan, Assessed at 18 months</v>
      </c>
      <c r="N57" s="1" t="str">
        <f>VLOOKUP(Cohort[[#This Row],[Code]],Codes[],COLUMN(Codes[[#Headers],[Parents Demographic]]),FALSE)</f>
        <v>Yes</v>
      </c>
      <c r="O57" s="1" t="str">
        <f>VLOOKUP(Cohort[[#This Row],[Code]],Codes[],COLUMN(Codes[[#Headers],[Mother''s Past Medical History]]),FALSE)</f>
        <v>Yes</v>
      </c>
      <c r="P57" s="1" t="str">
        <f>VLOOKUP(Cohort[[#This Row],[Code]],Codes[],COLUMN(Codes[[#Headers],[EDD + Mode of Conception]]),FALSE)</f>
        <v>Yes</v>
      </c>
      <c r="Q57" s="1" t="str">
        <f>VLOOKUP(Cohort[[#This Row],[Code]],Codes[],COLUMN(Codes[[#Headers],[Late Pregnancy History]]),FALSE)</f>
        <v>Yes</v>
      </c>
      <c r="R57" s="1" t="str">
        <f>VLOOKUP(Cohort[[#This Row],[Code]],Codes[],COLUMN(Codes[[#Headers],[Labour History]]),FALSE)</f>
        <v>Yes</v>
      </c>
      <c r="S57" s="1" t="str">
        <f>VLOOKUP(Cohort[[#This Row],[Code]],Codes[],COLUMN(Codes[[#Headers],[Baby Background Information]]),FALSE)</f>
        <v>Yes</v>
      </c>
      <c r="T57" s="1" t="str">
        <f>VLOOKUP(Cohort[[#This Row],[Code]],Codes[],COLUMN(Codes[[#Headers],[EPDS]]),FALSE)</f>
        <v>Yes</v>
      </c>
      <c r="U57" s="1" t="str">
        <f>VLOOKUP(Cohort[[#This Row],[Code]],Codes[],COLUMN(Codes[[#Headers],[Mother''s Medications]]),FALSE)</f>
        <v>Yes</v>
      </c>
      <c r="V57" s="1" t="str">
        <f>VLOOKUP(Cohort[[#This Row],[Code]],Codes[],COLUMN(Codes[[#Headers],[Baby Medications]]),FALSE)</f>
        <v>Yes</v>
      </c>
      <c r="W57" s="1" t="str">
        <f>VLOOKUP(Cohort[[#This Row],[Code]],Codes[],COLUMN(Codes[[#Headers],[Obstetric Histpry]]),FALSE)</f>
        <v>Yes</v>
      </c>
      <c r="X57" s="1" t="str">
        <f>VLOOKUP(Cohort[[#This Row],[Code]],Codes[],COLUMN(Codes[[#Headers],[18 Month Follow on Data]]),FALSE)</f>
        <v>Yes</v>
      </c>
    </row>
    <row r="58" spans="1:24" x14ac:dyDescent="0.2">
      <c r="A58" t="s">
        <v>69</v>
      </c>
      <c r="B58">
        <v>0</v>
      </c>
      <c r="C58">
        <v>0</v>
      </c>
      <c r="D58">
        <v>0</v>
      </c>
      <c r="E58">
        <v>1</v>
      </c>
      <c r="F58">
        <v>0</v>
      </c>
      <c r="G58">
        <v>0</v>
      </c>
      <c r="H58">
        <v>1</v>
      </c>
      <c r="I58" t="str" cm="1">
        <f t="array" ref="I58">TEXT(SUM(10^Code_Mask*(Cohort[[#This Row],[Fetal Pilot Scans, validated or not]:[Has child had an 18 month assessment.  NB this includes limited data, courtesy assessments etc]]&gt;0)),"0000000")</f>
        <v>0100100</v>
      </c>
      <c r="M58" s="1" t="str">
        <f>VLOOKUP(Cohort[[#This Row],[Code]],Codes[],COLUMN(Codes[[#Headers],[Meaning]]),FALSE)</f>
        <v>Term scan, Assessed at 18 months</v>
      </c>
      <c r="N58" s="1" t="str">
        <f>VLOOKUP(Cohort[[#This Row],[Code]],Codes[],COLUMN(Codes[[#Headers],[Parents Demographic]]),FALSE)</f>
        <v>Yes</v>
      </c>
      <c r="O58" s="1" t="str">
        <f>VLOOKUP(Cohort[[#This Row],[Code]],Codes[],COLUMN(Codes[[#Headers],[Mother''s Past Medical History]]),FALSE)</f>
        <v>Yes</v>
      </c>
      <c r="P58" s="1" t="str">
        <f>VLOOKUP(Cohort[[#This Row],[Code]],Codes[],COLUMN(Codes[[#Headers],[EDD + Mode of Conception]]),FALSE)</f>
        <v>Yes</v>
      </c>
      <c r="Q58" s="1" t="str">
        <f>VLOOKUP(Cohort[[#This Row],[Code]],Codes[],COLUMN(Codes[[#Headers],[Late Pregnancy History]]),FALSE)</f>
        <v>Yes</v>
      </c>
      <c r="R58" s="1" t="str">
        <f>VLOOKUP(Cohort[[#This Row],[Code]],Codes[],COLUMN(Codes[[#Headers],[Labour History]]),FALSE)</f>
        <v>Yes</v>
      </c>
      <c r="S58" s="1" t="str">
        <f>VLOOKUP(Cohort[[#This Row],[Code]],Codes[],COLUMN(Codes[[#Headers],[Baby Background Information]]),FALSE)</f>
        <v>Yes</v>
      </c>
      <c r="T58" s="1" t="str">
        <f>VLOOKUP(Cohort[[#This Row],[Code]],Codes[],COLUMN(Codes[[#Headers],[EPDS]]),FALSE)</f>
        <v>Yes</v>
      </c>
      <c r="U58" s="1" t="str">
        <f>VLOOKUP(Cohort[[#This Row],[Code]],Codes[],COLUMN(Codes[[#Headers],[Mother''s Medications]]),FALSE)</f>
        <v>Yes</v>
      </c>
      <c r="V58" s="1" t="str">
        <f>VLOOKUP(Cohort[[#This Row],[Code]],Codes[],COLUMN(Codes[[#Headers],[Baby Medications]]),FALSE)</f>
        <v>Yes</v>
      </c>
      <c r="W58" s="1" t="str">
        <f>VLOOKUP(Cohort[[#This Row],[Code]],Codes[],COLUMN(Codes[[#Headers],[Obstetric Histpry]]),FALSE)</f>
        <v>Yes</v>
      </c>
      <c r="X58" s="1" t="str">
        <f>VLOOKUP(Cohort[[#This Row],[Code]],Codes[],COLUMN(Codes[[#Headers],[18 Month Follow on Data]]),FALSE)</f>
        <v>Yes</v>
      </c>
    </row>
    <row r="59" spans="1:24" x14ac:dyDescent="0.2">
      <c r="A59" t="s">
        <v>70</v>
      </c>
      <c r="B59">
        <v>0</v>
      </c>
      <c r="C59">
        <v>0</v>
      </c>
      <c r="D59">
        <v>0</v>
      </c>
      <c r="E59">
        <v>1</v>
      </c>
      <c r="F59">
        <v>0</v>
      </c>
      <c r="G59">
        <v>0</v>
      </c>
      <c r="H59">
        <v>1</v>
      </c>
      <c r="I59" t="str" cm="1">
        <f t="array" ref="I59">TEXT(SUM(10^Code_Mask*(Cohort[[#This Row],[Fetal Pilot Scans, validated or not]:[Has child had an 18 month assessment.  NB this includes limited data, courtesy assessments etc]]&gt;0)),"0000000")</f>
        <v>0100100</v>
      </c>
      <c r="M59" s="1" t="str">
        <f>VLOOKUP(Cohort[[#This Row],[Code]],Codes[],COLUMN(Codes[[#Headers],[Meaning]]),FALSE)</f>
        <v>Term scan, Assessed at 18 months</v>
      </c>
      <c r="N59" s="1" t="str">
        <f>VLOOKUP(Cohort[[#This Row],[Code]],Codes[],COLUMN(Codes[[#Headers],[Parents Demographic]]),FALSE)</f>
        <v>Yes</v>
      </c>
      <c r="O59" s="1" t="str">
        <f>VLOOKUP(Cohort[[#This Row],[Code]],Codes[],COLUMN(Codes[[#Headers],[Mother''s Past Medical History]]),FALSE)</f>
        <v>Yes</v>
      </c>
      <c r="P59" s="1" t="str">
        <f>VLOOKUP(Cohort[[#This Row],[Code]],Codes[],COLUMN(Codes[[#Headers],[EDD + Mode of Conception]]),FALSE)</f>
        <v>Yes</v>
      </c>
      <c r="Q59" s="1" t="str">
        <f>VLOOKUP(Cohort[[#This Row],[Code]],Codes[],COLUMN(Codes[[#Headers],[Late Pregnancy History]]),FALSE)</f>
        <v>Yes</v>
      </c>
      <c r="R59" s="1" t="str">
        <f>VLOOKUP(Cohort[[#This Row],[Code]],Codes[],COLUMN(Codes[[#Headers],[Labour History]]),FALSE)</f>
        <v>Yes</v>
      </c>
      <c r="S59" s="1" t="str">
        <f>VLOOKUP(Cohort[[#This Row],[Code]],Codes[],COLUMN(Codes[[#Headers],[Baby Background Information]]),FALSE)</f>
        <v>Yes</v>
      </c>
      <c r="T59" s="1" t="str">
        <f>VLOOKUP(Cohort[[#This Row],[Code]],Codes[],COLUMN(Codes[[#Headers],[EPDS]]),FALSE)</f>
        <v>Yes</v>
      </c>
      <c r="U59" s="1" t="str">
        <f>VLOOKUP(Cohort[[#This Row],[Code]],Codes[],COLUMN(Codes[[#Headers],[Mother''s Medications]]),FALSE)</f>
        <v>Yes</v>
      </c>
      <c r="V59" s="1" t="str">
        <f>VLOOKUP(Cohort[[#This Row],[Code]],Codes[],COLUMN(Codes[[#Headers],[Baby Medications]]),FALSE)</f>
        <v>Yes</v>
      </c>
      <c r="W59" s="1" t="str">
        <f>VLOOKUP(Cohort[[#This Row],[Code]],Codes[],COLUMN(Codes[[#Headers],[Obstetric Histpry]]),FALSE)</f>
        <v>Yes</v>
      </c>
      <c r="X59" s="1" t="str">
        <f>VLOOKUP(Cohort[[#This Row],[Code]],Codes[],COLUMN(Codes[[#Headers],[18 Month Follow on Data]]),FALSE)</f>
        <v>Yes</v>
      </c>
    </row>
    <row r="60" spans="1:24" x14ac:dyDescent="0.2">
      <c r="A60" t="s">
        <v>71</v>
      </c>
      <c r="B60">
        <v>0</v>
      </c>
      <c r="C60">
        <v>0</v>
      </c>
      <c r="D60">
        <v>0</v>
      </c>
      <c r="E60">
        <v>1</v>
      </c>
      <c r="F60">
        <v>0</v>
      </c>
      <c r="G60">
        <v>0</v>
      </c>
      <c r="H60">
        <v>1</v>
      </c>
      <c r="I60" t="str" cm="1">
        <f t="array" ref="I60">TEXT(SUM(10^Code_Mask*(Cohort[[#This Row],[Fetal Pilot Scans, validated or not]:[Has child had an 18 month assessment.  NB this includes limited data, courtesy assessments etc]]&gt;0)),"0000000")</f>
        <v>0100100</v>
      </c>
      <c r="M60" s="1" t="str">
        <f>VLOOKUP(Cohort[[#This Row],[Code]],Codes[],COLUMN(Codes[[#Headers],[Meaning]]),FALSE)</f>
        <v>Term scan, Assessed at 18 months</v>
      </c>
      <c r="N60" s="1" t="str">
        <f>VLOOKUP(Cohort[[#This Row],[Code]],Codes[],COLUMN(Codes[[#Headers],[Parents Demographic]]),FALSE)</f>
        <v>Yes</v>
      </c>
      <c r="O60" s="1" t="str">
        <f>VLOOKUP(Cohort[[#This Row],[Code]],Codes[],COLUMN(Codes[[#Headers],[Mother''s Past Medical History]]),FALSE)</f>
        <v>Yes</v>
      </c>
      <c r="P60" s="1" t="str">
        <f>VLOOKUP(Cohort[[#This Row],[Code]],Codes[],COLUMN(Codes[[#Headers],[EDD + Mode of Conception]]),FALSE)</f>
        <v>Yes</v>
      </c>
      <c r="Q60" s="1" t="str">
        <f>VLOOKUP(Cohort[[#This Row],[Code]],Codes[],COLUMN(Codes[[#Headers],[Late Pregnancy History]]),FALSE)</f>
        <v>Yes</v>
      </c>
      <c r="R60" s="1" t="str">
        <f>VLOOKUP(Cohort[[#This Row],[Code]],Codes[],COLUMN(Codes[[#Headers],[Labour History]]),FALSE)</f>
        <v>Yes</v>
      </c>
      <c r="S60" s="1" t="str">
        <f>VLOOKUP(Cohort[[#This Row],[Code]],Codes[],COLUMN(Codes[[#Headers],[Baby Background Information]]),FALSE)</f>
        <v>Yes</v>
      </c>
      <c r="T60" s="1" t="str">
        <f>VLOOKUP(Cohort[[#This Row],[Code]],Codes[],COLUMN(Codes[[#Headers],[EPDS]]),FALSE)</f>
        <v>Yes</v>
      </c>
      <c r="U60" s="1" t="str">
        <f>VLOOKUP(Cohort[[#This Row],[Code]],Codes[],COLUMN(Codes[[#Headers],[Mother''s Medications]]),FALSE)</f>
        <v>Yes</v>
      </c>
      <c r="V60" s="1" t="str">
        <f>VLOOKUP(Cohort[[#This Row],[Code]],Codes[],COLUMN(Codes[[#Headers],[Baby Medications]]),FALSE)</f>
        <v>Yes</v>
      </c>
      <c r="W60" s="1" t="str">
        <f>VLOOKUP(Cohort[[#This Row],[Code]],Codes[],COLUMN(Codes[[#Headers],[Obstetric Histpry]]),FALSE)</f>
        <v>Yes</v>
      </c>
      <c r="X60" s="1" t="str">
        <f>VLOOKUP(Cohort[[#This Row],[Code]],Codes[],COLUMN(Codes[[#Headers],[18 Month Follow on Data]]),FALSE)</f>
        <v>Yes</v>
      </c>
    </row>
    <row r="61" spans="1:24" x14ac:dyDescent="0.2">
      <c r="A61" t="s">
        <v>72</v>
      </c>
      <c r="B61">
        <v>0</v>
      </c>
      <c r="C61">
        <v>0</v>
      </c>
      <c r="D61">
        <v>0</v>
      </c>
      <c r="E61">
        <v>1</v>
      </c>
      <c r="F61">
        <v>0</v>
      </c>
      <c r="G61">
        <v>0</v>
      </c>
      <c r="H61">
        <v>1</v>
      </c>
      <c r="I61" t="str" cm="1">
        <f t="array" ref="I61">TEXT(SUM(10^Code_Mask*(Cohort[[#This Row],[Fetal Pilot Scans, validated or not]:[Has child had an 18 month assessment.  NB this includes limited data, courtesy assessments etc]]&gt;0)),"0000000")</f>
        <v>0100100</v>
      </c>
      <c r="M61" s="1" t="str">
        <f>VLOOKUP(Cohort[[#This Row],[Code]],Codes[],COLUMN(Codes[[#Headers],[Meaning]]),FALSE)</f>
        <v>Term scan, Assessed at 18 months</v>
      </c>
      <c r="N61" s="1" t="str">
        <f>VLOOKUP(Cohort[[#This Row],[Code]],Codes[],COLUMN(Codes[[#Headers],[Parents Demographic]]),FALSE)</f>
        <v>Yes</v>
      </c>
      <c r="O61" s="1" t="str">
        <f>VLOOKUP(Cohort[[#This Row],[Code]],Codes[],COLUMN(Codes[[#Headers],[Mother''s Past Medical History]]),FALSE)</f>
        <v>Yes</v>
      </c>
      <c r="P61" s="1" t="str">
        <f>VLOOKUP(Cohort[[#This Row],[Code]],Codes[],COLUMN(Codes[[#Headers],[EDD + Mode of Conception]]),FALSE)</f>
        <v>Yes</v>
      </c>
      <c r="Q61" s="1" t="str">
        <f>VLOOKUP(Cohort[[#This Row],[Code]],Codes[],COLUMN(Codes[[#Headers],[Late Pregnancy History]]),FALSE)</f>
        <v>Yes</v>
      </c>
      <c r="R61" s="1" t="str">
        <f>VLOOKUP(Cohort[[#This Row],[Code]],Codes[],COLUMN(Codes[[#Headers],[Labour History]]),FALSE)</f>
        <v>Yes</v>
      </c>
      <c r="S61" s="1" t="str">
        <f>VLOOKUP(Cohort[[#This Row],[Code]],Codes[],COLUMN(Codes[[#Headers],[Baby Background Information]]),FALSE)</f>
        <v>Yes</v>
      </c>
      <c r="T61" s="1" t="str">
        <f>VLOOKUP(Cohort[[#This Row],[Code]],Codes[],COLUMN(Codes[[#Headers],[EPDS]]),FALSE)</f>
        <v>Yes</v>
      </c>
      <c r="U61" s="1" t="str">
        <f>VLOOKUP(Cohort[[#This Row],[Code]],Codes[],COLUMN(Codes[[#Headers],[Mother''s Medications]]),FALSE)</f>
        <v>Yes</v>
      </c>
      <c r="V61" s="1" t="str">
        <f>VLOOKUP(Cohort[[#This Row],[Code]],Codes[],COLUMN(Codes[[#Headers],[Baby Medications]]),FALSE)</f>
        <v>Yes</v>
      </c>
      <c r="W61" s="1" t="str">
        <f>VLOOKUP(Cohort[[#This Row],[Code]],Codes[],COLUMN(Codes[[#Headers],[Obstetric Histpry]]),FALSE)</f>
        <v>Yes</v>
      </c>
      <c r="X61" s="1" t="str">
        <f>VLOOKUP(Cohort[[#This Row],[Code]],Codes[],COLUMN(Codes[[#Headers],[18 Month Follow on Data]]),FALSE)</f>
        <v>Yes</v>
      </c>
    </row>
    <row r="62" spans="1:24" x14ac:dyDescent="0.2">
      <c r="A62" t="s">
        <v>73</v>
      </c>
      <c r="B62">
        <v>0</v>
      </c>
      <c r="C62">
        <v>0</v>
      </c>
      <c r="D62">
        <v>0</v>
      </c>
      <c r="E62">
        <v>1</v>
      </c>
      <c r="F62">
        <v>0</v>
      </c>
      <c r="G62">
        <v>0</v>
      </c>
      <c r="H62">
        <v>1</v>
      </c>
      <c r="I62" t="str" cm="1">
        <f t="array" ref="I62">TEXT(SUM(10^Code_Mask*(Cohort[[#This Row],[Fetal Pilot Scans, validated or not]:[Has child had an 18 month assessment.  NB this includes limited data, courtesy assessments etc]]&gt;0)),"0000000")</f>
        <v>0100100</v>
      </c>
      <c r="M62" s="1" t="str">
        <f>VLOOKUP(Cohort[[#This Row],[Code]],Codes[],COLUMN(Codes[[#Headers],[Meaning]]),FALSE)</f>
        <v>Term scan, Assessed at 18 months</v>
      </c>
      <c r="N62" s="1" t="str">
        <f>VLOOKUP(Cohort[[#This Row],[Code]],Codes[],COLUMN(Codes[[#Headers],[Parents Demographic]]),FALSE)</f>
        <v>Yes</v>
      </c>
      <c r="O62" s="1" t="str">
        <f>VLOOKUP(Cohort[[#This Row],[Code]],Codes[],COLUMN(Codes[[#Headers],[Mother''s Past Medical History]]),FALSE)</f>
        <v>Yes</v>
      </c>
      <c r="P62" s="1" t="str">
        <f>VLOOKUP(Cohort[[#This Row],[Code]],Codes[],COLUMN(Codes[[#Headers],[EDD + Mode of Conception]]),FALSE)</f>
        <v>Yes</v>
      </c>
      <c r="Q62" s="1" t="str">
        <f>VLOOKUP(Cohort[[#This Row],[Code]],Codes[],COLUMN(Codes[[#Headers],[Late Pregnancy History]]),FALSE)</f>
        <v>Yes</v>
      </c>
      <c r="R62" s="1" t="str">
        <f>VLOOKUP(Cohort[[#This Row],[Code]],Codes[],COLUMN(Codes[[#Headers],[Labour History]]),FALSE)</f>
        <v>Yes</v>
      </c>
      <c r="S62" s="1" t="str">
        <f>VLOOKUP(Cohort[[#This Row],[Code]],Codes[],COLUMN(Codes[[#Headers],[Baby Background Information]]),FALSE)</f>
        <v>Yes</v>
      </c>
      <c r="T62" s="1" t="str">
        <f>VLOOKUP(Cohort[[#This Row],[Code]],Codes[],COLUMN(Codes[[#Headers],[EPDS]]),FALSE)</f>
        <v>Yes</v>
      </c>
      <c r="U62" s="1" t="str">
        <f>VLOOKUP(Cohort[[#This Row],[Code]],Codes[],COLUMN(Codes[[#Headers],[Mother''s Medications]]),FALSE)</f>
        <v>Yes</v>
      </c>
      <c r="V62" s="1" t="str">
        <f>VLOOKUP(Cohort[[#This Row],[Code]],Codes[],COLUMN(Codes[[#Headers],[Baby Medications]]),FALSE)</f>
        <v>Yes</v>
      </c>
      <c r="W62" s="1" t="str">
        <f>VLOOKUP(Cohort[[#This Row],[Code]],Codes[],COLUMN(Codes[[#Headers],[Obstetric Histpry]]),FALSE)</f>
        <v>Yes</v>
      </c>
      <c r="X62" s="1" t="str">
        <f>VLOOKUP(Cohort[[#This Row],[Code]],Codes[],COLUMN(Codes[[#Headers],[18 Month Follow on Data]]),FALSE)</f>
        <v>Yes</v>
      </c>
    </row>
    <row r="63" spans="1:24" x14ac:dyDescent="0.2">
      <c r="A63" t="s">
        <v>74</v>
      </c>
      <c r="B63">
        <v>0</v>
      </c>
      <c r="C63">
        <v>0</v>
      </c>
      <c r="D63">
        <v>0</v>
      </c>
      <c r="E63">
        <v>1</v>
      </c>
      <c r="F63">
        <v>0</v>
      </c>
      <c r="G63">
        <v>0</v>
      </c>
      <c r="H63">
        <v>0</v>
      </c>
      <c r="I63" t="str" cm="1">
        <f t="array" ref="I63">TEXT(SUM(10^Code_Mask*(Cohort[[#This Row],[Fetal Pilot Scans, validated or not]:[Has child had an 18 month assessment.  NB this includes limited data, courtesy assessments etc]]&gt;0)),"0000000")</f>
        <v>0100000</v>
      </c>
      <c r="M63" s="1" t="str">
        <f>VLOOKUP(Cohort[[#This Row],[Code]],Codes[],COLUMN(Codes[[#Headers],[Meaning]]),FALSE)</f>
        <v>Term scan, not assessed</v>
      </c>
      <c r="N63" s="1" t="str">
        <f>VLOOKUP(Cohort[[#This Row],[Code]],Codes[],COLUMN(Codes[[#Headers],[Parents Demographic]]),FALSE)</f>
        <v>Yes</v>
      </c>
      <c r="O63" s="1" t="str">
        <f>VLOOKUP(Cohort[[#This Row],[Code]],Codes[],COLUMN(Codes[[#Headers],[Mother''s Past Medical History]]),FALSE)</f>
        <v>Yes</v>
      </c>
      <c r="P63" s="1" t="str">
        <f>VLOOKUP(Cohort[[#This Row],[Code]],Codes[],COLUMN(Codes[[#Headers],[EDD + Mode of Conception]]),FALSE)</f>
        <v>Yes</v>
      </c>
      <c r="Q63" s="1" t="str">
        <f>VLOOKUP(Cohort[[#This Row],[Code]],Codes[],COLUMN(Codes[[#Headers],[Late Pregnancy History]]),FALSE)</f>
        <v>Yes</v>
      </c>
      <c r="R63" s="1" t="str">
        <f>VLOOKUP(Cohort[[#This Row],[Code]],Codes[],COLUMN(Codes[[#Headers],[Labour History]]),FALSE)</f>
        <v>Yes</v>
      </c>
      <c r="S63" s="1" t="str">
        <f>VLOOKUP(Cohort[[#This Row],[Code]],Codes[],COLUMN(Codes[[#Headers],[Baby Background Information]]),FALSE)</f>
        <v>Yes</v>
      </c>
      <c r="T63" s="1" t="str">
        <f>VLOOKUP(Cohort[[#This Row],[Code]],Codes[],COLUMN(Codes[[#Headers],[EPDS]]),FALSE)</f>
        <v>Yes</v>
      </c>
      <c r="U63" s="1" t="str">
        <f>VLOOKUP(Cohort[[#This Row],[Code]],Codes[],COLUMN(Codes[[#Headers],[Mother''s Medications]]),FALSE)</f>
        <v>Yes</v>
      </c>
      <c r="V63" s="1" t="str">
        <f>VLOOKUP(Cohort[[#This Row],[Code]],Codes[],COLUMN(Codes[[#Headers],[Baby Medications]]),FALSE)</f>
        <v>Yes</v>
      </c>
      <c r="W63" s="1" t="str">
        <f>VLOOKUP(Cohort[[#This Row],[Code]],Codes[],COLUMN(Codes[[#Headers],[Obstetric Histpry]]),FALSE)</f>
        <v>Yes</v>
      </c>
      <c r="X63" s="1" t="str">
        <f>VLOOKUP(Cohort[[#This Row],[Code]],Codes[],COLUMN(Codes[[#Headers],[18 Month Follow on Data]]),FALSE)</f>
        <v>No</v>
      </c>
    </row>
    <row r="64" spans="1:24" x14ac:dyDescent="0.2">
      <c r="A64" t="s">
        <v>75</v>
      </c>
      <c r="B64">
        <v>0</v>
      </c>
      <c r="C64">
        <v>0</v>
      </c>
      <c r="D64">
        <v>0</v>
      </c>
      <c r="E64">
        <v>1</v>
      </c>
      <c r="F64">
        <v>0</v>
      </c>
      <c r="G64">
        <v>0</v>
      </c>
      <c r="H64">
        <v>1</v>
      </c>
      <c r="I64" t="str" cm="1">
        <f t="array" ref="I64">TEXT(SUM(10^Code_Mask*(Cohort[[#This Row],[Fetal Pilot Scans, validated or not]:[Has child had an 18 month assessment.  NB this includes limited data, courtesy assessments etc]]&gt;0)),"0000000")</f>
        <v>0100100</v>
      </c>
      <c r="M64" s="1" t="str">
        <f>VLOOKUP(Cohort[[#This Row],[Code]],Codes[],COLUMN(Codes[[#Headers],[Meaning]]),FALSE)</f>
        <v>Term scan, Assessed at 18 months</v>
      </c>
      <c r="N64" s="1" t="str">
        <f>VLOOKUP(Cohort[[#This Row],[Code]],Codes[],COLUMN(Codes[[#Headers],[Parents Demographic]]),FALSE)</f>
        <v>Yes</v>
      </c>
      <c r="O64" s="1" t="str">
        <f>VLOOKUP(Cohort[[#This Row],[Code]],Codes[],COLUMN(Codes[[#Headers],[Mother''s Past Medical History]]),FALSE)</f>
        <v>Yes</v>
      </c>
      <c r="P64" s="1" t="str">
        <f>VLOOKUP(Cohort[[#This Row],[Code]],Codes[],COLUMN(Codes[[#Headers],[EDD + Mode of Conception]]),FALSE)</f>
        <v>Yes</v>
      </c>
      <c r="Q64" s="1" t="str">
        <f>VLOOKUP(Cohort[[#This Row],[Code]],Codes[],COLUMN(Codes[[#Headers],[Late Pregnancy History]]),FALSE)</f>
        <v>Yes</v>
      </c>
      <c r="R64" s="1" t="str">
        <f>VLOOKUP(Cohort[[#This Row],[Code]],Codes[],COLUMN(Codes[[#Headers],[Labour History]]),FALSE)</f>
        <v>Yes</v>
      </c>
      <c r="S64" s="1" t="str">
        <f>VLOOKUP(Cohort[[#This Row],[Code]],Codes[],COLUMN(Codes[[#Headers],[Baby Background Information]]),FALSE)</f>
        <v>Yes</v>
      </c>
      <c r="T64" s="1" t="str">
        <f>VLOOKUP(Cohort[[#This Row],[Code]],Codes[],COLUMN(Codes[[#Headers],[EPDS]]),FALSE)</f>
        <v>Yes</v>
      </c>
      <c r="U64" s="1" t="str">
        <f>VLOOKUP(Cohort[[#This Row],[Code]],Codes[],COLUMN(Codes[[#Headers],[Mother''s Medications]]),FALSE)</f>
        <v>Yes</v>
      </c>
      <c r="V64" s="1" t="str">
        <f>VLOOKUP(Cohort[[#This Row],[Code]],Codes[],COLUMN(Codes[[#Headers],[Baby Medications]]),FALSE)</f>
        <v>Yes</v>
      </c>
      <c r="W64" s="1" t="str">
        <f>VLOOKUP(Cohort[[#This Row],[Code]],Codes[],COLUMN(Codes[[#Headers],[Obstetric Histpry]]),FALSE)</f>
        <v>Yes</v>
      </c>
      <c r="X64" s="1" t="str">
        <f>VLOOKUP(Cohort[[#This Row],[Code]],Codes[],COLUMN(Codes[[#Headers],[18 Month Follow on Data]]),FALSE)</f>
        <v>Yes</v>
      </c>
    </row>
    <row r="65" spans="1:24" x14ac:dyDescent="0.2">
      <c r="A65" t="s">
        <v>76</v>
      </c>
      <c r="B65">
        <v>0</v>
      </c>
      <c r="C65">
        <v>0</v>
      </c>
      <c r="D65">
        <v>0</v>
      </c>
      <c r="E65">
        <v>0</v>
      </c>
      <c r="F65">
        <v>0</v>
      </c>
      <c r="G65">
        <v>2</v>
      </c>
      <c r="H65">
        <v>1</v>
      </c>
      <c r="I65" t="str" cm="1">
        <f t="array" ref="I65">TEXT(SUM(10^Code_Mask*(Cohort[[#This Row],[Fetal Pilot Scans, validated or not]:[Has child had an 18 month assessment.  NB this includes limited data, courtesy assessments etc]]&gt;0)),"0000000")</f>
        <v>0001100</v>
      </c>
      <c r="M65" s="1" t="str">
        <f>VLOOKUP(Cohort[[#This Row],[Code]],Codes[],COLUMN(Codes[[#Headers],[Meaning]]),FALSE)</f>
        <v>Pre-term_at term only, no other scans, assessed at 18 months</v>
      </c>
      <c r="N65" s="1" t="str">
        <f>VLOOKUP(Cohort[[#This Row],[Code]],Codes[],COLUMN(Codes[[#Headers],[Parents Demographic]]),FALSE)</f>
        <v>Yes</v>
      </c>
      <c r="O65" s="1" t="str">
        <f>VLOOKUP(Cohort[[#This Row],[Code]],Codes[],COLUMN(Codes[[#Headers],[Mother''s Past Medical History]]),FALSE)</f>
        <v>Yes</v>
      </c>
      <c r="P65" s="1" t="str">
        <f>VLOOKUP(Cohort[[#This Row],[Code]],Codes[],COLUMN(Codes[[#Headers],[EDD + Mode of Conception]]),FALSE)</f>
        <v>Yes</v>
      </c>
      <c r="Q65" s="1" t="str">
        <f>VLOOKUP(Cohort[[#This Row],[Code]],Codes[],COLUMN(Codes[[#Headers],[Late Pregnancy History]]),FALSE)</f>
        <v>Yes</v>
      </c>
      <c r="R65" s="1" t="str">
        <f>VLOOKUP(Cohort[[#This Row],[Code]],Codes[],COLUMN(Codes[[#Headers],[Labour History]]),FALSE)</f>
        <v>Yes</v>
      </c>
      <c r="S65" s="1" t="str">
        <f>VLOOKUP(Cohort[[#This Row],[Code]],Codes[],COLUMN(Codes[[#Headers],[Baby Background Information]]),FALSE)</f>
        <v>Yes</v>
      </c>
      <c r="T65" s="1" t="str">
        <f>VLOOKUP(Cohort[[#This Row],[Code]],Codes[],COLUMN(Codes[[#Headers],[EPDS]]),FALSE)</f>
        <v>Yes</v>
      </c>
      <c r="U65" s="1" t="str">
        <f>VLOOKUP(Cohort[[#This Row],[Code]],Codes[],COLUMN(Codes[[#Headers],[Mother''s Medications]]),FALSE)</f>
        <v>Yes</v>
      </c>
      <c r="V65" s="1" t="str">
        <f>VLOOKUP(Cohort[[#This Row],[Code]],Codes[],COLUMN(Codes[[#Headers],[Baby Medications]]),FALSE)</f>
        <v>Yes</v>
      </c>
      <c r="W65" s="1" t="str">
        <f>VLOOKUP(Cohort[[#This Row],[Code]],Codes[],COLUMN(Codes[[#Headers],[Obstetric Histpry]]),FALSE)</f>
        <v>Yes</v>
      </c>
      <c r="X65" s="1" t="str">
        <f>VLOOKUP(Cohort[[#This Row],[Code]],Codes[],COLUMN(Codes[[#Headers],[18 Month Follow on Data]]),FALSE)</f>
        <v>Yes</v>
      </c>
    </row>
    <row r="66" spans="1:24" x14ac:dyDescent="0.2">
      <c r="A66" t="s">
        <v>77</v>
      </c>
      <c r="B66">
        <v>0</v>
      </c>
      <c r="C66">
        <v>0</v>
      </c>
      <c r="D66">
        <v>0</v>
      </c>
      <c r="E66">
        <v>1</v>
      </c>
      <c r="F66">
        <v>0</v>
      </c>
      <c r="G66">
        <v>0</v>
      </c>
      <c r="H66">
        <v>1</v>
      </c>
      <c r="I66" t="str" cm="1">
        <f t="array" ref="I66">TEXT(SUM(10^Code_Mask*(Cohort[[#This Row],[Fetal Pilot Scans, validated or not]:[Has child had an 18 month assessment.  NB this includes limited data, courtesy assessments etc]]&gt;0)),"0000000")</f>
        <v>0100100</v>
      </c>
      <c r="M66" s="1" t="str">
        <f>VLOOKUP(Cohort[[#This Row],[Code]],Codes[],COLUMN(Codes[[#Headers],[Meaning]]),FALSE)</f>
        <v>Term scan, Assessed at 18 months</v>
      </c>
      <c r="N66" s="1" t="str">
        <f>VLOOKUP(Cohort[[#This Row],[Code]],Codes[],COLUMN(Codes[[#Headers],[Parents Demographic]]),FALSE)</f>
        <v>Yes</v>
      </c>
      <c r="O66" s="1" t="str">
        <f>VLOOKUP(Cohort[[#This Row],[Code]],Codes[],COLUMN(Codes[[#Headers],[Mother''s Past Medical History]]),FALSE)</f>
        <v>Yes</v>
      </c>
      <c r="P66" s="1" t="str">
        <f>VLOOKUP(Cohort[[#This Row],[Code]],Codes[],COLUMN(Codes[[#Headers],[EDD + Mode of Conception]]),FALSE)</f>
        <v>Yes</v>
      </c>
      <c r="Q66" s="1" t="str">
        <f>VLOOKUP(Cohort[[#This Row],[Code]],Codes[],COLUMN(Codes[[#Headers],[Late Pregnancy History]]),FALSE)</f>
        <v>Yes</v>
      </c>
      <c r="R66" s="1" t="str">
        <f>VLOOKUP(Cohort[[#This Row],[Code]],Codes[],COLUMN(Codes[[#Headers],[Labour History]]),FALSE)</f>
        <v>Yes</v>
      </c>
      <c r="S66" s="1" t="str">
        <f>VLOOKUP(Cohort[[#This Row],[Code]],Codes[],COLUMN(Codes[[#Headers],[Baby Background Information]]),FALSE)</f>
        <v>Yes</v>
      </c>
      <c r="T66" s="1" t="str">
        <f>VLOOKUP(Cohort[[#This Row],[Code]],Codes[],COLUMN(Codes[[#Headers],[EPDS]]),FALSE)</f>
        <v>Yes</v>
      </c>
      <c r="U66" s="1" t="str">
        <f>VLOOKUP(Cohort[[#This Row],[Code]],Codes[],COLUMN(Codes[[#Headers],[Mother''s Medications]]),FALSE)</f>
        <v>Yes</v>
      </c>
      <c r="V66" s="1" t="str">
        <f>VLOOKUP(Cohort[[#This Row],[Code]],Codes[],COLUMN(Codes[[#Headers],[Baby Medications]]),FALSE)</f>
        <v>Yes</v>
      </c>
      <c r="W66" s="1" t="str">
        <f>VLOOKUP(Cohort[[#This Row],[Code]],Codes[],COLUMN(Codes[[#Headers],[Obstetric Histpry]]),FALSE)</f>
        <v>Yes</v>
      </c>
      <c r="X66" s="1" t="str">
        <f>VLOOKUP(Cohort[[#This Row],[Code]],Codes[],COLUMN(Codes[[#Headers],[18 Month Follow on Data]]),FALSE)</f>
        <v>Yes</v>
      </c>
    </row>
    <row r="67" spans="1:24" ht="51" x14ac:dyDescent="0.2">
      <c r="A67" t="s">
        <v>78</v>
      </c>
      <c r="B67">
        <v>0</v>
      </c>
      <c r="C67">
        <v>0</v>
      </c>
      <c r="D67">
        <v>0</v>
      </c>
      <c r="E67">
        <v>1</v>
      </c>
      <c r="F67">
        <v>0</v>
      </c>
      <c r="G67">
        <v>0</v>
      </c>
      <c r="H67">
        <v>0</v>
      </c>
      <c r="I67" t="str" cm="1">
        <f t="array" ref="I67">TEXT(SUM(10^Code_Mask*(Cohort[[#This Row],[Fetal Pilot Scans, validated or not]:[Has child had an 18 month assessment.  NB this includes limited data, courtesy assessments etc]]&gt;0)),"0000000")</f>
        <v>0100000</v>
      </c>
      <c r="K67" s="1" t="s">
        <v>16</v>
      </c>
      <c r="M67" s="1" t="str">
        <f>VLOOKUP(Cohort[[#This Row],[Code]],Codes[],COLUMN(Codes[[#Headers],[Meaning]]),FALSE)</f>
        <v>Term scan, not assessed</v>
      </c>
      <c r="N67" s="1" t="str">
        <f>VLOOKUP(Cohort[[#This Row],[Code]],Codes[],COLUMN(Codes[[#Headers],[Parents Demographic]]),FALSE)</f>
        <v>Yes</v>
      </c>
      <c r="O67" s="1" t="str">
        <f>VLOOKUP(Cohort[[#This Row],[Code]],Codes[],COLUMN(Codes[[#Headers],[Mother''s Past Medical History]]),FALSE)</f>
        <v>Yes</v>
      </c>
      <c r="P67" s="1" t="str">
        <f>VLOOKUP(Cohort[[#This Row],[Code]],Codes[],COLUMN(Codes[[#Headers],[EDD + Mode of Conception]]),FALSE)</f>
        <v>Yes</v>
      </c>
      <c r="Q67" s="1" t="str">
        <f>VLOOKUP(Cohort[[#This Row],[Code]],Codes[],COLUMN(Codes[[#Headers],[Late Pregnancy History]]),FALSE)</f>
        <v>Yes</v>
      </c>
      <c r="R67" s="1" t="str">
        <f>VLOOKUP(Cohort[[#This Row],[Code]],Codes[],COLUMN(Codes[[#Headers],[Labour History]]),FALSE)</f>
        <v>Yes</v>
      </c>
      <c r="S67" s="1" t="str">
        <f>VLOOKUP(Cohort[[#This Row],[Code]],Codes[],COLUMN(Codes[[#Headers],[Baby Background Information]]),FALSE)</f>
        <v>Yes</v>
      </c>
      <c r="T67" s="1" t="str">
        <f>VLOOKUP(Cohort[[#This Row],[Code]],Codes[],COLUMN(Codes[[#Headers],[EPDS]]),FALSE)</f>
        <v>Yes</v>
      </c>
      <c r="U67" s="1" t="str">
        <f>VLOOKUP(Cohort[[#This Row],[Code]],Codes[],COLUMN(Codes[[#Headers],[Mother''s Medications]]),FALSE)</f>
        <v>Yes</v>
      </c>
      <c r="V67" s="1" t="str">
        <f>VLOOKUP(Cohort[[#This Row],[Code]],Codes[],COLUMN(Codes[[#Headers],[Baby Medications]]),FALSE)</f>
        <v>Yes</v>
      </c>
      <c r="W67" s="1" t="str">
        <f>VLOOKUP(Cohort[[#This Row],[Code]],Codes[],COLUMN(Codes[[#Headers],[Obstetric Histpry]]),FALSE)</f>
        <v>Yes</v>
      </c>
      <c r="X67" s="1" t="str">
        <f>VLOOKUP(Cohort[[#This Row],[Code]],Codes[],COLUMN(Codes[[#Headers],[18 Month Follow on Data]]),FALSE)</f>
        <v>No</v>
      </c>
    </row>
    <row r="68" spans="1:24" x14ac:dyDescent="0.2">
      <c r="A68" t="s">
        <v>79</v>
      </c>
      <c r="B68">
        <v>0</v>
      </c>
      <c r="C68">
        <v>0</v>
      </c>
      <c r="D68">
        <v>0</v>
      </c>
      <c r="E68">
        <v>1</v>
      </c>
      <c r="F68">
        <v>0</v>
      </c>
      <c r="G68">
        <v>0</v>
      </c>
      <c r="H68">
        <v>1</v>
      </c>
      <c r="I68" t="str" cm="1">
        <f t="array" ref="I68">TEXT(SUM(10^Code_Mask*(Cohort[[#This Row],[Fetal Pilot Scans, validated or not]:[Has child had an 18 month assessment.  NB this includes limited data, courtesy assessments etc]]&gt;0)),"0000000")</f>
        <v>0100100</v>
      </c>
      <c r="M68" s="1" t="str">
        <f>VLOOKUP(Cohort[[#This Row],[Code]],Codes[],COLUMN(Codes[[#Headers],[Meaning]]),FALSE)</f>
        <v>Term scan, Assessed at 18 months</v>
      </c>
      <c r="N68" s="1" t="str">
        <f>VLOOKUP(Cohort[[#This Row],[Code]],Codes[],COLUMN(Codes[[#Headers],[Parents Demographic]]),FALSE)</f>
        <v>Yes</v>
      </c>
      <c r="O68" s="1" t="str">
        <f>VLOOKUP(Cohort[[#This Row],[Code]],Codes[],COLUMN(Codes[[#Headers],[Mother''s Past Medical History]]),FALSE)</f>
        <v>Yes</v>
      </c>
      <c r="P68" s="1" t="str">
        <f>VLOOKUP(Cohort[[#This Row],[Code]],Codes[],COLUMN(Codes[[#Headers],[EDD + Mode of Conception]]),FALSE)</f>
        <v>Yes</v>
      </c>
      <c r="Q68" s="1" t="str">
        <f>VLOOKUP(Cohort[[#This Row],[Code]],Codes[],COLUMN(Codes[[#Headers],[Late Pregnancy History]]),FALSE)</f>
        <v>Yes</v>
      </c>
      <c r="R68" s="1" t="str">
        <f>VLOOKUP(Cohort[[#This Row],[Code]],Codes[],COLUMN(Codes[[#Headers],[Labour History]]),FALSE)</f>
        <v>Yes</v>
      </c>
      <c r="S68" s="1" t="str">
        <f>VLOOKUP(Cohort[[#This Row],[Code]],Codes[],COLUMN(Codes[[#Headers],[Baby Background Information]]),FALSE)</f>
        <v>Yes</v>
      </c>
      <c r="T68" s="1" t="str">
        <f>VLOOKUP(Cohort[[#This Row],[Code]],Codes[],COLUMN(Codes[[#Headers],[EPDS]]),FALSE)</f>
        <v>Yes</v>
      </c>
      <c r="U68" s="1" t="str">
        <f>VLOOKUP(Cohort[[#This Row],[Code]],Codes[],COLUMN(Codes[[#Headers],[Mother''s Medications]]),FALSE)</f>
        <v>Yes</v>
      </c>
      <c r="V68" s="1" t="str">
        <f>VLOOKUP(Cohort[[#This Row],[Code]],Codes[],COLUMN(Codes[[#Headers],[Baby Medications]]),FALSE)</f>
        <v>Yes</v>
      </c>
      <c r="W68" s="1" t="str">
        <f>VLOOKUP(Cohort[[#This Row],[Code]],Codes[],COLUMN(Codes[[#Headers],[Obstetric Histpry]]),FALSE)</f>
        <v>Yes</v>
      </c>
      <c r="X68" s="1" t="str">
        <f>VLOOKUP(Cohort[[#This Row],[Code]],Codes[],COLUMN(Codes[[#Headers],[18 Month Follow on Data]]),FALSE)</f>
        <v>Yes</v>
      </c>
    </row>
    <row r="69" spans="1:24" ht="51" x14ac:dyDescent="0.2">
      <c r="A69" t="s">
        <v>80</v>
      </c>
      <c r="B69">
        <v>0</v>
      </c>
      <c r="C69">
        <v>0</v>
      </c>
      <c r="D69">
        <v>0</v>
      </c>
      <c r="E69">
        <v>1</v>
      </c>
      <c r="F69">
        <v>0</v>
      </c>
      <c r="G69">
        <v>0</v>
      </c>
      <c r="H69">
        <v>0</v>
      </c>
      <c r="I69" t="str" cm="1">
        <f t="array" ref="I69">TEXT(SUM(10^Code_Mask*(Cohort[[#This Row],[Fetal Pilot Scans, validated or not]:[Has child had an 18 month assessment.  NB this includes limited data, courtesy assessments etc]]&gt;0)),"0000000")</f>
        <v>0100000</v>
      </c>
      <c r="K69" s="1" t="s">
        <v>16</v>
      </c>
      <c r="M69" s="1" t="str">
        <f>VLOOKUP(Cohort[[#This Row],[Code]],Codes[],COLUMN(Codes[[#Headers],[Meaning]]),FALSE)</f>
        <v>Term scan, not assessed</v>
      </c>
      <c r="N69" s="1" t="str">
        <f>VLOOKUP(Cohort[[#This Row],[Code]],Codes[],COLUMN(Codes[[#Headers],[Parents Demographic]]),FALSE)</f>
        <v>Yes</v>
      </c>
      <c r="O69" s="1" t="str">
        <f>VLOOKUP(Cohort[[#This Row],[Code]],Codes[],COLUMN(Codes[[#Headers],[Mother''s Past Medical History]]),FALSE)</f>
        <v>Yes</v>
      </c>
      <c r="P69" s="1" t="str">
        <f>VLOOKUP(Cohort[[#This Row],[Code]],Codes[],COLUMN(Codes[[#Headers],[EDD + Mode of Conception]]),FALSE)</f>
        <v>Yes</v>
      </c>
      <c r="Q69" s="1" t="str">
        <f>VLOOKUP(Cohort[[#This Row],[Code]],Codes[],COLUMN(Codes[[#Headers],[Late Pregnancy History]]),FALSE)</f>
        <v>Yes</v>
      </c>
      <c r="R69" s="1" t="str">
        <f>VLOOKUP(Cohort[[#This Row],[Code]],Codes[],COLUMN(Codes[[#Headers],[Labour History]]),FALSE)</f>
        <v>Yes</v>
      </c>
      <c r="S69" s="1" t="str">
        <f>VLOOKUP(Cohort[[#This Row],[Code]],Codes[],COLUMN(Codes[[#Headers],[Baby Background Information]]),FALSE)</f>
        <v>Yes</v>
      </c>
      <c r="T69" s="1" t="str">
        <f>VLOOKUP(Cohort[[#This Row],[Code]],Codes[],COLUMN(Codes[[#Headers],[EPDS]]),FALSE)</f>
        <v>Yes</v>
      </c>
      <c r="U69" s="1" t="str">
        <f>VLOOKUP(Cohort[[#This Row],[Code]],Codes[],COLUMN(Codes[[#Headers],[Mother''s Medications]]),FALSE)</f>
        <v>Yes</v>
      </c>
      <c r="V69" s="1" t="str">
        <f>VLOOKUP(Cohort[[#This Row],[Code]],Codes[],COLUMN(Codes[[#Headers],[Baby Medications]]),FALSE)</f>
        <v>Yes</v>
      </c>
      <c r="W69" s="1" t="str">
        <f>VLOOKUP(Cohort[[#This Row],[Code]],Codes[],COLUMN(Codes[[#Headers],[Obstetric Histpry]]),FALSE)</f>
        <v>Yes</v>
      </c>
      <c r="X69" s="1" t="str">
        <f>VLOOKUP(Cohort[[#This Row],[Code]],Codes[],COLUMN(Codes[[#Headers],[18 Month Follow on Data]]),FALSE)</f>
        <v>No</v>
      </c>
    </row>
    <row r="70" spans="1:24" x14ac:dyDescent="0.2">
      <c r="A70" t="s">
        <v>81</v>
      </c>
      <c r="B70">
        <v>0</v>
      </c>
      <c r="C70">
        <v>0</v>
      </c>
      <c r="D70">
        <v>0</v>
      </c>
      <c r="E70">
        <v>1</v>
      </c>
      <c r="F70">
        <v>0</v>
      </c>
      <c r="G70">
        <v>0</v>
      </c>
      <c r="H70">
        <v>1</v>
      </c>
      <c r="I70" t="str" cm="1">
        <f t="array" ref="I70">TEXT(SUM(10^Code_Mask*(Cohort[[#This Row],[Fetal Pilot Scans, validated or not]:[Has child had an 18 month assessment.  NB this includes limited data, courtesy assessments etc]]&gt;0)),"0000000")</f>
        <v>0100100</v>
      </c>
      <c r="M70" s="1" t="str">
        <f>VLOOKUP(Cohort[[#This Row],[Code]],Codes[],COLUMN(Codes[[#Headers],[Meaning]]),FALSE)</f>
        <v>Term scan, Assessed at 18 months</v>
      </c>
      <c r="N70" s="1" t="str">
        <f>VLOOKUP(Cohort[[#This Row],[Code]],Codes[],COLUMN(Codes[[#Headers],[Parents Demographic]]),FALSE)</f>
        <v>Yes</v>
      </c>
      <c r="O70" s="1" t="str">
        <f>VLOOKUP(Cohort[[#This Row],[Code]],Codes[],COLUMN(Codes[[#Headers],[Mother''s Past Medical History]]),FALSE)</f>
        <v>Yes</v>
      </c>
      <c r="P70" s="1" t="str">
        <f>VLOOKUP(Cohort[[#This Row],[Code]],Codes[],COLUMN(Codes[[#Headers],[EDD + Mode of Conception]]),FALSE)</f>
        <v>Yes</v>
      </c>
      <c r="Q70" s="1" t="str">
        <f>VLOOKUP(Cohort[[#This Row],[Code]],Codes[],COLUMN(Codes[[#Headers],[Late Pregnancy History]]),FALSE)</f>
        <v>Yes</v>
      </c>
      <c r="R70" s="1" t="str">
        <f>VLOOKUP(Cohort[[#This Row],[Code]],Codes[],COLUMN(Codes[[#Headers],[Labour History]]),FALSE)</f>
        <v>Yes</v>
      </c>
      <c r="S70" s="1" t="str">
        <f>VLOOKUP(Cohort[[#This Row],[Code]],Codes[],COLUMN(Codes[[#Headers],[Baby Background Information]]),FALSE)</f>
        <v>Yes</v>
      </c>
      <c r="T70" s="1" t="str">
        <f>VLOOKUP(Cohort[[#This Row],[Code]],Codes[],COLUMN(Codes[[#Headers],[EPDS]]),FALSE)</f>
        <v>Yes</v>
      </c>
      <c r="U70" s="1" t="str">
        <f>VLOOKUP(Cohort[[#This Row],[Code]],Codes[],COLUMN(Codes[[#Headers],[Mother''s Medications]]),FALSE)</f>
        <v>Yes</v>
      </c>
      <c r="V70" s="1" t="str">
        <f>VLOOKUP(Cohort[[#This Row],[Code]],Codes[],COLUMN(Codes[[#Headers],[Baby Medications]]),FALSE)</f>
        <v>Yes</v>
      </c>
      <c r="W70" s="1" t="str">
        <f>VLOOKUP(Cohort[[#This Row],[Code]],Codes[],COLUMN(Codes[[#Headers],[Obstetric Histpry]]),FALSE)</f>
        <v>Yes</v>
      </c>
      <c r="X70" s="1" t="str">
        <f>VLOOKUP(Cohort[[#This Row],[Code]],Codes[],COLUMN(Codes[[#Headers],[18 Month Follow on Data]]),FALSE)</f>
        <v>Yes</v>
      </c>
    </row>
    <row r="71" spans="1:24" x14ac:dyDescent="0.2">
      <c r="A71" t="s">
        <v>82</v>
      </c>
      <c r="B71">
        <v>0</v>
      </c>
      <c r="C71">
        <v>0</v>
      </c>
      <c r="D71">
        <v>0</v>
      </c>
      <c r="E71">
        <v>0</v>
      </c>
      <c r="F71">
        <v>1</v>
      </c>
      <c r="G71">
        <v>1</v>
      </c>
      <c r="H71">
        <v>1</v>
      </c>
      <c r="I71" t="str" cm="1">
        <f t="array" ref="I71">TEXT(SUM(10^Code_Mask*(Cohort[[#This Row],[Fetal Pilot Scans, validated or not]:[Has child had an 18 month assessment.  NB this includes limited data, courtesy assessments etc]]&gt;0)),"0000000")</f>
        <v>0011100</v>
      </c>
      <c r="M71" s="1" t="str">
        <f>VLOOKUP(Cohort[[#This Row],[Code]],Codes[],COLUMN(Codes[[#Headers],[Meaning]]),FALSE)</f>
        <v>Pre-term and pre-term at term scans, assessed at 18 months</v>
      </c>
      <c r="N71" s="1" t="str">
        <f>VLOOKUP(Cohort[[#This Row],[Code]],Codes[],COLUMN(Codes[[#Headers],[Parents Demographic]]),FALSE)</f>
        <v>Yes</v>
      </c>
      <c r="O71" s="1" t="str">
        <f>VLOOKUP(Cohort[[#This Row],[Code]],Codes[],COLUMN(Codes[[#Headers],[Mother''s Past Medical History]]),FALSE)</f>
        <v>Yes</v>
      </c>
      <c r="P71" s="1" t="str">
        <f>VLOOKUP(Cohort[[#This Row],[Code]],Codes[],COLUMN(Codes[[#Headers],[EDD + Mode of Conception]]),FALSE)</f>
        <v>Yes</v>
      </c>
      <c r="Q71" s="1" t="str">
        <f>VLOOKUP(Cohort[[#This Row],[Code]],Codes[],COLUMN(Codes[[#Headers],[Late Pregnancy History]]),FALSE)</f>
        <v>Yes</v>
      </c>
      <c r="R71" s="1" t="str">
        <f>VLOOKUP(Cohort[[#This Row],[Code]],Codes[],COLUMN(Codes[[#Headers],[Labour History]]),FALSE)</f>
        <v>Yes</v>
      </c>
      <c r="S71" s="1" t="str">
        <f>VLOOKUP(Cohort[[#This Row],[Code]],Codes[],COLUMN(Codes[[#Headers],[Baby Background Information]]),FALSE)</f>
        <v>Yes</v>
      </c>
      <c r="T71" s="1" t="str">
        <f>VLOOKUP(Cohort[[#This Row],[Code]],Codes[],COLUMN(Codes[[#Headers],[EPDS]]),FALSE)</f>
        <v>Yes</v>
      </c>
      <c r="U71" s="1" t="str">
        <f>VLOOKUP(Cohort[[#This Row],[Code]],Codes[],COLUMN(Codes[[#Headers],[Mother''s Medications]]),FALSE)</f>
        <v>Yes</v>
      </c>
      <c r="V71" s="1" t="str">
        <f>VLOOKUP(Cohort[[#This Row],[Code]],Codes[],COLUMN(Codes[[#Headers],[Baby Medications]]),FALSE)</f>
        <v>Yes</v>
      </c>
      <c r="W71" s="1" t="str">
        <f>VLOOKUP(Cohort[[#This Row],[Code]],Codes[],COLUMN(Codes[[#Headers],[Obstetric Histpry]]),FALSE)</f>
        <v>Yes</v>
      </c>
      <c r="X71" s="1" t="str">
        <f>VLOOKUP(Cohort[[#This Row],[Code]],Codes[],COLUMN(Codes[[#Headers],[18 Month Follow on Data]]),FALSE)</f>
        <v>Yes</v>
      </c>
    </row>
    <row r="72" spans="1:24" x14ac:dyDescent="0.2">
      <c r="A72" t="s">
        <v>83</v>
      </c>
      <c r="B72">
        <v>0</v>
      </c>
      <c r="C72">
        <v>0</v>
      </c>
      <c r="D72">
        <v>0</v>
      </c>
      <c r="E72">
        <v>0</v>
      </c>
      <c r="F72">
        <v>1</v>
      </c>
      <c r="G72">
        <v>0</v>
      </c>
      <c r="H72">
        <v>1</v>
      </c>
      <c r="I72" t="str" cm="1">
        <f t="array" ref="I72">TEXT(SUM(10^Code_Mask*(Cohort[[#This Row],[Fetal Pilot Scans, validated or not]:[Has child had an 18 month assessment.  NB this includes limited data, courtesy assessments etc]]&gt;0)),"0000000")</f>
        <v>0010100</v>
      </c>
      <c r="M72" s="1" t="str">
        <f>VLOOKUP(Cohort[[#This Row],[Code]],Codes[],COLUMN(Codes[[#Headers],[Meaning]]),FALSE)</f>
        <v>Pre-term scan, no other scans, assessed at 18 months</v>
      </c>
      <c r="N72" s="1" t="str">
        <f>VLOOKUP(Cohort[[#This Row],[Code]],Codes[],COLUMN(Codes[[#Headers],[Parents Demographic]]),FALSE)</f>
        <v>Yes</v>
      </c>
      <c r="O72" s="1" t="str">
        <f>VLOOKUP(Cohort[[#This Row],[Code]],Codes[],COLUMN(Codes[[#Headers],[Mother''s Past Medical History]]),FALSE)</f>
        <v>Yes</v>
      </c>
      <c r="P72" s="1" t="str">
        <f>VLOOKUP(Cohort[[#This Row],[Code]],Codes[],COLUMN(Codes[[#Headers],[EDD + Mode of Conception]]),FALSE)</f>
        <v>Yes</v>
      </c>
      <c r="Q72" s="1" t="str">
        <f>VLOOKUP(Cohort[[#This Row],[Code]],Codes[],COLUMN(Codes[[#Headers],[Late Pregnancy History]]),FALSE)</f>
        <v>Yes</v>
      </c>
      <c r="R72" s="1" t="str">
        <f>VLOOKUP(Cohort[[#This Row],[Code]],Codes[],COLUMN(Codes[[#Headers],[Labour History]]),FALSE)</f>
        <v>Yes</v>
      </c>
      <c r="S72" s="1" t="str">
        <f>VLOOKUP(Cohort[[#This Row],[Code]],Codes[],COLUMN(Codes[[#Headers],[Baby Background Information]]),FALSE)</f>
        <v>Yes</v>
      </c>
      <c r="T72" s="1" t="str">
        <f>VLOOKUP(Cohort[[#This Row],[Code]],Codes[],COLUMN(Codes[[#Headers],[EPDS]]),FALSE)</f>
        <v>Yes</v>
      </c>
      <c r="U72" s="1" t="str">
        <f>VLOOKUP(Cohort[[#This Row],[Code]],Codes[],COLUMN(Codes[[#Headers],[Mother''s Medications]]),FALSE)</f>
        <v>Yes</v>
      </c>
      <c r="V72" s="1" t="str">
        <f>VLOOKUP(Cohort[[#This Row],[Code]],Codes[],COLUMN(Codes[[#Headers],[Baby Medications]]),FALSE)</f>
        <v>Yes</v>
      </c>
      <c r="W72" s="1" t="str">
        <f>VLOOKUP(Cohort[[#This Row],[Code]],Codes[],COLUMN(Codes[[#Headers],[Obstetric Histpry]]),FALSE)</f>
        <v>Yes</v>
      </c>
      <c r="X72" s="1" t="str">
        <f>VLOOKUP(Cohort[[#This Row],[Code]],Codes[],COLUMN(Codes[[#Headers],[18 Month Follow on Data]]),FALSE)</f>
        <v>Yes</v>
      </c>
    </row>
    <row r="73" spans="1:24" x14ac:dyDescent="0.2">
      <c r="A73" t="s">
        <v>84</v>
      </c>
      <c r="B73">
        <v>0</v>
      </c>
      <c r="C73">
        <v>0</v>
      </c>
      <c r="D73">
        <v>0</v>
      </c>
      <c r="E73">
        <v>1</v>
      </c>
      <c r="F73">
        <v>0</v>
      </c>
      <c r="G73">
        <v>0</v>
      </c>
      <c r="H73">
        <v>1</v>
      </c>
      <c r="I73" t="str" cm="1">
        <f t="array" ref="I73">TEXT(SUM(10^Code_Mask*(Cohort[[#This Row],[Fetal Pilot Scans, validated or not]:[Has child had an 18 month assessment.  NB this includes limited data, courtesy assessments etc]]&gt;0)),"0000000")</f>
        <v>0100100</v>
      </c>
      <c r="M73" s="1" t="str">
        <f>VLOOKUP(Cohort[[#This Row],[Code]],Codes[],COLUMN(Codes[[#Headers],[Meaning]]),FALSE)</f>
        <v>Term scan, Assessed at 18 months</v>
      </c>
      <c r="N73" s="1" t="str">
        <f>VLOOKUP(Cohort[[#This Row],[Code]],Codes[],COLUMN(Codes[[#Headers],[Parents Demographic]]),FALSE)</f>
        <v>Yes</v>
      </c>
      <c r="O73" s="1" t="str">
        <f>VLOOKUP(Cohort[[#This Row],[Code]],Codes[],COLUMN(Codes[[#Headers],[Mother''s Past Medical History]]),FALSE)</f>
        <v>Yes</v>
      </c>
      <c r="P73" s="1" t="str">
        <f>VLOOKUP(Cohort[[#This Row],[Code]],Codes[],COLUMN(Codes[[#Headers],[EDD + Mode of Conception]]),FALSE)</f>
        <v>Yes</v>
      </c>
      <c r="Q73" s="1" t="str">
        <f>VLOOKUP(Cohort[[#This Row],[Code]],Codes[],COLUMN(Codes[[#Headers],[Late Pregnancy History]]),FALSE)</f>
        <v>Yes</v>
      </c>
      <c r="R73" s="1" t="str">
        <f>VLOOKUP(Cohort[[#This Row],[Code]],Codes[],COLUMN(Codes[[#Headers],[Labour History]]),FALSE)</f>
        <v>Yes</v>
      </c>
      <c r="S73" s="1" t="str">
        <f>VLOOKUP(Cohort[[#This Row],[Code]],Codes[],COLUMN(Codes[[#Headers],[Baby Background Information]]),FALSE)</f>
        <v>Yes</v>
      </c>
      <c r="T73" s="1" t="str">
        <f>VLOOKUP(Cohort[[#This Row],[Code]],Codes[],COLUMN(Codes[[#Headers],[EPDS]]),FALSE)</f>
        <v>Yes</v>
      </c>
      <c r="U73" s="1" t="str">
        <f>VLOOKUP(Cohort[[#This Row],[Code]],Codes[],COLUMN(Codes[[#Headers],[Mother''s Medications]]),FALSE)</f>
        <v>Yes</v>
      </c>
      <c r="V73" s="1" t="str">
        <f>VLOOKUP(Cohort[[#This Row],[Code]],Codes[],COLUMN(Codes[[#Headers],[Baby Medications]]),FALSE)</f>
        <v>Yes</v>
      </c>
      <c r="W73" s="1" t="str">
        <f>VLOOKUP(Cohort[[#This Row],[Code]],Codes[],COLUMN(Codes[[#Headers],[Obstetric Histpry]]),FALSE)</f>
        <v>Yes</v>
      </c>
      <c r="X73" s="1" t="str">
        <f>VLOOKUP(Cohort[[#This Row],[Code]],Codes[],COLUMN(Codes[[#Headers],[18 Month Follow on Data]]),FALSE)</f>
        <v>Yes</v>
      </c>
    </row>
    <row r="74" spans="1:24" x14ac:dyDescent="0.2">
      <c r="A74" t="s">
        <v>85</v>
      </c>
      <c r="B74">
        <v>0</v>
      </c>
      <c r="C74">
        <v>0</v>
      </c>
      <c r="D74">
        <v>0</v>
      </c>
      <c r="E74">
        <v>1</v>
      </c>
      <c r="F74">
        <v>0</v>
      </c>
      <c r="G74">
        <v>0</v>
      </c>
      <c r="H74">
        <v>0</v>
      </c>
      <c r="I74" t="str" cm="1">
        <f t="array" ref="I74">TEXT(SUM(10^Code_Mask*(Cohort[[#This Row],[Fetal Pilot Scans, validated or not]:[Has child had an 18 month assessment.  NB this includes limited data, courtesy assessments etc]]&gt;0)),"0000000")</f>
        <v>0100000</v>
      </c>
      <c r="M74" s="1" t="str">
        <f>VLOOKUP(Cohort[[#This Row],[Code]],Codes[],COLUMN(Codes[[#Headers],[Meaning]]),FALSE)</f>
        <v>Term scan, not assessed</v>
      </c>
      <c r="N74" s="1" t="str">
        <f>VLOOKUP(Cohort[[#This Row],[Code]],Codes[],COLUMN(Codes[[#Headers],[Parents Demographic]]),FALSE)</f>
        <v>Yes</v>
      </c>
      <c r="O74" s="1" t="str">
        <f>VLOOKUP(Cohort[[#This Row],[Code]],Codes[],COLUMN(Codes[[#Headers],[Mother''s Past Medical History]]),FALSE)</f>
        <v>Yes</v>
      </c>
      <c r="P74" s="1" t="str">
        <f>VLOOKUP(Cohort[[#This Row],[Code]],Codes[],COLUMN(Codes[[#Headers],[EDD + Mode of Conception]]),FALSE)</f>
        <v>Yes</v>
      </c>
      <c r="Q74" s="1" t="str">
        <f>VLOOKUP(Cohort[[#This Row],[Code]],Codes[],COLUMN(Codes[[#Headers],[Late Pregnancy History]]),FALSE)</f>
        <v>Yes</v>
      </c>
      <c r="R74" s="1" t="str">
        <f>VLOOKUP(Cohort[[#This Row],[Code]],Codes[],COLUMN(Codes[[#Headers],[Labour History]]),FALSE)</f>
        <v>Yes</v>
      </c>
      <c r="S74" s="1" t="str">
        <f>VLOOKUP(Cohort[[#This Row],[Code]],Codes[],COLUMN(Codes[[#Headers],[Baby Background Information]]),FALSE)</f>
        <v>Yes</v>
      </c>
      <c r="T74" s="1" t="str">
        <f>VLOOKUP(Cohort[[#This Row],[Code]],Codes[],COLUMN(Codes[[#Headers],[EPDS]]),FALSE)</f>
        <v>Yes</v>
      </c>
      <c r="U74" s="1" t="str">
        <f>VLOOKUP(Cohort[[#This Row],[Code]],Codes[],COLUMN(Codes[[#Headers],[Mother''s Medications]]),FALSE)</f>
        <v>Yes</v>
      </c>
      <c r="V74" s="1" t="str">
        <f>VLOOKUP(Cohort[[#This Row],[Code]],Codes[],COLUMN(Codes[[#Headers],[Baby Medications]]),FALSE)</f>
        <v>Yes</v>
      </c>
      <c r="W74" s="1" t="str">
        <f>VLOOKUP(Cohort[[#This Row],[Code]],Codes[],COLUMN(Codes[[#Headers],[Obstetric Histpry]]),FALSE)</f>
        <v>Yes</v>
      </c>
      <c r="X74" s="1" t="str">
        <f>VLOOKUP(Cohort[[#This Row],[Code]],Codes[],COLUMN(Codes[[#Headers],[18 Month Follow on Data]]),FALSE)</f>
        <v>No</v>
      </c>
    </row>
    <row r="75" spans="1:24" x14ac:dyDescent="0.2">
      <c r="A75" t="s">
        <v>86</v>
      </c>
      <c r="B75">
        <v>0</v>
      </c>
      <c r="C75">
        <v>0</v>
      </c>
      <c r="D75">
        <v>0</v>
      </c>
      <c r="E75">
        <v>1</v>
      </c>
      <c r="F75">
        <v>0</v>
      </c>
      <c r="G75">
        <v>0</v>
      </c>
      <c r="H75">
        <v>1</v>
      </c>
      <c r="I75" t="str" cm="1">
        <f t="array" ref="I75">TEXT(SUM(10^Code_Mask*(Cohort[[#This Row],[Fetal Pilot Scans, validated or not]:[Has child had an 18 month assessment.  NB this includes limited data, courtesy assessments etc]]&gt;0)),"0000000")</f>
        <v>0100100</v>
      </c>
      <c r="M75" s="1" t="str">
        <f>VLOOKUP(Cohort[[#This Row],[Code]],Codes[],COLUMN(Codes[[#Headers],[Meaning]]),FALSE)</f>
        <v>Term scan, Assessed at 18 months</v>
      </c>
      <c r="N75" s="1" t="str">
        <f>VLOOKUP(Cohort[[#This Row],[Code]],Codes[],COLUMN(Codes[[#Headers],[Parents Demographic]]),FALSE)</f>
        <v>Yes</v>
      </c>
      <c r="O75" s="1" t="str">
        <f>VLOOKUP(Cohort[[#This Row],[Code]],Codes[],COLUMN(Codes[[#Headers],[Mother''s Past Medical History]]),FALSE)</f>
        <v>Yes</v>
      </c>
      <c r="P75" s="1" t="str">
        <f>VLOOKUP(Cohort[[#This Row],[Code]],Codes[],COLUMN(Codes[[#Headers],[EDD + Mode of Conception]]),FALSE)</f>
        <v>Yes</v>
      </c>
      <c r="Q75" s="1" t="str">
        <f>VLOOKUP(Cohort[[#This Row],[Code]],Codes[],COLUMN(Codes[[#Headers],[Late Pregnancy History]]),FALSE)</f>
        <v>Yes</v>
      </c>
      <c r="R75" s="1" t="str">
        <f>VLOOKUP(Cohort[[#This Row],[Code]],Codes[],COLUMN(Codes[[#Headers],[Labour History]]),FALSE)</f>
        <v>Yes</v>
      </c>
      <c r="S75" s="1" t="str">
        <f>VLOOKUP(Cohort[[#This Row],[Code]],Codes[],COLUMN(Codes[[#Headers],[Baby Background Information]]),FALSE)</f>
        <v>Yes</v>
      </c>
      <c r="T75" s="1" t="str">
        <f>VLOOKUP(Cohort[[#This Row],[Code]],Codes[],COLUMN(Codes[[#Headers],[EPDS]]),FALSE)</f>
        <v>Yes</v>
      </c>
      <c r="U75" s="1" t="str">
        <f>VLOOKUP(Cohort[[#This Row],[Code]],Codes[],COLUMN(Codes[[#Headers],[Mother''s Medications]]),FALSE)</f>
        <v>Yes</v>
      </c>
      <c r="V75" s="1" t="str">
        <f>VLOOKUP(Cohort[[#This Row],[Code]],Codes[],COLUMN(Codes[[#Headers],[Baby Medications]]),FALSE)</f>
        <v>Yes</v>
      </c>
      <c r="W75" s="1" t="str">
        <f>VLOOKUP(Cohort[[#This Row],[Code]],Codes[],COLUMN(Codes[[#Headers],[Obstetric Histpry]]),FALSE)</f>
        <v>Yes</v>
      </c>
      <c r="X75" s="1" t="str">
        <f>VLOOKUP(Cohort[[#This Row],[Code]],Codes[],COLUMN(Codes[[#Headers],[18 Month Follow on Data]]),FALSE)</f>
        <v>Yes</v>
      </c>
    </row>
    <row r="76" spans="1:24" ht="17" x14ac:dyDescent="0.2">
      <c r="A76" t="s">
        <v>87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 t="str" cm="1">
        <f t="array" ref="I76">TEXT(SUM(10^Code_Mask*(Cohort[[#This Row],[Fetal Pilot Scans, validated or not]:[Has child had an 18 month assessment.  NB this includes limited data, courtesy assessments etc]]&gt;0)),"0000000")</f>
        <v>0000000</v>
      </c>
      <c r="K76" s="1" t="s">
        <v>36</v>
      </c>
      <c r="M76" s="1" t="str">
        <f>VLOOKUP(Cohort[[#This Row],[Code]],Codes[],COLUMN(Codes[[#Headers],[Meaning]]),FALSE)</f>
        <v>No dHCP data at ll.  ?Enrolment, ?Baby Born, ?EPDS but not cleaned</v>
      </c>
      <c r="N76" s="1" t="str">
        <f>VLOOKUP(Cohort[[#This Row],[Code]],Codes[],COLUMN(Codes[[#Headers],[Parents Demographic]]),FALSE)</f>
        <v>No</v>
      </c>
      <c r="O76" s="1" t="str">
        <f>VLOOKUP(Cohort[[#This Row],[Code]],Codes[],COLUMN(Codes[[#Headers],[Mother''s Past Medical History]]),FALSE)</f>
        <v>No</v>
      </c>
      <c r="P76" s="1" t="str">
        <f>VLOOKUP(Cohort[[#This Row],[Code]],Codes[],COLUMN(Codes[[#Headers],[EDD + Mode of Conception]]),FALSE)</f>
        <v>No</v>
      </c>
      <c r="Q76" s="1" t="str">
        <f>VLOOKUP(Cohort[[#This Row],[Code]],Codes[],COLUMN(Codes[[#Headers],[Late Pregnancy History]]),FALSE)</f>
        <v>No</v>
      </c>
      <c r="R76" s="1" t="str">
        <f>VLOOKUP(Cohort[[#This Row],[Code]],Codes[],COLUMN(Codes[[#Headers],[Labour History]]),FALSE)</f>
        <v>No</v>
      </c>
      <c r="S76" s="1" t="str">
        <f>VLOOKUP(Cohort[[#This Row],[Code]],Codes[],COLUMN(Codes[[#Headers],[Baby Background Information]]),FALSE)</f>
        <v>No</v>
      </c>
      <c r="T76" s="1" t="str">
        <f>VLOOKUP(Cohort[[#This Row],[Code]],Codes[],COLUMN(Codes[[#Headers],[EPDS]]),FALSE)</f>
        <v>No</v>
      </c>
      <c r="U76" s="1" t="str">
        <f>VLOOKUP(Cohort[[#This Row],[Code]],Codes[],COLUMN(Codes[[#Headers],[Mother''s Medications]]),FALSE)</f>
        <v>No</v>
      </c>
      <c r="V76" s="1" t="str">
        <f>VLOOKUP(Cohort[[#This Row],[Code]],Codes[],COLUMN(Codes[[#Headers],[Baby Medications]]),FALSE)</f>
        <v>No</v>
      </c>
      <c r="W76" s="1" t="str">
        <f>VLOOKUP(Cohort[[#This Row],[Code]],Codes[],COLUMN(Codes[[#Headers],[Obstetric Histpry]]),FALSE)</f>
        <v>No</v>
      </c>
      <c r="X76" s="1" t="str">
        <f>VLOOKUP(Cohort[[#This Row],[Code]],Codes[],COLUMN(Codes[[#Headers],[18 Month Follow on Data]]),FALSE)</f>
        <v>No</v>
      </c>
    </row>
    <row r="77" spans="1:24" ht="68" x14ac:dyDescent="0.2">
      <c r="A77" t="s">
        <v>88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1</v>
      </c>
      <c r="I77" t="str" cm="1">
        <f t="array" ref="I77">TEXT(SUM(10^Code_Mask*(Cohort[[#This Row],[Fetal Pilot Scans, validated or not]:[Has child had an 18 month assessment.  NB this includes limited data, courtesy assessments etc]]&gt;0)),"0000000")</f>
        <v>0000100</v>
      </c>
      <c r="L77" s="1" t="s">
        <v>1218</v>
      </c>
      <c r="M77" s="1" t="str">
        <f>VLOOKUP(Cohort[[#This Row],[Code]],Codes[],COLUMN(Codes[[#Headers],[Meaning]]),FALSE)</f>
        <v>Follow up but no scans recorded.  All neontal pilot scans not entered into redcap except one failed scan.  No data at all except follow up</v>
      </c>
      <c r="N77" s="1" t="str">
        <f>VLOOKUP(Cohort[[#This Row],[Code]],Codes[],COLUMN(Codes[[#Headers],[Parents Demographic]]),FALSE)</f>
        <v>No</v>
      </c>
      <c r="O77" s="1" t="str">
        <f>VLOOKUP(Cohort[[#This Row],[Code]],Codes[],COLUMN(Codes[[#Headers],[Mother''s Past Medical History]]),FALSE)</f>
        <v>No</v>
      </c>
      <c r="P77" s="1" t="str">
        <f>VLOOKUP(Cohort[[#This Row],[Code]],Codes[],COLUMN(Codes[[#Headers],[EDD + Mode of Conception]]),FALSE)</f>
        <v>EDD in the follow up</v>
      </c>
      <c r="Q77" s="1" t="str">
        <f>VLOOKUP(Cohort[[#This Row],[Code]],Codes[],COLUMN(Codes[[#Headers],[Late Pregnancy History]]),FALSE)</f>
        <v>No</v>
      </c>
      <c r="R77" s="1" t="str">
        <f>VLOOKUP(Cohort[[#This Row],[Code]],Codes[],COLUMN(Codes[[#Headers],[Labour History]]),FALSE)</f>
        <v>No</v>
      </c>
      <c r="S77" s="1" t="str">
        <f>VLOOKUP(Cohort[[#This Row],[Code]],Codes[],COLUMN(Codes[[#Headers],[Baby Background Information]]),FALSE)</f>
        <v>No</v>
      </c>
      <c r="T77" s="1" t="str">
        <f>VLOOKUP(Cohort[[#This Row],[Code]],Codes[],COLUMN(Codes[[#Headers],[EPDS]]),FALSE)</f>
        <v>No</v>
      </c>
      <c r="U77" s="1" t="str">
        <f>VLOOKUP(Cohort[[#This Row],[Code]],Codes[],COLUMN(Codes[[#Headers],[Mother''s Medications]]),FALSE)</f>
        <v>No</v>
      </c>
      <c r="V77" s="1" t="str">
        <f>VLOOKUP(Cohort[[#This Row],[Code]],Codes[],COLUMN(Codes[[#Headers],[Baby Medications]]),FALSE)</f>
        <v>No</v>
      </c>
      <c r="W77" s="1" t="str">
        <f>VLOOKUP(Cohort[[#This Row],[Code]],Codes[],COLUMN(Codes[[#Headers],[Obstetric Histpry]]),FALSE)</f>
        <v>No</v>
      </c>
      <c r="X77" s="1" t="str">
        <f>VLOOKUP(Cohort[[#This Row],[Code]],Codes[],COLUMN(Codes[[#Headers],[18 Month Follow on Data]]),FALSE)</f>
        <v>Yes - uncleaned</v>
      </c>
    </row>
    <row r="78" spans="1:24" x14ac:dyDescent="0.2">
      <c r="A78" t="s">
        <v>89</v>
      </c>
      <c r="B78">
        <v>0</v>
      </c>
      <c r="C78">
        <v>0</v>
      </c>
      <c r="D78">
        <v>0</v>
      </c>
      <c r="E78">
        <v>1</v>
      </c>
      <c r="F78">
        <v>0</v>
      </c>
      <c r="G78">
        <v>0</v>
      </c>
      <c r="H78">
        <v>0</v>
      </c>
      <c r="I78" t="str" cm="1">
        <f t="array" ref="I78">TEXT(SUM(10^Code_Mask*(Cohort[[#This Row],[Fetal Pilot Scans, validated or not]:[Has child had an 18 month assessment.  NB this includes limited data, courtesy assessments etc]]&gt;0)),"0000000")</f>
        <v>0100000</v>
      </c>
      <c r="M78" s="1" t="str">
        <f>VLOOKUP(Cohort[[#This Row],[Code]],Codes[],COLUMN(Codes[[#Headers],[Meaning]]),FALSE)</f>
        <v>Term scan, not assessed</v>
      </c>
      <c r="N78" s="1" t="str">
        <f>VLOOKUP(Cohort[[#This Row],[Code]],Codes[],COLUMN(Codes[[#Headers],[Parents Demographic]]),FALSE)</f>
        <v>Yes</v>
      </c>
      <c r="O78" s="1" t="str">
        <f>VLOOKUP(Cohort[[#This Row],[Code]],Codes[],COLUMN(Codes[[#Headers],[Mother''s Past Medical History]]),FALSE)</f>
        <v>Yes</v>
      </c>
      <c r="P78" s="1" t="str">
        <f>VLOOKUP(Cohort[[#This Row],[Code]],Codes[],COLUMN(Codes[[#Headers],[EDD + Mode of Conception]]),FALSE)</f>
        <v>Yes</v>
      </c>
      <c r="Q78" s="1" t="str">
        <f>VLOOKUP(Cohort[[#This Row],[Code]],Codes[],COLUMN(Codes[[#Headers],[Late Pregnancy History]]),FALSE)</f>
        <v>Yes</v>
      </c>
      <c r="R78" s="1" t="str">
        <f>VLOOKUP(Cohort[[#This Row],[Code]],Codes[],COLUMN(Codes[[#Headers],[Labour History]]),FALSE)</f>
        <v>Yes</v>
      </c>
      <c r="S78" s="1" t="str">
        <f>VLOOKUP(Cohort[[#This Row],[Code]],Codes[],COLUMN(Codes[[#Headers],[Baby Background Information]]),FALSE)</f>
        <v>Yes</v>
      </c>
      <c r="T78" s="1" t="str">
        <f>VLOOKUP(Cohort[[#This Row],[Code]],Codes[],COLUMN(Codes[[#Headers],[EPDS]]),FALSE)</f>
        <v>Yes</v>
      </c>
      <c r="U78" s="1" t="str">
        <f>VLOOKUP(Cohort[[#This Row],[Code]],Codes[],COLUMN(Codes[[#Headers],[Mother''s Medications]]),FALSE)</f>
        <v>Yes</v>
      </c>
      <c r="V78" s="1" t="str">
        <f>VLOOKUP(Cohort[[#This Row],[Code]],Codes[],COLUMN(Codes[[#Headers],[Baby Medications]]),FALSE)</f>
        <v>Yes</v>
      </c>
      <c r="W78" s="1" t="str">
        <f>VLOOKUP(Cohort[[#This Row],[Code]],Codes[],COLUMN(Codes[[#Headers],[Obstetric Histpry]]),FALSE)</f>
        <v>Yes</v>
      </c>
      <c r="X78" s="1" t="str">
        <f>VLOOKUP(Cohort[[#This Row],[Code]],Codes[],COLUMN(Codes[[#Headers],[18 Month Follow on Data]]),FALSE)</f>
        <v>No</v>
      </c>
    </row>
    <row r="79" spans="1:24" x14ac:dyDescent="0.2">
      <c r="A79" t="s">
        <v>90</v>
      </c>
      <c r="B79">
        <v>0</v>
      </c>
      <c r="C79">
        <v>0</v>
      </c>
      <c r="D79">
        <v>0</v>
      </c>
      <c r="E79">
        <v>1</v>
      </c>
      <c r="F79">
        <v>0</v>
      </c>
      <c r="G79">
        <v>0</v>
      </c>
      <c r="H79">
        <v>0</v>
      </c>
      <c r="I79" t="str" cm="1">
        <f t="array" ref="I79">TEXT(SUM(10^Code_Mask*(Cohort[[#This Row],[Fetal Pilot Scans, validated or not]:[Has child had an 18 month assessment.  NB this includes limited data, courtesy assessments etc]]&gt;0)),"0000000")</f>
        <v>0100000</v>
      </c>
      <c r="M79" s="1" t="str">
        <f>VLOOKUP(Cohort[[#This Row],[Code]],Codes[],COLUMN(Codes[[#Headers],[Meaning]]),FALSE)</f>
        <v>Term scan, not assessed</v>
      </c>
      <c r="N79" s="1" t="str">
        <f>VLOOKUP(Cohort[[#This Row],[Code]],Codes[],COLUMN(Codes[[#Headers],[Parents Demographic]]),FALSE)</f>
        <v>Yes</v>
      </c>
      <c r="O79" s="1" t="str">
        <f>VLOOKUP(Cohort[[#This Row],[Code]],Codes[],COLUMN(Codes[[#Headers],[Mother''s Past Medical History]]),FALSE)</f>
        <v>Yes</v>
      </c>
      <c r="P79" s="1" t="str">
        <f>VLOOKUP(Cohort[[#This Row],[Code]],Codes[],COLUMN(Codes[[#Headers],[EDD + Mode of Conception]]),FALSE)</f>
        <v>Yes</v>
      </c>
      <c r="Q79" s="1" t="str">
        <f>VLOOKUP(Cohort[[#This Row],[Code]],Codes[],COLUMN(Codes[[#Headers],[Late Pregnancy History]]),FALSE)</f>
        <v>Yes</v>
      </c>
      <c r="R79" s="1" t="str">
        <f>VLOOKUP(Cohort[[#This Row],[Code]],Codes[],COLUMN(Codes[[#Headers],[Labour History]]),FALSE)</f>
        <v>Yes</v>
      </c>
      <c r="S79" s="1" t="str">
        <f>VLOOKUP(Cohort[[#This Row],[Code]],Codes[],COLUMN(Codes[[#Headers],[Baby Background Information]]),FALSE)</f>
        <v>Yes</v>
      </c>
      <c r="T79" s="1" t="str">
        <f>VLOOKUP(Cohort[[#This Row],[Code]],Codes[],COLUMN(Codes[[#Headers],[EPDS]]),FALSE)</f>
        <v>Yes</v>
      </c>
      <c r="U79" s="1" t="str">
        <f>VLOOKUP(Cohort[[#This Row],[Code]],Codes[],COLUMN(Codes[[#Headers],[Mother''s Medications]]),FALSE)</f>
        <v>Yes</v>
      </c>
      <c r="V79" s="1" t="str">
        <f>VLOOKUP(Cohort[[#This Row],[Code]],Codes[],COLUMN(Codes[[#Headers],[Baby Medications]]),FALSE)</f>
        <v>Yes</v>
      </c>
      <c r="W79" s="1" t="str">
        <f>VLOOKUP(Cohort[[#This Row],[Code]],Codes[],COLUMN(Codes[[#Headers],[Obstetric Histpry]]),FALSE)</f>
        <v>Yes</v>
      </c>
      <c r="X79" s="1" t="str">
        <f>VLOOKUP(Cohort[[#This Row],[Code]],Codes[],COLUMN(Codes[[#Headers],[18 Month Follow on Data]]),FALSE)</f>
        <v>No</v>
      </c>
    </row>
    <row r="80" spans="1:24" x14ac:dyDescent="0.2">
      <c r="A80" t="s">
        <v>91</v>
      </c>
      <c r="B80">
        <v>0</v>
      </c>
      <c r="C80">
        <v>0</v>
      </c>
      <c r="D80">
        <v>0</v>
      </c>
      <c r="E80">
        <v>1</v>
      </c>
      <c r="F80">
        <v>0</v>
      </c>
      <c r="G80">
        <v>0</v>
      </c>
      <c r="H80">
        <v>0</v>
      </c>
      <c r="I80" t="str" cm="1">
        <f t="array" ref="I80">TEXT(SUM(10^Code_Mask*(Cohort[[#This Row],[Fetal Pilot Scans, validated or not]:[Has child had an 18 month assessment.  NB this includes limited data, courtesy assessments etc]]&gt;0)),"0000000")</f>
        <v>0100000</v>
      </c>
      <c r="M80" s="1" t="str">
        <f>VLOOKUP(Cohort[[#This Row],[Code]],Codes[],COLUMN(Codes[[#Headers],[Meaning]]),FALSE)</f>
        <v>Term scan, not assessed</v>
      </c>
      <c r="N80" s="1" t="str">
        <f>VLOOKUP(Cohort[[#This Row],[Code]],Codes[],COLUMN(Codes[[#Headers],[Parents Demographic]]),FALSE)</f>
        <v>Yes</v>
      </c>
      <c r="O80" s="1" t="str">
        <f>VLOOKUP(Cohort[[#This Row],[Code]],Codes[],COLUMN(Codes[[#Headers],[Mother''s Past Medical History]]),FALSE)</f>
        <v>Yes</v>
      </c>
      <c r="P80" s="1" t="str">
        <f>VLOOKUP(Cohort[[#This Row],[Code]],Codes[],COLUMN(Codes[[#Headers],[EDD + Mode of Conception]]),FALSE)</f>
        <v>Yes</v>
      </c>
      <c r="Q80" s="1" t="str">
        <f>VLOOKUP(Cohort[[#This Row],[Code]],Codes[],COLUMN(Codes[[#Headers],[Late Pregnancy History]]),FALSE)</f>
        <v>Yes</v>
      </c>
      <c r="R80" s="1" t="str">
        <f>VLOOKUP(Cohort[[#This Row],[Code]],Codes[],COLUMN(Codes[[#Headers],[Labour History]]),FALSE)</f>
        <v>Yes</v>
      </c>
      <c r="S80" s="1" t="str">
        <f>VLOOKUP(Cohort[[#This Row],[Code]],Codes[],COLUMN(Codes[[#Headers],[Baby Background Information]]),FALSE)</f>
        <v>Yes</v>
      </c>
      <c r="T80" s="1" t="str">
        <f>VLOOKUP(Cohort[[#This Row],[Code]],Codes[],COLUMN(Codes[[#Headers],[EPDS]]),FALSE)</f>
        <v>Yes</v>
      </c>
      <c r="U80" s="1" t="str">
        <f>VLOOKUP(Cohort[[#This Row],[Code]],Codes[],COLUMN(Codes[[#Headers],[Mother''s Medications]]),FALSE)</f>
        <v>Yes</v>
      </c>
      <c r="V80" s="1" t="str">
        <f>VLOOKUP(Cohort[[#This Row],[Code]],Codes[],COLUMN(Codes[[#Headers],[Baby Medications]]),FALSE)</f>
        <v>Yes</v>
      </c>
      <c r="W80" s="1" t="str">
        <f>VLOOKUP(Cohort[[#This Row],[Code]],Codes[],COLUMN(Codes[[#Headers],[Obstetric Histpry]]),FALSE)</f>
        <v>Yes</v>
      </c>
      <c r="X80" s="1" t="str">
        <f>VLOOKUP(Cohort[[#This Row],[Code]],Codes[],COLUMN(Codes[[#Headers],[18 Month Follow on Data]]),FALSE)</f>
        <v>No</v>
      </c>
    </row>
    <row r="81" spans="1:24" x14ac:dyDescent="0.2">
      <c r="A81" t="s">
        <v>92</v>
      </c>
      <c r="B81">
        <v>0</v>
      </c>
      <c r="C81">
        <v>0</v>
      </c>
      <c r="D81">
        <v>0</v>
      </c>
      <c r="E81">
        <v>1</v>
      </c>
      <c r="F81">
        <v>0</v>
      </c>
      <c r="G81">
        <v>0</v>
      </c>
      <c r="H81">
        <v>1</v>
      </c>
      <c r="I81" t="str" cm="1">
        <f t="array" ref="I81">TEXT(SUM(10^Code_Mask*(Cohort[[#This Row],[Fetal Pilot Scans, validated or not]:[Has child had an 18 month assessment.  NB this includes limited data, courtesy assessments etc]]&gt;0)),"0000000")</f>
        <v>0100100</v>
      </c>
      <c r="M81" s="1" t="str">
        <f>VLOOKUP(Cohort[[#This Row],[Code]],Codes[],COLUMN(Codes[[#Headers],[Meaning]]),FALSE)</f>
        <v>Term scan, Assessed at 18 months</v>
      </c>
      <c r="N81" s="1" t="str">
        <f>VLOOKUP(Cohort[[#This Row],[Code]],Codes[],COLUMN(Codes[[#Headers],[Parents Demographic]]),FALSE)</f>
        <v>Yes</v>
      </c>
      <c r="O81" s="1" t="str">
        <f>VLOOKUP(Cohort[[#This Row],[Code]],Codes[],COLUMN(Codes[[#Headers],[Mother''s Past Medical History]]),FALSE)</f>
        <v>Yes</v>
      </c>
      <c r="P81" s="1" t="str">
        <f>VLOOKUP(Cohort[[#This Row],[Code]],Codes[],COLUMN(Codes[[#Headers],[EDD + Mode of Conception]]),FALSE)</f>
        <v>Yes</v>
      </c>
      <c r="Q81" s="1" t="str">
        <f>VLOOKUP(Cohort[[#This Row],[Code]],Codes[],COLUMN(Codes[[#Headers],[Late Pregnancy History]]),FALSE)</f>
        <v>Yes</v>
      </c>
      <c r="R81" s="1" t="str">
        <f>VLOOKUP(Cohort[[#This Row],[Code]],Codes[],COLUMN(Codes[[#Headers],[Labour History]]),FALSE)</f>
        <v>Yes</v>
      </c>
      <c r="S81" s="1" t="str">
        <f>VLOOKUP(Cohort[[#This Row],[Code]],Codes[],COLUMN(Codes[[#Headers],[Baby Background Information]]),FALSE)</f>
        <v>Yes</v>
      </c>
      <c r="T81" s="1" t="str">
        <f>VLOOKUP(Cohort[[#This Row],[Code]],Codes[],COLUMN(Codes[[#Headers],[EPDS]]),FALSE)</f>
        <v>Yes</v>
      </c>
      <c r="U81" s="1" t="str">
        <f>VLOOKUP(Cohort[[#This Row],[Code]],Codes[],COLUMN(Codes[[#Headers],[Mother''s Medications]]),FALSE)</f>
        <v>Yes</v>
      </c>
      <c r="V81" s="1" t="str">
        <f>VLOOKUP(Cohort[[#This Row],[Code]],Codes[],COLUMN(Codes[[#Headers],[Baby Medications]]),FALSE)</f>
        <v>Yes</v>
      </c>
      <c r="W81" s="1" t="str">
        <f>VLOOKUP(Cohort[[#This Row],[Code]],Codes[],COLUMN(Codes[[#Headers],[Obstetric Histpry]]),FALSE)</f>
        <v>Yes</v>
      </c>
      <c r="X81" s="1" t="str">
        <f>VLOOKUP(Cohort[[#This Row],[Code]],Codes[],COLUMN(Codes[[#Headers],[18 Month Follow on Data]]),FALSE)</f>
        <v>Yes</v>
      </c>
    </row>
    <row r="82" spans="1:24" x14ac:dyDescent="0.2">
      <c r="A82" t="s">
        <v>93</v>
      </c>
      <c r="B82">
        <v>0</v>
      </c>
      <c r="C82">
        <v>0</v>
      </c>
      <c r="D82">
        <v>0</v>
      </c>
      <c r="E82">
        <v>1</v>
      </c>
      <c r="F82">
        <v>0</v>
      </c>
      <c r="G82">
        <v>0</v>
      </c>
      <c r="H82">
        <v>1</v>
      </c>
      <c r="I82" t="str" cm="1">
        <f t="array" ref="I82">TEXT(SUM(10^Code_Mask*(Cohort[[#This Row],[Fetal Pilot Scans, validated or not]:[Has child had an 18 month assessment.  NB this includes limited data, courtesy assessments etc]]&gt;0)),"0000000")</f>
        <v>0100100</v>
      </c>
      <c r="M82" s="1" t="str">
        <f>VLOOKUP(Cohort[[#This Row],[Code]],Codes[],COLUMN(Codes[[#Headers],[Meaning]]),FALSE)</f>
        <v>Term scan, Assessed at 18 months</v>
      </c>
      <c r="N82" s="1" t="str">
        <f>VLOOKUP(Cohort[[#This Row],[Code]],Codes[],COLUMN(Codes[[#Headers],[Parents Demographic]]),FALSE)</f>
        <v>Yes</v>
      </c>
      <c r="O82" s="1" t="str">
        <f>VLOOKUP(Cohort[[#This Row],[Code]],Codes[],COLUMN(Codes[[#Headers],[Mother''s Past Medical History]]),FALSE)</f>
        <v>Yes</v>
      </c>
      <c r="P82" s="1" t="str">
        <f>VLOOKUP(Cohort[[#This Row],[Code]],Codes[],COLUMN(Codes[[#Headers],[EDD + Mode of Conception]]),FALSE)</f>
        <v>Yes</v>
      </c>
      <c r="Q82" s="1" t="str">
        <f>VLOOKUP(Cohort[[#This Row],[Code]],Codes[],COLUMN(Codes[[#Headers],[Late Pregnancy History]]),FALSE)</f>
        <v>Yes</v>
      </c>
      <c r="R82" s="1" t="str">
        <f>VLOOKUP(Cohort[[#This Row],[Code]],Codes[],COLUMN(Codes[[#Headers],[Labour History]]),FALSE)</f>
        <v>Yes</v>
      </c>
      <c r="S82" s="1" t="str">
        <f>VLOOKUP(Cohort[[#This Row],[Code]],Codes[],COLUMN(Codes[[#Headers],[Baby Background Information]]),FALSE)</f>
        <v>Yes</v>
      </c>
      <c r="T82" s="1" t="str">
        <f>VLOOKUP(Cohort[[#This Row],[Code]],Codes[],COLUMN(Codes[[#Headers],[EPDS]]),FALSE)</f>
        <v>Yes</v>
      </c>
      <c r="U82" s="1" t="str">
        <f>VLOOKUP(Cohort[[#This Row],[Code]],Codes[],COLUMN(Codes[[#Headers],[Mother''s Medications]]),FALSE)</f>
        <v>Yes</v>
      </c>
      <c r="V82" s="1" t="str">
        <f>VLOOKUP(Cohort[[#This Row],[Code]],Codes[],COLUMN(Codes[[#Headers],[Baby Medications]]),FALSE)</f>
        <v>Yes</v>
      </c>
      <c r="W82" s="1" t="str">
        <f>VLOOKUP(Cohort[[#This Row],[Code]],Codes[],COLUMN(Codes[[#Headers],[Obstetric Histpry]]),FALSE)</f>
        <v>Yes</v>
      </c>
      <c r="X82" s="1" t="str">
        <f>VLOOKUP(Cohort[[#This Row],[Code]],Codes[],COLUMN(Codes[[#Headers],[18 Month Follow on Data]]),FALSE)</f>
        <v>Yes</v>
      </c>
    </row>
    <row r="83" spans="1:24" x14ac:dyDescent="0.2">
      <c r="A83" t="s">
        <v>94</v>
      </c>
      <c r="B83">
        <v>0</v>
      </c>
      <c r="C83">
        <v>0</v>
      </c>
      <c r="D83">
        <v>0</v>
      </c>
      <c r="E83">
        <v>0</v>
      </c>
      <c r="F83">
        <v>0</v>
      </c>
      <c r="G83">
        <v>1</v>
      </c>
      <c r="H83">
        <v>1</v>
      </c>
      <c r="I83" t="str" cm="1">
        <f t="array" ref="I83">TEXT(SUM(10^Code_Mask*(Cohort[[#This Row],[Fetal Pilot Scans, validated or not]:[Has child had an 18 month assessment.  NB this includes limited data, courtesy assessments etc]]&gt;0)),"0000000")</f>
        <v>0001100</v>
      </c>
      <c r="M83" s="1" t="str">
        <f>VLOOKUP(Cohort[[#This Row],[Code]],Codes[],COLUMN(Codes[[#Headers],[Meaning]]),FALSE)</f>
        <v>Pre-term_at term only, no other scans, assessed at 18 months</v>
      </c>
      <c r="N83" s="1" t="str">
        <f>VLOOKUP(Cohort[[#This Row],[Code]],Codes[],COLUMN(Codes[[#Headers],[Parents Demographic]]),FALSE)</f>
        <v>Yes</v>
      </c>
      <c r="O83" s="1" t="str">
        <f>VLOOKUP(Cohort[[#This Row],[Code]],Codes[],COLUMN(Codes[[#Headers],[Mother''s Past Medical History]]),FALSE)</f>
        <v>Yes</v>
      </c>
      <c r="P83" s="1" t="str">
        <f>VLOOKUP(Cohort[[#This Row],[Code]],Codes[],COLUMN(Codes[[#Headers],[EDD + Mode of Conception]]),FALSE)</f>
        <v>Yes</v>
      </c>
      <c r="Q83" s="1" t="str">
        <f>VLOOKUP(Cohort[[#This Row],[Code]],Codes[],COLUMN(Codes[[#Headers],[Late Pregnancy History]]),FALSE)</f>
        <v>Yes</v>
      </c>
      <c r="R83" s="1" t="str">
        <f>VLOOKUP(Cohort[[#This Row],[Code]],Codes[],COLUMN(Codes[[#Headers],[Labour History]]),FALSE)</f>
        <v>Yes</v>
      </c>
      <c r="S83" s="1" t="str">
        <f>VLOOKUP(Cohort[[#This Row],[Code]],Codes[],COLUMN(Codes[[#Headers],[Baby Background Information]]),FALSE)</f>
        <v>Yes</v>
      </c>
      <c r="T83" s="1" t="str">
        <f>VLOOKUP(Cohort[[#This Row],[Code]],Codes[],COLUMN(Codes[[#Headers],[EPDS]]),FALSE)</f>
        <v>Yes</v>
      </c>
      <c r="U83" s="1" t="str">
        <f>VLOOKUP(Cohort[[#This Row],[Code]],Codes[],COLUMN(Codes[[#Headers],[Mother''s Medications]]),FALSE)</f>
        <v>Yes</v>
      </c>
      <c r="V83" s="1" t="str">
        <f>VLOOKUP(Cohort[[#This Row],[Code]],Codes[],COLUMN(Codes[[#Headers],[Baby Medications]]),FALSE)</f>
        <v>Yes</v>
      </c>
      <c r="W83" s="1" t="str">
        <f>VLOOKUP(Cohort[[#This Row],[Code]],Codes[],COLUMN(Codes[[#Headers],[Obstetric Histpry]]),FALSE)</f>
        <v>Yes</v>
      </c>
      <c r="X83" s="1" t="str">
        <f>VLOOKUP(Cohort[[#This Row],[Code]],Codes[],COLUMN(Codes[[#Headers],[18 Month Follow on Data]]),FALSE)</f>
        <v>Yes</v>
      </c>
    </row>
    <row r="84" spans="1:24" ht="51" x14ac:dyDescent="0.2">
      <c r="A84" t="s">
        <v>95</v>
      </c>
      <c r="B84">
        <v>0</v>
      </c>
      <c r="C84">
        <v>0</v>
      </c>
      <c r="D84">
        <v>0</v>
      </c>
      <c r="E84">
        <v>1</v>
      </c>
      <c r="F84">
        <v>0</v>
      </c>
      <c r="G84">
        <v>0</v>
      </c>
      <c r="H84">
        <v>0</v>
      </c>
      <c r="I84" t="str" cm="1">
        <f t="array" ref="I84">TEXT(SUM(10^Code_Mask*(Cohort[[#This Row],[Fetal Pilot Scans, validated or not]:[Has child had an 18 month assessment.  NB this includes limited data, courtesy assessments etc]]&gt;0)),"0000000")</f>
        <v>0100000</v>
      </c>
      <c r="K84" s="1" t="s">
        <v>16</v>
      </c>
      <c r="M84" s="1" t="str">
        <f>VLOOKUP(Cohort[[#This Row],[Code]],Codes[],COLUMN(Codes[[#Headers],[Meaning]]),FALSE)</f>
        <v>Term scan, not assessed</v>
      </c>
      <c r="N84" s="1" t="str">
        <f>VLOOKUP(Cohort[[#This Row],[Code]],Codes[],COLUMN(Codes[[#Headers],[Parents Demographic]]),FALSE)</f>
        <v>Yes</v>
      </c>
      <c r="O84" s="1" t="str">
        <f>VLOOKUP(Cohort[[#This Row],[Code]],Codes[],COLUMN(Codes[[#Headers],[Mother''s Past Medical History]]),FALSE)</f>
        <v>Yes</v>
      </c>
      <c r="P84" s="1" t="str">
        <f>VLOOKUP(Cohort[[#This Row],[Code]],Codes[],COLUMN(Codes[[#Headers],[EDD + Mode of Conception]]),FALSE)</f>
        <v>Yes</v>
      </c>
      <c r="Q84" s="1" t="str">
        <f>VLOOKUP(Cohort[[#This Row],[Code]],Codes[],COLUMN(Codes[[#Headers],[Late Pregnancy History]]),FALSE)</f>
        <v>Yes</v>
      </c>
      <c r="R84" s="1" t="str">
        <f>VLOOKUP(Cohort[[#This Row],[Code]],Codes[],COLUMN(Codes[[#Headers],[Labour History]]),FALSE)</f>
        <v>Yes</v>
      </c>
      <c r="S84" s="1" t="str">
        <f>VLOOKUP(Cohort[[#This Row],[Code]],Codes[],COLUMN(Codes[[#Headers],[Baby Background Information]]),FALSE)</f>
        <v>Yes</v>
      </c>
      <c r="T84" s="1" t="str">
        <f>VLOOKUP(Cohort[[#This Row],[Code]],Codes[],COLUMN(Codes[[#Headers],[EPDS]]),FALSE)</f>
        <v>Yes</v>
      </c>
      <c r="U84" s="1" t="str">
        <f>VLOOKUP(Cohort[[#This Row],[Code]],Codes[],COLUMN(Codes[[#Headers],[Mother''s Medications]]),FALSE)</f>
        <v>Yes</v>
      </c>
      <c r="V84" s="1" t="str">
        <f>VLOOKUP(Cohort[[#This Row],[Code]],Codes[],COLUMN(Codes[[#Headers],[Baby Medications]]),FALSE)</f>
        <v>Yes</v>
      </c>
      <c r="W84" s="1" t="str">
        <f>VLOOKUP(Cohort[[#This Row],[Code]],Codes[],COLUMN(Codes[[#Headers],[Obstetric Histpry]]),FALSE)</f>
        <v>Yes</v>
      </c>
      <c r="X84" s="1" t="str">
        <f>VLOOKUP(Cohort[[#This Row],[Code]],Codes[],COLUMN(Codes[[#Headers],[18 Month Follow on Data]]),FALSE)</f>
        <v>No</v>
      </c>
    </row>
    <row r="85" spans="1:24" ht="51" x14ac:dyDescent="0.2">
      <c r="A85" t="s">
        <v>96</v>
      </c>
      <c r="B85">
        <v>0</v>
      </c>
      <c r="C85">
        <v>0</v>
      </c>
      <c r="D85">
        <v>0</v>
      </c>
      <c r="E85">
        <v>1</v>
      </c>
      <c r="F85">
        <v>0</v>
      </c>
      <c r="G85">
        <v>0</v>
      </c>
      <c r="H85">
        <v>0</v>
      </c>
      <c r="I85" t="str" cm="1">
        <f t="array" ref="I85">TEXT(SUM(10^Code_Mask*(Cohort[[#This Row],[Fetal Pilot Scans, validated or not]:[Has child had an 18 month assessment.  NB this includes limited data, courtesy assessments etc]]&gt;0)),"0000000")</f>
        <v>0100000</v>
      </c>
      <c r="K85" s="1" t="s">
        <v>16</v>
      </c>
      <c r="M85" s="1" t="str">
        <f>VLOOKUP(Cohort[[#This Row],[Code]],Codes[],COLUMN(Codes[[#Headers],[Meaning]]),FALSE)</f>
        <v>Term scan, not assessed</v>
      </c>
      <c r="N85" s="1" t="str">
        <f>VLOOKUP(Cohort[[#This Row],[Code]],Codes[],COLUMN(Codes[[#Headers],[Parents Demographic]]),FALSE)</f>
        <v>Yes</v>
      </c>
      <c r="O85" s="1" t="str">
        <f>VLOOKUP(Cohort[[#This Row],[Code]],Codes[],COLUMN(Codes[[#Headers],[Mother''s Past Medical History]]),FALSE)</f>
        <v>Yes</v>
      </c>
      <c r="P85" s="1" t="str">
        <f>VLOOKUP(Cohort[[#This Row],[Code]],Codes[],COLUMN(Codes[[#Headers],[EDD + Mode of Conception]]),FALSE)</f>
        <v>Yes</v>
      </c>
      <c r="Q85" s="1" t="str">
        <f>VLOOKUP(Cohort[[#This Row],[Code]],Codes[],COLUMN(Codes[[#Headers],[Late Pregnancy History]]),FALSE)</f>
        <v>Yes</v>
      </c>
      <c r="R85" s="1" t="str">
        <f>VLOOKUP(Cohort[[#This Row],[Code]],Codes[],COLUMN(Codes[[#Headers],[Labour History]]),FALSE)</f>
        <v>Yes</v>
      </c>
      <c r="S85" s="1" t="str">
        <f>VLOOKUP(Cohort[[#This Row],[Code]],Codes[],COLUMN(Codes[[#Headers],[Baby Background Information]]),FALSE)</f>
        <v>Yes</v>
      </c>
      <c r="T85" s="1" t="str">
        <f>VLOOKUP(Cohort[[#This Row],[Code]],Codes[],COLUMN(Codes[[#Headers],[EPDS]]),FALSE)</f>
        <v>Yes</v>
      </c>
      <c r="U85" s="1" t="str">
        <f>VLOOKUP(Cohort[[#This Row],[Code]],Codes[],COLUMN(Codes[[#Headers],[Mother''s Medications]]),FALSE)</f>
        <v>Yes</v>
      </c>
      <c r="V85" s="1" t="str">
        <f>VLOOKUP(Cohort[[#This Row],[Code]],Codes[],COLUMN(Codes[[#Headers],[Baby Medications]]),FALSE)</f>
        <v>Yes</v>
      </c>
      <c r="W85" s="1" t="str">
        <f>VLOOKUP(Cohort[[#This Row],[Code]],Codes[],COLUMN(Codes[[#Headers],[Obstetric Histpry]]),FALSE)</f>
        <v>Yes</v>
      </c>
      <c r="X85" s="1" t="str">
        <f>VLOOKUP(Cohort[[#This Row],[Code]],Codes[],COLUMN(Codes[[#Headers],[18 Month Follow on Data]]),FALSE)</f>
        <v>No</v>
      </c>
    </row>
    <row r="86" spans="1:24" x14ac:dyDescent="0.2">
      <c r="A86" t="s">
        <v>97</v>
      </c>
      <c r="B86">
        <v>0</v>
      </c>
      <c r="C86">
        <v>0</v>
      </c>
      <c r="D86">
        <v>0</v>
      </c>
      <c r="E86">
        <v>1</v>
      </c>
      <c r="F86">
        <v>0</v>
      </c>
      <c r="G86">
        <v>0</v>
      </c>
      <c r="H86">
        <v>1</v>
      </c>
      <c r="I86" t="str" cm="1">
        <f t="array" ref="I86">TEXT(SUM(10^Code_Mask*(Cohort[[#This Row],[Fetal Pilot Scans, validated or not]:[Has child had an 18 month assessment.  NB this includes limited data, courtesy assessments etc]]&gt;0)),"0000000")</f>
        <v>0100100</v>
      </c>
      <c r="M86" s="1" t="str">
        <f>VLOOKUP(Cohort[[#This Row],[Code]],Codes[],COLUMN(Codes[[#Headers],[Meaning]]),FALSE)</f>
        <v>Term scan, Assessed at 18 months</v>
      </c>
      <c r="N86" s="1" t="str">
        <f>VLOOKUP(Cohort[[#This Row],[Code]],Codes[],COLUMN(Codes[[#Headers],[Parents Demographic]]),FALSE)</f>
        <v>Yes</v>
      </c>
      <c r="O86" s="1" t="str">
        <f>VLOOKUP(Cohort[[#This Row],[Code]],Codes[],COLUMN(Codes[[#Headers],[Mother''s Past Medical History]]),FALSE)</f>
        <v>Yes</v>
      </c>
      <c r="P86" s="1" t="str">
        <f>VLOOKUP(Cohort[[#This Row],[Code]],Codes[],COLUMN(Codes[[#Headers],[EDD + Mode of Conception]]),FALSE)</f>
        <v>Yes</v>
      </c>
      <c r="Q86" s="1" t="str">
        <f>VLOOKUP(Cohort[[#This Row],[Code]],Codes[],COLUMN(Codes[[#Headers],[Late Pregnancy History]]),FALSE)</f>
        <v>Yes</v>
      </c>
      <c r="R86" s="1" t="str">
        <f>VLOOKUP(Cohort[[#This Row],[Code]],Codes[],COLUMN(Codes[[#Headers],[Labour History]]),FALSE)</f>
        <v>Yes</v>
      </c>
      <c r="S86" s="1" t="str">
        <f>VLOOKUP(Cohort[[#This Row],[Code]],Codes[],COLUMN(Codes[[#Headers],[Baby Background Information]]),FALSE)</f>
        <v>Yes</v>
      </c>
      <c r="T86" s="1" t="str">
        <f>VLOOKUP(Cohort[[#This Row],[Code]],Codes[],COLUMN(Codes[[#Headers],[EPDS]]),FALSE)</f>
        <v>Yes</v>
      </c>
      <c r="U86" s="1" t="str">
        <f>VLOOKUP(Cohort[[#This Row],[Code]],Codes[],COLUMN(Codes[[#Headers],[Mother''s Medications]]),FALSE)</f>
        <v>Yes</v>
      </c>
      <c r="V86" s="1" t="str">
        <f>VLOOKUP(Cohort[[#This Row],[Code]],Codes[],COLUMN(Codes[[#Headers],[Baby Medications]]),FALSE)</f>
        <v>Yes</v>
      </c>
      <c r="W86" s="1" t="str">
        <f>VLOOKUP(Cohort[[#This Row],[Code]],Codes[],COLUMN(Codes[[#Headers],[Obstetric Histpry]]),FALSE)</f>
        <v>Yes</v>
      </c>
      <c r="X86" s="1" t="str">
        <f>VLOOKUP(Cohort[[#This Row],[Code]],Codes[],COLUMN(Codes[[#Headers],[18 Month Follow on Data]]),FALSE)</f>
        <v>Yes</v>
      </c>
    </row>
    <row r="87" spans="1:24" x14ac:dyDescent="0.2">
      <c r="A87" t="s">
        <v>98</v>
      </c>
      <c r="B87">
        <v>0</v>
      </c>
      <c r="C87">
        <v>0</v>
      </c>
      <c r="D87">
        <v>0</v>
      </c>
      <c r="E87">
        <v>1</v>
      </c>
      <c r="F87">
        <v>0</v>
      </c>
      <c r="G87">
        <v>0</v>
      </c>
      <c r="H87">
        <v>1</v>
      </c>
      <c r="I87" t="str" cm="1">
        <f t="array" ref="I87">TEXT(SUM(10^Code_Mask*(Cohort[[#This Row],[Fetal Pilot Scans, validated or not]:[Has child had an 18 month assessment.  NB this includes limited data, courtesy assessments etc]]&gt;0)),"0000000")</f>
        <v>0100100</v>
      </c>
      <c r="M87" s="1" t="str">
        <f>VLOOKUP(Cohort[[#This Row],[Code]],Codes[],COLUMN(Codes[[#Headers],[Meaning]]),FALSE)</f>
        <v>Term scan, Assessed at 18 months</v>
      </c>
      <c r="N87" s="1" t="str">
        <f>VLOOKUP(Cohort[[#This Row],[Code]],Codes[],COLUMN(Codes[[#Headers],[Parents Demographic]]),FALSE)</f>
        <v>Yes</v>
      </c>
      <c r="O87" s="1" t="str">
        <f>VLOOKUP(Cohort[[#This Row],[Code]],Codes[],COLUMN(Codes[[#Headers],[Mother''s Past Medical History]]),FALSE)</f>
        <v>Yes</v>
      </c>
      <c r="P87" s="1" t="str">
        <f>VLOOKUP(Cohort[[#This Row],[Code]],Codes[],COLUMN(Codes[[#Headers],[EDD + Mode of Conception]]),FALSE)</f>
        <v>Yes</v>
      </c>
      <c r="Q87" s="1" t="str">
        <f>VLOOKUP(Cohort[[#This Row],[Code]],Codes[],COLUMN(Codes[[#Headers],[Late Pregnancy History]]),FALSE)</f>
        <v>Yes</v>
      </c>
      <c r="R87" s="1" t="str">
        <f>VLOOKUP(Cohort[[#This Row],[Code]],Codes[],COLUMN(Codes[[#Headers],[Labour History]]),FALSE)</f>
        <v>Yes</v>
      </c>
      <c r="S87" s="1" t="str">
        <f>VLOOKUP(Cohort[[#This Row],[Code]],Codes[],COLUMN(Codes[[#Headers],[Baby Background Information]]),FALSE)</f>
        <v>Yes</v>
      </c>
      <c r="T87" s="1" t="str">
        <f>VLOOKUP(Cohort[[#This Row],[Code]],Codes[],COLUMN(Codes[[#Headers],[EPDS]]),FALSE)</f>
        <v>Yes</v>
      </c>
      <c r="U87" s="1" t="str">
        <f>VLOOKUP(Cohort[[#This Row],[Code]],Codes[],COLUMN(Codes[[#Headers],[Mother''s Medications]]),FALSE)</f>
        <v>Yes</v>
      </c>
      <c r="V87" s="1" t="str">
        <f>VLOOKUP(Cohort[[#This Row],[Code]],Codes[],COLUMN(Codes[[#Headers],[Baby Medications]]),FALSE)</f>
        <v>Yes</v>
      </c>
      <c r="W87" s="1" t="str">
        <f>VLOOKUP(Cohort[[#This Row],[Code]],Codes[],COLUMN(Codes[[#Headers],[Obstetric Histpry]]),FALSE)</f>
        <v>Yes</v>
      </c>
      <c r="X87" s="1" t="str">
        <f>VLOOKUP(Cohort[[#This Row],[Code]],Codes[],COLUMN(Codes[[#Headers],[18 Month Follow on Data]]),FALSE)</f>
        <v>Yes</v>
      </c>
    </row>
    <row r="88" spans="1:24" x14ac:dyDescent="0.2">
      <c r="A88" t="s">
        <v>99</v>
      </c>
      <c r="B88">
        <v>0</v>
      </c>
      <c r="C88">
        <v>0</v>
      </c>
      <c r="D88">
        <v>0</v>
      </c>
      <c r="E88">
        <v>1</v>
      </c>
      <c r="F88">
        <v>0</v>
      </c>
      <c r="G88">
        <v>0</v>
      </c>
      <c r="H88">
        <v>1</v>
      </c>
      <c r="I88" t="str" cm="1">
        <f t="array" ref="I88">TEXT(SUM(10^Code_Mask*(Cohort[[#This Row],[Fetal Pilot Scans, validated or not]:[Has child had an 18 month assessment.  NB this includes limited data, courtesy assessments etc]]&gt;0)),"0000000")</f>
        <v>0100100</v>
      </c>
      <c r="M88" s="1" t="str">
        <f>VLOOKUP(Cohort[[#This Row],[Code]],Codes[],COLUMN(Codes[[#Headers],[Meaning]]),FALSE)</f>
        <v>Term scan, Assessed at 18 months</v>
      </c>
      <c r="N88" s="1" t="str">
        <f>VLOOKUP(Cohort[[#This Row],[Code]],Codes[],COLUMN(Codes[[#Headers],[Parents Demographic]]),FALSE)</f>
        <v>Yes</v>
      </c>
      <c r="O88" s="1" t="str">
        <f>VLOOKUP(Cohort[[#This Row],[Code]],Codes[],COLUMN(Codes[[#Headers],[Mother''s Past Medical History]]),FALSE)</f>
        <v>Yes</v>
      </c>
      <c r="P88" s="1" t="str">
        <f>VLOOKUP(Cohort[[#This Row],[Code]],Codes[],COLUMN(Codes[[#Headers],[EDD + Mode of Conception]]),FALSE)</f>
        <v>Yes</v>
      </c>
      <c r="Q88" s="1" t="str">
        <f>VLOOKUP(Cohort[[#This Row],[Code]],Codes[],COLUMN(Codes[[#Headers],[Late Pregnancy History]]),FALSE)</f>
        <v>Yes</v>
      </c>
      <c r="R88" s="1" t="str">
        <f>VLOOKUP(Cohort[[#This Row],[Code]],Codes[],COLUMN(Codes[[#Headers],[Labour History]]),FALSE)</f>
        <v>Yes</v>
      </c>
      <c r="S88" s="1" t="str">
        <f>VLOOKUP(Cohort[[#This Row],[Code]],Codes[],COLUMN(Codes[[#Headers],[Baby Background Information]]),FALSE)</f>
        <v>Yes</v>
      </c>
      <c r="T88" s="1" t="str">
        <f>VLOOKUP(Cohort[[#This Row],[Code]],Codes[],COLUMN(Codes[[#Headers],[EPDS]]),FALSE)</f>
        <v>Yes</v>
      </c>
      <c r="U88" s="1" t="str">
        <f>VLOOKUP(Cohort[[#This Row],[Code]],Codes[],COLUMN(Codes[[#Headers],[Mother''s Medications]]),FALSE)</f>
        <v>Yes</v>
      </c>
      <c r="V88" s="1" t="str">
        <f>VLOOKUP(Cohort[[#This Row],[Code]],Codes[],COLUMN(Codes[[#Headers],[Baby Medications]]),FALSE)</f>
        <v>Yes</v>
      </c>
      <c r="W88" s="1" t="str">
        <f>VLOOKUP(Cohort[[#This Row],[Code]],Codes[],COLUMN(Codes[[#Headers],[Obstetric Histpry]]),FALSE)</f>
        <v>Yes</v>
      </c>
      <c r="X88" s="1" t="str">
        <f>VLOOKUP(Cohort[[#This Row],[Code]],Codes[],COLUMN(Codes[[#Headers],[18 Month Follow on Data]]),FALSE)</f>
        <v>Yes</v>
      </c>
    </row>
    <row r="89" spans="1:24" x14ac:dyDescent="0.2">
      <c r="A89" t="s">
        <v>100</v>
      </c>
      <c r="B89">
        <v>0</v>
      </c>
      <c r="C89">
        <v>0</v>
      </c>
      <c r="D89">
        <v>0</v>
      </c>
      <c r="E89">
        <v>1</v>
      </c>
      <c r="F89">
        <v>0</v>
      </c>
      <c r="G89">
        <v>0</v>
      </c>
      <c r="H89">
        <v>1</v>
      </c>
      <c r="I89" t="str" cm="1">
        <f t="array" ref="I89">TEXT(SUM(10^Code_Mask*(Cohort[[#This Row],[Fetal Pilot Scans, validated or not]:[Has child had an 18 month assessment.  NB this includes limited data, courtesy assessments etc]]&gt;0)),"0000000")</f>
        <v>0100100</v>
      </c>
      <c r="M89" s="1" t="str">
        <f>VLOOKUP(Cohort[[#This Row],[Code]],Codes[],COLUMN(Codes[[#Headers],[Meaning]]),FALSE)</f>
        <v>Term scan, Assessed at 18 months</v>
      </c>
      <c r="N89" s="1" t="str">
        <f>VLOOKUP(Cohort[[#This Row],[Code]],Codes[],COLUMN(Codes[[#Headers],[Parents Demographic]]),FALSE)</f>
        <v>Yes</v>
      </c>
      <c r="O89" s="1" t="str">
        <f>VLOOKUP(Cohort[[#This Row],[Code]],Codes[],COLUMN(Codes[[#Headers],[Mother''s Past Medical History]]),FALSE)</f>
        <v>Yes</v>
      </c>
      <c r="P89" s="1" t="str">
        <f>VLOOKUP(Cohort[[#This Row],[Code]],Codes[],COLUMN(Codes[[#Headers],[EDD + Mode of Conception]]),FALSE)</f>
        <v>Yes</v>
      </c>
      <c r="Q89" s="1" t="str">
        <f>VLOOKUP(Cohort[[#This Row],[Code]],Codes[],COLUMN(Codes[[#Headers],[Late Pregnancy History]]),FALSE)</f>
        <v>Yes</v>
      </c>
      <c r="R89" s="1" t="str">
        <f>VLOOKUP(Cohort[[#This Row],[Code]],Codes[],COLUMN(Codes[[#Headers],[Labour History]]),FALSE)</f>
        <v>Yes</v>
      </c>
      <c r="S89" s="1" t="str">
        <f>VLOOKUP(Cohort[[#This Row],[Code]],Codes[],COLUMN(Codes[[#Headers],[Baby Background Information]]),FALSE)</f>
        <v>Yes</v>
      </c>
      <c r="T89" s="1" t="str">
        <f>VLOOKUP(Cohort[[#This Row],[Code]],Codes[],COLUMN(Codes[[#Headers],[EPDS]]),FALSE)</f>
        <v>Yes</v>
      </c>
      <c r="U89" s="1" t="str">
        <f>VLOOKUP(Cohort[[#This Row],[Code]],Codes[],COLUMN(Codes[[#Headers],[Mother''s Medications]]),FALSE)</f>
        <v>Yes</v>
      </c>
      <c r="V89" s="1" t="str">
        <f>VLOOKUP(Cohort[[#This Row],[Code]],Codes[],COLUMN(Codes[[#Headers],[Baby Medications]]),FALSE)</f>
        <v>Yes</v>
      </c>
      <c r="W89" s="1" t="str">
        <f>VLOOKUP(Cohort[[#This Row],[Code]],Codes[],COLUMN(Codes[[#Headers],[Obstetric Histpry]]),FALSE)</f>
        <v>Yes</v>
      </c>
      <c r="X89" s="1" t="str">
        <f>VLOOKUP(Cohort[[#This Row],[Code]],Codes[],COLUMN(Codes[[#Headers],[18 Month Follow on Data]]),FALSE)</f>
        <v>Yes</v>
      </c>
    </row>
    <row r="90" spans="1:24" ht="51" x14ac:dyDescent="0.2">
      <c r="A90" t="s">
        <v>101</v>
      </c>
      <c r="B90">
        <v>0</v>
      </c>
      <c r="C90">
        <v>0</v>
      </c>
      <c r="D90">
        <v>0</v>
      </c>
      <c r="E90">
        <v>1</v>
      </c>
      <c r="F90">
        <v>0</v>
      </c>
      <c r="G90">
        <v>0</v>
      </c>
      <c r="H90">
        <v>0</v>
      </c>
      <c r="I90" t="str" cm="1">
        <f t="array" ref="I90">TEXT(SUM(10^Code_Mask*(Cohort[[#This Row],[Fetal Pilot Scans, validated or not]:[Has child had an 18 month assessment.  NB this includes limited data, courtesy assessments etc]]&gt;0)),"0000000")</f>
        <v>0100000</v>
      </c>
      <c r="K90" s="1" t="s">
        <v>16</v>
      </c>
      <c r="M90" s="1" t="str">
        <f>VLOOKUP(Cohort[[#This Row],[Code]],Codes[],COLUMN(Codes[[#Headers],[Meaning]]),FALSE)</f>
        <v>Term scan, not assessed</v>
      </c>
      <c r="N90" s="1" t="str">
        <f>VLOOKUP(Cohort[[#This Row],[Code]],Codes[],COLUMN(Codes[[#Headers],[Parents Demographic]]),FALSE)</f>
        <v>Yes</v>
      </c>
      <c r="O90" s="1" t="str">
        <f>VLOOKUP(Cohort[[#This Row],[Code]],Codes[],COLUMN(Codes[[#Headers],[Mother''s Past Medical History]]),FALSE)</f>
        <v>Yes</v>
      </c>
      <c r="P90" s="1" t="str">
        <f>VLOOKUP(Cohort[[#This Row],[Code]],Codes[],COLUMN(Codes[[#Headers],[EDD + Mode of Conception]]),FALSE)</f>
        <v>Yes</v>
      </c>
      <c r="Q90" s="1" t="str">
        <f>VLOOKUP(Cohort[[#This Row],[Code]],Codes[],COLUMN(Codes[[#Headers],[Late Pregnancy History]]),FALSE)</f>
        <v>Yes</v>
      </c>
      <c r="R90" s="1" t="str">
        <f>VLOOKUP(Cohort[[#This Row],[Code]],Codes[],COLUMN(Codes[[#Headers],[Labour History]]),FALSE)</f>
        <v>Yes</v>
      </c>
      <c r="S90" s="1" t="str">
        <f>VLOOKUP(Cohort[[#This Row],[Code]],Codes[],COLUMN(Codes[[#Headers],[Baby Background Information]]),FALSE)</f>
        <v>Yes</v>
      </c>
      <c r="T90" s="1" t="str">
        <f>VLOOKUP(Cohort[[#This Row],[Code]],Codes[],COLUMN(Codes[[#Headers],[EPDS]]),FALSE)</f>
        <v>Yes</v>
      </c>
      <c r="U90" s="1" t="str">
        <f>VLOOKUP(Cohort[[#This Row],[Code]],Codes[],COLUMN(Codes[[#Headers],[Mother''s Medications]]),FALSE)</f>
        <v>Yes</v>
      </c>
      <c r="V90" s="1" t="str">
        <f>VLOOKUP(Cohort[[#This Row],[Code]],Codes[],COLUMN(Codes[[#Headers],[Baby Medications]]),FALSE)</f>
        <v>Yes</v>
      </c>
      <c r="W90" s="1" t="str">
        <f>VLOOKUP(Cohort[[#This Row],[Code]],Codes[],COLUMN(Codes[[#Headers],[Obstetric Histpry]]),FALSE)</f>
        <v>Yes</v>
      </c>
      <c r="X90" s="1" t="str">
        <f>VLOOKUP(Cohort[[#This Row],[Code]],Codes[],COLUMN(Codes[[#Headers],[18 Month Follow on Data]]),FALSE)</f>
        <v>No</v>
      </c>
    </row>
    <row r="91" spans="1:24" x14ac:dyDescent="0.2">
      <c r="A91" t="s">
        <v>102</v>
      </c>
      <c r="B91">
        <v>0</v>
      </c>
      <c r="C91">
        <v>0</v>
      </c>
      <c r="D91">
        <v>0</v>
      </c>
      <c r="E91">
        <v>1</v>
      </c>
      <c r="F91">
        <v>0</v>
      </c>
      <c r="G91">
        <v>0</v>
      </c>
      <c r="H91">
        <v>1</v>
      </c>
      <c r="I91" t="str" cm="1">
        <f t="array" ref="I91">TEXT(SUM(10^Code_Mask*(Cohort[[#This Row],[Fetal Pilot Scans, validated or not]:[Has child had an 18 month assessment.  NB this includes limited data, courtesy assessments etc]]&gt;0)),"0000000")</f>
        <v>0100100</v>
      </c>
      <c r="M91" s="1" t="str">
        <f>VLOOKUP(Cohort[[#This Row],[Code]],Codes[],COLUMN(Codes[[#Headers],[Meaning]]),FALSE)</f>
        <v>Term scan, Assessed at 18 months</v>
      </c>
      <c r="N91" s="1" t="str">
        <f>VLOOKUP(Cohort[[#This Row],[Code]],Codes[],COLUMN(Codes[[#Headers],[Parents Demographic]]),FALSE)</f>
        <v>Yes</v>
      </c>
      <c r="O91" s="1" t="str">
        <f>VLOOKUP(Cohort[[#This Row],[Code]],Codes[],COLUMN(Codes[[#Headers],[Mother''s Past Medical History]]),FALSE)</f>
        <v>Yes</v>
      </c>
      <c r="P91" s="1" t="str">
        <f>VLOOKUP(Cohort[[#This Row],[Code]],Codes[],COLUMN(Codes[[#Headers],[EDD + Mode of Conception]]),FALSE)</f>
        <v>Yes</v>
      </c>
      <c r="Q91" s="1" t="str">
        <f>VLOOKUP(Cohort[[#This Row],[Code]],Codes[],COLUMN(Codes[[#Headers],[Late Pregnancy History]]),FALSE)</f>
        <v>Yes</v>
      </c>
      <c r="R91" s="1" t="str">
        <f>VLOOKUP(Cohort[[#This Row],[Code]],Codes[],COLUMN(Codes[[#Headers],[Labour History]]),FALSE)</f>
        <v>Yes</v>
      </c>
      <c r="S91" s="1" t="str">
        <f>VLOOKUP(Cohort[[#This Row],[Code]],Codes[],COLUMN(Codes[[#Headers],[Baby Background Information]]),FALSE)</f>
        <v>Yes</v>
      </c>
      <c r="T91" s="1" t="str">
        <f>VLOOKUP(Cohort[[#This Row],[Code]],Codes[],COLUMN(Codes[[#Headers],[EPDS]]),FALSE)</f>
        <v>Yes</v>
      </c>
      <c r="U91" s="1" t="str">
        <f>VLOOKUP(Cohort[[#This Row],[Code]],Codes[],COLUMN(Codes[[#Headers],[Mother''s Medications]]),FALSE)</f>
        <v>Yes</v>
      </c>
      <c r="V91" s="1" t="str">
        <f>VLOOKUP(Cohort[[#This Row],[Code]],Codes[],COLUMN(Codes[[#Headers],[Baby Medications]]),FALSE)</f>
        <v>Yes</v>
      </c>
      <c r="W91" s="1" t="str">
        <f>VLOOKUP(Cohort[[#This Row],[Code]],Codes[],COLUMN(Codes[[#Headers],[Obstetric Histpry]]),FALSE)</f>
        <v>Yes</v>
      </c>
      <c r="X91" s="1" t="str">
        <f>VLOOKUP(Cohort[[#This Row],[Code]],Codes[],COLUMN(Codes[[#Headers],[18 Month Follow on Data]]),FALSE)</f>
        <v>Yes</v>
      </c>
    </row>
    <row r="92" spans="1:24" x14ac:dyDescent="0.2">
      <c r="A92" t="s">
        <v>103</v>
      </c>
      <c r="B92">
        <v>0</v>
      </c>
      <c r="C92">
        <v>0</v>
      </c>
      <c r="D92">
        <v>0</v>
      </c>
      <c r="E92">
        <v>1</v>
      </c>
      <c r="F92">
        <v>0</v>
      </c>
      <c r="G92">
        <v>0</v>
      </c>
      <c r="H92">
        <v>1</v>
      </c>
      <c r="I92" t="str" cm="1">
        <f t="array" ref="I92">TEXT(SUM(10^Code_Mask*(Cohort[[#This Row],[Fetal Pilot Scans, validated or not]:[Has child had an 18 month assessment.  NB this includes limited data, courtesy assessments etc]]&gt;0)),"0000000")</f>
        <v>0100100</v>
      </c>
      <c r="M92" s="1" t="str">
        <f>VLOOKUP(Cohort[[#This Row],[Code]],Codes[],COLUMN(Codes[[#Headers],[Meaning]]),FALSE)</f>
        <v>Term scan, Assessed at 18 months</v>
      </c>
      <c r="N92" s="1" t="str">
        <f>VLOOKUP(Cohort[[#This Row],[Code]],Codes[],COLUMN(Codes[[#Headers],[Parents Demographic]]),FALSE)</f>
        <v>Yes</v>
      </c>
      <c r="O92" s="1" t="str">
        <f>VLOOKUP(Cohort[[#This Row],[Code]],Codes[],COLUMN(Codes[[#Headers],[Mother''s Past Medical History]]),FALSE)</f>
        <v>Yes</v>
      </c>
      <c r="P92" s="1" t="str">
        <f>VLOOKUP(Cohort[[#This Row],[Code]],Codes[],COLUMN(Codes[[#Headers],[EDD + Mode of Conception]]),FALSE)</f>
        <v>Yes</v>
      </c>
      <c r="Q92" s="1" t="str">
        <f>VLOOKUP(Cohort[[#This Row],[Code]],Codes[],COLUMN(Codes[[#Headers],[Late Pregnancy History]]),FALSE)</f>
        <v>Yes</v>
      </c>
      <c r="R92" s="1" t="str">
        <f>VLOOKUP(Cohort[[#This Row],[Code]],Codes[],COLUMN(Codes[[#Headers],[Labour History]]),FALSE)</f>
        <v>Yes</v>
      </c>
      <c r="S92" s="1" t="str">
        <f>VLOOKUP(Cohort[[#This Row],[Code]],Codes[],COLUMN(Codes[[#Headers],[Baby Background Information]]),FALSE)</f>
        <v>Yes</v>
      </c>
      <c r="T92" s="1" t="str">
        <f>VLOOKUP(Cohort[[#This Row],[Code]],Codes[],COLUMN(Codes[[#Headers],[EPDS]]),FALSE)</f>
        <v>Yes</v>
      </c>
      <c r="U92" s="1" t="str">
        <f>VLOOKUP(Cohort[[#This Row],[Code]],Codes[],COLUMN(Codes[[#Headers],[Mother''s Medications]]),FALSE)</f>
        <v>Yes</v>
      </c>
      <c r="V92" s="1" t="str">
        <f>VLOOKUP(Cohort[[#This Row],[Code]],Codes[],COLUMN(Codes[[#Headers],[Baby Medications]]),FALSE)</f>
        <v>Yes</v>
      </c>
      <c r="W92" s="1" t="str">
        <f>VLOOKUP(Cohort[[#This Row],[Code]],Codes[],COLUMN(Codes[[#Headers],[Obstetric Histpry]]),FALSE)</f>
        <v>Yes</v>
      </c>
      <c r="X92" s="1" t="str">
        <f>VLOOKUP(Cohort[[#This Row],[Code]],Codes[],COLUMN(Codes[[#Headers],[18 Month Follow on Data]]),FALSE)</f>
        <v>Yes</v>
      </c>
    </row>
    <row r="93" spans="1:24" x14ac:dyDescent="0.2">
      <c r="A93" t="s">
        <v>104</v>
      </c>
      <c r="B93">
        <v>0</v>
      </c>
      <c r="C93">
        <v>0</v>
      </c>
      <c r="D93">
        <v>0</v>
      </c>
      <c r="E93">
        <v>1</v>
      </c>
      <c r="F93">
        <v>0</v>
      </c>
      <c r="G93">
        <v>0</v>
      </c>
      <c r="H93">
        <v>1</v>
      </c>
      <c r="I93" t="str" cm="1">
        <f t="array" ref="I93">TEXT(SUM(10^Code_Mask*(Cohort[[#This Row],[Fetal Pilot Scans, validated or not]:[Has child had an 18 month assessment.  NB this includes limited data, courtesy assessments etc]]&gt;0)),"0000000")</f>
        <v>0100100</v>
      </c>
      <c r="M93" s="1" t="str">
        <f>VLOOKUP(Cohort[[#This Row],[Code]],Codes[],COLUMN(Codes[[#Headers],[Meaning]]),FALSE)</f>
        <v>Term scan, Assessed at 18 months</v>
      </c>
      <c r="N93" s="1" t="str">
        <f>VLOOKUP(Cohort[[#This Row],[Code]],Codes[],COLUMN(Codes[[#Headers],[Parents Demographic]]),FALSE)</f>
        <v>Yes</v>
      </c>
      <c r="O93" s="1" t="str">
        <f>VLOOKUP(Cohort[[#This Row],[Code]],Codes[],COLUMN(Codes[[#Headers],[Mother''s Past Medical History]]),FALSE)</f>
        <v>Yes</v>
      </c>
      <c r="P93" s="1" t="str">
        <f>VLOOKUP(Cohort[[#This Row],[Code]],Codes[],COLUMN(Codes[[#Headers],[EDD + Mode of Conception]]),FALSE)</f>
        <v>Yes</v>
      </c>
      <c r="Q93" s="1" t="str">
        <f>VLOOKUP(Cohort[[#This Row],[Code]],Codes[],COLUMN(Codes[[#Headers],[Late Pregnancy History]]),FALSE)</f>
        <v>Yes</v>
      </c>
      <c r="R93" s="1" t="str">
        <f>VLOOKUP(Cohort[[#This Row],[Code]],Codes[],COLUMN(Codes[[#Headers],[Labour History]]),FALSE)</f>
        <v>Yes</v>
      </c>
      <c r="S93" s="1" t="str">
        <f>VLOOKUP(Cohort[[#This Row],[Code]],Codes[],COLUMN(Codes[[#Headers],[Baby Background Information]]),FALSE)</f>
        <v>Yes</v>
      </c>
      <c r="T93" s="1" t="str">
        <f>VLOOKUP(Cohort[[#This Row],[Code]],Codes[],COLUMN(Codes[[#Headers],[EPDS]]),FALSE)</f>
        <v>Yes</v>
      </c>
      <c r="U93" s="1" t="str">
        <f>VLOOKUP(Cohort[[#This Row],[Code]],Codes[],COLUMN(Codes[[#Headers],[Mother''s Medications]]),FALSE)</f>
        <v>Yes</v>
      </c>
      <c r="V93" s="1" t="str">
        <f>VLOOKUP(Cohort[[#This Row],[Code]],Codes[],COLUMN(Codes[[#Headers],[Baby Medications]]),FALSE)</f>
        <v>Yes</v>
      </c>
      <c r="W93" s="1" t="str">
        <f>VLOOKUP(Cohort[[#This Row],[Code]],Codes[],COLUMN(Codes[[#Headers],[Obstetric Histpry]]),FALSE)</f>
        <v>Yes</v>
      </c>
      <c r="X93" s="1" t="str">
        <f>VLOOKUP(Cohort[[#This Row],[Code]],Codes[],COLUMN(Codes[[#Headers],[18 Month Follow on Data]]),FALSE)</f>
        <v>Yes</v>
      </c>
    </row>
    <row r="94" spans="1:24" x14ac:dyDescent="0.2">
      <c r="A94" t="s">
        <v>105</v>
      </c>
      <c r="B94">
        <v>0</v>
      </c>
      <c r="C94">
        <v>0</v>
      </c>
      <c r="D94">
        <v>0</v>
      </c>
      <c r="E94">
        <v>1</v>
      </c>
      <c r="F94">
        <v>0</v>
      </c>
      <c r="G94">
        <v>0</v>
      </c>
      <c r="H94">
        <v>0</v>
      </c>
      <c r="I94" t="str" cm="1">
        <f t="array" ref="I94">TEXT(SUM(10^Code_Mask*(Cohort[[#This Row],[Fetal Pilot Scans, validated or not]:[Has child had an 18 month assessment.  NB this includes limited data, courtesy assessments etc]]&gt;0)),"0000000")</f>
        <v>0100000</v>
      </c>
      <c r="M94" s="1" t="str">
        <f>VLOOKUP(Cohort[[#This Row],[Code]],Codes[],COLUMN(Codes[[#Headers],[Meaning]]),FALSE)</f>
        <v>Term scan, not assessed</v>
      </c>
      <c r="N94" s="1" t="str">
        <f>VLOOKUP(Cohort[[#This Row],[Code]],Codes[],COLUMN(Codes[[#Headers],[Parents Demographic]]),FALSE)</f>
        <v>Yes</v>
      </c>
      <c r="O94" s="1" t="str">
        <f>VLOOKUP(Cohort[[#This Row],[Code]],Codes[],COLUMN(Codes[[#Headers],[Mother''s Past Medical History]]),FALSE)</f>
        <v>Yes</v>
      </c>
      <c r="P94" s="1" t="str">
        <f>VLOOKUP(Cohort[[#This Row],[Code]],Codes[],COLUMN(Codes[[#Headers],[EDD + Mode of Conception]]),FALSE)</f>
        <v>Yes</v>
      </c>
      <c r="Q94" s="1" t="str">
        <f>VLOOKUP(Cohort[[#This Row],[Code]],Codes[],COLUMN(Codes[[#Headers],[Late Pregnancy History]]),FALSE)</f>
        <v>Yes</v>
      </c>
      <c r="R94" s="1" t="str">
        <f>VLOOKUP(Cohort[[#This Row],[Code]],Codes[],COLUMN(Codes[[#Headers],[Labour History]]),FALSE)</f>
        <v>Yes</v>
      </c>
      <c r="S94" s="1" t="str">
        <f>VLOOKUP(Cohort[[#This Row],[Code]],Codes[],COLUMN(Codes[[#Headers],[Baby Background Information]]),FALSE)</f>
        <v>Yes</v>
      </c>
      <c r="T94" s="1" t="str">
        <f>VLOOKUP(Cohort[[#This Row],[Code]],Codes[],COLUMN(Codes[[#Headers],[EPDS]]),FALSE)</f>
        <v>Yes</v>
      </c>
      <c r="U94" s="1" t="str">
        <f>VLOOKUP(Cohort[[#This Row],[Code]],Codes[],COLUMN(Codes[[#Headers],[Mother''s Medications]]),FALSE)</f>
        <v>Yes</v>
      </c>
      <c r="V94" s="1" t="str">
        <f>VLOOKUP(Cohort[[#This Row],[Code]],Codes[],COLUMN(Codes[[#Headers],[Baby Medications]]),FALSE)</f>
        <v>Yes</v>
      </c>
      <c r="W94" s="1" t="str">
        <f>VLOOKUP(Cohort[[#This Row],[Code]],Codes[],COLUMN(Codes[[#Headers],[Obstetric Histpry]]),FALSE)</f>
        <v>Yes</v>
      </c>
      <c r="X94" s="1" t="str">
        <f>VLOOKUP(Cohort[[#This Row],[Code]],Codes[],COLUMN(Codes[[#Headers],[18 Month Follow on Data]]),FALSE)</f>
        <v>No</v>
      </c>
    </row>
    <row r="95" spans="1:24" x14ac:dyDescent="0.2">
      <c r="A95" t="s">
        <v>106</v>
      </c>
      <c r="B95">
        <v>0</v>
      </c>
      <c r="C95">
        <v>0</v>
      </c>
      <c r="D95">
        <v>0</v>
      </c>
      <c r="E95">
        <v>1</v>
      </c>
      <c r="F95">
        <v>0</v>
      </c>
      <c r="G95">
        <v>0</v>
      </c>
      <c r="H95">
        <v>1</v>
      </c>
      <c r="I95" t="str" cm="1">
        <f t="array" ref="I95">TEXT(SUM(10^Code_Mask*(Cohort[[#This Row],[Fetal Pilot Scans, validated or not]:[Has child had an 18 month assessment.  NB this includes limited data, courtesy assessments etc]]&gt;0)),"0000000")</f>
        <v>0100100</v>
      </c>
      <c r="M95" s="1" t="str">
        <f>VLOOKUP(Cohort[[#This Row],[Code]],Codes[],COLUMN(Codes[[#Headers],[Meaning]]),FALSE)</f>
        <v>Term scan, Assessed at 18 months</v>
      </c>
      <c r="N95" s="1" t="str">
        <f>VLOOKUP(Cohort[[#This Row],[Code]],Codes[],COLUMN(Codes[[#Headers],[Parents Demographic]]),FALSE)</f>
        <v>Yes</v>
      </c>
      <c r="O95" s="1" t="str">
        <f>VLOOKUP(Cohort[[#This Row],[Code]],Codes[],COLUMN(Codes[[#Headers],[Mother''s Past Medical History]]),FALSE)</f>
        <v>Yes</v>
      </c>
      <c r="P95" s="1" t="str">
        <f>VLOOKUP(Cohort[[#This Row],[Code]],Codes[],COLUMN(Codes[[#Headers],[EDD + Mode of Conception]]),FALSE)</f>
        <v>Yes</v>
      </c>
      <c r="Q95" s="1" t="str">
        <f>VLOOKUP(Cohort[[#This Row],[Code]],Codes[],COLUMN(Codes[[#Headers],[Late Pregnancy History]]),FALSE)</f>
        <v>Yes</v>
      </c>
      <c r="R95" s="1" t="str">
        <f>VLOOKUP(Cohort[[#This Row],[Code]],Codes[],COLUMN(Codes[[#Headers],[Labour History]]),FALSE)</f>
        <v>Yes</v>
      </c>
      <c r="S95" s="1" t="str">
        <f>VLOOKUP(Cohort[[#This Row],[Code]],Codes[],COLUMN(Codes[[#Headers],[Baby Background Information]]),FALSE)</f>
        <v>Yes</v>
      </c>
      <c r="T95" s="1" t="str">
        <f>VLOOKUP(Cohort[[#This Row],[Code]],Codes[],COLUMN(Codes[[#Headers],[EPDS]]),FALSE)</f>
        <v>Yes</v>
      </c>
      <c r="U95" s="1" t="str">
        <f>VLOOKUP(Cohort[[#This Row],[Code]],Codes[],COLUMN(Codes[[#Headers],[Mother''s Medications]]),FALSE)</f>
        <v>Yes</v>
      </c>
      <c r="V95" s="1" t="str">
        <f>VLOOKUP(Cohort[[#This Row],[Code]],Codes[],COLUMN(Codes[[#Headers],[Baby Medications]]),FALSE)</f>
        <v>Yes</v>
      </c>
      <c r="W95" s="1" t="str">
        <f>VLOOKUP(Cohort[[#This Row],[Code]],Codes[],COLUMN(Codes[[#Headers],[Obstetric Histpry]]),FALSE)</f>
        <v>Yes</v>
      </c>
      <c r="X95" s="1" t="str">
        <f>VLOOKUP(Cohort[[#This Row],[Code]],Codes[],COLUMN(Codes[[#Headers],[18 Month Follow on Data]]),FALSE)</f>
        <v>Yes</v>
      </c>
    </row>
    <row r="96" spans="1:24" x14ac:dyDescent="0.2">
      <c r="A96" t="s">
        <v>107</v>
      </c>
      <c r="B96">
        <v>0</v>
      </c>
      <c r="C96">
        <v>0</v>
      </c>
      <c r="D96">
        <v>0</v>
      </c>
      <c r="E96">
        <v>1</v>
      </c>
      <c r="F96">
        <v>0</v>
      </c>
      <c r="G96">
        <v>0</v>
      </c>
      <c r="H96">
        <v>0</v>
      </c>
      <c r="I96" t="str" cm="1">
        <f t="array" ref="I96">TEXT(SUM(10^Code_Mask*(Cohort[[#This Row],[Fetal Pilot Scans, validated or not]:[Has child had an 18 month assessment.  NB this includes limited data, courtesy assessments etc]]&gt;0)),"0000000")</f>
        <v>0100000</v>
      </c>
      <c r="M96" s="1" t="str">
        <f>VLOOKUP(Cohort[[#This Row],[Code]],Codes[],COLUMN(Codes[[#Headers],[Meaning]]),FALSE)</f>
        <v>Term scan, not assessed</v>
      </c>
      <c r="N96" s="1" t="str">
        <f>VLOOKUP(Cohort[[#This Row],[Code]],Codes[],COLUMN(Codes[[#Headers],[Parents Demographic]]),FALSE)</f>
        <v>Yes</v>
      </c>
      <c r="O96" s="1" t="str">
        <f>VLOOKUP(Cohort[[#This Row],[Code]],Codes[],COLUMN(Codes[[#Headers],[Mother''s Past Medical History]]),FALSE)</f>
        <v>Yes</v>
      </c>
      <c r="P96" s="1" t="str">
        <f>VLOOKUP(Cohort[[#This Row],[Code]],Codes[],COLUMN(Codes[[#Headers],[EDD + Mode of Conception]]),FALSE)</f>
        <v>Yes</v>
      </c>
      <c r="Q96" s="1" t="str">
        <f>VLOOKUP(Cohort[[#This Row],[Code]],Codes[],COLUMN(Codes[[#Headers],[Late Pregnancy History]]),FALSE)</f>
        <v>Yes</v>
      </c>
      <c r="R96" s="1" t="str">
        <f>VLOOKUP(Cohort[[#This Row],[Code]],Codes[],COLUMN(Codes[[#Headers],[Labour History]]),FALSE)</f>
        <v>Yes</v>
      </c>
      <c r="S96" s="1" t="str">
        <f>VLOOKUP(Cohort[[#This Row],[Code]],Codes[],COLUMN(Codes[[#Headers],[Baby Background Information]]),FALSE)</f>
        <v>Yes</v>
      </c>
      <c r="T96" s="1" t="str">
        <f>VLOOKUP(Cohort[[#This Row],[Code]],Codes[],COLUMN(Codes[[#Headers],[EPDS]]),FALSE)</f>
        <v>Yes</v>
      </c>
      <c r="U96" s="1" t="str">
        <f>VLOOKUP(Cohort[[#This Row],[Code]],Codes[],COLUMN(Codes[[#Headers],[Mother''s Medications]]),FALSE)</f>
        <v>Yes</v>
      </c>
      <c r="V96" s="1" t="str">
        <f>VLOOKUP(Cohort[[#This Row],[Code]],Codes[],COLUMN(Codes[[#Headers],[Baby Medications]]),FALSE)</f>
        <v>Yes</v>
      </c>
      <c r="W96" s="1" t="str">
        <f>VLOOKUP(Cohort[[#This Row],[Code]],Codes[],COLUMN(Codes[[#Headers],[Obstetric Histpry]]),FALSE)</f>
        <v>Yes</v>
      </c>
      <c r="X96" s="1" t="str">
        <f>VLOOKUP(Cohort[[#This Row],[Code]],Codes[],COLUMN(Codes[[#Headers],[18 Month Follow on Data]]),FALSE)</f>
        <v>No</v>
      </c>
    </row>
    <row r="97" spans="1:24" x14ac:dyDescent="0.2">
      <c r="A97" t="s">
        <v>108</v>
      </c>
      <c r="B97">
        <v>0</v>
      </c>
      <c r="C97">
        <v>0</v>
      </c>
      <c r="D97">
        <v>0</v>
      </c>
      <c r="E97">
        <v>1</v>
      </c>
      <c r="F97">
        <v>0</v>
      </c>
      <c r="G97">
        <v>0</v>
      </c>
      <c r="H97">
        <v>1</v>
      </c>
      <c r="I97" t="str" cm="1">
        <f t="array" ref="I97">TEXT(SUM(10^Code_Mask*(Cohort[[#This Row],[Fetal Pilot Scans, validated or not]:[Has child had an 18 month assessment.  NB this includes limited data, courtesy assessments etc]]&gt;0)),"0000000")</f>
        <v>0100100</v>
      </c>
      <c r="M97" s="1" t="str">
        <f>VLOOKUP(Cohort[[#This Row],[Code]],Codes[],COLUMN(Codes[[#Headers],[Meaning]]),FALSE)</f>
        <v>Term scan, Assessed at 18 months</v>
      </c>
      <c r="N97" s="1" t="str">
        <f>VLOOKUP(Cohort[[#This Row],[Code]],Codes[],COLUMN(Codes[[#Headers],[Parents Demographic]]),FALSE)</f>
        <v>Yes</v>
      </c>
      <c r="O97" s="1" t="str">
        <f>VLOOKUP(Cohort[[#This Row],[Code]],Codes[],COLUMN(Codes[[#Headers],[Mother''s Past Medical History]]),FALSE)</f>
        <v>Yes</v>
      </c>
      <c r="P97" s="1" t="str">
        <f>VLOOKUP(Cohort[[#This Row],[Code]],Codes[],COLUMN(Codes[[#Headers],[EDD + Mode of Conception]]),FALSE)</f>
        <v>Yes</v>
      </c>
      <c r="Q97" s="1" t="str">
        <f>VLOOKUP(Cohort[[#This Row],[Code]],Codes[],COLUMN(Codes[[#Headers],[Late Pregnancy History]]),FALSE)</f>
        <v>Yes</v>
      </c>
      <c r="R97" s="1" t="str">
        <f>VLOOKUP(Cohort[[#This Row],[Code]],Codes[],COLUMN(Codes[[#Headers],[Labour History]]),FALSE)</f>
        <v>Yes</v>
      </c>
      <c r="S97" s="1" t="str">
        <f>VLOOKUP(Cohort[[#This Row],[Code]],Codes[],COLUMN(Codes[[#Headers],[Baby Background Information]]),FALSE)</f>
        <v>Yes</v>
      </c>
      <c r="T97" s="1" t="str">
        <f>VLOOKUP(Cohort[[#This Row],[Code]],Codes[],COLUMN(Codes[[#Headers],[EPDS]]),FALSE)</f>
        <v>Yes</v>
      </c>
      <c r="U97" s="1" t="str">
        <f>VLOOKUP(Cohort[[#This Row],[Code]],Codes[],COLUMN(Codes[[#Headers],[Mother''s Medications]]),FALSE)</f>
        <v>Yes</v>
      </c>
      <c r="V97" s="1" t="str">
        <f>VLOOKUP(Cohort[[#This Row],[Code]],Codes[],COLUMN(Codes[[#Headers],[Baby Medications]]),FALSE)</f>
        <v>Yes</v>
      </c>
      <c r="W97" s="1" t="str">
        <f>VLOOKUP(Cohort[[#This Row],[Code]],Codes[],COLUMN(Codes[[#Headers],[Obstetric Histpry]]),FALSE)</f>
        <v>Yes</v>
      </c>
      <c r="X97" s="1" t="str">
        <f>VLOOKUP(Cohort[[#This Row],[Code]],Codes[],COLUMN(Codes[[#Headers],[18 Month Follow on Data]]),FALSE)</f>
        <v>Yes</v>
      </c>
    </row>
    <row r="98" spans="1:24" x14ac:dyDescent="0.2">
      <c r="A98" t="s">
        <v>109</v>
      </c>
      <c r="B98">
        <v>0</v>
      </c>
      <c r="C98">
        <v>0</v>
      </c>
      <c r="D98">
        <v>0</v>
      </c>
      <c r="E98">
        <v>0</v>
      </c>
      <c r="F98">
        <v>0</v>
      </c>
      <c r="G98">
        <v>1</v>
      </c>
      <c r="H98">
        <v>1</v>
      </c>
      <c r="I98" t="str" cm="1">
        <f t="array" ref="I98">TEXT(SUM(10^Code_Mask*(Cohort[[#This Row],[Fetal Pilot Scans, validated or not]:[Has child had an 18 month assessment.  NB this includes limited data, courtesy assessments etc]]&gt;0)),"0000000")</f>
        <v>0001100</v>
      </c>
      <c r="M98" s="1" t="str">
        <f>VLOOKUP(Cohort[[#This Row],[Code]],Codes[],COLUMN(Codes[[#Headers],[Meaning]]),FALSE)</f>
        <v>Pre-term_at term only, no other scans, assessed at 18 months</v>
      </c>
      <c r="N98" s="1" t="str">
        <f>VLOOKUP(Cohort[[#This Row],[Code]],Codes[],COLUMN(Codes[[#Headers],[Parents Demographic]]),FALSE)</f>
        <v>Yes</v>
      </c>
      <c r="O98" s="1" t="str">
        <f>VLOOKUP(Cohort[[#This Row],[Code]],Codes[],COLUMN(Codes[[#Headers],[Mother''s Past Medical History]]),FALSE)</f>
        <v>Yes</v>
      </c>
      <c r="P98" s="1" t="str">
        <f>VLOOKUP(Cohort[[#This Row],[Code]],Codes[],COLUMN(Codes[[#Headers],[EDD + Mode of Conception]]),FALSE)</f>
        <v>Yes</v>
      </c>
      <c r="Q98" s="1" t="str">
        <f>VLOOKUP(Cohort[[#This Row],[Code]],Codes[],COLUMN(Codes[[#Headers],[Late Pregnancy History]]),FALSE)</f>
        <v>Yes</v>
      </c>
      <c r="R98" s="1" t="str">
        <f>VLOOKUP(Cohort[[#This Row],[Code]],Codes[],COLUMN(Codes[[#Headers],[Labour History]]),FALSE)</f>
        <v>Yes</v>
      </c>
      <c r="S98" s="1" t="str">
        <f>VLOOKUP(Cohort[[#This Row],[Code]],Codes[],COLUMN(Codes[[#Headers],[Baby Background Information]]),FALSE)</f>
        <v>Yes</v>
      </c>
      <c r="T98" s="1" t="str">
        <f>VLOOKUP(Cohort[[#This Row],[Code]],Codes[],COLUMN(Codes[[#Headers],[EPDS]]),FALSE)</f>
        <v>Yes</v>
      </c>
      <c r="U98" s="1" t="str">
        <f>VLOOKUP(Cohort[[#This Row],[Code]],Codes[],COLUMN(Codes[[#Headers],[Mother''s Medications]]),FALSE)</f>
        <v>Yes</v>
      </c>
      <c r="V98" s="1" t="str">
        <f>VLOOKUP(Cohort[[#This Row],[Code]],Codes[],COLUMN(Codes[[#Headers],[Baby Medications]]),FALSE)</f>
        <v>Yes</v>
      </c>
      <c r="W98" s="1" t="str">
        <f>VLOOKUP(Cohort[[#This Row],[Code]],Codes[],COLUMN(Codes[[#Headers],[Obstetric Histpry]]),FALSE)</f>
        <v>Yes</v>
      </c>
      <c r="X98" s="1" t="str">
        <f>VLOOKUP(Cohort[[#This Row],[Code]],Codes[],COLUMN(Codes[[#Headers],[18 Month Follow on Data]]),FALSE)</f>
        <v>Yes</v>
      </c>
    </row>
    <row r="99" spans="1:24" x14ac:dyDescent="0.2">
      <c r="A99" t="s">
        <v>110</v>
      </c>
      <c r="B99">
        <v>0</v>
      </c>
      <c r="C99">
        <v>0</v>
      </c>
      <c r="D99">
        <v>0</v>
      </c>
      <c r="E99">
        <v>1</v>
      </c>
      <c r="F99">
        <v>0</v>
      </c>
      <c r="G99">
        <v>0</v>
      </c>
      <c r="H99">
        <v>1</v>
      </c>
      <c r="I99" t="str" cm="1">
        <f t="array" ref="I99">TEXT(SUM(10^Code_Mask*(Cohort[[#This Row],[Fetal Pilot Scans, validated or not]:[Has child had an 18 month assessment.  NB this includes limited data, courtesy assessments etc]]&gt;0)),"0000000")</f>
        <v>0100100</v>
      </c>
      <c r="M99" s="1" t="str">
        <f>VLOOKUP(Cohort[[#This Row],[Code]],Codes[],COLUMN(Codes[[#Headers],[Meaning]]),FALSE)</f>
        <v>Term scan, Assessed at 18 months</v>
      </c>
      <c r="N99" s="1" t="str">
        <f>VLOOKUP(Cohort[[#This Row],[Code]],Codes[],COLUMN(Codes[[#Headers],[Parents Demographic]]),FALSE)</f>
        <v>Yes</v>
      </c>
      <c r="O99" s="1" t="str">
        <f>VLOOKUP(Cohort[[#This Row],[Code]],Codes[],COLUMN(Codes[[#Headers],[Mother''s Past Medical History]]),FALSE)</f>
        <v>Yes</v>
      </c>
      <c r="P99" s="1" t="str">
        <f>VLOOKUP(Cohort[[#This Row],[Code]],Codes[],COLUMN(Codes[[#Headers],[EDD + Mode of Conception]]),FALSE)</f>
        <v>Yes</v>
      </c>
      <c r="Q99" s="1" t="str">
        <f>VLOOKUP(Cohort[[#This Row],[Code]],Codes[],COLUMN(Codes[[#Headers],[Late Pregnancy History]]),FALSE)</f>
        <v>Yes</v>
      </c>
      <c r="R99" s="1" t="str">
        <f>VLOOKUP(Cohort[[#This Row],[Code]],Codes[],COLUMN(Codes[[#Headers],[Labour History]]),FALSE)</f>
        <v>Yes</v>
      </c>
      <c r="S99" s="1" t="str">
        <f>VLOOKUP(Cohort[[#This Row],[Code]],Codes[],COLUMN(Codes[[#Headers],[Baby Background Information]]),FALSE)</f>
        <v>Yes</v>
      </c>
      <c r="T99" s="1" t="str">
        <f>VLOOKUP(Cohort[[#This Row],[Code]],Codes[],COLUMN(Codes[[#Headers],[EPDS]]),FALSE)</f>
        <v>Yes</v>
      </c>
      <c r="U99" s="1" t="str">
        <f>VLOOKUP(Cohort[[#This Row],[Code]],Codes[],COLUMN(Codes[[#Headers],[Mother''s Medications]]),FALSE)</f>
        <v>Yes</v>
      </c>
      <c r="V99" s="1" t="str">
        <f>VLOOKUP(Cohort[[#This Row],[Code]],Codes[],COLUMN(Codes[[#Headers],[Baby Medications]]),FALSE)</f>
        <v>Yes</v>
      </c>
      <c r="W99" s="1" t="str">
        <f>VLOOKUP(Cohort[[#This Row],[Code]],Codes[],COLUMN(Codes[[#Headers],[Obstetric Histpry]]),FALSE)</f>
        <v>Yes</v>
      </c>
      <c r="X99" s="1" t="str">
        <f>VLOOKUP(Cohort[[#This Row],[Code]],Codes[],COLUMN(Codes[[#Headers],[18 Month Follow on Data]]),FALSE)</f>
        <v>Yes</v>
      </c>
    </row>
    <row r="100" spans="1:24" x14ac:dyDescent="0.2">
      <c r="A100" t="s">
        <v>111</v>
      </c>
      <c r="B100">
        <v>0</v>
      </c>
      <c r="C100">
        <v>0</v>
      </c>
      <c r="D100">
        <v>0</v>
      </c>
      <c r="E100">
        <v>1</v>
      </c>
      <c r="F100">
        <v>0</v>
      </c>
      <c r="G100">
        <v>0</v>
      </c>
      <c r="H100">
        <v>1</v>
      </c>
      <c r="I100" t="str" cm="1">
        <f t="array" ref="I100">TEXT(SUM(10^Code_Mask*(Cohort[[#This Row],[Fetal Pilot Scans, validated or not]:[Has child had an 18 month assessment.  NB this includes limited data, courtesy assessments etc]]&gt;0)),"0000000")</f>
        <v>0100100</v>
      </c>
      <c r="M100" s="1" t="str">
        <f>VLOOKUP(Cohort[[#This Row],[Code]],Codes[],COLUMN(Codes[[#Headers],[Meaning]]),FALSE)</f>
        <v>Term scan, Assessed at 18 months</v>
      </c>
      <c r="N100" s="1" t="str">
        <f>VLOOKUP(Cohort[[#This Row],[Code]],Codes[],COLUMN(Codes[[#Headers],[Parents Demographic]]),FALSE)</f>
        <v>Yes</v>
      </c>
      <c r="O100" s="1" t="str">
        <f>VLOOKUP(Cohort[[#This Row],[Code]],Codes[],COLUMN(Codes[[#Headers],[Mother''s Past Medical History]]),FALSE)</f>
        <v>Yes</v>
      </c>
      <c r="P100" s="1" t="str">
        <f>VLOOKUP(Cohort[[#This Row],[Code]],Codes[],COLUMN(Codes[[#Headers],[EDD + Mode of Conception]]),FALSE)</f>
        <v>Yes</v>
      </c>
      <c r="Q100" s="1" t="str">
        <f>VLOOKUP(Cohort[[#This Row],[Code]],Codes[],COLUMN(Codes[[#Headers],[Late Pregnancy History]]),FALSE)</f>
        <v>Yes</v>
      </c>
      <c r="R100" s="1" t="str">
        <f>VLOOKUP(Cohort[[#This Row],[Code]],Codes[],COLUMN(Codes[[#Headers],[Labour History]]),FALSE)</f>
        <v>Yes</v>
      </c>
      <c r="S100" s="1" t="str">
        <f>VLOOKUP(Cohort[[#This Row],[Code]],Codes[],COLUMN(Codes[[#Headers],[Baby Background Information]]),FALSE)</f>
        <v>Yes</v>
      </c>
      <c r="T100" s="1" t="str">
        <f>VLOOKUP(Cohort[[#This Row],[Code]],Codes[],COLUMN(Codes[[#Headers],[EPDS]]),FALSE)</f>
        <v>Yes</v>
      </c>
      <c r="U100" s="1" t="str">
        <f>VLOOKUP(Cohort[[#This Row],[Code]],Codes[],COLUMN(Codes[[#Headers],[Mother''s Medications]]),FALSE)</f>
        <v>Yes</v>
      </c>
      <c r="V100" s="1" t="str">
        <f>VLOOKUP(Cohort[[#This Row],[Code]],Codes[],COLUMN(Codes[[#Headers],[Baby Medications]]),FALSE)</f>
        <v>Yes</v>
      </c>
      <c r="W100" s="1" t="str">
        <f>VLOOKUP(Cohort[[#This Row],[Code]],Codes[],COLUMN(Codes[[#Headers],[Obstetric Histpry]]),FALSE)</f>
        <v>Yes</v>
      </c>
      <c r="X100" s="1" t="str">
        <f>VLOOKUP(Cohort[[#This Row],[Code]],Codes[],COLUMN(Codes[[#Headers],[18 Month Follow on Data]]),FALSE)</f>
        <v>Yes</v>
      </c>
    </row>
    <row r="101" spans="1:24" x14ac:dyDescent="0.2">
      <c r="A101" t="s">
        <v>112</v>
      </c>
      <c r="B101">
        <v>0</v>
      </c>
      <c r="C101">
        <v>0</v>
      </c>
      <c r="D101">
        <v>0</v>
      </c>
      <c r="E101">
        <v>1</v>
      </c>
      <c r="F101">
        <v>0</v>
      </c>
      <c r="G101">
        <v>0</v>
      </c>
      <c r="H101">
        <v>1</v>
      </c>
      <c r="I101" t="str" cm="1">
        <f t="array" ref="I101">TEXT(SUM(10^Code_Mask*(Cohort[[#This Row],[Fetal Pilot Scans, validated or not]:[Has child had an 18 month assessment.  NB this includes limited data, courtesy assessments etc]]&gt;0)),"0000000")</f>
        <v>0100100</v>
      </c>
      <c r="M101" s="1" t="str">
        <f>VLOOKUP(Cohort[[#This Row],[Code]],Codes[],COLUMN(Codes[[#Headers],[Meaning]]),FALSE)</f>
        <v>Term scan, Assessed at 18 months</v>
      </c>
      <c r="N101" s="1" t="str">
        <f>VLOOKUP(Cohort[[#This Row],[Code]],Codes[],COLUMN(Codes[[#Headers],[Parents Demographic]]),FALSE)</f>
        <v>Yes</v>
      </c>
      <c r="O101" s="1" t="str">
        <f>VLOOKUP(Cohort[[#This Row],[Code]],Codes[],COLUMN(Codes[[#Headers],[Mother''s Past Medical History]]),FALSE)</f>
        <v>Yes</v>
      </c>
      <c r="P101" s="1" t="str">
        <f>VLOOKUP(Cohort[[#This Row],[Code]],Codes[],COLUMN(Codes[[#Headers],[EDD + Mode of Conception]]),FALSE)</f>
        <v>Yes</v>
      </c>
      <c r="Q101" s="1" t="str">
        <f>VLOOKUP(Cohort[[#This Row],[Code]],Codes[],COLUMN(Codes[[#Headers],[Late Pregnancy History]]),FALSE)</f>
        <v>Yes</v>
      </c>
      <c r="R101" s="1" t="str">
        <f>VLOOKUP(Cohort[[#This Row],[Code]],Codes[],COLUMN(Codes[[#Headers],[Labour History]]),FALSE)</f>
        <v>Yes</v>
      </c>
      <c r="S101" s="1" t="str">
        <f>VLOOKUP(Cohort[[#This Row],[Code]],Codes[],COLUMN(Codes[[#Headers],[Baby Background Information]]),FALSE)</f>
        <v>Yes</v>
      </c>
      <c r="T101" s="1" t="str">
        <f>VLOOKUP(Cohort[[#This Row],[Code]],Codes[],COLUMN(Codes[[#Headers],[EPDS]]),FALSE)</f>
        <v>Yes</v>
      </c>
      <c r="U101" s="1" t="str">
        <f>VLOOKUP(Cohort[[#This Row],[Code]],Codes[],COLUMN(Codes[[#Headers],[Mother''s Medications]]),FALSE)</f>
        <v>Yes</v>
      </c>
      <c r="V101" s="1" t="str">
        <f>VLOOKUP(Cohort[[#This Row],[Code]],Codes[],COLUMN(Codes[[#Headers],[Baby Medications]]),FALSE)</f>
        <v>Yes</v>
      </c>
      <c r="W101" s="1" t="str">
        <f>VLOOKUP(Cohort[[#This Row],[Code]],Codes[],COLUMN(Codes[[#Headers],[Obstetric Histpry]]),FALSE)</f>
        <v>Yes</v>
      </c>
      <c r="X101" s="1" t="str">
        <f>VLOOKUP(Cohort[[#This Row],[Code]],Codes[],COLUMN(Codes[[#Headers],[18 Month Follow on Data]]),FALSE)</f>
        <v>Yes</v>
      </c>
    </row>
    <row r="102" spans="1:24" x14ac:dyDescent="0.2">
      <c r="A102" t="s">
        <v>113</v>
      </c>
      <c r="B102">
        <v>0</v>
      </c>
      <c r="C102">
        <v>0</v>
      </c>
      <c r="D102">
        <v>0</v>
      </c>
      <c r="E102">
        <v>1</v>
      </c>
      <c r="F102">
        <v>0</v>
      </c>
      <c r="G102">
        <v>0</v>
      </c>
      <c r="H102">
        <v>1</v>
      </c>
      <c r="I102" t="str" cm="1">
        <f t="array" ref="I102">TEXT(SUM(10^Code_Mask*(Cohort[[#This Row],[Fetal Pilot Scans, validated or not]:[Has child had an 18 month assessment.  NB this includes limited data, courtesy assessments etc]]&gt;0)),"0000000")</f>
        <v>0100100</v>
      </c>
      <c r="M102" s="1" t="str">
        <f>VLOOKUP(Cohort[[#This Row],[Code]],Codes[],COLUMN(Codes[[#Headers],[Meaning]]),FALSE)</f>
        <v>Term scan, Assessed at 18 months</v>
      </c>
      <c r="N102" s="1" t="str">
        <f>VLOOKUP(Cohort[[#This Row],[Code]],Codes[],COLUMN(Codes[[#Headers],[Parents Demographic]]),FALSE)</f>
        <v>Yes</v>
      </c>
      <c r="O102" s="1" t="str">
        <f>VLOOKUP(Cohort[[#This Row],[Code]],Codes[],COLUMN(Codes[[#Headers],[Mother''s Past Medical History]]),FALSE)</f>
        <v>Yes</v>
      </c>
      <c r="P102" s="1" t="str">
        <f>VLOOKUP(Cohort[[#This Row],[Code]],Codes[],COLUMN(Codes[[#Headers],[EDD + Mode of Conception]]),FALSE)</f>
        <v>Yes</v>
      </c>
      <c r="Q102" s="1" t="str">
        <f>VLOOKUP(Cohort[[#This Row],[Code]],Codes[],COLUMN(Codes[[#Headers],[Late Pregnancy History]]),FALSE)</f>
        <v>Yes</v>
      </c>
      <c r="R102" s="1" t="str">
        <f>VLOOKUP(Cohort[[#This Row],[Code]],Codes[],COLUMN(Codes[[#Headers],[Labour History]]),FALSE)</f>
        <v>Yes</v>
      </c>
      <c r="S102" s="1" t="str">
        <f>VLOOKUP(Cohort[[#This Row],[Code]],Codes[],COLUMN(Codes[[#Headers],[Baby Background Information]]),FALSE)</f>
        <v>Yes</v>
      </c>
      <c r="T102" s="1" t="str">
        <f>VLOOKUP(Cohort[[#This Row],[Code]],Codes[],COLUMN(Codes[[#Headers],[EPDS]]),FALSE)</f>
        <v>Yes</v>
      </c>
      <c r="U102" s="1" t="str">
        <f>VLOOKUP(Cohort[[#This Row],[Code]],Codes[],COLUMN(Codes[[#Headers],[Mother''s Medications]]),FALSE)</f>
        <v>Yes</v>
      </c>
      <c r="V102" s="1" t="str">
        <f>VLOOKUP(Cohort[[#This Row],[Code]],Codes[],COLUMN(Codes[[#Headers],[Baby Medications]]),FALSE)</f>
        <v>Yes</v>
      </c>
      <c r="W102" s="1" t="str">
        <f>VLOOKUP(Cohort[[#This Row],[Code]],Codes[],COLUMN(Codes[[#Headers],[Obstetric Histpry]]),FALSE)</f>
        <v>Yes</v>
      </c>
      <c r="X102" s="1" t="str">
        <f>VLOOKUP(Cohort[[#This Row],[Code]],Codes[],COLUMN(Codes[[#Headers],[18 Month Follow on Data]]),FALSE)</f>
        <v>Yes</v>
      </c>
    </row>
    <row r="103" spans="1:24" x14ac:dyDescent="0.2">
      <c r="A103" t="s">
        <v>114</v>
      </c>
      <c r="B103">
        <v>0</v>
      </c>
      <c r="C103">
        <v>0</v>
      </c>
      <c r="D103">
        <v>0</v>
      </c>
      <c r="E103">
        <v>1</v>
      </c>
      <c r="F103">
        <v>0</v>
      </c>
      <c r="G103">
        <v>0</v>
      </c>
      <c r="H103">
        <v>1</v>
      </c>
      <c r="I103" t="str" cm="1">
        <f t="array" ref="I103">TEXT(SUM(10^Code_Mask*(Cohort[[#This Row],[Fetal Pilot Scans, validated or not]:[Has child had an 18 month assessment.  NB this includes limited data, courtesy assessments etc]]&gt;0)),"0000000")</f>
        <v>0100100</v>
      </c>
      <c r="M103" s="1" t="str">
        <f>VLOOKUP(Cohort[[#This Row],[Code]],Codes[],COLUMN(Codes[[#Headers],[Meaning]]),FALSE)</f>
        <v>Term scan, Assessed at 18 months</v>
      </c>
      <c r="N103" s="1" t="str">
        <f>VLOOKUP(Cohort[[#This Row],[Code]],Codes[],COLUMN(Codes[[#Headers],[Parents Demographic]]),FALSE)</f>
        <v>Yes</v>
      </c>
      <c r="O103" s="1" t="str">
        <f>VLOOKUP(Cohort[[#This Row],[Code]],Codes[],COLUMN(Codes[[#Headers],[Mother''s Past Medical History]]),FALSE)</f>
        <v>Yes</v>
      </c>
      <c r="P103" s="1" t="str">
        <f>VLOOKUP(Cohort[[#This Row],[Code]],Codes[],COLUMN(Codes[[#Headers],[EDD + Mode of Conception]]),FALSE)</f>
        <v>Yes</v>
      </c>
      <c r="Q103" s="1" t="str">
        <f>VLOOKUP(Cohort[[#This Row],[Code]],Codes[],COLUMN(Codes[[#Headers],[Late Pregnancy History]]),FALSE)</f>
        <v>Yes</v>
      </c>
      <c r="R103" s="1" t="str">
        <f>VLOOKUP(Cohort[[#This Row],[Code]],Codes[],COLUMN(Codes[[#Headers],[Labour History]]),FALSE)</f>
        <v>Yes</v>
      </c>
      <c r="S103" s="1" t="str">
        <f>VLOOKUP(Cohort[[#This Row],[Code]],Codes[],COLUMN(Codes[[#Headers],[Baby Background Information]]),FALSE)</f>
        <v>Yes</v>
      </c>
      <c r="T103" s="1" t="str">
        <f>VLOOKUP(Cohort[[#This Row],[Code]],Codes[],COLUMN(Codes[[#Headers],[EPDS]]),FALSE)</f>
        <v>Yes</v>
      </c>
      <c r="U103" s="1" t="str">
        <f>VLOOKUP(Cohort[[#This Row],[Code]],Codes[],COLUMN(Codes[[#Headers],[Mother''s Medications]]),FALSE)</f>
        <v>Yes</v>
      </c>
      <c r="V103" s="1" t="str">
        <f>VLOOKUP(Cohort[[#This Row],[Code]],Codes[],COLUMN(Codes[[#Headers],[Baby Medications]]),FALSE)</f>
        <v>Yes</v>
      </c>
      <c r="W103" s="1" t="str">
        <f>VLOOKUP(Cohort[[#This Row],[Code]],Codes[],COLUMN(Codes[[#Headers],[Obstetric Histpry]]),FALSE)</f>
        <v>Yes</v>
      </c>
      <c r="X103" s="1" t="str">
        <f>VLOOKUP(Cohort[[#This Row],[Code]],Codes[],COLUMN(Codes[[#Headers],[18 Month Follow on Data]]),FALSE)</f>
        <v>Yes</v>
      </c>
    </row>
    <row r="104" spans="1:24" x14ac:dyDescent="0.2">
      <c r="A104" t="s">
        <v>115</v>
      </c>
      <c r="B104">
        <v>0</v>
      </c>
      <c r="C104">
        <v>0</v>
      </c>
      <c r="D104">
        <v>0</v>
      </c>
      <c r="E104">
        <v>1</v>
      </c>
      <c r="F104">
        <v>0</v>
      </c>
      <c r="G104">
        <v>0</v>
      </c>
      <c r="H104">
        <v>0</v>
      </c>
      <c r="I104" t="str" cm="1">
        <f t="array" ref="I104">TEXT(SUM(10^Code_Mask*(Cohort[[#This Row],[Fetal Pilot Scans, validated or not]:[Has child had an 18 month assessment.  NB this includes limited data, courtesy assessments etc]]&gt;0)),"0000000")</f>
        <v>0100000</v>
      </c>
      <c r="M104" s="1" t="str">
        <f>VLOOKUP(Cohort[[#This Row],[Code]],Codes[],COLUMN(Codes[[#Headers],[Meaning]]),FALSE)</f>
        <v>Term scan, not assessed</v>
      </c>
      <c r="N104" s="1" t="str">
        <f>VLOOKUP(Cohort[[#This Row],[Code]],Codes[],COLUMN(Codes[[#Headers],[Parents Demographic]]),FALSE)</f>
        <v>Yes</v>
      </c>
      <c r="O104" s="1" t="str">
        <f>VLOOKUP(Cohort[[#This Row],[Code]],Codes[],COLUMN(Codes[[#Headers],[Mother''s Past Medical History]]),FALSE)</f>
        <v>Yes</v>
      </c>
      <c r="P104" s="1" t="str">
        <f>VLOOKUP(Cohort[[#This Row],[Code]],Codes[],COLUMN(Codes[[#Headers],[EDD + Mode of Conception]]),FALSE)</f>
        <v>Yes</v>
      </c>
      <c r="Q104" s="1" t="str">
        <f>VLOOKUP(Cohort[[#This Row],[Code]],Codes[],COLUMN(Codes[[#Headers],[Late Pregnancy History]]),FALSE)</f>
        <v>Yes</v>
      </c>
      <c r="R104" s="1" t="str">
        <f>VLOOKUP(Cohort[[#This Row],[Code]],Codes[],COLUMN(Codes[[#Headers],[Labour History]]),FALSE)</f>
        <v>Yes</v>
      </c>
      <c r="S104" s="1" t="str">
        <f>VLOOKUP(Cohort[[#This Row],[Code]],Codes[],COLUMN(Codes[[#Headers],[Baby Background Information]]),FALSE)</f>
        <v>Yes</v>
      </c>
      <c r="T104" s="1" t="str">
        <f>VLOOKUP(Cohort[[#This Row],[Code]],Codes[],COLUMN(Codes[[#Headers],[EPDS]]),FALSE)</f>
        <v>Yes</v>
      </c>
      <c r="U104" s="1" t="str">
        <f>VLOOKUP(Cohort[[#This Row],[Code]],Codes[],COLUMN(Codes[[#Headers],[Mother''s Medications]]),FALSE)</f>
        <v>Yes</v>
      </c>
      <c r="V104" s="1" t="str">
        <f>VLOOKUP(Cohort[[#This Row],[Code]],Codes[],COLUMN(Codes[[#Headers],[Baby Medications]]),FALSE)</f>
        <v>Yes</v>
      </c>
      <c r="W104" s="1" t="str">
        <f>VLOOKUP(Cohort[[#This Row],[Code]],Codes[],COLUMN(Codes[[#Headers],[Obstetric Histpry]]),FALSE)</f>
        <v>Yes</v>
      </c>
      <c r="X104" s="1" t="str">
        <f>VLOOKUP(Cohort[[#This Row],[Code]],Codes[],COLUMN(Codes[[#Headers],[18 Month Follow on Data]]),FALSE)</f>
        <v>No</v>
      </c>
    </row>
    <row r="105" spans="1:24" x14ac:dyDescent="0.2">
      <c r="A105" t="s">
        <v>116</v>
      </c>
      <c r="B105">
        <v>0</v>
      </c>
      <c r="C105">
        <v>0</v>
      </c>
      <c r="D105">
        <v>0</v>
      </c>
      <c r="E105">
        <v>1</v>
      </c>
      <c r="F105">
        <v>0</v>
      </c>
      <c r="G105">
        <v>0</v>
      </c>
      <c r="H105">
        <v>1</v>
      </c>
      <c r="I105" t="str" cm="1">
        <f t="array" ref="I105">TEXT(SUM(10^Code_Mask*(Cohort[[#This Row],[Fetal Pilot Scans, validated or not]:[Has child had an 18 month assessment.  NB this includes limited data, courtesy assessments etc]]&gt;0)),"0000000")</f>
        <v>0100100</v>
      </c>
      <c r="M105" s="1" t="str">
        <f>VLOOKUP(Cohort[[#This Row],[Code]],Codes[],COLUMN(Codes[[#Headers],[Meaning]]),FALSE)</f>
        <v>Term scan, Assessed at 18 months</v>
      </c>
      <c r="N105" s="1" t="str">
        <f>VLOOKUP(Cohort[[#This Row],[Code]],Codes[],COLUMN(Codes[[#Headers],[Parents Demographic]]),FALSE)</f>
        <v>Yes</v>
      </c>
      <c r="O105" s="1" t="str">
        <f>VLOOKUP(Cohort[[#This Row],[Code]],Codes[],COLUMN(Codes[[#Headers],[Mother''s Past Medical History]]),FALSE)</f>
        <v>Yes</v>
      </c>
      <c r="P105" s="1" t="str">
        <f>VLOOKUP(Cohort[[#This Row],[Code]],Codes[],COLUMN(Codes[[#Headers],[EDD + Mode of Conception]]),FALSE)</f>
        <v>Yes</v>
      </c>
      <c r="Q105" s="1" t="str">
        <f>VLOOKUP(Cohort[[#This Row],[Code]],Codes[],COLUMN(Codes[[#Headers],[Late Pregnancy History]]),FALSE)</f>
        <v>Yes</v>
      </c>
      <c r="R105" s="1" t="str">
        <f>VLOOKUP(Cohort[[#This Row],[Code]],Codes[],COLUMN(Codes[[#Headers],[Labour History]]),FALSE)</f>
        <v>Yes</v>
      </c>
      <c r="S105" s="1" t="str">
        <f>VLOOKUP(Cohort[[#This Row],[Code]],Codes[],COLUMN(Codes[[#Headers],[Baby Background Information]]),FALSE)</f>
        <v>Yes</v>
      </c>
      <c r="T105" s="1" t="str">
        <f>VLOOKUP(Cohort[[#This Row],[Code]],Codes[],COLUMN(Codes[[#Headers],[EPDS]]),FALSE)</f>
        <v>Yes</v>
      </c>
      <c r="U105" s="1" t="str">
        <f>VLOOKUP(Cohort[[#This Row],[Code]],Codes[],COLUMN(Codes[[#Headers],[Mother''s Medications]]),FALSE)</f>
        <v>Yes</v>
      </c>
      <c r="V105" s="1" t="str">
        <f>VLOOKUP(Cohort[[#This Row],[Code]],Codes[],COLUMN(Codes[[#Headers],[Baby Medications]]),FALSE)</f>
        <v>Yes</v>
      </c>
      <c r="W105" s="1" t="str">
        <f>VLOOKUP(Cohort[[#This Row],[Code]],Codes[],COLUMN(Codes[[#Headers],[Obstetric Histpry]]),FALSE)</f>
        <v>Yes</v>
      </c>
      <c r="X105" s="1" t="str">
        <f>VLOOKUP(Cohort[[#This Row],[Code]],Codes[],COLUMN(Codes[[#Headers],[18 Month Follow on Data]]),FALSE)</f>
        <v>Yes</v>
      </c>
    </row>
    <row r="106" spans="1:24" ht="51" x14ac:dyDescent="0.2">
      <c r="A106" t="s">
        <v>117</v>
      </c>
      <c r="B106">
        <v>0</v>
      </c>
      <c r="C106">
        <v>0</v>
      </c>
      <c r="D106">
        <v>0</v>
      </c>
      <c r="E106">
        <v>1</v>
      </c>
      <c r="F106">
        <v>0</v>
      </c>
      <c r="G106">
        <v>0</v>
      </c>
      <c r="H106">
        <v>0</v>
      </c>
      <c r="I106" t="str" cm="1">
        <f t="array" ref="I106">TEXT(SUM(10^Code_Mask*(Cohort[[#This Row],[Fetal Pilot Scans, validated or not]:[Has child had an 18 month assessment.  NB this includes limited data, courtesy assessments etc]]&gt;0)),"0000000")</f>
        <v>0100000</v>
      </c>
      <c r="K106" s="1" t="s">
        <v>16</v>
      </c>
      <c r="M106" s="1" t="str">
        <f>VLOOKUP(Cohort[[#This Row],[Code]],Codes[],COLUMN(Codes[[#Headers],[Meaning]]),FALSE)</f>
        <v>Term scan, not assessed</v>
      </c>
      <c r="N106" s="1" t="str">
        <f>VLOOKUP(Cohort[[#This Row],[Code]],Codes[],COLUMN(Codes[[#Headers],[Parents Demographic]]),FALSE)</f>
        <v>Yes</v>
      </c>
      <c r="O106" s="1" t="str">
        <f>VLOOKUP(Cohort[[#This Row],[Code]],Codes[],COLUMN(Codes[[#Headers],[Mother''s Past Medical History]]),FALSE)</f>
        <v>Yes</v>
      </c>
      <c r="P106" s="1" t="str">
        <f>VLOOKUP(Cohort[[#This Row],[Code]],Codes[],COLUMN(Codes[[#Headers],[EDD + Mode of Conception]]),FALSE)</f>
        <v>Yes</v>
      </c>
      <c r="Q106" s="1" t="str">
        <f>VLOOKUP(Cohort[[#This Row],[Code]],Codes[],COLUMN(Codes[[#Headers],[Late Pregnancy History]]),FALSE)</f>
        <v>Yes</v>
      </c>
      <c r="R106" s="1" t="str">
        <f>VLOOKUP(Cohort[[#This Row],[Code]],Codes[],COLUMN(Codes[[#Headers],[Labour History]]),FALSE)</f>
        <v>Yes</v>
      </c>
      <c r="S106" s="1" t="str">
        <f>VLOOKUP(Cohort[[#This Row],[Code]],Codes[],COLUMN(Codes[[#Headers],[Baby Background Information]]),FALSE)</f>
        <v>Yes</v>
      </c>
      <c r="T106" s="1" t="str">
        <f>VLOOKUP(Cohort[[#This Row],[Code]],Codes[],COLUMN(Codes[[#Headers],[EPDS]]),FALSE)</f>
        <v>Yes</v>
      </c>
      <c r="U106" s="1" t="str">
        <f>VLOOKUP(Cohort[[#This Row],[Code]],Codes[],COLUMN(Codes[[#Headers],[Mother''s Medications]]),FALSE)</f>
        <v>Yes</v>
      </c>
      <c r="V106" s="1" t="str">
        <f>VLOOKUP(Cohort[[#This Row],[Code]],Codes[],COLUMN(Codes[[#Headers],[Baby Medications]]),FALSE)</f>
        <v>Yes</v>
      </c>
      <c r="W106" s="1" t="str">
        <f>VLOOKUP(Cohort[[#This Row],[Code]],Codes[],COLUMN(Codes[[#Headers],[Obstetric Histpry]]),FALSE)</f>
        <v>Yes</v>
      </c>
      <c r="X106" s="1" t="str">
        <f>VLOOKUP(Cohort[[#This Row],[Code]],Codes[],COLUMN(Codes[[#Headers],[18 Month Follow on Data]]),FALSE)</f>
        <v>No</v>
      </c>
    </row>
    <row r="107" spans="1:24" x14ac:dyDescent="0.2">
      <c r="A107" t="s">
        <v>118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1</v>
      </c>
      <c r="I107" t="str" cm="1">
        <f t="array" ref="I107">TEXT(SUM(10^Code_Mask*(Cohort[[#This Row],[Fetal Pilot Scans, validated or not]:[Has child had an 18 month assessment.  NB this includes limited data, courtesy assessments etc]]&gt;0)),"0000000")</f>
        <v>0001100</v>
      </c>
      <c r="M107" s="1" t="str">
        <f>VLOOKUP(Cohort[[#This Row],[Code]],Codes[],COLUMN(Codes[[#Headers],[Meaning]]),FALSE)</f>
        <v>Pre-term_at term only, no other scans, assessed at 18 months</v>
      </c>
      <c r="N107" s="1" t="str">
        <f>VLOOKUP(Cohort[[#This Row],[Code]],Codes[],COLUMN(Codes[[#Headers],[Parents Demographic]]),FALSE)</f>
        <v>Yes</v>
      </c>
      <c r="O107" s="1" t="str">
        <f>VLOOKUP(Cohort[[#This Row],[Code]],Codes[],COLUMN(Codes[[#Headers],[Mother''s Past Medical History]]),FALSE)</f>
        <v>Yes</v>
      </c>
      <c r="P107" s="1" t="str">
        <f>VLOOKUP(Cohort[[#This Row],[Code]],Codes[],COLUMN(Codes[[#Headers],[EDD + Mode of Conception]]),FALSE)</f>
        <v>Yes</v>
      </c>
      <c r="Q107" s="1" t="str">
        <f>VLOOKUP(Cohort[[#This Row],[Code]],Codes[],COLUMN(Codes[[#Headers],[Late Pregnancy History]]),FALSE)</f>
        <v>Yes</v>
      </c>
      <c r="R107" s="1" t="str">
        <f>VLOOKUP(Cohort[[#This Row],[Code]],Codes[],COLUMN(Codes[[#Headers],[Labour History]]),FALSE)</f>
        <v>Yes</v>
      </c>
      <c r="S107" s="1" t="str">
        <f>VLOOKUP(Cohort[[#This Row],[Code]],Codes[],COLUMN(Codes[[#Headers],[Baby Background Information]]),FALSE)</f>
        <v>Yes</v>
      </c>
      <c r="T107" s="1" t="str">
        <f>VLOOKUP(Cohort[[#This Row],[Code]],Codes[],COLUMN(Codes[[#Headers],[EPDS]]),FALSE)</f>
        <v>Yes</v>
      </c>
      <c r="U107" s="1" t="str">
        <f>VLOOKUP(Cohort[[#This Row],[Code]],Codes[],COLUMN(Codes[[#Headers],[Mother''s Medications]]),FALSE)</f>
        <v>Yes</v>
      </c>
      <c r="V107" s="1" t="str">
        <f>VLOOKUP(Cohort[[#This Row],[Code]],Codes[],COLUMN(Codes[[#Headers],[Baby Medications]]),FALSE)</f>
        <v>Yes</v>
      </c>
      <c r="W107" s="1" t="str">
        <f>VLOOKUP(Cohort[[#This Row],[Code]],Codes[],COLUMN(Codes[[#Headers],[Obstetric Histpry]]),FALSE)</f>
        <v>Yes</v>
      </c>
      <c r="X107" s="1" t="str">
        <f>VLOOKUP(Cohort[[#This Row],[Code]],Codes[],COLUMN(Codes[[#Headers],[18 Month Follow on Data]]),FALSE)</f>
        <v>Yes</v>
      </c>
    </row>
    <row r="108" spans="1:24" x14ac:dyDescent="0.2">
      <c r="A108" t="s">
        <v>119</v>
      </c>
      <c r="B108">
        <v>0</v>
      </c>
      <c r="C108">
        <v>0</v>
      </c>
      <c r="D108">
        <v>0</v>
      </c>
      <c r="E108">
        <v>1</v>
      </c>
      <c r="F108">
        <v>0</v>
      </c>
      <c r="G108">
        <v>0</v>
      </c>
      <c r="H108">
        <v>1</v>
      </c>
      <c r="I108" t="str" cm="1">
        <f t="array" ref="I108">TEXT(SUM(10^Code_Mask*(Cohort[[#This Row],[Fetal Pilot Scans, validated or not]:[Has child had an 18 month assessment.  NB this includes limited data, courtesy assessments etc]]&gt;0)),"0000000")</f>
        <v>0100100</v>
      </c>
      <c r="M108" s="1" t="str">
        <f>VLOOKUP(Cohort[[#This Row],[Code]],Codes[],COLUMN(Codes[[#Headers],[Meaning]]),FALSE)</f>
        <v>Term scan, Assessed at 18 months</v>
      </c>
      <c r="N108" s="1" t="str">
        <f>VLOOKUP(Cohort[[#This Row],[Code]],Codes[],COLUMN(Codes[[#Headers],[Parents Demographic]]),FALSE)</f>
        <v>Yes</v>
      </c>
      <c r="O108" s="1" t="str">
        <f>VLOOKUP(Cohort[[#This Row],[Code]],Codes[],COLUMN(Codes[[#Headers],[Mother''s Past Medical History]]),FALSE)</f>
        <v>Yes</v>
      </c>
      <c r="P108" s="1" t="str">
        <f>VLOOKUP(Cohort[[#This Row],[Code]],Codes[],COLUMN(Codes[[#Headers],[EDD + Mode of Conception]]),FALSE)</f>
        <v>Yes</v>
      </c>
      <c r="Q108" s="1" t="str">
        <f>VLOOKUP(Cohort[[#This Row],[Code]],Codes[],COLUMN(Codes[[#Headers],[Late Pregnancy History]]),FALSE)</f>
        <v>Yes</v>
      </c>
      <c r="R108" s="1" t="str">
        <f>VLOOKUP(Cohort[[#This Row],[Code]],Codes[],COLUMN(Codes[[#Headers],[Labour History]]),FALSE)</f>
        <v>Yes</v>
      </c>
      <c r="S108" s="1" t="str">
        <f>VLOOKUP(Cohort[[#This Row],[Code]],Codes[],COLUMN(Codes[[#Headers],[Baby Background Information]]),FALSE)</f>
        <v>Yes</v>
      </c>
      <c r="T108" s="1" t="str">
        <f>VLOOKUP(Cohort[[#This Row],[Code]],Codes[],COLUMN(Codes[[#Headers],[EPDS]]),FALSE)</f>
        <v>Yes</v>
      </c>
      <c r="U108" s="1" t="str">
        <f>VLOOKUP(Cohort[[#This Row],[Code]],Codes[],COLUMN(Codes[[#Headers],[Mother''s Medications]]),FALSE)</f>
        <v>Yes</v>
      </c>
      <c r="V108" s="1" t="str">
        <f>VLOOKUP(Cohort[[#This Row],[Code]],Codes[],COLUMN(Codes[[#Headers],[Baby Medications]]),FALSE)</f>
        <v>Yes</v>
      </c>
      <c r="W108" s="1" t="str">
        <f>VLOOKUP(Cohort[[#This Row],[Code]],Codes[],COLUMN(Codes[[#Headers],[Obstetric Histpry]]),FALSE)</f>
        <v>Yes</v>
      </c>
      <c r="X108" s="1" t="str">
        <f>VLOOKUP(Cohort[[#This Row],[Code]],Codes[],COLUMN(Codes[[#Headers],[18 Month Follow on Data]]),FALSE)</f>
        <v>Yes</v>
      </c>
    </row>
    <row r="109" spans="1:24" ht="51" x14ac:dyDescent="0.2">
      <c r="A109" t="s">
        <v>120</v>
      </c>
      <c r="B109">
        <v>0</v>
      </c>
      <c r="C109">
        <v>0</v>
      </c>
      <c r="D109">
        <v>0</v>
      </c>
      <c r="E109">
        <v>0</v>
      </c>
      <c r="F109">
        <v>1</v>
      </c>
      <c r="G109">
        <v>0</v>
      </c>
      <c r="H109">
        <v>0</v>
      </c>
      <c r="I109" t="str" cm="1">
        <f t="array" ref="I109">TEXT(SUM(10^Code_Mask*(Cohort[[#This Row],[Fetal Pilot Scans, validated or not]:[Has child had an 18 month assessment.  NB this includes limited data, courtesy assessments etc]]&gt;0)),"0000000")</f>
        <v>0010000</v>
      </c>
      <c r="K109" s="1" t="s">
        <v>16</v>
      </c>
      <c r="M109" s="1" t="str">
        <f>VLOOKUP(Cohort[[#This Row],[Code]],Codes[],COLUMN(Codes[[#Headers],[Meaning]]),FALSE)</f>
        <v>Pre-term scan, no other scans, not assessed</v>
      </c>
      <c r="N109" s="1" t="str">
        <f>VLOOKUP(Cohort[[#This Row],[Code]],Codes[],COLUMN(Codes[[#Headers],[Parents Demographic]]),FALSE)</f>
        <v>Yes</v>
      </c>
      <c r="O109" s="1" t="str">
        <f>VLOOKUP(Cohort[[#This Row],[Code]],Codes[],COLUMN(Codes[[#Headers],[Mother''s Past Medical History]]),FALSE)</f>
        <v>Yes</v>
      </c>
      <c r="P109" s="1" t="str">
        <f>VLOOKUP(Cohort[[#This Row],[Code]],Codes[],COLUMN(Codes[[#Headers],[EDD + Mode of Conception]]),FALSE)</f>
        <v>Yes</v>
      </c>
      <c r="Q109" s="1" t="str">
        <f>VLOOKUP(Cohort[[#This Row],[Code]],Codes[],COLUMN(Codes[[#Headers],[Late Pregnancy History]]),FALSE)</f>
        <v>Yes</v>
      </c>
      <c r="R109" s="1" t="str">
        <f>VLOOKUP(Cohort[[#This Row],[Code]],Codes[],COLUMN(Codes[[#Headers],[Labour History]]),FALSE)</f>
        <v>Yes</v>
      </c>
      <c r="S109" s="1" t="str">
        <f>VLOOKUP(Cohort[[#This Row],[Code]],Codes[],COLUMN(Codes[[#Headers],[Baby Background Information]]),FALSE)</f>
        <v>Yes</v>
      </c>
      <c r="T109" s="1" t="str">
        <f>VLOOKUP(Cohort[[#This Row],[Code]],Codes[],COLUMN(Codes[[#Headers],[EPDS]]),FALSE)</f>
        <v>Yes</v>
      </c>
      <c r="U109" s="1" t="str">
        <f>VLOOKUP(Cohort[[#This Row],[Code]],Codes[],COLUMN(Codes[[#Headers],[Mother''s Medications]]),FALSE)</f>
        <v>Yes</v>
      </c>
      <c r="V109" s="1" t="str">
        <f>VLOOKUP(Cohort[[#This Row],[Code]],Codes[],COLUMN(Codes[[#Headers],[Baby Medications]]),FALSE)</f>
        <v>Yes</v>
      </c>
      <c r="W109" s="1" t="str">
        <f>VLOOKUP(Cohort[[#This Row],[Code]],Codes[],COLUMN(Codes[[#Headers],[Obstetric Histpry]]),FALSE)</f>
        <v>Yes</v>
      </c>
      <c r="X109" s="1" t="str">
        <f>VLOOKUP(Cohort[[#This Row],[Code]],Codes[],COLUMN(Codes[[#Headers],[18 Month Follow on Data]]),FALSE)</f>
        <v>No</v>
      </c>
    </row>
    <row r="110" spans="1:24" ht="17" x14ac:dyDescent="0.2">
      <c r="A110" t="s">
        <v>121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 t="str" cm="1">
        <f t="array" ref="I110">TEXT(SUM(10^Code_Mask*(Cohort[[#This Row],[Fetal Pilot Scans, validated or not]:[Has child had an 18 month assessment.  NB this includes limited data, courtesy assessments etc]]&gt;0)),"0000000")</f>
        <v>0000000</v>
      </c>
      <c r="K110" s="1" t="s">
        <v>36</v>
      </c>
      <c r="M110" s="1" t="str">
        <f>VLOOKUP(Cohort[[#This Row],[Code]],Codes[],COLUMN(Codes[[#Headers],[Meaning]]),FALSE)</f>
        <v>No dHCP data at ll.  ?Enrolment, ?Baby Born, ?EPDS but not cleaned</v>
      </c>
      <c r="N110" s="1" t="str">
        <f>VLOOKUP(Cohort[[#This Row],[Code]],Codes[],COLUMN(Codes[[#Headers],[Parents Demographic]]),FALSE)</f>
        <v>No</v>
      </c>
      <c r="O110" s="1" t="str">
        <f>VLOOKUP(Cohort[[#This Row],[Code]],Codes[],COLUMN(Codes[[#Headers],[Mother''s Past Medical History]]),FALSE)</f>
        <v>No</v>
      </c>
      <c r="P110" s="1" t="str">
        <f>VLOOKUP(Cohort[[#This Row],[Code]],Codes[],COLUMN(Codes[[#Headers],[EDD + Mode of Conception]]),FALSE)</f>
        <v>No</v>
      </c>
      <c r="Q110" s="1" t="str">
        <f>VLOOKUP(Cohort[[#This Row],[Code]],Codes[],COLUMN(Codes[[#Headers],[Late Pregnancy History]]),FALSE)</f>
        <v>No</v>
      </c>
      <c r="R110" s="1" t="str">
        <f>VLOOKUP(Cohort[[#This Row],[Code]],Codes[],COLUMN(Codes[[#Headers],[Labour History]]),FALSE)</f>
        <v>No</v>
      </c>
      <c r="S110" s="1" t="str">
        <f>VLOOKUP(Cohort[[#This Row],[Code]],Codes[],COLUMN(Codes[[#Headers],[Baby Background Information]]),FALSE)</f>
        <v>No</v>
      </c>
      <c r="T110" s="1" t="str">
        <f>VLOOKUP(Cohort[[#This Row],[Code]],Codes[],COLUMN(Codes[[#Headers],[EPDS]]),FALSE)</f>
        <v>No</v>
      </c>
      <c r="U110" s="1" t="str">
        <f>VLOOKUP(Cohort[[#This Row],[Code]],Codes[],COLUMN(Codes[[#Headers],[Mother''s Medications]]),FALSE)</f>
        <v>No</v>
      </c>
      <c r="V110" s="1" t="str">
        <f>VLOOKUP(Cohort[[#This Row],[Code]],Codes[],COLUMN(Codes[[#Headers],[Baby Medications]]),FALSE)</f>
        <v>No</v>
      </c>
      <c r="W110" s="1" t="str">
        <f>VLOOKUP(Cohort[[#This Row],[Code]],Codes[],COLUMN(Codes[[#Headers],[Obstetric Histpry]]),FALSE)</f>
        <v>No</v>
      </c>
      <c r="X110" s="1" t="str">
        <f>VLOOKUP(Cohort[[#This Row],[Code]],Codes[],COLUMN(Codes[[#Headers],[18 Month Follow on Data]]),FALSE)</f>
        <v>No</v>
      </c>
    </row>
    <row r="111" spans="1:24" x14ac:dyDescent="0.2">
      <c r="A111" t="s">
        <v>122</v>
      </c>
      <c r="B111">
        <v>0</v>
      </c>
      <c r="C111">
        <v>0</v>
      </c>
      <c r="D111">
        <v>0</v>
      </c>
      <c r="E111">
        <v>1</v>
      </c>
      <c r="F111">
        <v>0</v>
      </c>
      <c r="G111">
        <v>0</v>
      </c>
      <c r="H111">
        <v>1</v>
      </c>
      <c r="I111" t="str" cm="1">
        <f t="array" ref="I111">TEXT(SUM(10^Code_Mask*(Cohort[[#This Row],[Fetal Pilot Scans, validated or not]:[Has child had an 18 month assessment.  NB this includes limited data, courtesy assessments etc]]&gt;0)),"0000000")</f>
        <v>0100100</v>
      </c>
      <c r="M111" s="1" t="str">
        <f>VLOOKUP(Cohort[[#This Row],[Code]],Codes[],COLUMN(Codes[[#Headers],[Meaning]]),FALSE)</f>
        <v>Term scan, Assessed at 18 months</v>
      </c>
      <c r="N111" s="1" t="str">
        <f>VLOOKUP(Cohort[[#This Row],[Code]],Codes[],COLUMN(Codes[[#Headers],[Parents Demographic]]),FALSE)</f>
        <v>Yes</v>
      </c>
      <c r="O111" s="1" t="str">
        <f>VLOOKUP(Cohort[[#This Row],[Code]],Codes[],COLUMN(Codes[[#Headers],[Mother''s Past Medical History]]),FALSE)</f>
        <v>Yes</v>
      </c>
      <c r="P111" s="1" t="str">
        <f>VLOOKUP(Cohort[[#This Row],[Code]],Codes[],COLUMN(Codes[[#Headers],[EDD + Mode of Conception]]),FALSE)</f>
        <v>Yes</v>
      </c>
      <c r="Q111" s="1" t="str">
        <f>VLOOKUP(Cohort[[#This Row],[Code]],Codes[],COLUMN(Codes[[#Headers],[Late Pregnancy History]]),FALSE)</f>
        <v>Yes</v>
      </c>
      <c r="R111" s="1" t="str">
        <f>VLOOKUP(Cohort[[#This Row],[Code]],Codes[],COLUMN(Codes[[#Headers],[Labour History]]),FALSE)</f>
        <v>Yes</v>
      </c>
      <c r="S111" s="1" t="str">
        <f>VLOOKUP(Cohort[[#This Row],[Code]],Codes[],COLUMN(Codes[[#Headers],[Baby Background Information]]),FALSE)</f>
        <v>Yes</v>
      </c>
      <c r="T111" s="1" t="str">
        <f>VLOOKUP(Cohort[[#This Row],[Code]],Codes[],COLUMN(Codes[[#Headers],[EPDS]]),FALSE)</f>
        <v>Yes</v>
      </c>
      <c r="U111" s="1" t="str">
        <f>VLOOKUP(Cohort[[#This Row],[Code]],Codes[],COLUMN(Codes[[#Headers],[Mother''s Medications]]),FALSE)</f>
        <v>Yes</v>
      </c>
      <c r="V111" s="1" t="str">
        <f>VLOOKUP(Cohort[[#This Row],[Code]],Codes[],COLUMN(Codes[[#Headers],[Baby Medications]]),FALSE)</f>
        <v>Yes</v>
      </c>
      <c r="W111" s="1" t="str">
        <f>VLOOKUP(Cohort[[#This Row],[Code]],Codes[],COLUMN(Codes[[#Headers],[Obstetric Histpry]]),FALSE)</f>
        <v>Yes</v>
      </c>
      <c r="X111" s="1" t="str">
        <f>VLOOKUP(Cohort[[#This Row],[Code]],Codes[],COLUMN(Codes[[#Headers],[18 Month Follow on Data]]),FALSE)</f>
        <v>Yes</v>
      </c>
    </row>
    <row r="112" spans="1:24" x14ac:dyDescent="0.2">
      <c r="A112" t="s">
        <v>123</v>
      </c>
      <c r="B112">
        <v>0</v>
      </c>
      <c r="C112">
        <v>0</v>
      </c>
      <c r="D112">
        <v>0</v>
      </c>
      <c r="E112">
        <v>1</v>
      </c>
      <c r="F112">
        <v>0</v>
      </c>
      <c r="G112">
        <v>0</v>
      </c>
      <c r="H112">
        <v>1</v>
      </c>
      <c r="I112" t="str" cm="1">
        <f t="array" ref="I112">TEXT(SUM(10^Code_Mask*(Cohort[[#This Row],[Fetal Pilot Scans, validated or not]:[Has child had an 18 month assessment.  NB this includes limited data, courtesy assessments etc]]&gt;0)),"0000000")</f>
        <v>0100100</v>
      </c>
      <c r="M112" s="1" t="str">
        <f>VLOOKUP(Cohort[[#This Row],[Code]],Codes[],COLUMN(Codes[[#Headers],[Meaning]]),FALSE)</f>
        <v>Term scan, Assessed at 18 months</v>
      </c>
      <c r="N112" s="1" t="str">
        <f>VLOOKUP(Cohort[[#This Row],[Code]],Codes[],COLUMN(Codes[[#Headers],[Parents Demographic]]),FALSE)</f>
        <v>Yes</v>
      </c>
      <c r="O112" s="1" t="str">
        <f>VLOOKUP(Cohort[[#This Row],[Code]],Codes[],COLUMN(Codes[[#Headers],[Mother''s Past Medical History]]),FALSE)</f>
        <v>Yes</v>
      </c>
      <c r="P112" s="1" t="str">
        <f>VLOOKUP(Cohort[[#This Row],[Code]],Codes[],COLUMN(Codes[[#Headers],[EDD + Mode of Conception]]),FALSE)</f>
        <v>Yes</v>
      </c>
      <c r="Q112" s="1" t="str">
        <f>VLOOKUP(Cohort[[#This Row],[Code]],Codes[],COLUMN(Codes[[#Headers],[Late Pregnancy History]]),FALSE)</f>
        <v>Yes</v>
      </c>
      <c r="R112" s="1" t="str">
        <f>VLOOKUP(Cohort[[#This Row],[Code]],Codes[],COLUMN(Codes[[#Headers],[Labour History]]),FALSE)</f>
        <v>Yes</v>
      </c>
      <c r="S112" s="1" t="str">
        <f>VLOOKUP(Cohort[[#This Row],[Code]],Codes[],COLUMN(Codes[[#Headers],[Baby Background Information]]),FALSE)</f>
        <v>Yes</v>
      </c>
      <c r="T112" s="1" t="str">
        <f>VLOOKUP(Cohort[[#This Row],[Code]],Codes[],COLUMN(Codes[[#Headers],[EPDS]]),FALSE)</f>
        <v>Yes</v>
      </c>
      <c r="U112" s="1" t="str">
        <f>VLOOKUP(Cohort[[#This Row],[Code]],Codes[],COLUMN(Codes[[#Headers],[Mother''s Medications]]),FALSE)</f>
        <v>Yes</v>
      </c>
      <c r="V112" s="1" t="str">
        <f>VLOOKUP(Cohort[[#This Row],[Code]],Codes[],COLUMN(Codes[[#Headers],[Baby Medications]]),FALSE)</f>
        <v>Yes</v>
      </c>
      <c r="W112" s="1" t="str">
        <f>VLOOKUP(Cohort[[#This Row],[Code]],Codes[],COLUMN(Codes[[#Headers],[Obstetric Histpry]]),FALSE)</f>
        <v>Yes</v>
      </c>
      <c r="X112" s="1" t="str">
        <f>VLOOKUP(Cohort[[#This Row],[Code]],Codes[],COLUMN(Codes[[#Headers],[18 Month Follow on Data]]),FALSE)</f>
        <v>Yes</v>
      </c>
    </row>
    <row r="113" spans="1:24" x14ac:dyDescent="0.2">
      <c r="A113" t="s">
        <v>124</v>
      </c>
      <c r="B113">
        <v>0</v>
      </c>
      <c r="C113">
        <v>0</v>
      </c>
      <c r="D113">
        <v>0</v>
      </c>
      <c r="E113">
        <v>1</v>
      </c>
      <c r="F113">
        <v>0</v>
      </c>
      <c r="G113">
        <v>0</v>
      </c>
      <c r="H113">
        <v>1</v>
      </c>
      <c r="I113" t="str" cm="1">
        <f t="array" ref="I113">TEXT(SUM(10^Code_Mask*(Cohort[[#This Row],[Fetal Pilot Scans, validated or not]:[Has child had an 18 month assessment.  NB this includes limited data, courtesy assessments etc]]&gt;0)),"0000000")</f>
        <v>0100100</v>
      </c>
      <c r="M113" s="1" t="str">
        <f>VLOOKUP(Cohort[[#This Row],[Code]],Codes[],COLUMN(Codes[[#Headers],[Meaning]]),FALSE)</f>
        <v>Term scan, Assessed at 18 months</v>
      </c>
      <c r="N113" s="1" t="str">
        <f>VLOOKUP(Cohort[[#This Row],[Code]],Codes[],COLUMN(Codes[[#Headers],[Parents Demographic]]),FALSE)</f>
        <v>Yes</v>
      </c>
      <c r="O113" s="1" t="str">
        <f>VLOOKUP(Cohort[[#This Row],[Code]],Codes[],COLUMN(Codes[[#Headers],[Mother''s Past Medical History]]),FALSE)</f>
        <v>Yes</v>
      </c>
      <c r="P113" s="1" t="str">
        <f>VLOOKUP(Cohort[[#This Row],[Code]],Codes[],COLUMN(Codes[[#Headers],[EDD + Mode of Conception]]),FALSE)</f>
        <v>Yes</v>
      </c>
      <c r="Q113" s="1" t="str">
        <f>VLOOKUP(Cohort[[#This Row],[Code]],Codes[],COLUMN(Codes[[#Headers],[Late Pregnancy History]]),FALSE)</f>
        <v>Yes</v>
      </c>
      <c r="R113" s="1" t="str">
        <f>VLOOKUP(Cohort[[#This Row],[Code]],Codes[],COLUMN(Codes[[#Headers],[Labour History]]),FALSE)</f>
        <v>Yes</v>
      </c>
      <c r="S113" s="1" t="str">
        <f>VLOOKUP(Cohort[[#This Row],[Code]],Codes[],COLUMN(Codes[[#Headers],[Baby Background Information]]),FALSE)</f>
        <v>Yes</v>
      </c>
      <c r="T113" s="1" t="str">
        <f>VLOOKUP(Cohort[[#This Row],[Code]],Codes[],COLUMN(Codes[[#Headers],[EPDS]]),FALSE)</f>
        <v>Yes</v>
      </c>
      <c r="U113" s="1" t="str">
        <f>VLOOKUP(Cohort[[#This Row],[Code]],Codes[],COLUMN(Codes[[#Headers],[Mother''s Medications]]),FALSE)</f>
        <v>Yes</v>
      </c>
      <c r="V113" s="1" t="str">
        <f>VLOOKUP(Cohort[[#This Row],[Code]],Codes[],COLUMN(Codes[[#Headers],[Baby Medications]]),FALSE)</f>
        <v>Yes</v>
      </c>
      <c r="W113" s="1" t="str">
        <f>VLOOKUP(Cohort[[#This Row],[Code]],Codes[],COLUMN(Codes[[#Headers],[Obstetric Histpry]]),FALSE)</f>
        <v>Yes</v>
      </c>
      <c r="X113" s="1" t="str">
        <f>VLOOKUP(Cohort[[#This Row],[Code]],Codes[],COLUMN(Codes[[#Headers],[18 Month Follow on Data]]),FALSE)</f>
        <v>Yes</v>
      </c>
    </row>
    <row r="114" spans="1:24" x14ac:dyDescent="0.2">
      <c r="A114" t="s">
        <v>125</v>
      </c>
      <c r="B114">
        <v>0</v>
      </c>
      <c r="C114">
        <v>0</v>
      </c>
      <c r="D114">
        <v>0</v>
      </c>
      <c r="E114">
        <v>0</v>
      </c>
      <c r="F114">
        <v>1</v>
      </c>
      <c r="G114">
        <v>0</v>
      </c>
      <c r="H114">
        <v>1</v>
      </c>
      <c r="I114" t="str" cm="1">
        <f t="array" ref="I114">TEXT(SUM(10^Code_Mask*(Cohort[[#This Row],[Fetal Pilot Scans, validated or not]:[Has child had an 18 month assessment.  NB this includes limited data, courtesy assessments etc]]&gt;0)),"0000000")</f>
        <v>0010100</v>
      </c>
      <c r="M114" s="1" t="str">
        <f>VLOOKUP(Cohort[[#This Row],[Code]],Codes[],COLUMN(Codes[[#Headers],[Meaning]]),FALSE)</f>
        <v>Pre-term scan, no other scans, assessed at 18 months</v>
      </c>
      <c r="N114" s="1" t="str">
        <f>VLOOKUP(Cohort[[#This Row],[Code]],Codes[],COLUMN(Codes[[#Headers],[Parents Demographic]]),FALSE)</f>
        <v>Yes</v>
      </c>
      <c r="O114" s="1" t="str">
        <f>VLOOKUP(Cohort[[#This Row],[Code]],Codes[],COLUMN(Codes[[#Headers],[Mother''s Past Medical History]]),FALSE)</f>
        <v>Yes</v>
      </c>
      <c r="P114" s="1" t="str">
        <f>VLOOKUP(Cohort[[#This Row],[Code]],Codes[],COLUMN(Codes[[#Headers],[EDD + Mode of Conception]]),FALSE)</f>
        <v>Yes</v>
      </c>
      <c r="Q114" s="1" t="str">
        <f>VLOOKUP(Cohort[[#This Row],[Code]],Codes[],COLUMN(Codes[[#Headers],[Late Pregnancy History]]),FALSE)</f>
        <v>Yes</v>
      </c>
      <c r="R114" s="1" t="str">
        <f>VLOOKUP(Cohort[[#This Row],[Code]],Codes[],COLUMN(Codes[[#Headers],[Labour History]]),FALSE)</f>
        <v>Yes</v>
      </c>
      <c r="S114" s="1" t="str">
        <f>VLOOKUP(Cohort[[#This Row],[Code]],Codes[],COLUMN(Codes[[#Headers],[Baby Background Information]]),FALSE)</f>
        <v>Yes</v>
      </c>
      <c r="T114" s="1" t="str">
        <f>VLOOKUP(Cohort[[#This Row],[Code]],Codes[],COLUMN(Codes[[#Headers],[EPDS]]),FALSE)</f>
        <v>Yes</v>
      </c>
      <c r="U114" s="1" t="str">
        <f>VLOOKUP(Cohort[[#This Row],[Code]],Codes[],COLUMN(Codes[[#Headers],[Mother''s Medications]]),FALSE)</f>
        <v>Yes</v>
      </c>
      <c r="V114" s="1" t="str">
        <f>VLOOKUP(Cohort[[#This Row],[Code]],Codes[],COLUMN(Codes[[#Headers],[Baby Medications]]),FALSE)</f>
        <v>Yes</v>
      </c>
      <c r="W114" s="1" t="str">
        <f>VLOOKUP(Cohort[[#This Row],[Code]],Codes[],COLUMN(Codes[[#Headers],[Obstetric Histpry]]),FALSE)</f>
        <v>Yes</v>
      </c>
      <c r="X114" s="1" t="str">
        <f>VLOOKUP(Cohort[[#This Row],[Code]],Codes[],COLUMN(Codes[[#Headers],[18 Month Follow on Data]]),FALSE)</f>
        <v>Yes</v>
      </c>
    </row>
    <row r="115" spans="1:24" x14ac:dyDescent="0.2">
      <c r="A115" t="s">
        <v>126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1</v>
      </c>
      <c r="I115" t="str" cm="1">
        <f t="array" ref="I115">TEXT(SUM(10^Code_Mask*(Cohort[[#This Row],[Fetal Pilot Scans, validated or not]:[Has child had an 18 month assessment.  NB this includes limited data, courtesy assessments etc]]&gt;0)),"0000000")</f>
        <v>0001100</v>
      </c>
      <c r="M115" s="1" t="str">
        <f>VLOOKUP(Cohort[[#This Row],[Code]],Codes[],COLUMN(Codes[[#Headers],[Meaning]]),FALSE)</f>
        <v>Pre-term_at term only, no other scans, assessed at 18 months</v>
      </c>
      <c r="N115" s="1" t="str">
        <f>VLOOKUP(Cohort[[#This Row],[Code]],Codes[],COLUMN(Codes[[#Headers],[Parents Demographic]]),FALSE)</f>
        <v>Yes</v>
      </c>
      <c r="O115" s="1" t="str">
        <f>VLOOKUP(Cohort[[#This Row],[Code]],Codes[],COLUMN(Codes[[#Headers],[Mother''s Past Medical History]]),FALSE)</f>
        <v>Yes</v>
      </c>
      <c r="P115" s="1" t="str">
        <f>VLOOKUP(Cohort[[#This Row],[Code]],Codes[],COLUMN(Codes[[#Headers],[EDD + Mode of Conception]]),FALSE)</f>
        <v>Yes</v>
      </c>
      <c r="Q115" s="1" t="str">
        <f>VLOOKUP(Cohort[[#This Row],[Code]],Codes[],COLUMN(Codes[[#Headers],[Late Pregnancy History]]),FALSE)</f>
        <v>Yes</v>
      </c>
      <c r="R115" s="1" t="str">
        <f>VLOOKUP(Cohort[[#This Row],[Code]],Codes[],COLUMN(Codes[[#Headers],[Labour History]]),FALSE)</f>
        <v>Yes</v>
      </c>
      <c r="S115" s="1" t="str">
        <f>VLOOKUP(Cohort[[#This Row],[Code]],Codes[],COLUMN(Codes[[#Headers],[Baby Background Information]]),FALSE)</f>
        <v>Yes</v>
      </c>
      <c r="T115" s="1" t="str">
        <f>VLOOKUP(Cohort[[#This Row],[Code]],Codes[],COLUMN(Codes[[#Headers],[EPDS]]),FALSE)</f>
        <v>Yes</v>
      </c>
      <c r="U115" s="1" t="str">
        <f>VLOOKUP(Cohort[[#This Row],[Code]],Codes[],COLUMN(Codes[[#Headers],[Mother''s Medications]]),FALSE)</f>
        <v>Yes</v>
      </c>
      <c r="V115" s="1" t="str">
        <f>VLOOKUP(Cohort[[#This Row],[Code]],Codes[],COLUMN(Codes[[#Headers],[Baby Medications]]),FALSE)</f>
        <v>Yes</v>
      </c>
      <c r="W115" s="1" t="str">
        <f>VLOOKUP(Cohort[[#This Row],[Code]],Codes[],COLUMN(Codes[[#Headers],[Obstetric Histpry]]),FALSE)</f>
        <v>Yes</v>
      </c>
      <c r="X115" s="1" t="str">
        <f>VLOOKUP(Cohort[[#This Row],[Code]],Codes[],COLUMN(Codes[[#Headers],[18 Month Follow on Data]]),FALSE)</f>
        <v>Yes</v>
      </c>
    </row>
    <row r="116" spans="1:24" x14ac:dyDescent="0.2">
      <c r="A116" t="s">
        <v>127</v>
      </c>
      <c r="B116">
        <v>0</v>
      </c>
      <c r="C116">
        <v>0</v>
      </c>
      <c r="D116">
        <v>0</v>
      </c>
      <c r="E116">
        <v>1</v>
      </c>
      <c r="F116">
        <v>0</v>
      </c>
      <c r="G116">
        <v>0</v>
      </c>
      <c r="H116">
        <v>1</v>
      </c>
      <c r="I116" t="str" cm="1">
        <f t="array" ref="I116">TEXT(SUM(10^Code_Mask*(Cohort[[#This Row],[Fetal Pilot Scans, validated or not]:[Has child had an 18 month assessment.  NB this includes limited data, courtesy assessments etc]]&gt;0)),"0000000")</f>
        <v>0100100</v>
      </c>
      <c r="M116" s="1" t="str">
        <f>VLOOKUP(Cohort[[#This Row],[Code]],Codes[],COLUMN(Codes[[#Headers],[Meaning]]),FALSE)</f>
        <v>Term scan, Assessed at 18 months</v>
      </c>
      <c r="N116" s="1" t="str">
        <f>VLOOKUP(Cohort[[#This Row],[Code]],Codes[],COLUMN(Codes[[#Headers],[Parents Demographic]]),FALSE)</f>
        <v>Yes</v>
      </c>
      <c r="O116" s="1" t="str">
        <f>VLOOKUP(Cohort[[#This Row],[Code]],Codes[],COLUMN(Codes[[#Headers],[Mother''s Past Medical History]]),FALSE)</f>
        <v>Yes</v>
      </c>
      <c r="P116" s="1" t="str">
        <f>VLOOKUP(Cohort[[#This Row],[Code]],Codes[],COLUMN(Codes[[#Headers],[EDD + Mode of Conception]]),FALSE)</f>
        <v>Yes</v>
      </c>
      <c r="Q116" s="1" t="str">
        <f>VLOOKUP(Cohort[[#This Row],[Code]],Codes[],COLUMN(Codes[[#Headers],[Late Pregnancy History]]),FALSE)</f>
        <v>Yes</v>
      </c>
      <c r="R116" s="1" t="str">
        <f>VLOOKUP(Cohort[[#This Row],[Code]],Codes[],COLUMN(Codes[[#Headers],[Labour History]]),FALSE)</f>
        <v>Yes</v>
      </c>
      <c r="S116" s="1" t="str">
        <f>VLOOKUP(Cohort[[#This Row],[Code]],Codes[],COLUMN(Codes[[#Headers],[Baby Background Information]]),FALSE)</f>
        <v>Yes</v>
      </c>
      <c r="T116" s="1" t="str">
        <f>VLOOKUP(Cohort[[#This Row],[Code]],Codes[],COLUMN(Codes[[#Headers],[EPDS]]),FALSE)</f>
        <v>Yes</v>
      </c>
      <c r="U116" s="1" t="str">
        <f>VLOOKUP(Cohort[[#This Row],[Code]],Codes[],COLUMN(Codes[[#Headers],[Mother''s Medications]]),FALSE)</f>
        <v>Yes</v>
      </c>
      <c r="V116" s="1" t="str">
        <f>VLOOKUP(Cohort[[#This Row],[Code]],Codes[],COLUMN(Codes[[#Headers],[Baby Medications]]),FALSE)</f>
        <v>Yes</v>
      </c>
      <c r="W116" s="1" t="str">
        <f>VLOOKUP(Cohort[[#This Row],[Code]],Codes[],COLUMN(Codes[[#Headers],[Obstetric Histpry]]),FALSE)</f>
        <v>Yes</v>
      </c>
      <c r="X116" s="1" t="str">
        <f>VLOOKUP(Cohort[[#This Row],[Code]],Codes[],COLUMN(Codes[[#Headers],[18 Month Follow on Data]]),FALSE)</f>
        <v>Yes</v>
      </c>
    </row>
    <row r="117" spans="1:24" x14ac:dyDescent="0.2">
      <c r="A117" t="s">
        <v>128</v>
      </c>
      <c r="B117">
        <v>0</v>
      </c>
      <c r="C117">
        <v>0</v>
      </c>
      <c r="D117">
        <v>0</v>
      </c>
      <c r="E117">
        <v>1</v>
      </c>
      <c r="F117">
        <v>0</v>
      </c>
      <c r="G117">
        <v>0</v>
      </c>
      <c r="H117">
        <v>1</v>
      </c>
      <c r="I117" t="str" cm="1">
        <f t="array" ref="I117">TEXT(SUM(10^Code_Mask*(Cohort[[#This Row],[Fetal Pilot Scans, validated or not]:[Has child had an 18 month assessment.  NB this includes limited data, courtesy assessments etc]]&gt;0)),"0000000")</f>
        <v>0100100</v>
      </c>
      <c r="M117" s="1" t="str">
        <f>VLOOKUP(Cohort[[#This Row],[Code]],Codes[],COLUMN(Codes[[#Headers],[Meaning]]),FALSE)</f>
        <v>Term scan, Assessed at 18 months</v>
      </c>
      <c r="N117" s="1" t="str">
        <f>VLOOKUP(Cohort[[#This Row],[Code]],Codes[],COLUMN(Codes[[#Headers],[Parents Demographic]]),FALSE)</f>
        <v>Yes</v>
      </c>
      <c r="O117" s="1" t="str">
        <f>VLOOKUP(Cohort[[#This Row],[Code]],Codes[],COLUMN(Codes[[#Headers],[Mother''s Past Medical History]]),FALSE)</f>
        <v>Yes</v>
      </c>
      <c r="P117" s="1" t="str">
        <f>VLOOKUP(Cohort[[#This Row],[Code]],Codes[],COLUMN(Codes[[#Headers],[EDD + Mode of Conception]]),FALSE)</f>
        <v>Yes</v>
      </c>
      <c r="Q117" s="1" t="str">
        <f>VLOOKUP(Cohort[[#This Row],[Code]],Codes[],COLUMN(Codes[[#Headers],[Late Pregnancy History]]),FALSE)</f>
        <v>Yes</v>
      </c>
      <c r="R117" s="1" t="str">
        <f>VLOOKUP(Cohort[[#This Row],[Code]],Codes[],COLUMN(Codes[[#Headers],[Labour History]]),FALSE)</f>
        <v>Yes</v>
      </c>
      <c r="S117" s="1" t="str">
        <f>VLOOKUP(Cohort[[#This Row],[Code]],Codes[],COLUMN(Codes[[#Headers],[Baby Background Information]]),FALSE)</f>
        <v>Yes</v>
      </c>
      <c r="T117" s="1" t="str">
        <f>VLOOKUP(Cohort[[#This Row],[Code]],Codes[],COLUMN(Codes[[#Headers],[EPDS]]),FALSE)</f>
        <v>Yes</v>
      </c>
      <c r="U117" s="1" t="str">
        <f>VLOOKUP(Cohort[[#This Row],[Code]],Codes[],COLUMN(Codes[[#Headers],[Mother''s Medications]]),FALSE)</f>
        <v>Yes</v>
      </c>
      <c r="V117" s="1" t="str">
        <f>VLOOKUP(Cohort[[#This Row],[Code]],Codes[],COLUMN(Codes[[#Headers],[Baby Medications]]),FALSE)</f>
        <v>Yes</v>
      </c>
      <c r="W117" s="1" t="str">
        <f>VLOOKUP(Cohort[[#This Row],[Code]],Codes[],COLUMN(Codes[[#Headers],[Obstetric Histpry]]),FALSE)</f>
        <v>Yes</v>
      </c>
      <c r="X117" s="1" t="str">
        <f>VLOOKUP(Cohort[[#This Row],[Code]],Codes[],COLUMN(Codes[[#Headers],[18 Month Follow on Data]]),FALSE)</f>
        <v>Yes</v>
      </c>
    </row>
    <row r="118" spans="1:24" x14ac:dyDescent="0.2">
      <c r="A118" t="s">
        <v>129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1</v>
      </c>
      <c r="I118" t="str" cm="1">
        <f t="array" ref="I118">TEXT(SUM(10^Code_Mask*(Cohort[[#This Row],[Fetal Pilot Scans, validated or not]:[Has child had an 18 month assessment.  NB this includes limited data, courtesy assessments etc]]&gt;0)),"0000000")</f>
        <v>0001100</v>
      </c>
      <c r="M118" s="1" t="str">
        <f>VLOOKUP(Cohort[[#This Row],[Code]],Codes[],COLUMN(Codes[[#Headers],[Meaning]]),FALSE)</f>
        <v>Pre-term_at term only, no other scans, assessed at 18 months</v>
      </c>
      <c r="N118" s="1" t="str">
        <f>VLOOKUP(Cohort[[#This Row],[Code]],Codes[],COLUMN(Codes[[#Headers],[Parents Demographic]]),FALSE)</f>
        <v>Yes</v>
      </c>
      <c r="O118" s="1" t="str">
        <f>VLOOKUP(Cohort[[#This Row],[Code]],Codes[],COLUMN(Codes[[#Headers],[Mother''s Past Medical History]]),FALSE)</f>
        <v>Yes</v>
      </c>
      <c r="P118" s="1" t="str">
        <f>VLOOKUP(Cohort[[#This Row],[Code]],Codes[],COLUMN(Codes[[#Headers],[EDD + Mode of Conception]]),FALSE)</f>
        <v>Yes</v>
      </c>
      <c r="Q118" s="1" t="str">
        <f>VLOOKUP(Cohort[[#This Row],[Code]],Codes[],COLUMN(Codes[[#Headers],[Late Pregnancy History]]),FALSE)</f>
        <v>Yes</v>
      </c>
      <c r="R118" s="1" t="str">
        <f>VLOOKUP(Cohort[[#This Row],[Code]],Codes[],COLUMN(Codes[[#Headers],[Labour History]]),FALSE)</f>
        <v>Yes</v>
      </c>
      <c r="S118" s="1" t="str">
        <f>VLOOKUP(Cohort[[#This Row],[Code]],Codes[],COLUMN(Codes[[#Headers],[Baby Background Information]]),FALSE)</f>
        <v>Yes</v>
      </c>
      <c r="T118" s="1" t="str">
        <f>VLOOKUP(Cohort[[#This Row],[Code]],Codes[],COLUMN(Codes[[#Headers],[EPDS]]),FALSE)</f>
        <v>Yes</v>
      </c>
      <c r="U118" s="1" t="str">
        <f>VLOOKUP(Cohort[[#This Row],[Code]],Codes[],COLUMN(Codes[[#Headers],[Mother''s Medications]]),FALSE)</f>
        <v>Yes</v>
      </c>
      <c r="V118" s="1" t="str">
        <f>VLOOKUP(Cohort[[#This Row],[Code]],Codes[],COLUMN(Codes[[#Headers],[Baby Medications]]),FALSE)</f>
        <v>Yes</v>
      </c>
      <c r="W118" s="1" t="str">
        <f>VLOOKUP(Cohort[[#This Row],[Code]],Codes[],COLUMN(Codes[[#Headers],[Obstetric Histpry]]),FALSE)</f>
        <v>Yes</v>
      </c>
      <c r="X118" s="1" t="str">
        <f>VLOOKUP(Cohort[[#This Row],[Code]],Codes[],COLUMN(Codes[[#Headers],[18 Month Follow on Data]]),FALSE)</f>
        <v>Yes</v>
      </c>
    </row>
    <row r="119" spans="1:24" x14ac:dyDescent="0.2">
      <c r="A119" t="s">
        <v>130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1</v>
      </c>
      <c r="I119" t="str" cm="1">
        <f t="array" ref="I119">TEXT(SUM(10^Code_Mask*(Cohort[[#This Row],[Fetal Pilot Scans, validated or not]:[Has child had an 18 month assessment.  NB this includes limited data, courtesy assessments etc]]&gt;0)),"0000000")</f>
        <v>0001100</v>
      </c>
      <c r="M119" s="1" t="str">
        <f>VLOOKUP(Cohort[[#This Row],[Code]],Codes[],COLUMN(Codes[[#Headers],[Meaning]]),FALSE)</f>
        <v>Pre-term_at term only, no other scans, assessed at 18 months</v>
      </c>
      <c r="N119" s="1" t="str">
        <f>VLOOKUP(Cohort[[#This Row],[Code]],Codes[],COLUMN(Codes[[#Headers],[Parents Demographic]]),FALSE)</f>
        <v>Yes</v>
      </c>
      <c r="O119" s="1" t="str">
        <f>VLOOKUP(Cohort[[#This Row],[Code]],Codes[],COLUMN(Codes[[#Headers],[Mother''s Past Medical History]]),FALSE)</f>
        <v>Yes</v>
      </c>
      <c r="P119" s="1" t="str">
        <f>VLOOKUP(Cohort[[#This Row],[Code]],Codes[],COLUMN(Codes[[#Headers],[EDD + Mode of Conception]]),FALSE)</f>
        <v>Yes</v>
      </c>
      <c r="Q119" s="1" t="str">
        <f>VLOOKUP(Cohort[[#This Row],[Code]],Codes[],COLUMN(Codes[[#Headers],[Late Pregnancy History]]),FALSE)</f>
        <v>Yes</v>
      </c>
      <c r="R119" s="1" t="str">
        <f>VLOOKUP(Cohort[[#This Row],[Code]],Codes[],COLUMN(Codes[[#Headers],[Labour History]]),FALSE)</f>
        <v>Yes</v>
      </c>
      <c r="S119" s="1" t="str">
        <f>VLOOKUP(Cohort[[#This Row],[Code]],Codes[],COLUMN(Codes[[#Headers],[Baby Background Information]]),FALSE)</f>
        <v>Yes</v>
      </c>
      <c r="T119" s="1" t="str">
        <f>VLOOKUP(Cohort[[#This Row],[Code]],Codes[],COLUMN(Codes[[#Headers],[EPDS]]),FALSE)</f>
        <v>Yes</v>
      </c>
      <c r="U119" s="1" t="str">
        <f>VLOOKUP(Cohort[[#This Row],[Code]],Codes[],COLUMN(Codes[[#Headers],[Mother''s Medications]]),FALSE)</f>
        <v>Yes</v>
      </c>
      <c r="V119" s="1" t="str">
        <f>VLOOKUP(Cohort[[#This Row],[Code]],Codes[],COLUMN(Codes[[#Headers],[Baby Medications]]),FALSE)</f>
        <v>Yes</v>
      </c>
      <c r="W119" s="1" t="str">
        <f>VLOOKUP(Cohort[[#This Row],[Code]],Codes[],COLUMN(Codes[[#Headers],[Obstetric Histpry]]),FALSE)</f>
        <v>Yes</v>
      </c>
      <c r="X119" s="1" t="str">
        <f>VLOOKUP(Cohort[[#This Row],[Code]],Codes[],COLUMN(Codes[[#Headers],[18 Month Follow on Data]]),FALSE)</f>
        <v>Yes</v>
      </c>
    </row>
    <row r="120" spans="1:24" x14ac:dyDescent="0.2">
      <c r="A120" t="s">
        <v>131</v>
      </c>
      <c r="B120">
        <v>0</v>
      </c>
      <c r="C120">
        <v>0</v>
      </c>
      <c r="D120">
        <v>0</v>
      </c>
      <c r="E120">
        <v>1</v>
      </c>
      <c r="F120">
        <v>0</v>
      </c>
      <c r="G120">
        <v>0</v>
      </c>
      <c r="H120">
        <v>1</v>
      </c>
      <c r="I120" t="str" cm="1">
        <f t="array" ref="I120">TEXT(SUM(10^Code_Mask*(Cohort[[#This Row],[Fetal Pilot Scans, validated or not]:[Has child had an 18 month assessment.  NB this includes limited data, courtesy assessments etc]]&gt;0)),"0000000")</f>
        <v>0100100</v>
      </c>
      <c r="M120" s="1" t="str">
        <f>VLOOKUP(Cohort[[#This Row],[Code]],Codes[],COLUMN(Codes[[#Headers],[Meaning]]),FALSE)</f>
        <v>Term scan, Assessed at 18 months</v>
      </c>
      <c r="N120" s="1" t="str">
        <f>VLOOKUP(Cohort[[#This Row],[Code]],Codes[],COLUMN(Codes[[#Headers],[Parents Demographic]]),FALSE)</f>
        <v>Yes</v>
      </c>
      <c r="O120" s="1" t="str">
        <f>VLOOKUP(Cohort[[#This Row],[Code]],Codes[],COLUMN(Codes[[#Headers],[Mother''s Past Medical History]]),FALSE)</f>
        <v>Yes</v>
      </c>
      <c r="P120" s="1" t="str">
        <f>VLOOKUP(Cohort[[#This Row],[Code]],Codes[],COLUMN(Codes[[#Headers],[EDD + Mode of Conception]]),FALSE)</f>
        <v>Yes</v>
      </c>
      <c r="Q120" s="1" t="str">
        <f>VLOOKUP(Cohort[[#This Row],[Code]],Codes[],COLUMN(Codes[[#Headers],[Late Pregnancy History]]),FALSE)</f>
        <v>Yes</v>
      </c>
      <c r="R120" s="1" t="str">
        <f>VLOOKUP(Cohort[[#This Row],[Code]],Codes[],COLUMN(Codes[[#Headers],[Labour History]]),FALSE)</f>
        <v>Yes</v>
      </c>
      <c r="S120" s="1" t="str">
        <f>VLOOKUP(Cohort[[#This Row],[Code]],Codes[],COLUMN(Codes[[#Headers],[Baby Background Information]]),FALSE)</f>
        <v>Yes</v>
      </c>
      <c r="T120" s="1" t="str">
        <f>VLOOKUP(Cohort[[#This Row],[Code]],Codes[],COLUMN(Codes[[#Headers],[EPDS]]),FALSE)</f>
        <v>Yes</v>
      </c>
      <c r="U120" s="1" t="str">
        <f>VLOOKUP(Cohort[[#This Row],[Code]],Codes[],COLUMN(Codes[[#Headers],[Mother''s Medications]]),FALSE)</f>
        <v>Yes</v>
      </c>
      <c r="V120" s="1" t="str">
        <f>VLOOKUP(Cohort[[#This Row],[Code]],Codes[],COLUMN(Codes[[#Headers],[Baby Medications]]),FALSE)</f>
        <v>Yes</v>
      </c>
      <c r="W120" s="1" t="str">
        <f>VLOOKUP(Cohort[[#This Row],[Code]],Codes[],COLUMN(Codes[[#Headers],[Obstetric Histpry]]),FALSE)</f>
        <v>Yes</v>
      </c>
      <c r="X120" s="1" t="str">
        <f>VLOOKUP(Cohort[[#This Row],[Code]],Codes[],COLUMN(Codes[[#Headers],[18 Month Follow on Data]]),FALSE)</f>
        <v>Yes</v>
      </c>
    </row>
    <row r="121" spans="1:24" x14ac:dyDescent="0.2">
      <c r="A121" t="s">
        <v>132</v>
      </c>
      <c r="B121">
        <v>0</v>
      </c>
      <c r="C121">
        <v>0</v>
      </c>
      <c r="D121">
        <v>0</v>
      </c>
      <c r="E121">
        <v>0</v>
      </c>
      <c r="F121">
        <v>1</v>
      </c>
      <c r="G121">
        <v>1</v>
      </c>
      <c r="H121">
        <v>1</v>
      </c>
      <c r="I121" t="str" cm="1">
        <f t="array" ref="I121">TEXT(SUM(10^Code_Mask*(Cohort[[#This Row],[Fetal Pilot Scans, validated or not]:[Has child had an 18 month assessment.  NB this includes limited data, courtesy assessments etc]]&gt;0)),"0000000")</f>
        <v>0011100</v>
      </c>
      <c r="M121" s="1" t="str">
        <f>VLOOKUP(Cohort[[#This Row],[Code]],Codes[],COLUMN(Codes[[#Headers],[Meaning]]),FALSE)</f>
        <v>Pre-term and pre-term at term scans, assessed at 18 months</v>
      </c>
      <c r="N121" s="1" t="str">
        <f>VLOOKUP(Cohort[[#This Row],[Code]],Codes[],COLUMN(Codes[[#Headers],[Parents Demographic]]),FALSE)</f>
        <v>Yes</v>
      </c>
      <c r="O121" s="1" t="str">
        <f>VLOOKUP(Cohort[[#This Row],[Code]],Codes[],COLUMN(Codes[[#Headers],[Mother''s Past Medical History]]),FALSE)</f>
        <v>Yes</v>
      </c>
      <c r="P121" s="1" t="str">
        <f>VLOOKUP(Cohort[[#This Row],[Code]],Codes[],COLUMN(Codes[[#Headers],[EDD + Mode of Conception]]),FALSE)</f>
        <v>Yes</v>
      </c>
      <c r="Q121" s="1" t="str">
        <f>VLOOKUP(Cohort[[#This Row],[Code]],Codes[],COLUMN(Codes[[#Headers],[Late Pregnancy History]]),FALSE)</f>
        <v>Yes</v>
      </c>
      <c r="R121" s="1" t="str">
        <f>VLOOKUP(Cohort[[#This Row],[Code]],Codes[],COLUMN(Codes[[#Headers],[Labour History]]),FALSE)</f>
        <v>Yes</v>
      </c>
      <c r="S121" s="1" t="str">
        <f>VLOOKUP(Cohort[[#This Row],[Code]],Codes[],COLUMN(Codes[[#Headers],[Baby Background Information]]),FALSE)</f>
        <v>Yes</v>
      </c>
      <c r="T121" s="1" t="str">
        <f>VLOOKUP(Cohort[[#This Row],[Code]],Codes[],COLUMN(Codes[[#Headers],[EPDS]]),FALSE)</f>
        <v>Yes</v>
      </c>
      <c r="U121" s="1" t="str">
        <f>VLOOKUP(Cohort[[#This Row],[Code]],Codes[],COLUMN(Codes[[#Headers],[Mother''s Medications]]),FALSE)</f>
        <v>Yes</v>
      </c>
      <c r="V121" s="1" t="str">
        <f>VLOOKUP(Cohort[[#This Row],[Code]],Codes[],COLUMN(Codes[[#Headers],[Baby Medications]]),FALSE)</f>
        <v>Yes</v>
      </c>
      <c r="W121" s="1" t="str">
        <f>VLOOKUP(Cohort[[#This Row],[Code]],Codes[],COLUMN(Codes[[#Headers],[Obstetric Histpry]]),FALSE)</f>
        <v>Yes</v>
      </c>
      <c r="X121" s="1" t="str">
        <f>VLOOKUP(Cohort[[#This Row],[Code]],Codes[],COLUMN(Codes[[#Headers],[18 Month Follow on Data]]),FALSE)</f>
        <v>Yes</v>
      </c>
    </row>
    <row r="122" spans="1:24" x14ac:dyDescent="0.2">
      <c r="A122" t="s">
        <v>133</v>
      </c>
      <c r="B122">
        <v>0</v>
      </c>
      <c r="C122">
        <v>0</v>
      </c>
      <c r="D122">
        <v>0</v>
      </c>
      <c r="E122">
        <v>0</v>
      </c>
      <c r="F122">
        <v>1</v>
      </c>
      <c r="G122">
        <v>1</v>
      </c>
      <c r="H122">
        <v>1</v>
      </c>
      <c r="I122" t="str" cm="1">
        <f t="array" ref="I122">TEXT(SUM(10^Code_Mask*(Cohort[[#This Row],[Fetal Pilot Scans, validated or not]:[Has child had an 18 month assessment.  NB this includes limited data, courtesy assessments etc]]&gt;0)),"0000000")</f>
        <v>0011100</v>
      </c>
      <c r="M122" s="1" t="str">
        <f>VLOOKUP(Cohort[[#This Row],[Code]],Codes[],COLUMN(Codes[[#Headers],[Meaning]]),FALSE)</f>
        <v>Pre-term and pre-term at term scans, assessed at 18 months</v>
      </c>
      <c r="N122" s="1" t="str">
        <f>VLOOKUP(Cohort[[#This Row],[Code]],Codes[],COLUMN(Codes[[#Headers],[Parents Demographic]]),FALSE)</f>
        <v>Yes</v>
      </c>
      <c r="O122" s="1" t="str">
        <f>VLOOKUP(Cohort[[#This Row],[Code]],Codes[],COLUMN(Codes[[#Headers],[Mother''s Past Medical History]]),FALSE)</f>
        <v>Yes</v>
      </c>
      <c r="P122" s="1" t="str">
        <f>VLOOKUP(Cohort[[#This Row],[Code]],Codes[],COLUMN(Codes[[#Headers],[EDD + Mode of Conception]]),FALSE)</f>
        <v>Yes</v>
      </c>
      <c r="Q122" s="1" t="str">
        <f>VLOOKUP(Cohort[[#This Row],[Code]],Codes[],COLUMN(Codes[[#Headers],[Late Pregnancy History]]),FALSE)</f>
        <v>Yes</v>
      </c>
      <c r="R122" s="1" t="str">
        <f>VLOOKUP(Cohort[[#This Row],[Code]],Codes[],COLUMN(Codes[[#Headers],[Labour History]]),FALSE)</f>
        <v>Yes</v>
      </c>
      <c r="S122" s="1" t="str">
        <f>VLOOKUP(Cohort[[#This Row],[Code]],Codes[],COLUMN(Codes[[#Headers],[Baby Background Information]]),FALSE)</f>
        <v>Yes</v>
      </c>
      <c r="T122" s="1" t="str">
        <f>VLOOKUP(Cohort[[#This Row],[Code]],Codes[],COLUMN(Codes[[#Headers],[EPDS]]),FALSE)</f>
        <v>Yes</v>
      </c>
      <c r="U122" s="1" t="str">
        <f>VLOOKUP(Cohort[[#This Row],[Code]],Codes[],COLUMN(Codes[[#Headers],[Mother''s Medications]]),FALSE)</f>
        <v>Yes</v>
      </c>
      <c r="V122" s="1" t="str">
        <f>VLOOKUP(Cohort[[#This Row],[Code]],Codes[],COLUMN(Codes[[#Headers],[Baby Medications]]),FALSE)</f>
        <v>Yes</v>
      </c>
      <c r="W122" s="1" t="str">
        <f>VLOOKUP(Cohort[[#This Row],[Code]],Codes[],COLUMN(Codes[[#Headers],[Obstetric Histpry]]),FALSE)</f>
        <v>Yes</v>
      </c>
      <c r="X122" s="1" t="str">
        <f>VLOOKUP(Cohort[[#This Row],[Code]],Codes[],COLUMN(Codes[[#Headers],[18 Month Follow on Data]]),FALSE)</f>
        <v>Yes</v>
      </c>
    </row>
    <row r="123" spans="1:24" x14ac:dyDescent="0.2">
      <c r="A123" t="s">
        <v>134</v>
      </c>
      <c r="B123">
        <v>0</v>
      </c>
      <c r="C123">
        <v>0</v>
      </c>
      <c r="D123">
        <v>0</v>
      </c>
      <c r="E123">
        <v>0</v>
      </c>
      <c r="F123">
        <v>1</v>
      </c>
      <c r="G123">
        <v>1</v>
      </c>
      <c r="H123">
        <v>1</v>
      </c>
      <c r="I123" t="str" cm="1">
        <f t="array" ref="I123">TEXT(SUM(10^Code_Mask*(Cohort[[#This Row],[Fetal Pilot Scans, validated or not]:[Has child had an 18 month assessment.  NB this includes limited data, courtesy assessments etc]]&gt;0)),"0000000")</f>
        <v>0011100</v>
      </c>
      <c r="M123" s="1" t="str">
        <f>VLOOKUP(Cohort[[#This Row],[Code]],Codes[],COLUMN(Codes[[#Headers],[Meaning]]),FALSE)</f>
        <v>Pre-term and pre-term at term scans, assessed at 18 months</v>
      </c>
      <c r="N123" s="1" t="str">
        <f>VLOOKUP(Cohort[[#This Row],[Code]],Codes[],COLUMN(Codes[[#Headers],[Parents Demographic]]),FALSE)</f>
        <v>Yes</v>
      </c>
      <c r="O123" s="1" t="str">
        <f>VLOOKUP(Cohort[[#This Row],[Code]],Codes[],COLUMN(Codes[[#Headers],[Mother''s Past Medical History]]),FALSE)</f>
        <v>Yes</v>
      </c>
      <c r="P123" s="1" t="str">
        <f>VLOOKUP(Cohort[[#This Row],[Code]],Codes[],COLUMN(Codes[[#Headers],[EDD + Mode of Conception]]),FALSE)</f>
        <v>Yes</v>
      </c>
      <c r="Q123" s="1" t="str">
        <f>VLOOKUP(Cohort[[#This Row],[Code]],Codes[],COLUMN(Codes[[#Headers],[Late Pregnancy History]]),FALSE)</f>
        <v>Yes</v>
      </c>
      <c r="R123" s="1" t="str">
        <f>VLOOKUP(Cohort[[#This Row],[Code]],Codes[],COLUMN(Codes[[#Headers],[Labour History]]),FALSE)</f>
        <v>Yes</v>
      </c>
      <c r="S123" s="1" t="str">
        <f>VLOOKUP(Cohort[[#This Row],[Code]],Codes[],COLUMN(Codes[[#Headers],[Baby Background Information]]),FALSE)</f>
        <v>Yes</v>
      </c>
      <c r="T123" s="1" t="str">
        <f>VLOOKUP(Cohort[[#This Row],[Code]],Codes[],COLUMN(Codes[[#Headers],[EPDS]]),FALSE)</f>
        <v>Yes</v>
      </c>
      <c r="U123" s="1" t="str">
        <f>VLOOKUP(Cohort[[#This Row],[Code]],Codes[],COLUMN(Codes[[#Headers],[Mother''s Medications]]),FALSE)</f>
        <v>Yes</v>
      </c>
      <c r="V123" s="1" t="str">
        <f>VLOOKUP(Cohort[[#This Row],[Code]],Codes[],COLUMN(Codes[[#Headers],[Baby Medications]]),FALSE)</f>
        <v>Yes</v>
      </c>
      <c r="W123" s="1" t="str">
        <f>VLOOKUP(Cohort[[#This Row],[Code]],Codes[],COLUMN(Codes[[#Headers],[Obstetric Histpry]]),FALSE)</f>
        <v>Yes</v>
      </c>
      <c r="X123" s="1" t="str">
        <f>VLOOKUP(Cohort[[#This Row],[Code]],Codes[],COLUMN(Codes[[#Headers],[18 Month Follow on Data]]),FALSE)</f>
        <v>Yes</v>
      </c>
    </row>
    <row r="124" spans="1:24" x14ac:dyDescent="0.2">
      <c r="A124" t="s">
        <v>135</v>
      </c>
      <c r="B124">
        <v>0</v>
      </c>
      <c r="C124">
        <v>0</v>
      </c>
      <c r="D124">
        <v>0</v>
      </c>
      <c r="E124">
        <v>0</v>
      </c>
      <c r="F124">
        <v>1</v>
      </c>
      <c r="G124">
        <v>1</v>
      </c>
      <c r="H124">
        <v>1</v>
      </c>
      <c r="I124" t="str" cm="1">
        <f t="array" ref="I124">TEXT(SUM(10^Code_Mask*(Cohort[[#This Row],[Fetal Pilot Scans, validated or not]:[Has child had an 18 month assessment.  NB this includes limited data, courtesy assessments etc]]&gt;0)),"0000000")</f>
        <v>0011100</v>
      </c>
      <c r="M124" s="1" t="str">
        <f>VLOOKUP(Cohort[[#This Row],[Code]],Codes[],COLUMN(Codes[[#Headers],[Meaning]]),FALSE)</f>
        <v>Pre-term and pre-term at term scans, assessed at 18 months</v>
      </c>
      <c r="N124" s="1" t="str">
        <f>VLOOKUP(Cohort[[#This Row],[Code]],Codes[],COLUMN(Codes[[#Headers],[Parents Demographic]]),FALSE)</f>
        <v>Yes</v>
      </c>
      <c r="O124" s="1" t="str">
        <f>VLOOKUP(Cohort[[#This Row],[Code]],Codes[],COLUMN(Codes[[#Headers],[Mother''s Past Medical History]]),FALSE)</f>
        <v>Yes</v>
      </c>
      <c r="P124" s="1" t="str">
        <f>VLOOKUP(Cohort[[#This Row],[Code]],Codes[],COLUMN(Codes[[#Headers],[EDD + Mode of Conception]]),FALSE)</f>
        <v>Yes</v>
      </c>
      <c r="Q124" s="1" t="str">
        <f>VLOOKUP(Cohort[[#This Row],[Code]],Codes[],COLUMN(Codes[[#Headers],[Late Pregnancy History]]),FALSE)</f>
        <v>Yes</v>
      </c>
      <c r="R124" s="1" t="str">
        <f>VLOOKUP(Cohort[[#This Row],[Code]],Codes[],COLUMN(Codes[[#Headers],[Labour History]]),FALSE)</f>
        <v>Yes</v>
      </c>
      <c r="S124" s="1" t="str">
        <f>VLOOKUP(Cohort[[#This Row],[Code]],Codes[],COLUMN(Codes[[#Headers],[Baby Background Information]]),FALSE)</f>
        <v>Yes</v>
      </c>
      <c r="T124" s="1" t="str">
        <f>VLOOKUP(Cohort[[#This Row],[Code]],Codes[],COLUMN(Codes[[#Headers],[EPDS]]),FALSE)</f>
        <v>Yes</v>
      </c>
      <c r="U124" s="1" t="str">
        <f>VLOOKUP(Cohort[[#This Row],[Code]],Codes[],COLUMN(Codes[[#Headers],[Mother''s Medications]]),FALSE)</f>
        <v>Yes</v>
      </c>
      <c r="V124" s="1" t="str">
        <f>VLOOKUP(Cohort[[#This Row],[Code]],Codes[],COLUMN(Codes[[#Headers],[Baby Medications]]),FALSE)</f>
        <v>Yes</v>
      </c>
      <c r="W124" s="1" t="str">
        <f>VLOOKUP(Cohort[[#This Row],[Code]],Codes[],COLUMN(Codes[[#Headers],[Obstetric Histpry]]),FALSE)</f>
        <v>Yes</v>
      </c>
      <c r="X124" s="1" t="str">
        <f>VLOOKUP(Cohort[[#This Row],[Code]],Codes[],COLUMN(Codes[[#Headers],[18 Month Follow on Data]]),FALSE)</f>
        <v>Yes</v>
      </c>
    </row>
    <row r="125" spans="1:24" x14ac:dyDescent="0.2">
      <c r="A125" t="s">
        <v>136</v>
      </c>
      <c r="B125">
        <v>0</v>
      </c>
      <c r="C125">
        <v>0</v>
      </c>
      <c r="D125">
        <v>0</v>
      </c>
      <c r="E125">
        <v>1</v>
      </c>
      <c r="F125">
        <v>0</v>
      </c>
      <c r="G125">
        <v>0</v>
      </c>
      <c r="H125">
        <v>1</v>
      </c>
      <c r="I125" t="str" cm="1">
        <f t="array" ref="I125">TEXT(SUM(10^Code_Mask*(Cohort[[#This Row],[Fetal Pilot Scans, validated or not]:[Has child had an 18 month assessment.  NB this includes limited data, courtesy assessments etc]]&gt;0)),"0000000")</f>
        <v>0100100</v>
      </c>
      <c r="M125" s="1" t="str">
        <f>VLOOKUP(Cohort[[#This Row],[Code]],Codes[],COLUMN(Codes[[#Headers],[Meaning]]),FALSE)</f>
        <v>Term scan, Assessed at 18 months</v>
      </c>
      <c r="N125" s="1" t="str">
        <f>VLOOKUP(Cohort[[#This Row],[Code]],Codes[],COLUMN(Codes[[#Headers],[Parents Demographic]]),FALSE)</f>
        <v>Yes</v>
      </c>
      <c r="O125" s="1" t="str">
        <f>VLOOKUP(Cohort[[#This Row],[Code]],Codes[],COLUMN(Codes[[#Headers],[Mother''s Past Medical History]]),FALSE)</f>
        <v>Yes</v>
      </c>
      <c r="P125" s="1" t="str">
        <f>VLOOKUP(Cohort[[#This Row],[Code]],Codes[],COLUMN(Codes[[#Headers],[EDD + Mode of Conception]]),FALSE)</f>
        <v>Yes</v>
      </c>
      <c r="Q125" s="1" t="str">
        <f>VLOOKUP(Cohort[[#This Row],[Code]],Codes[],COLUMN(Codes[[#Headers],[Late Pregnancy History]]),FALSE)</f>
        <v>Yes</v>
      </c>
      <c r="R125" s="1" t="str">
        <f>VLOOKUP(Cohort[[#This Row],[Code]],Codes[],COLUMN(Codes[[#Headers],[Labour History]]),FALSE)</f>
        <v>Yes</v>
      </c>
      <c r="S125" s="1" t="str">
        <f>VLOOKUP(Cohort[[#This Row],[Code]],Codes[],COLUMN(Codes[[#Headers],[Baby Background Information]]),FALSE)</f>
        <v>Yes</v>
      </c>
      <c r="T125" s="1" t="str">
        <f>VLOOKUP(Cohort[[#This Row],[Code]],Codes[],COLUMN(Codes[[#Headers],[EPDS]]),FALSE)</f>
        <v>Yes</v>
      </c>
      <c r="U125" s="1" t="str">
        <f>VLOOKUP(Cohort[[#This Row],[Code]],Codes[],COLUMN(Codes[[#Headers],[Mother''s Medications]]),FALSE)</f>
        <v>Yes</v>
      </c>
      <c r="V125" s="1" t="str">
        <f>VLOOKUP(Cohort[[#This Row],[Code]],Codes[],COLUMN(Codes[[#Headers],[Baby Medications]]),FALSE)</f>
        <v>Yes</v>
      </c>
      <c r="W125" s="1" t="str">
        <f>VLOOKUP(Cohort[[#This Row],[Code]],Codes[],COLUMN(Codes[[#Headers],[Obstetric Histpry]]),FALSE)</f>
        <v>Yes</v>
      </c>
      <c r="X125" s="1" t="str">
        <f>VLOOKUP(Cohort[[#This Row],[Code]],Codes[],COLUMN(Codes[[#Headers],[18 Month Follow on Data]]),FALSE)</f>
        <v>Yes</v>
      </c>
    </row>
    <row r="126" spans="1:24" x14ac:dyDescent="0.2">
      <c r="A126" t="s">
        <v>137</v>
      </c>
      <c r="B126">
        <v>0</v>
      </c>
      <c r="C126">
        <v>0</v>
      </c>
      <c r="D126">
        <v>0</v>
      </c>
      <c r="E126">
        <v>1</v>
      </c>
      <c r="F126">
        <v>0</v>
      </c>
      <c r="G126">
        <v>0</v>
      </c>
      <c r="H126">
        <v>1</v>
      </c>
      <c r="I126" t="str" cm="1">
        <f t="array" ref="I126">TEXT(SUM(10^Code_Mask*(Cohort[[#This Row],[Fetal Pilot Scans, validated or not]:[Has child had an 18 month assessment.  NB this includes limited data, courtesy assessments etc]]&gt;0)),"0000000")</f>
        <v>0100100</v>
      </c>
      <c r="M126" s="1" t="str">
        <f>VLOOKUP(Cohort[[#This Row],[Code]],Codes[],COLUMN(Codes[[#Headers],[Meaning]]),FALSE)</f>
        <v>Term scan, Assessed at 18 months</v>
      </c>
      <c r="N126" s="1" t="str">
        <f>VLOOKUP(Cohort[[#This Row],[Code]],Codes[],COLUMN(Codes[[#Headers],[Parents Demographic]]),FALSE)</f>
        <v>Yes</v>
      </c>
      <c r="O126" s="1" t="str">
        <f>VLOOKUP(Cohort[[#This Row],[Code]],Codes[],COLUMN(Codes[[#Headers],[Mother''s Past Medical History]]),FALSE)</f>
        <v>Yes</v>
      </c>
      <c r="P126" s="1" t="str">
        <f>VLOOKUP(Cohort[[#This Row],[Code]],Codes[],COLUMN(Codes[[#Headers],[EDD + Mode of Conception]]),FALSE)</f>
        <v>Yes</v>
      </c>
      <c r="Q126" s="1" t="str">
        <f>VLOOKUP(Cohort[[#This Row],[Code]],Codes[],COLUMN(Codes[[#Headers],[Late Pregnancy History]]),FALSE)</f>
        <v>Yes</v>
      </c>
      <c r="R126" s="1" t="str">
        <f>VLOOKUP(Cohort[[#This Row],[Code]],Codes[],COLUMN(Codes[[#Headers],[Labour History]]),FALSE)</f>
        <v>Yes</v>
      </c>
      <c r="S126" s="1" t="str">
        <f>VLOOKUP(Cohort[[#This Row],[Code]],Codes[],COLUMN(Codes[[#Headers],[Baby Background Information]]),FALSE)</f>
        <v>Yes</v>
      </c>
      <c r="T126" s="1" t="str">
        <f>VLOOKUP(Cohort[[#This Row],[Code]],Codes[],COLUMN(Codes[[#Headers],[EPDS]]),FALSE)</f>
        <v>Yes</v>
      </c>
      <c r="U126" s="1" t="str">
        <f>VLOOKUP(Cohort[[#This Row],[Code]],Codes[],COLUMN(Codes[[#Headers],[Mother''s Medications]]),FALSE)</f>
        <v>Yes</v>
      </c>
      <c r="V126" s="1" t="str">
        <f>VLOOKUP(Cohort[[#This Row],[Code]],Codes[],COLUMN(Codes[[#Headers],[Baby Medications]]),FALSE)</f>
        <v>Yes</v>
      </c>
      <c r="W126" s="1" t="str">
        <f>VLOOKUP(Cohort[[#This Row],[Code]],Codes[],COLUMN(Codes[[#Headers],[Obstetric Histpry]]),FALSE)</f>
        <v>Yes</v>
      </c>
      <c r="X126" s="1" t="str">
        <f>VLOOKUP(Cohort[[#This Row],[Code]],Codes[],COLUMN(Codes[[#Headers],[18 Month Follow on Data]]),FALSE)</f>
        <v>Yes</v>
      </c>
    </row>
    <row r="127" spans="1:24" x14ac:dyDescent="0.2">
      <c r="A127" t="s">
        <v>138</v>
      </c>
      <c r="B127">
        <v>0</v>
      </c>
      <c r="C127">
        <v>0</v>
      </c>
      <c r="D127">
        <v>0</v>
      </c>
      <c r="E127">
        <v>1</v>
      </c>
      <c r="F127">
        <v>0</v>
      </c>
      <c r="G127">
        <v>0</v>
      </c>
      <c r="H127">
        <v>1</v>
      </c>
      <c r="I127" t="str" cm="1">
        <f t="array" ref="I127">TEXT(SUM(10^Code_Mask*(Cohort[[#This Row],[Fetal Pilot Scans, validated or not]:[Has child had an 18 month assessment.  NB this includes limited data, courtesy assessments etc]]&gt;0)),"0000000")</f>
        <v>0100100</v>
      </c>
      <c r="M127" s="1" t="str">
        <f>VLOOKUP(Cohort[[#This Row],[Code]],Codes[],COLUMN(Codes[[#Headers],[Meaning]]),FALSE)</f>
        <v>Term scan, Assessed at 18 months</v>
      </c>
      <c r="N127" s="1" t="str">
        <f>VLOOKUP(Cohort[[#This Row],[Code]],Codes[],COLUMN(Codes[[#Headers],[Parents Demographic]]),FALSE)</f>
        <v>Yes</v>
      </c>
      <c r="O127" s="1" t="str">
        <f>VLOOKUP(Cohort[[#This Row],[Code]],Codes[],COLUMN(Codes[[#Headers],[Mother''s Past Medical History]]),FALSE)</f>
        <v>Yes</v>
      </c>
      <c r="P127" s="1" t="str">
        <f>VLOOKUP(Cohort[[#This Row],[Code]],Codes[],COLUMN(Codes[[#Headers],[EDD + Mode of Conception]]),FALSE)</f>
        <v>Yes</v>
      </c>
      <c r="Q127" s="1" t="str">
        <f>VLOOKUP(Cohort[[#This Row],[Code]],Codes[],COLUMN(Codes[[#Headers],[Late Pregnancy History]]),FALSE)</f>
        <v>Yes</v>
      </c>
      <c r="R127" s="1" t="str">
        <f>VLOOKUP(Cohort[[#This Row],[Code]],Codes[],COLUMN(Codes[[#Headers],[Labour History]]),FALSE)</f>
        <v>Yes</v>
      </c>
      <c r="S127" s="1" t="str">
        <f>VLOOKUP(Cohort[[#This Row],[Code]],Codes[],COLUMN(Codes[[#Headers],[Baby Background Information]]),FALSE)</f>
        <v>Yes</v>
      </c>
      <c r="T127" s="1" t="str">
        <f>VLOOKUP(Cohort[[#This Row],[Code]],Codes[],COLUMN(Codes[[#Headers],[EPDS]]),FALSE)</f>
        <v>Yes</v>
      </c>
      <c r="U127" s="1" t="str">
        <f>VLOOKUP(Cohort[[#This Row],[Code]],Codes[],COLUMN(Codes[[#Headers],[Mother''s Medications]]),FALSE)</f>
        <v>Yes</v>
      </c>
      <c r="V127" s="1" t="str">
        <f>VLOOKUP(Cohort[[#This Row],[Code]],Codes[],COLUMN(Codes[[#Headers],[Baby Medications]]),FALSE)</f>
        <v>Yes</v>
      </c>
      <c r="W127" s="1" t="str">
        <f>VLOOKUP(Cohort[[#This Row],[Code]],Codes[],COLUMN(Codes[[#Headers],[Obstetric Histpry]]),FALSE)</f>
        <v>Yes</v>
      </c>
      <c r="X127" s="1" t="str">
        <f>VLOOKUP(Cohort[[#This Row],[Code]],Codes[],COLUMN(Codes[[#Headers],[18 Month Follow on Data]]),FALSE)</f>
        <v>Yes</v>
      </c>
    </row>
    <row r="128" spans="1:24" x14ac:dyDescent="0.2">
      <c r="A128" t="s">
        <v>139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1</v>
      </c>
      <c r="I128" t="str" cm="1">
        <f t="array" ref="I128">TEXT(SUM(10^Code_Mask*(Cohort[[#This Row],[Fetal Pilot Scans, validated or not]:[Has child had an 18 month assessment.  NB this includes limited data, courtesy assessments etc]]&gt;0)),"0000000")</f>
        <v>0001100</v>
      </c>
      <c r="M128" s="1" t="str">
        <f>VLOOKUP(Cohort[[#This Row],[Code]],Codes[],COLUMN(Codes[[#Headers],[Meaning]]),FALSE)</f>
        <v>Pre-term_at term only, no other scans, assessed at 18 months</v>
      </c>
      <c r="N128" s="1" t="str">
        <f>VLOOKUP(Cohort[[#This Row],[Code]],Codes[],COLUMN(Codes[[#Headers],[Parents Demographic]]),FALSE)</f>
        <v>Yes</v>
      </c>
      <c r="O128" s="1" t="str">
        <f>VLOOKUP(Cohort[[#This Row],[Code]],Codes[],COLUMN(Codes[[#Headers],[Mother''s Past Medical History]]),FALSE)</f>
        <v>Yes</v>
      </c>
      <c r="P128" s="1" t="str">
        <f>VLOOKUP(Cohort[[#This Row],[Code]],Codes[],COLUMN(Codes[[#Headers],[EDD + Mode of Conception]]),FALSE)</f>
        <v>Yes</v>
      </c>
      <c r="Q128" s="1" t="str">
        <f>VLOOKUP(Cohort[[#This Row],[Code]],Codes[],COLUMN(Codes[[#Headers],[Late Pregnancy History]]),FALSE)</f>
        <v>Yes</v>
      </c>
      <c r="R128" s="1" t="str">
        <f>VLOOKUP(Cohort[[#This Row],[Code]],Codes[],COLUMN(Codes[[#Headers],[Labour History]]),FALSE)</f>
        <v>Yes</v>
      </c>
      <c r="S128" s="1" t="str">
        <f>VLOOKUP(Cohort[[#This Row],[Code]],Codes[],COLUMN(Codes[[#Headers],[Baby Background Information]]),FALSE)</f>
        <v>Yes</v>
      </c>
      <c r="T128" s="1" t="str">
        <f>VLOOKUP(Cohort[[#This Row],[Code]],Codes[],COLUMN(Codes[[#Headers],[EPDS]]),FALSE)</f>
        <v>Yes</v>
      </c>
      <c r="U128" s="1" t="str">
        <f>VLOOKUP(Cohort[[#This Row],[Code]],Codes[],COLUMN(Codes[[#Headers],[Mother''s Medications]]),FALSE)</f>
        <v>Yes</v>
      </c>
      <c r="V128" s="1" t="str">
        <f>VLOOKUP(Cohort[[#This Row],[Code]],Codes[],COLUMN(Codes[[#Headers],[Baby Medications]]),FALSE)</f>
        <v>Yes</v>
      </c>
      <c r="W128" s="1" t="str">
        <f>VLOOKUP(Cohort[[#This Row],[Code]],Codes[],COLUMN(Codes[[#Headers],[Obstetric Histpry]]),FALSE)</f>
        <v>Yes</v>
      </c>
      <c r="X128" s="1" t="str">
        <f>VLOOKUP(Cohort[[#This Row],[Code]],Codes[],COLUMN(Codes[[#Headers],[18 Month Follow on Data]]),FALSE)</f>
        <v>Yes</v>
      </c>
    </row>
    <row r="129" spans="1:24" ht="17" x14ac:dyDescent="0.2">
      <c r="A129" t="s">
        <v>140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 t="str" cm="1">
        <f t="array" ref="I129">TEXT(SUM(10^Code_Mask*(Cohort[[#This Row],[Fetal Pilot Scans, validated or not]:[Has child had an 18 month assessment.  NB this includes limited data, courtesy assessments etc]]&gt;0)),"0000000")</f>
        <v>0000000</v>
      </c>
      <c r="K129" s="1" t="s">
        <v>36</v>
      </c>
      <c r="M129" s="1" t="str">
        <f>VLOOKUP(Cohort[[#This Row],[Code]],Codes[],COLUMN(Codes[[#Headers],[Meaning]]),FALSE)</f>
        <v>No dHCP data at ll.  ?Enrolment, ?Baby Born, ?EPDS but not cleaned</v>
      </c>
      <c r="N129" s="1" t="str">
        <f>VLOOKUP(Cohort[[#This Row],[Code]],Codes[],COLUMN(Codes[[#Headers],[Parents Demographic]]),FALSE)</f>
        <v>No</v>
      </c>
      <c r="O129" s="1" t="str">
        <f>VLOOKUP(Cohort[[#This Row],[Code]],Codes[],COLUMN(Codes[[#Headers],[Mother''s Past Medical History]]),FALSE)</f>
        <v>No</v>
      </c>
      <c r="P129" s="1" t="str">
        <f>VLOOKUP(Cohort[[#This Row],[Code]],Codes[],COLUMN(Codes[[#Headers],[EDD + Mode of Conception]]),FALSE)</f>
        <v>No</v>
      </c>
      <c r="Q129" s="1" t="str">
        <f>VLOOKUP(Cohort[[#This Row],[Code]],Codes[],COLUMN(Codes[[#Headers],[Late Pregnancy History]]),FALSE)</f>
        <v>No</v>
      </c>
      <c r="R129" s="1" t="str">
        <f>VLOOKUP(Cohort[[#This Row],[Code]],Codes[],COLUMN(Codes[[#Headers],[Labour History]]),FALSE)</f>
        <v>No</v>
      </c>
      <c r="S129" s="1" t="str">
        <f>VLOOKUP(Cohort[[#This Row],[Code]],Codes[],COLUMN(Codes[[#Headers],[Baby Background Information]]),FALSE)</f>
        <v>No</v>
      </c>
      <c r="T129" s="1" t="str">
        <f>VLOOKUP(Cohort[[#This Row],[Code]],Codes[],COLUMN(Codes[[#Headers],[EPDS]]),FALSE)</f>
        <v>No</v>
      </c>
      <c r="U129" s="1" t="str">
        <f>VLOOKUP(Cohort[[#This Row],[Code]],Codes[],COLUMN(Codes[[#Headers],[Mother''s Medications]]),FALSE)</f>
        <v>No</v>
      </c>
      <c r="V129" s="1" t="str">
        <f>VLOOKUP(Cohort[[#This Row],[Code]],Codes[],COLUMN(Codes[[#Headers],[Baby Medications]]),FALSE)</f>
        <v>No</v>
      </c>
      <c r="W129" s="1" t="str">
        <f>VLOOKUP(Cohort[[#This Row],[Code]],Codes[],COLUMN(Codes[[#Headers],[Obstetric Histpry]]),FALSE)</f>
        <v>No</v>
      </c>
      <c r="X129" s="1" t="str">
        <f>VLOOKUP(Cohort[[#This Row],[Code]],Codes[],COLUMN(Codes[[#Headers],[18 Month Follow on Data]]),FALSE)</f>
        <v>No</v>
      </c>
    </row>
    <row r="130" spans="1:24" ht="17" x14ac:dyDescent="0.2">
      <c r="A130" t="s">
        <v>141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 t="str" cm="1">
        <f t="array" ref="I130">TEXT(SUM(10^Code_Mask*(Cohort[[#This Row],[Fetal Pilot Scans, validated or not]:[Has child had an 18 month assessment.  NB this includes limited data, courtesy assessments etc]]&gt;0)),"0000000")</f>
        <v>0000000</v>
      </c>
      <c r="K130" s="1" t="s">
        <v>36</v>
      </c>
      <c r="M130" s="1" t="str">
        <f>VLOOKUP(Cohort[[#This Row],[Code]],Codes[],COLUMN(Codes[[#Headers],[Meaning]]),FALSE)</f>
        <v>No dHCP data at ll.  ?Enrolment, ?Baby Born, ?EPDS but not cleaned</v>
      </c>
      <c r="N130" s="1" t="str">
        <f>VLOOKUP(Cohort[[#This Row],[Code]],Codes[],COLUMN(Codes[[#Headers],[Parents Demographic]]),FALSE)</f>
        <v>No</v>
      </c>
      <c r="O130" s="1" t="str">
        <f>VLOOKUP(Cohort[[#This Row],[Code]],Codes[],COLUMN(Codes[[#Headers],[Mother''s Past Medical History]]),FALSE)</f>
        <v>No</v>
      </c>
      <c r="P130" s="1" t="str">
        <f>VLOOKUP(Cohort[[#This Row],[Code]],Codes[],COLUMN(Codes[[#Headers],[EDD + Mode of Conception]]),FALSE)</f>
        <v>No</v>
      </c>
      <c r="Q130" s="1" t="str">
        <f>VLOOKUP(Cohort[[#This Row],[Code]],Codes[],COLUMN(Codes[[#Headers],[Late Pregnancy History]]),FALSE)</f>
        <v>No</v>
      </c>
      <c r="R130" s="1" t="str">
        <f>VLOOKUP(Cohort[[#This Row],[Code]],Codes[],COLUMN(Codes[[#Headers],[Labour History]]),FALSE)</f>
        <v>No</v>
      </c>
      <c r="S130" s="1" t="str">
        <f>VLOOKUP(Cohort[[#This Row],[Code]],Codes[],COLUMN(Codes[[#Headers],[Baby Background Information]]),FALSE)</f>
        <v>No</v>
      </c>
      <c r="T130" s="1" t="str">
        <f>VLOOKUP(Cohort[[#This Row],[Code]],Codes[],COLUMN(Codes[[#Headers],[EPDS]]),FALSE)</f>
        <v>No</v>
      </c>
      <c r="U130" s="1" t="str">
        <f>VLOOKUP(Cohort[[#This Row],[Code]],Codes[],COLUMN(Codes[[#Headers],[Mother''s Medications]]),FALSE)</f>
        <v>No</v>
      </c>
      <c r="V130" s="1" t="str">
        <f>VLOOKUP(Cohort[[#This Row],[Code]],Codes[],COLUMN(Codes[[#Headers],[Baby Medications]]),FALSE)</f>
        <v>No</v>
      </c>
      <c r="W130" s="1" t="str">
        <f>VLOOKUP(Cohort[[#This Row],[Code]],Codes[],COLUMN(Codes[[#Headers],[Obstetric Histpry]]),FALSE)</f>
        <v>No</v>
      </c>
      <c r="X130" s="1" t="str">
        <f>VLOOKUP(Cohort[[#This Row],[Code]],Codes[],COLUMN(Codes[[#Headers],[18 Month Follow on Data]]),FALSE)</f>
        <v>No</v>
      </c>
    </row>
    <row r="131" spans="1:24" x14ac:dyDescent="0.2">
      <c r="A131" t="s">
        <v>142</v>
      </c>
      <c r="B131">
        <v>0</v>
      </c>
      <c r="C131">
        <v>0</v>
      </c>
      <c r="D131">
        <v>0</v>
      </c>
      <c r="E131">
        <v>1</v>
      </c>
      <c r="F131">
        <v>0</v>
      </c>
      <c r="G131">
        <v>0</v>
      </c>
      <c r="H131">
        <v>1</v>
      </c>
      <c r="I131" t="str" cm="1">
        <f t="array" ref="I131">TEXT(SUM(10^Code_Mask*(Cohort[[#This Row],[Fetal Pilot Scans, validated or not]:[Has child had an 18 month assessment.  NB this includes limited data, courtesy assessments etc]]&gt;0)),"0000000")</f>
        <v>0100100</v>
      </c>
      <c r="M131" s="1" t="str">
        <f>VLOOKUP(Cohort[[#This Row],[Code]],Codes[],COLUMN(Codes[[#Headers],[Meaning]]),FALSE)</f>
        <v>Term scan, Assessed at 18 months</v>
      </c>
      <c r="N131" s="1" t="str">
        <f>VLOOKUP(Cohort[[#This Row],[Code]],Codes[],COLUMN(Codes[[#Headers],[Parents Demographic]]),FALSE)</f>
        <v>Yes</v>
      </c>
      <c r="O131" s="1" t="str">
        <f>VLOOKUP(Cohort[[#This Row],[Code]],Codes[],COLUMN(Codes[[#Headers],[Mother''s Past Medical History]]),FALSE)</f>
        <v>Yes</v>
      </c>
      <c r="P131" s="1" t="str">
        <f>VLOOKUP(Cohort[[#This Row],[Code]],Codes[],COLUMN(Codes[[#Headers],[EDD + Mode of Conception]]),FALSE)</f>
        <v>Yes</v>
      </c>
      <c r="Q131" s="1" t="str">
        <f>VLOOKUP(Cohort[[#This Row],[Code]],Codes[],COLUMN(Codes[[#Headers],[Late Pregnancy History]]),FALSE)</f>
        <v>Yes</v>
      </c>
      <c r="R131" s="1" t="str">
        <f>VLOOKUP(Cohort[[#This Row],[Code]],Codes[],COLUMN(Codes[[#Headers],[Labour History]]),FALSE)</f>
        <v>Yes</v>
      </c>
      <c r="S131" s="1" t="str">
        <f>VLOOKUP(Cohort[[#This Row],[Code]],Codes[],COLUMN(Codes[[#Headers],[Baby Background Information]]),FALSE)</f>
        <v>Yes</v>
      </c>
      <c r="T131" s="1" t="str">
        <f>VLOOKUP(Cohort[[#This Row],[Code]],Codes[],COLUMN(Codes[[#Headers],[EPDS]]),FALSE)</f>
        <v>Yes</v>
      </c>
      <c r="U131" s="1" t="str">
        <f>VLOOKUP(Cohort[[#This Row],[Code]],Codes[],COLUMN(Codes[[#Headers],[Mother''s Medications]]),FALSE)</f>
        <v>Yes</v>
      </c>
      <c r="V131" s="1" t="str">
        <f>VLOOKUP(Cohort[[#This Row],[Code]],Codes[],COLUMN(Codes[[#Headers],[Baby Medications]]),FALSE)</f>
        <v>Yes</v>
      </c>
      <c r="W131" s="1" t="str">
        <f>VLOOKUP(Cohort[[#This Row],[Code]],Codes[],COLUMN(Codes[[#Headers],[Obstetric Histpry]]),FALSE)</f>
        <v>Yes</v>
      </c>
      <c r="X131" s="1" t="str">
        <f>VLOOKUP(Cohort[[#This Row],[Code]],Codes[],COLUMN(Codes[[#Headers],[18 Month Follow on Data]]),FALSE)</f>
        <v>Yes</v>
      </c>
    </row>
    <row r="132" spans="1:24" x14ac:dyDescent="0.2">
      <c r="A132" t="s">
        <v>143</v>
      </c>
      <c r="B132">
        <v>0</v>
      </c>
      <c r="C132">
        <v>0</v>
      </c>
      <c r="D132">
        <v>0</v>
      </c>
      <c r="E132">
        <v>1</v>
      </c>
      <c r="F132">
        <v>0</v>
      </c>
      <c r="G132">
        <v>0</v>
      </c>
      <c r="H132">
        <v>1</v>
      </c>
      <c r="I132" t="str" cm="1">
        <f t="array" ref="I132">TEXT(SUM(10^Code_Mask*(Cohort[[#This Row],[Fetal Pilot Scans, validated or not]:[Has child had an 18 month assessment.  NB this includes limited data, courtesy assessments etc]]&gt;0)),"0000000")</f>
        <v>0100100</v>
      </c>
      <c r="M132" s="1" t="str">
        <f>VLOOKUP(Cohort[[#This Row],[Code]],Codes[],COLUMN(Codes[[#Headers],[Meaning]]),FALSE)</f>
        <v>Term scan, Assessed at 18 months</v>
      </c>
      <c r="N132" s="1" t="str">
        <f>VLOOKUP(Cohort[[#This Row],[Code]],Codes[],COLUMN(Codes[[#Headers],[Parents Demographic]]),FALSE)</f>
        <v>Yes</v>
      </c>
      <c r="O132" s="1" t="str">
        <f>VLOOKUP(Cohort[[#This Row],[Code]],Codes[],COLUMN(Codes[[#Headers],[Mother''s Past Medical History]]),FALSE)</f>
        <v>Yes</v>
      </c>
      <c r="P132" s="1" t="str">
        <f>VLOOKUP(Cohort[[#This Row],[Code]],Codes[],COLUMN(Codes[[#Headers],[EDD + Mode of Conception]]),FALSE)</f>
        <v>Yes</v>
      </c>
      <c r="Q132" s="1" t="str">
        <f>VLOOKUP(Cohort[[#This Row],[Code]],Codes[],COLUMN(Codes[[#Headers],[Late Pregnancy History]]),FALSE)</f>
        <v>Yes</v>
      </c>
      <c r="R132" s="1" t="str">
        <f>VLOOKUP(Cohort[[#This Row],[Code]],Codes[],COLUMN(Codes[[#Headers],[Labour History]]),FALSE)</f>
        <v>Yes</v>
      </c>
      <c r="S132" s="1" t="str">
        <f>VLOOKUP(Cohort[[#This Row],[Code]],Codes[],COLUMN(Codes[[#Headers],[Baby Background Information]]),FALSE)</f>
        <v>Yes</v>
      </c>
      <c r="T132" s="1" t="str">
        <f>VLOOKUP(Cohort[[#This Row],[Code]],Codes[],COLUMN(Codes[[#Headers],[EPDS]]),FALSE)</f>
        <v>Yes</v>
      </c>
      <c r="U132" s="1" t="str">
        <f>VLOOKUP(Cohort[[#This Row],[Code]],Codes[],COLUMN(Codes[[#Headers],[Mother''s Medications]]),FALSE)</f>
        <v>Yes</v>
      </c>
      <c r="V132" s="1" t="str">
        <f>VLOOKUP(Cohort[[#This Row],[Code]],Codes[],COLUMN(Codes[[#Headers],[Baby Medications]]),FALSE)</f>
        <v>Yes</v>
      </c>
      <c r="W132" s="1" t="str">
        <f>VLOOKUP(Cohort[[#This Row],[Code]],Codes[],COLUMN(Codes[[#Headers],[Obstetric Histpry]]),FALSE)</f>
        <v>Yes</v>
      </c>
      <c r="X132" s="1" t="str">
        <f>VLOOKUP(Cohort[[#This Row],[Code]],Codes[],COLUMN(Codes[[#Headers],[18 Month Follow on Data]]),FALSE)</f>
        <v>Yes</v>
      </c>
    </row>
    <row r="133" spans="1:24" x14ac:dyDescent="0.2">
      <c r="A133" t="s">
        <v>144</v>
      </c>
      <c r="B133">
        <v>0</v>
      </c>
      <c r="C133">
        <v>0</v>
      </c>
      <c r="D133">
        <v>0</v>
      </c>
      <c r="E133">
        <v>1</v>
      </c>
      <c r="F133">
        <v>0</v>
      </c>
      <c r="G133">
        <v>0</v>
      </c>
      <c r="H133">
        <v>1</v>
      </c>
      <c r="I133" t="str" cm="1">
        <f t="array" ref="I133">TEXT(SUM(10^Code_Mask*(Cohort[[#This Row],[Fetal Pilot Scans, validated or not]:[Has child had an 18 month assessment.  NB this includes limited data, courtesy assessments etc]]&gt;0)),"0000000")</f>
        <v>0100100</v>
      </c>
      <c r="M133" s="1" t="str">
        <f>VLOOKUP(Cohort[[#This Row],[Code]],Codes[],COLUMN(Codes[[#Headers],[Meaning]]),FALSE)</f>
        <v>Term scan, Assessed at 18 months</v>
      </c>
      <c r="N133" s="1" t="str">
        <f>VLOOKUP(Cohort[[#This Row],[Code]],Codes[],COLUMN(Codes[[#Headers],[Parents Demographic]]),FALSE)</f>
        <v>Yes</v>
      </c>
      <c r="O133" s="1" t="str">
        <f>VLOOKUP(Cohort[[#This Row],[Code]],Codes[],COLUMN(Codes[[#Headers],[Mother''s Past Medical History]]),FALSE)</f>
        <v>Yes</v>
      </c>
      <c r="P133" s="1" t="str">
        <f>VLOOKUP(Cohort[[#This Row],[Code]],Codes[],COLUMN(Codes[[#Headers],[EDD + Mode of Conception]]),FALSE)</f>
        <v>Yes</v>
      </c>
      <c r="Q133" s="1" t="str">
        <f>VLOOKUP(Cohort[[#This Row],[Code]],Codes[],COLUMN(Codes[[#Headers],[Late Pregnancy History]]),FALSE)</f>
        <v>Yes</v>
      </c>
      <c r="R133" s="1" t="str">
        <f>VLOOKUP(Cohort[[#This Row],[Code]],Codes[],COLUMN(Codes[[#Headers],[Labour History]]),FALSE)</f>
        <v>Yes</v>
      </c>
      <c r="S133" s="1" t="str">
        <f>VLOOKUP(Cohort[[#This Row],[Code]],Codes[],COLUMN(Codes[[#Headers],[Baby Background Information]]),FALSE)</f>
        <v>Yes</v>
      </c>
      <c r="T133" s="1" t="str">
        <f>VLOOKUP(Cohort[[#This Row],[Code]],Codes[],COLUMN(Codes[[#Headers],[EPDS]]),FALSE)</f>
        <v>Yes</v>
      </c>
      <c r="U133" s="1" t="str">
        <f>VLOOKUP(Cohort[[#This Row],[Code]],Codes[],COLUMN(Codes[[#Headers],[Mother''s Medications]]),FALSE)</f>
        <v>Yes</v>
      </c>
      <c r="V133" s="1" t="str">
        <f>VLOOKUP(Cohort[[#This Row],[Code]],Codes[],COLUMN(Codes[[#Headers],[Baby Medications]]),FALSE)</f>
        <v>Yes</v>
      </c>
      <c r="W133" s="1" t="str">
        <f>VLOOKUP(Cohort[[#This Row],[Code]],Codes[],COLUMN(Codes[[#Headers],[Obstetric Histpry]]),FALSE)</f>
        <v>Yes</v>
      </c>
      <c r="X133" s="1" t="str">
        <f>VLOOKUP(Cohort[[#This Row],[Code]],Codes[],COLUMN(Codes[[#Headers],[18 Month Follow on Data]]),FALSE)</f>
        <v>Yes</v>
      </c>
    </row>
    <row r="134" spans="1:24" x14ac:dyDescent="0.2">
      <c r="A134" t="s">
        <v>145</v>
      </c>
      <c r="B134">
        <v>0</v>
      </c>
      <c r="C134">
        <v>0</v>
      </c>
      <c r="D134">
        <v>0</v>
      </c>
      <c r="E134">
        <v>1</v>
      </c>
      <c r="F134">
        <v>0</v>
      </c>
      <c r="G134">
        <v>0</v>
      </c>
      <c r="H134">
        <v>1</v>
      </c>
      <c r="I134" t="str" cm="1">
        <f t="array" ref="I134">TEXT(SUM(10^Code_Mask*(Cohort[[#This Row],[Fetal Pilot Scans, validated or not]:[Has child had an 18 month assessment.  NB this includes limited data, courtesy assessments etc]]&gt;0)),"0000000")</f>
        <v>0100100</v>
      </c>
      <c r="M134" s="1" t="str">
        <f>VLOOKUP(Cohort[[#This Row],[Code]],Codes[],COLUMN(Codes[[#Headers],[Meaning]]),FALSE)</f>
        <v>Term scan, Assessed at 18 months</v>
      </c>
      <c r="N134" s="1" t="str">
        <f>VLOOKUP(Cohort[[#This Row],[Code]],Codes[],COLUMN(Codes[[#Headers],[Parents Demographic]]),FALSE)</f>
        <v>Yes</v>
      </c>
      <c r="O134" s="1" t="str">
        <f>VLOOKUP(Cohort[[#This Row],[Code]],Codes[],COLUMN(Codes[[#Headers],[Mother''s Past Medical History]]),FALSE)</f>
        <v>Yes</v>
      </c>
      <c r="P134" s="1" t="str">
        <f>VLOOKUP(Cohort[[#This Row],[Code]],Codes[],COLUMN(Codes[[#Headers],[EDD + Mode of Conception]]),FALSE)</f>
        <v>Yes</v>
      </c>
      <c r="Q134" s="1" t="str">
        <f>VLOOKUP(Cohort[[#This Row],[Code]],Codes[],COLUMN(Codes[[#Headers],[Late Pregnancy History]]),FALSE)</f>
        <v>Yes</v>
      </c>
      <c r="R134" s="1" t="str">
        <f>VLOOKUP(Cohort[[#This Row],[Code]],Codes[],COLUMN(Codes[[#Headers],[Labour History]]),FALSE)</f>
        <v>Yes</v>
      </c>
      <c r="S134" s="1" t="str">
        <f>VLOOKUP(Cohort[[#This Row],[Code]],Codes[],COLUMN(Codes[[#Headers],[Baby Background Information]]),FALSE)</f>
        <v>Yes</v>
      </c>
      <c r="T134" s="1" t="str">
        <f>VLOOKUP(Cohort[[#This Row],[Code]],Codes[],COLUMN(Codes[[#Headers],[EPDS]]),FALSE)</f>
        <v>Yes</v>
      </c>
      <c r="U134" s="1" t="str">
        <f>VLOOKUP(Cohort[[#This Row],[Code]],Codes[],COLUMN(Codes[[#Headers],[Mother''s Medications]]),FALSE)</f>
        <v>Yes</v>
      </c>
      <c r="V134" s="1" t="str">
        <f>VLOOKUP(Cohort[[#This Row],[Code]],Codes[],COLUMN(Codes[[#Headers],[Baby Medications]]),FALSE)</f>
        <v>Yes</v>
      </c>
      <c r="W134" s="1" t="str">
        <f>VLOOKUP(Cohort[[#This Row],[Code]],Codes[],COLUMN(Codes[[#Headers],[Obstetric Histpry]]),FALSE)</f>
        <v>Yes</v>
      </c>
      <c r="X134" s="1" t="str">
        <f>VLOOKUP(Cohort[[#This Row],[Code]],Codes[],COLUMN(Codes[[#Headers],[18 Month Follow on Data]]),FALSE)</f>
        <v>Yes</v>
      </c>
    </row>
    <row r="135" spans="1:24" x14ac:dyDescent="0.2">
      <c r="A135" t="s">
        <v>146</v>
      </c>
      <c r="B135">
        <v>0</v>
      </c>
      <c r="C135">
        <v>0</v>
      </c>
      <c r="D135">
        <v>0</v>
      </c>
      <c r="E135">
        <v>1</v>
      </c>
      <c r="F135">
        <v>0</v>
      </c>
      <c r="G135">
        <v>0</v>
      </c>
      <c r="H135">
        <v>0</v>
      </c>
      <c r="I135" t="str" cm="1">
        <f t="array" ref="I135">TEXT(SUM(10^Code_Mask*(Cohort[[#This Row],[Fetal Pilot Scans, validated or not]:[Has child had an 18 month assessment.  NB this includes limited data, courtesy assessments etc]]&gt;0)),"0000000")</f>
        <v>0100000</v>
      </c>
      <c r="M135" s="1" t="str">
        <f>VLOOKUP(Cohort[[#This Row],[Code]],Codes[],COLUMN(Codes[[#Headers],[Meaning]]),FALSE)</f>
        <v>Term scan, not assessed</v>
      </c>
      <c r="N135" s="1" t="str">
        <f>VLOOKUP(Cohort[[#This Row],[Code]],Codes[],COLUMN(Codes[[#Headers],[Parents Demographic]]),FALSE)</f>
        <v>Yes</v>
      </c>
      <c r="O135" s="1" t="str">
        <f>VLOOKUP(Cohort[[#This Row],[Code]],Codes[],COLUMN(Codes[[#Headers],[Mother''s Past Medical History]]),FALSE)</f>
        <v>Yes</v>
      </c>
      <c r="P135" s="1" t="str">
        <f>VLOOKUP(Cohort[[#This Row],[Code]],Codes[],COLUMN(Codes[[#Headers],[EDD + Mode of Conception]]),FALSE)</f>
        <v>Yes</v>
      </c>
      <c r="Q135" s="1" t="str">
        <f>VLOOKUP(Cohort[[#This Row],[Code]],Codes[],COLUMN(Codes[[#Headers],[Late Pregnancy History]]),FALSE)</f>
        <v>Yes</v>
      </c>
      <c r="R135" s="1" t="str">
        <f>VLOOKUP(Cohort[[#This Row],[Code]],Codes[],COLUMN(Codes[[#Headers],[Labour History]]),FALSE)</f>
        <v>Yes</v>
      </c>
      <c r="S135" s="1" t="str">
        <f>VLOOKUP(Cohort[[#This Row],[Code]],Codes[],COLUMN(Codes[[#Headers],[Baby Background Information]]),FALSE)</f>
        <v>Yes</v>
      </c>
      <c r="T135" s="1" t="str">
        <f>VLOOKUP(Cohort[[#This Row],[Code]],Codes[],COLUMN(Codes[[#Headers],[EPDS]]),FALSE)</f>
        <v>Yes</v>
      </c>
      <c r="U135" s="1" t="str">
        <f>VLOOKUP(Cohort[[#This Row],[Code]],Codes[],COLUMN(Codes[[#Headers],[Mother''s Medications]]),FALSE)</f>
        <v>Yes</v>
      </c>
      <c r="V135" s="1" t="str">
        <f>VLOOKUP(Cohort[[#This Row],[Code]],Codes[],COLUMN(Codes[[#Headers],[Baby Medications]]),FALSE)</f>
        <v>Yes</v>
      </c>
      <c r="W135" s="1" t="str">
        <f>VLOOKUP(Cohort[[#This Row],[Code]],Codes[],COLUMN(Codes[[#Headers],[Obstetric Histpry]]),FALSE)</f>
        <v>Yes</v>
      </c>
      <c r="X135" s="1" t="str">
        <f>VLOOKUP(Cohort[[#This Row],[Code]],Codes[],COLUMN(Codes[[#Headers],[18 Month Follow on Data]]),FALSE)</f>
        <v>No</v>
      </c>
    </row>
    <row r="136" spans="1:24" x14ac:dyDescent="0.2">
      <c r="A136" t="s">
        <v>147</v>
      </c>
      <c r="B136">
        <v>0</v>
      </c>
      <c r="C136">
        <v>0</v>
      </c>
      <c r="D136">
        <v>0</v>
      </c>
      <c r="E136">
        <v>0</v>
      </c>
      <c r="F136">
        <v>1</v>
      </c>
      <c r="G136">
        <v>0</v>
      </c>
      <c r="H136">
        <v>0</v>
      </c>
      <c r="I136" t="str" cm="1">
        <f t="array" ref="I136">TEXT(SUM(10^Code_Mask*(Cohort[[#This Row],[Fetal Pilot Scans, validated or not]:[Has child had an 18 month assessment.  NB this includes limited data, courtesy assessments etc]]&gt;0)),"0000000")</f>
        <v>0010000</v>
      </c>
      <c r="M136" s="1" t="str">
        <f>VLOOKUP(Cohort[[#This Row],[Code]],Codes[],COLUMN(Codes[[#Headers],[Meaning]]),FALSE)</f>
        <v>Pre-term scan, no other scans, not assessed</v>
      </c>
      <c r="N136" s="1" t="str">
        <f>VLOOKUP(Cohort[[#This Row],[Code]],Codes[],COLUMN(Codes[[#Headers],[Parents Demographic]]),FALSE)</f>
        <v>Yes</v>
      </c>
      <c r="O136" s="1" t="str">
        <f>VLOOKUP(Cohort[[#This Row],[Code]],Codes[],COLUMN(Codes[[#Headers],[Mother''s Past Medical History]]),FALSE)</f>
        <v>Yes</v>
      </c>
      <c r="P136" s="1" t="str">
        <f>VLOOKUP(Cohort[[#This Row],[Code]],Codes[],COLUMN(Codes[[#Headers],[EDD + Mode of Conception]]),FALSE)</f>
        <v>Yes</v>
      </c>
      <c r="Q136" s="1" t="str">
        <f>VLOOKUP(Cohort[[#This Row],[Code]],Codes[],COLUMN(Codes[[#Headers],[Late Pregnancy History]]),FALSE)</f>
        <v>Yes</v>
      </c>
      <c r="R136" s="1" t="str">
        <f>VLOOKUP(Cohort[[#This Row],[Code]],Codes[],COLUMN(Codes[[#Headers],[Labour History]]),FALSE)</f>
        <v>Yes</v>
      </c>
      <c r="S136" s="1" t="str">
        <f>VLOOKUP(Cohort[[#This Row],[Code]],Codes[],COLUMN(Codes[[#Headers],[Baby Background Information]]),FALSE)</f>
        <v>Yes</v>
      </c>
      <c r="T136" s="1" t="str">
        <f>VLOOKUP(Cohort[[#This Row],[Code]],Codes[],COLUMN(Codes[[#Headers],[EPDS]]),FALSE)</f>
        <v>Yes</v>
      </c>
      <c r="U136" s="1" t="str">
        <f>VLOOKUP(Cohort[[#This Row],[Code]],Codes[],COLUMN(Codes[[#Headers],[Mother''s Medications]]),FALSE)</f>
        <v>Yes</v>
      </c>
      <c r="V136" s="1" t="str">
        <f>VLOOKUP(Cohort[[#This Row],[Code]],Codes[],COLUMN(Codes[[#Headers],[Baby Medications]]),FALSE)</f>
        <v>Yes</v>
      </c>
      <c r="W136" s="1" t="str">
        <f>VLOOKUP(Cohort[[#This Row],[Code]],Codes[],COLUMN(Codes[[#Headers],[Obstetric Histpry]]),FALSE)</f>
        <v>Yes</v>
      </c>
      <c r="X136" s="1" t="str">
        <f>VLOOKUP(Cohort[[#This Row],[Code]],Codes[],COLUMN(Codes[[#Headers],[18 Month Follow on Data]]),FALSE)</f>
        <v>No</v>
      </c>
    </row>
    <row r="137" spans="1:24" x14ac:dyDescent="0.2">
      <c r="A137" t="s">
        <v>148</v>
      </c>
      <c r="B137">
        <v>0</v>
      </c>
      <c r="C137">
        <v>0</v>
      </c>
      <c r="D137">
        <v>0</v>
      </c>
      <c r="E137">
        <v>1</v>
      </c>
      <c r="F137">
        <v>0</v>
      </c>
      <c r="G137">
        <v>0</v>
      </c>
      <c r="H137">
        <v>1</v>
      </c>
      <c r="I137" t="str" cm="1">
        <f t="array" ref="I137">TEXT(SUM(10^Code_Mask*(Cohort[[#This Row],[Fetal Pilot Scans, validated or not]:[Has child had an 18 month assessment.  NB this includes limited data, courtesy assessments etc]]&gt;0)),"0000000")</f>
        <v>0100100</v>
      </c>
      <c r="M137" s="1" t="str">
        <f>VLOOKUP(Cohort[[#This Row],[Code]],Codes[],COLUMN(Codes[[#Headers],[Meaning]]),FALSE)</f>
        <v>Term scan, Assessed at 18 months</v>
      </c>
      <c r="N137" s="1" t="str">
        <f>VLOOKUP(Cohort[[#This Row],[Code]],Codes[],COLUMN(Codes[[#Headers],[Parents Demographic]]),FALSE)</f>
        <v>Yes</v>
      </c>
      <c r="O137" s="1" t="str">
        <f>VLOOKUP(Cohort[[#This Row],[Code]],Codes[],COLUMN(Codes[[#Headers],[Mother''s Past Medical History]]),FALSE)</f>
        <v>Yes</v>
      </c>
      <c r="P137" s="1" t="str">
        <f>VLOOKUP(Cohort[[#This Row],[Code]],Codes[],COLUMN(Codes[[#Headers],[EDD + Mode of Conception]]),FALSE)</f>
        <v>Yes</v>
      </c>
      <c r="Q137" s="1" t="str">
        <f>VLOOKUP(Cohort[[#This Row],[Code]],Codes[],COLUMN(Codes[[#Headers],[Late Pregnancy History]]),FALSE)</f>
        <v>Yes</v>
      </c>
      <c r="R137" s="1" t="str">
        <f>VLOOKUP(Cohort[[#This Row],[Code]],Codes[],COLUMN(Codes[[#Headers],[Labour History]]),FALSE)</f>
        <v>Yes</v>
      </c>
      <c r="S137" s="1" t="str">
        <f>VLOOKUP(Cohort[[#This Row],[Code]],Codes[],COLUMN(Codes[[#Headers],[Baby Background Information]]),FALSE)</f>
        <v>Yes</v>
      </c>
      <c r="T137" s="1" t="str">
        <f>VLOOKUP(Cohort[[#This Row],[Code]],Codes[],COLUMN(Codes[[#Headers],[EPDS]]),FALSE)</f>
        <v>Yes</v>
      </c>
      <c r="U137" s="1" t="str">
        <f>VLOOKUP(Cohort[[#This Row],[Code]],Codes[],COLUMN(Codes[[#Headers],[Mother''s Medications]]),FALSE)</f>
        <v>Yes</v>
      </c>
      <c r="V137" s="1" t="str">
        <f>VLOOKUP(Cohort[[#This Row],[Code]],Codes[],COLUMN(Codes[[#Headers],[Baby Medications]]),FALSE)</f>
        <v>Yes</v>
      </c>
      <c r="W137" s="1" t="str">
        <f>VLOOKUP(Cohort[[#This Row],[Code]],Codes[],COLUMN(Codes[[#Headers],[Obstetric Histpry]]),FALSE)</f>
        <v>Yes</v>
      </c>
      <c r="X137" s="1" t="str">
        <f>VLOOKUP(Cohort[[#This Row],[Code]],Codes[],COLUMN(Codes[[#Headers],[18 Month Follow on Data]]),FALSE)</f>
        <v>Yes</v>
      </c>
    </row>
    <row r="138" spans="1:24" x14ac:dyDescent="0.2">
      <c r="A138" t="s">
        <v>149</v>
      </c>
      <c r="B138">
        <v>0</v>
      </c>
      <c r="C138">
        <v>0</v>
      </c>
      <c r="D138">
        <v>0</v>
      </c>
      <c r="E138">
        <v>1</v>
      </c>
      <c r="F138">
        <v>0</v>
      </c>
      <c r="G138">
        <v>0</v>
      </c>
      <c r="H138">
        <v>1</v>
      </c>
      <c r="I138" t="str" cm="1">
        <f t="array" ref="I138">TEXT(SUM(10^Code_Mask*(Cohort[[#This Row],[Fetal Pilot Scans, validated or not]:[Has child had an 18 month assessment.  NB this includes limited data, courtesy assessments etc]]&gt;0)),"0000000")</f>
        <v>0100100</v>
      </c>
      <c r="M138" s="1" t="str">
        <f>VLOOKUP(Cohort[[#This Row],[Code]],Codes[],COLUMN(Codes[[#Headers],[Meaning]]),FALSE)</f>
        <v>Term scan, Assessed at 18 months</v>
      </c>
      <c r="N138" s="1" t="str">
        <f>VLOOKUP(Cohort[[#This Row],[Code]],Codes[],COLUMN(Codes[[#Headers],[Parents Demographic]]),FALSE)</f>
        <v>Yes</v>
      </c>
      <c r="O138" s="1" t="str">
        <f>VLOOKUP(Cohort[[#This Row],[Code]],Codes[],COLUMN(Codes[[#Headers],[Mother''s Past Medical History]]),FALSE)</f>
        <v>Yes</v>
      </c>
      <c r="P138" s="1" t="str">
        <f>VLOOKUP(Cohort[[#This Row],[Code]],Codes[],COLUMN(Codes[[#Headers],[EDD + Mode of Conception]]),FALSE)</f>
        <v>Yes</v>
      </c>
      <c r="Q138" s="1" t="str">
        <f>VLOOKUP(Cohort[[#This Row],[Code]],Codes[],COLUMN(Codes[[#Headers],[Late Pregnancy History]]),FALSE)</f>
        <v>Yes</v>
      </c>
      <c r="R138" s="1" t="str">
        <f>VLOOKUP(Cohort[[#This Row],[Code]],Codes[],COLUMN(Codes[[#Headers],[Labour History]]),FALSE)</f>
        <v>Yes</v>
      </c>
      <c r="S138" s="1" t="str">
        <f>VLOOKUP(Cohort[[#This Row],[Code]],Codes[],COLUMN(Codes[[#Headers],[Baby Background Information]]),FALSE)</f>
        <v>Yes</v>
      </c>
      <c r="T138" s="1" t="str">
        <f>VLOOKUP(Cohort[[#This Row],[Code]],Codes[],COLUMN(Codes[[#Headers],[EPDS]]),FALSE)</f>
        <v>Yes</v>
      </c>
      <c r="U138" s="1" t="str">
        <f>VLOOKUP(Cohort[[#This Row],[Code]],Codes[],COLUMN(Codes[[#Headers],[Mother''s Medications]]),FALSE)</f>
        <v>Yes</v>
      </c>
      <c r="V138" s="1" t="str">
        <f>VLOOKUP(Cohort[[#This Row],[Code]],Codes[],COLUMN(Codes[[#Headers],[Baby Medications]]),FALSE)</f>
        <v>Yes</v>
      </c>
      <c r="W138" s="1" t="str">
        <f>VLOOKUP(Cohort[[#This Row],[Code]],Codes[],COLUMN(Codes[[#Headers],[Obstetric Histpry]]),FALSE)</f>
        <v>Yes</v>
      </c>
      <c r="X138" s="1" t="str">
        <f>VLOOKUP(Cohort[[#This Row],[Code]],Codes[],COLUMN(Codes[[#Headers],[18 Month Follow on Data]]),FALSE)</f>
        <v>Yes</v>
      </c>
    </row>
    <row r="139" spans="1:24" x14ac:dyDescent="0.2">
      <c r="A139" t="s">
        <v>150</v>
      </c>
      <c r="B139">
        <v>0</v>
      </c>
      <c r="C139">
        <v>0</v>
      </c>
      <c r="D139">
        <v>0</v>
      </c>
      <c r="E139">
        <v>1</v>
      </c>
      <c r="F139">
        <v>0</v>
      </c>
      <c r="G139">
        <v>0</v>
      </c>
      <c r="H139">
        <v>1</v>
      </c>
      <c r="I139" t="str" cm="1">
        <f t="array" ref="I139">TEXT(SUM(10^Code_Mask*(Cohort[[#This Row],[Fetal Pilot Scans, validated or not]:[Has child had an 18 month assessment.  NB this includes limited data, courtesy assessments etc]]&gt;0)),"0000000")</f>
        <v>0100100</v>
      </c>
      <c r="M139" s="1" t="str">
        <f>VLOOKUP(Cohort[[#This Row],[Code]],Codes[],COLUMN(Codes[[#Headers],[Meaning]]),FALSE)</f>
        <v>Term scan, Assessed at 18 months</v>
      </c>
      <c r="N139" s="1" t="str">
        <f>VLOOKUP(Cohort[[#This Row],[Code]],Codes[],COLUMN(Codes[[#Headers],[Parents Demographic]]),FALSE)</f>
        <v>Yes</v>
      </c>
      <c r="O139" s="1" t="str">
        <f>VLOOKUP(Cohort[[#This Row],[Code]],Codes[],COLUMN(Codes[[#Headers],[Mother''s Past Medical History]]),FALSE)</f>
        <v>Yes</v>
      </c>
      <c r="P139" s="1" t="str">
        <f>VLOOKUP(Cohort[[#This Row],[Code]],Codes[],COLUMN(Codes[[#Headers],[EDD + Mode of Conception]]),FALSE)</f>
        <v>Yes</v>
      </c>
      <c r="Q139" s="1" t="str">
        <f>VLOOKUP(Cohort[[#This Row],[Code]],Codes[],COLUMN(Codes[[#Headers],[Late Pregnancy History]]),FALSE)</f>
        <v>Yes</v>
      </c>
      <c r="R139" s="1" t="str">
        <f>VLOOKUP(Cohort[[#This Row],[Code]],Codes[],COLUMN(Codes[[#Headers],[Labour History]]),FALSE)</f>
        <v>Yes</v>
      </c>
      <c r="S139" s="1" t="str">
        <f>VLOOKUP(Cohort[[#This Row],[Code]],Codes[],COLUMN(Codes[[#Headers],[Baby Background Information]]),FALSE)</f>
        <v>Yes</v>
      </c>
      <c r="T139" s="1" t="str">
        <f>VLOOKUP(Cohort[[#This Row],[Code]],Codes[],COLUMN(Codes[[#Headers],[EPDS]]),FALSE)</f>
        <v>Yes</v>
      </c>
      <c r="U139" s="1" t="str">
        <f>VLOOKUP(Cohort[[#This Row],[Code]],Codes[],COLUMN(Codes[[#Headers],[Mother''s Medications]]),FALSE)</f>
        <v>Yes</v>
      </c>
      <c r="V139" s="1" t="str">
        <f>VLOOKUP(Cohort[[#This Row],[Code]],Codes[],COLUMN(Codes[[#Headers],[Baby Medications]]),FALSE)</f>
        <v>Yes</v>
      </c>
      <c r="W139" s="1" t="str">
        <f>VLOOKUP(Cohort[[#This Row],[Code]],Codes[],COLUMN(Codes[[#Headers],[Obstetric Histpry]]),FALSE)</f>
        <v>Yes</v>
      </c>
      <c r="X139" s="1" t="str">
        <f>VLOOKUP(Cohort[[#This Row],[Code]],Codes[],COLUMN(Codes[[#Headers],[18 Month Follow on Data]]),FALSE)</f>
        <v>Yes</v>
      </c>
    </row>
    <row r="140" spans="1:24" x14ac:dyDescent="0.2">
      <c r="A140" t="s">
        <v>151</v>
      </c>
      <c r="B140">
        <v>0</v>
      </c>
      <c r="C140">
        <v>0</v>
      </c>
      <c r="D140">
        <v>0</v>
      </c>
      <c r="E140">
        <v>0</v>
      </c>
      <c r="F140">
        <v>1</v>
      </c>
      <c r="G140">
        <v>1</v>
      </c>
      <c r="H140">
        <v>1</v>
      </c>
      <c r="I140" t="str" cm="1">
        <f t="array" ref="I140">TEXT(SUM(10^Code_Mask*(Cohort[[#This Row],[Fetal Pilot Scans, validated or not]:[Has child had an 18 month assessment.  NB this includes limited data, courtesy assessments etc]]&gt;0)),"0000000")</f>
        <v>0011100</v>
      </c>
      <c r="M140" s="1" t="str">
        <f>VLOOKUP(Cohort[[#This Row],[Code]],Codes[],COLUMN(Codes[[#Headers],[Meaning]]),FALSE)</f>
        <v>Pre-term and pre-term at term scans, assessed at 18 months</v>
      </c>
      <c r="N140" s="1" t="str">
        <f>VLOOKUP(Cohort[[#This Row],[Code]],Codes[],COLUMN(Codes[[#Headers],[Parents Demographic]]),FALSE)</f>
        <v>Yes</v>
      </c>
      <c r="O140" s="1" t="str">
        <f>VLOOKUP(Cohort[[#This Row],[Code]],Codes[],COLUMN(Codes[[#Headers],[Mother''s Past Medical History]]),FALSE)</f>
        <v>Yes</v>
      </c>
      <c r="P140" s="1" t="str">
        <f>VLOOKUP(Cohort[[#This Row],[Code]],Codes[],COLUMN(Codes[[#Headers],[EDD + Mode of Conception]]),FALSE)</f>
        <v>Yes</v>
      </c>
      <c r="Q140" s="1" t="str">
        <f>VLOOKUP(Cohort[[#This Row],[Code]],Codes[],COLUMN(Codes[[#Headers],[Late Pregnancy History]]),FALSE)</f>
        <v>Yes</v>
      </c>
      <c r="R140" s="1" t="str">
        <f>VLOOKUP(Cohort[[#This Row],[Code]],Codes[],COLUMN(Codes[[#Headers],[Labour History]]),FALSE)</f>
        <v>Yes</v>
      </c>
      <c r="S140" s="1" t="str">
        <f>VLOOKUP(Cohort[[#This Row],[Code]],Codes[],COLUMN(Codes[[#Headers],[Baby Background Information]]),FALSE)</f>
        <v>Yes</v>
      </c>
      <c r="T140" s="1" t="str">
        <f>VLOOKUP(Cohort[[#This Row],[Code]],Codes[],COLUMN(Codes[[#Headers],[EPDS]]),FALSE)</f>
        <v>Yes</v>
      </c>
      <c r="U140" s="1" t="str">
        <f>VLOOKUP(Cohort[[#This Row],[Code]],Codes[],COLUMN(Codes[[#Headers],[Mother''s Medications]]),FALSE)</f>
        <v>Yes</v>
      </c>
      <c r="V140" s="1" t="str">
        <f>VLOOKUP(Cohort[[#This Row],[Code]],Codes[],COLUMN(Codes[[#Headers],[Baby Medications]]),FALSE)</f>
        <v>Yes</v>
      </c>
      <c r="W140" s="1" t="str">
        <f>VLOOKUP(Cohort[[#This Row],[Code]],Codes[],COLUMN(Codes[[#Headers],[Obstetric Histpry]]),FALSE)</f>
        <v>Yes</v>
      </c>
      <c r="X140" s="1" t="str">
        <f>VLOOKUP(Cohort[[#This Row],[Code]],Codes[],COLUMN(Codes[[#Headers],[18 Month Follow on Data]]),FALSE)</f>
        <v>Yes</v>
      </c>
    </row>
    <row r="141" spans="1:24" x14ac:dyDescent="0.2">
      <c r="A141" t="s">
        <v>152</v>
      </c>
      <c r="B141">
        <v>0</v>
      </c>
      <c r="C141">
        <v>0</v>
      </c>
      <c r="D141">
        <v>0</v>
      </c>
      <c r="E141">
        <v>1</v>
      </c>
      <c r="F141">
        <v>0</v>
      </c>
      <c r="G141">
        <v>0</v>
      </c>
      <c r="H141">
        <v>1</v>
      </c>
      <c r="I141" t="str" cm="1">
        <f t="array" ref="I141">TEXT(SUM(10^Code_Mask*(Cohort[[#This Row],[Fetal Pilot Scans, validated or not]:[Has child had an 18 month assessment.  NB this includes limited data, courtesy assessments etc]]&gt;0)),"0000000")</f>
        <v>0100100</v>
      </c>
      <c r="M141" s="1" t="str">
        <f>VLOOKUP(Cohort[[#This Row],[Code]],Codes[],COLUMN(Codes[[#Headers],[Meaning]]),FALSE)</f>
        <v>Term scan, Assessed at 18 months</v>
      </c>
      <c r="N141" s="1" t="str">
        <f>VLOOKUP(Cohort[[#This Row],[Code]],Codes[],COLUMN(Codes[[#Headers],[Parents Demographic]]),FALSE)</f>
        <v>Yes</v>
      </c>
      <c r="O141" s="1" t="str">
        <f>VLOOKUP(Cohort[[#This Row],[Code]],Codes[],COLUMN(Codes[[#Headers],[Mother''s Past Medical History]]),FALSE)</f>
        <v>Yes</v>
      </c>
      <c r="P141" s="1" t="str">
        <f>VLOOKUP(Cohort[[#This Row],[Code]],Codes[],COLUMN(Codes[[#Headers],[EDD + Mode of Conception]]),FALSE)</f>
        <v>Yes</v>
      </c>
      <c r="Q141" s="1" t="str">
        <f>VLOOKUP(Cohort[[#This Row],[Code]],Codes[],COLUMN(Codes[[#Headers],[Late Pregnancy History]]),FALSE)</f>
        <v>Yes</v>
      </c>
      <c r="R141" s="1" t="str">
        <f>VLOOKUP(Cohort[[#This Row],[Code]],Codes[],COLUMN(Codes[[#Headers],[Labour History]]),FALSE)</f>
        <v>Yes</v>
      </c>
      <c r="S141" s="1" t="str">
        <f>VLOOKUP(Cohort[[#This Row],[Code]],Codes[],COLUMN(Codes[[#Headers],[Baby Background Information]]),FALSE)</f>
        <v>Yes</v>
      </c>
      <c r="T141" s="1" t="str">
        <f>VLOOKUP(Cohort[[#This Row],[Code]],Codes[],COLUMN(Codes[[#Headers],[EPDS]]),FALSE)</f>
        <v>Yes</v>
      </c>
      <c r="U141" s="1" t="str">
        <f>VLOOKUP(Cohort[[#This Row],[Code]],Codes[],COLUMN(Codes[[#Headers],[Mother''s Medications]]),FALSE)</f>
        <v>Yes</v>
      </c>
      <c r="V141" s="1" t="str">
        <f>VLOOKUP(Cohort[[#This Row],[Code]],Codes[],COLUMN(Codes[[#Headers],[Baby Medications]]),FALSE)</f>
        <v>Yes</v>
      </c>
      <c r="W141" s="1" t="str">
        <f>VLOOKUP(Cohort[[#This Row],[Code]],Codes[],COLUMN(Codes[[#Headers],[Obstetric Histpry]]),FALSE)</f>
        <v>Yes</v>
      </c>
      <c r="X141" s="1" t="str">
        <f>VLOOKUP(Cohort[[#This Row],[Code]],Codes[],COLUMN(Codes[[#Headers],[18 Month Follow on Data]]),FALSE)</f>
        <v>Yes</v>
      </c>
    </row>
    <row r="142" spans="1:24" x14ac:dyDescent="0.2">
      <c r="A142" t="s">
        <v>153</v>
      </c>
      <c r="B142">
        <v>0</v>
      </c>
      <c r="C142">
        <v>0</v>
      </c>
      <c r="D142">
        <v>0</v>
      </c>
      <c r="E142">
        <v>0</v>
      </c>
      <c r="F142">
        <v>1</v>
      </c>
      <c r="G142">
        <v>1</v>
      </c>
      <c r="H142">
        <v>1</v>
      </c>
      <c r="I142" t="str" cm="1">
        <f t="array" ref="I142">TEXT(SUM(10^Code_Mask*(Cohort[[#This Row],[Fetal Pilot Scans, validated or not]:[Has child had an 18 month assessment.  NB this includes limited data, courtesy assessments etc]]&gt;0)),"0000000")</f>
        <v>0011100</v>
      </c>
      <c r="M142" s="1" t="str">
        <f>VLOOKUP(Cohort[[#This Row],[Code]],Codes[],COLUMN(Codes[[#Headers],[Meaning]]),FALSE)</f>
        <v>Pre-term and pre-term at term scans, assessed at 18 months</v>
      </c>
      <c r="N142" s="1" t="str">
        <f>VLOOKUP(Cohort[[#This Row],[Code]],Codes[],COLUMN(Codes[[#Headers],[Parents Demographic]]),FALSE)</f>
        <v>Yes</v>
      </c>
      <c r="O142" s="1" t="str">
        <f>VLOOKUP(Cohort[[#This Row],[Code]],Codes[],COLUMN(Codes[[#Headers],[Mother''s Past Medical History]]),FALSE)</f>
        <v>Yes</v>
      </c>
      <c r="P142" s="1" t="str">
        <f>VLOOKUP(Cohort[[#This Row],[Code]],Codes[],COLUMN(Codes[[#Headers],[EDD + Mode of Conception]]),FALSE)</f>
        <v>Yes</v>
      </c>
      <c r="Q142" s="1" t="str">
        <f>VLOOKUP(Cohort[[#This Row],[Code]],Codes[],COLUMN(Codes[[#Headers],[Late Pregnancy History]]),FALSE)</f>
        <v>Yes</v>
      </c>
      <c r="R142" s="1" t="str">
        <f>VLOOKUP(Cohort[[#This Row],[Code]],Codes[],COLUMN(Codes[[#Headers],[Labour History]]),FALSE)</f>
        <v>Yes</v>
      </c>
      <c r="S142" s="1" t="str">
        <f>VLOOKUP(Cohort[[#This Row],[Code]],Codes[],COLUMN(Codes[[#Headers],[Baby Background Information]]),FALSE)</f>
        <v>Yes</v>
      </c>
      <c r="T142" s="1" t="str">
        <f>VLOOKUP(Cohort[[#This Row],[Code]],Codes[],COLUMN(Codes[[#Headers],[EPDS]]),FALSE)</f>
        <v>Yes</v>
      </c>
      <c r="U142" s="1" t="str">
        <f>VLOOKUP(Cohort[[#This Row],[Code]],Codes[],COLUMN(Codes[[#Headers],[Mother''s Medications]]),FALSE)</f>
        <v>Yes</v>
      </c>
      <c r="V142" s="1" t="str">
        <f>VLOOKUP(Cohort[[#This Row],[Code]],Codes[],COLUMN(Codes[[#Headers],[Baby Medications]]),FALSE)</f>
        <v>Yes</v>
      </c>
      <c r="W142" s="1" t="str">
        <f>VLOOKUP(Cohort[[#This Row],[Code]],Codes[],COLUMN(Codes[[#Headers],[Obstetric Histpry]]),FALSE)</f>
        <v>Yes</v>
      </c>
      <c r="X142" s="1" t="str">
        <f>VLOOKUP(Cohort[[#This Row],[Code]],Codes[],COLUMN(Codes[[#Headers],[18 Month Follow on Data]]),FALSE)</f>
        <v>Yes</v>
      </c>
    </row>
    <row r="143" spans="1:24" x14ac:dyDescent="0.2">
      <c r="A143" t="s">
        <v>154</v>
      </c>
      <c r="B143">
        <v>0</v>
      </c>
      <c r="C143">
        <v>0</v>
      </c>
      <c r="D143">
        <v>0</v>
      </c>
      <c r="E143">
        <v>1</v>
      </c>
      <c r="F143">
        <v>0</v>
      </c>
      <c r="G143">
        <v>0</v>
      </c>
      <c r="H143">
        <v>1</v>
      </c>
      <c r="I143" t="str" cm="1">
        <f t="array" ref="I143">TEXT(SUM(10^Code_Mask*(Cohort[[#This Row],[Fetal Pilot Scans, validated or not]:[Has child had an 18 month assessment.  NB this includes limited data, courtesy assessments etc]]&gt;0)),"0000000")</f>
        <v>0100100</v>
      </c>
      <c r="M143" s="1" t="str">
        <f>VLOOKUP(Cohort[[#This Row],[Code]],Codes[],COLUMN(Codes[[#Headers],[Meaning]]),FALSE)</f>
        <v>Term scan, Assessed at 18 months</v>
      </c>
      <c r="N143" s="1" t="str">
        <f>VLOOKUP(Cohort[[#This Row],[Code]],Codes[],COLUMN(Codes[[#Headers],[Parents Demographic]]),FALSE)</f>
        <v>Yes</v>
      </c>
      <c r="O143" s="1" t="str">
        <f>VLOOKUP(Cohort[[#This Row],[Code]],Codes[],COLUMN(Codes[[#Headers],[Mother''s Past Medical History]]),FALSE)</f>
        <v>Yes</v>
      </c>
      <c r="P143" s="1" t="str">
        <f>VLOOKUP(Cohort[[#This Row],[Code]],Codes[],COLUMN(Codes[[#Headers],[EDD + Mode of Conception]]),FALSE)</f>
        <v>Yes</v>
      </c>
      <c r="Q143" s="1" t="str">
        <f>VLOOKUP(Cohort[[#This Row],[Code]],Codes[],COLUMN(Codes[[#Headers],[Late Pregnancy History]]),FALSE)</f>
        <v>Yes</v>
      </c>
      <c r="R143" s="1" t="str">
        <f>VLOOKUP(Cohort[[#This Row],[Code]],Codes[],COLUMN(Codes[[#Headers],[Labour History]]),FALSE)</f>
        <v>Yes</v>
      </c>
      <c r="S143" s="1" t="str">
        <f>VLOOKUP(Cohort[[#This Row],[Code]],Codes[],COLUMN(Codes[[#Headers],[Baby Background Information]]),FALSE)</f>
        <v>Yes</v>
      </c>
      <c r="T143" s="1" t="str">
        <f>VLOOKUP(Cohort[[#This Row],[Code]],Codes[],COLUMN(Codes[[#Headers],[EPDS]]),FALSE)</f>
        <v>Yes</v>
      </c>
      <c r="U143" s="1" t="str">
        <f>VLOOKUP(Cohort[[#This Row],[Code]],Codes[],COLUMN(Codes[[#Headers],[Mother''s Medications]]),FALSE)</f>
        <v>Yes</v>
      </c>
      <c r="V143" s="1" t="str">
        <f>VLOOKUP(Cohort[[#This Row],[Code]],Codes[],COLUMN(Codes[[#Headers],[Baby Medications]]),FALSE)</f>
        <v>Yes</v>
      </c>
      <c r="W143" s="1" t="str">
        <f>VLOOKUP(Cohort[[#This Row],[Code]],Codes[],COLUMN(Codes[[#Headers],[Obstetric Histpry]]),FALSE)</f>
        <v>Yes</v>
      </c>
      <c r="X143" s="1" t="str">
        <f>VLOOKUP(Cohort[[#This Row],[Code]],Codes[],COLUMN(Codes[[#Headers],[18 Month Follow on Data]]),FALSE)</f>
        <v>Yes</v>
      </c>
    </row>
    <row r="144" spans="1:24" x14ac:dyDescent="0.2">
      <c r="A144" t="s">
        <v>155</v>
      </c>
      <c r="B144">
        <v>0</v>
      </c>
      <c r="C144">
        <v>0</v>
      </c>
      <c r="D144">
        <v>0</v>
      </c>
      <c r="E144">
        <v>1</v>
      </c>
      <c r="F144">
        <v>0</v>
      </c>
      <c r="G144">
        <v>0</v>
      </c>
      <c r="H144">
        <v>1</v>
      </c>
      <c r="I144" t="str" cm="1">
        <f t="array" ref="I144">TEXT(SUM(10^Code_Mask*(Cohort[[#This Row],[Fetal Pilot Scans, validated or not]:[Has child had an 18 month assessment.  NB this includes limited data, courtesy assessments etc]]&gt;0)),"0000000")</f>
        <v>0100100</v>
      </c>
      <c r="M144" s="1" t="str">
        <f>VLOOKUP(Cohort[[#This Row],[Code]],Codes[],COLUMN(Codes[[#Headers],[Meaning]]),FALSE)</f>
        <v>Term scan, Assessed at 18 months</v>
      </c>
      <c r="N144" s="1" t="str">
        <f>VLOOKUP(Cohort[[#This Row],[Code]],Codes[],COLUMN(Codes[[#Headers],[Parents Demographic]]),FALSE)</f>
        <v>Yes</v>
      </c>
      <c r="O144" s="1" t="str">
        <f>VLOOKUP(Cohort[[#This Row],[Code]],Codes[],COLUMN(Codes[[#Headers],[Mother''s Past Medical History]]),FALSE)</f>
        <v>Yes</v>
      </c>
      <c r="P144" s="1" t="str">
        <f>VLOOKUP(Cohort[[#This Row],[Code]],Codes[],COLUMN(Codes[[#Headers],[EDD + Mode of Conception]]),FALSE)</f>
        <v>Yes</v>
      </c>
      <c r="Q144" s="1" t="str">
        <f>VLOOKUP(Cohort[[#This Row],[Code]],Codes[],COLUMN(Codes[[#Headers],[Late Pregnancy History]]),FALSE)</f>
        <v>Yes</v>
      </c>
      <c r="R144" s="1" t="str">
        <f>VLOOKUP(Cohort[[#This Row],[Code]],Codes[],COLUMN(Codes[[#Headers],[Labour History]]),FALSE)</f>
        <v>Yes</v>
      </c>
      <c r="S144" s="1" t="str">
        <f>VLOOKUP(Cohort[[#This Row],[Code]],Codes[],COLUMN(Codes[[#Headers],[Baby Background Information]]),FALSE)</f>
        <v>Yes</v>
      </c>
      <c r="T144" s="1" t="str">
        <f>VLOOKUP(Cohort[[#This Row],[Code]],Codes[],COLUMN(Codes[[#Headers],[EPDS]]),FALSE)</f>
        <v>Yes</v>
      </c>
      <c r="U144" s="1" t="str">
        <f>VLOOKUP(Cohort[[#This Row],[Code]],Codes[],COLUMN(Codes[[#Headers],[Mother''s Medications]]),FALSE)</f>
        <v>Yes</v>
      </c>
      <c r="V144" s="1" t="str">
        <f>VLOOKUP(Cohort[[#This Row],[Code]],Codes[],COLUMN(Codes[[#Headers],[Baby Medications]]),FALSE)</f>
        <v>Yes</v>
      </c>
      <c r="W144" s="1" t="str">
        <f>VLOOKUP(Cohort[[#This Row],[Code]],Codes[],COLUMN(Codes[[#Headers],[Obstetric Histpry]]),FALSE)</f>
        <v>Yes</v>
      </c>
      <c r="X144" s="1" t="str">
        <f>VLOOKUP(Cohort[[#This Row],[Code]],Codes[],COLUMN(Codes[[#Headers],[18 Month Follow on Data]]),FALSE)</f>
        <v>Yes</v>
      </c>
    </row>
    <row r="145" spans="1:24" x14ac:dyDescent="0.2">
      <c r="A145" t="s">
        <v>156</v>
      </c>
      <c r="B145">
        <v>0</v>
      </c>
      <c r="C145">
        <v>0</v>
      </c>
      <c r="D145">
        <v>0</v>
      </c>
      <c r="E145">
        <v>1</v>
      </c>
      <c r="F145">
        <v>0</v>
      </c>
      <c r="G145">
        <v>0</v>
      </c>
      <c r="H145">
        <v>0</v>
      </c>
      <c r="I145" t="str" cm="1">
        <f t="array" ref="I145">TEXT(SUM(10^Code_Mask*(Cohort[[#This Row],[Fetal Pilot Scans, validated or not]:[Has child had an 18 month assessment.  NB this includes limited data, courtesy assessments etc]]&gt;0)),"0000000")</f>
        <v>0100000</v>
      </c>
      <c r="M145" s="1" t="str">
        <f>VLOOKUP(Cohort[[#This Row],[Code]],Codes[],COLUMN(Codes[[#Headers],[Meaning]]),FALSE)</f>
        <v>Term scan, not assessed</v>
      </c>
      <c r="N145" s="1" t="str">
        <f>VLOOKUP(Cohort[[#This Row],[Code]],Codes[],COLUMN(Codes[[#Headers],[Parents Demographic]]),FALSE)</f>
        <v>Yes</v>
      </c>
      <c r="O145" s="1" t="str">
        <f>VLOOKUP(Cohort[[#This Row],[Code]],Codes[],COLUMN(Codes[[#Headers],[Mother''s Past Medical History]]),FALSE)</f>
        <v>Yes</v>
      </c>
      <c r="P145" s="1" t="str">
        <f>VLOOKUP(Cohort[[#This Row],[Code]],Codes[],COLUMN(Codes[[#Headers],[EDD + Mode of Conception]]),FALSE)</f>
        <v>Yes</v>
      </c>
      <c r="Q145" s="1" t="str">
        <f>VLOOKUP(Cohort[[#This Row],[Code]],Codes[],COLUMN(Codes[[#Headers],[Late Pregnancy History]]),FALSE)</f>
        <v>Yes</v>
      </c>
      <c r="R145" s="1" t="str">
        <f>VLOOKUP(Cohort[[#This Row],[Code]],Codes[],COLUMN(Codes[[#Headers],[Labour History]]),FALSE)</f>
        <v>Yes</v>
      </c>
      <c r="S145" s="1" t="str">
        <f>VLOOKUP(Cohort[[#This Row],[Code]],Codes[],COLUMN(Codes[[#Headers],[Baby Background Information]]),FALSE)</f>
        <v>Yes</v>
      </c>
      <c r="T145" s="1" t="str">
        <f>VLOOKUP(Cohort[[#This Row],[Code]],Codes[],COLUMN(Codes[[#Headers],[EPDS]]),FALSE)</f>
        <v>Yes</v>
      </c>
      <c r="U145" s="1" t="str">
        <f>VLOOKUP(Cohort[[#This Row],[Code]],Codes[],COLUMN(Codes[[#Headers],[Mother''s Medications]]),FALSE)</f>
        <v>Yes</v>
      </c>
      <c r="V145" s="1" t="str">
        <f>VLOOKUP(Cohort[[#This Row],[Code]],Codes[],COLUMN(Codes[[#Headers],[Baby Medications]]),FALSE)</f>
        <v>Yes</v>
      </c>
      <c r="W145" s="1" t="str">
        <f>VLOOKUP(Cohort[[#This Row],[Code]],Codes[],COLUMN(Codes[[#Headers],[Obstetric Histpry]]),FALSE)</f>
        <v>Yes</v>
      </c>
      <c r="X145" s="1" t="str">
        <f>VLOOKUP(Cohort[[#This Row],[Code]],Codes[],COLUMN(Codes[[#Headers],[18 Month Follow on Data]]),FALSE)</f>
        <v>No</v>
      </c>
    </row>
    <row r="146" spans="1:24" x14ac:dyDescent="0.2">
      <c r="A146" t="s">
        <v>157</v>
      </c>
      <c r="B146">
        <v>0</v>
      </c>
      <c r="C146">
        <v>0</v>
      </c>
      <c r="D146">
        <v>0</v>
      </c>
      <c r="E146">
        <v>1</v>
      </c>
      <c r="F146">
        <v>0</v>
      </c>
      <c r="G146">
        <v>0</v>
      </c>
      <c r="H146">
        <v>1</v>
      </c>
      <c r="I146" t="str" cm="1">
        <f t="array" ref="I146">TEXT(SUM(10^Code_Mask*(Cohort[[#This Row],[Fetal Pilot Scans, validated or not]:[Has child had an 18 month assessment.  NB this includes limited data, courtesy assessments etc]]&gt;0)),"0000000")</f>
        <v>0100100</v>
      </c>
      <c r="M146" s="1" t="str">
        <f>VLOOKUP(Cohort[[#This Row],[Code]],Codes[],COLUMN(Codes[[#Headers],[Meaning]]),FALSE)</f>
        <v>Term scan, Assessed at 18 months</v>
      </c>
      <c r="N146" s="1" t="str">
        <f>VLOOKUP(Cohort[[#This Row],[Code]],Codes[],COLUMN(Codes[[#Headers],[Parents Demographic]]),FALSE)</f>
        <v>Yes</v>
      </c>
      <c r="O146" s="1" t="str">
        <f>VLOOKUP(Cohort[[#This Row],[Code]],Codes[],COLUMN(Codes[[#Headers],[Mother''s Past Medical History]]),FALSE)</f>
        <v>Yes</v>
      </c>
      <c r="P146" s="1" t="str">
        <f>VLOOKUP(Cohort[[#This Row],[Code]],Codes[],COLUMN(Codes[[#Headers],[EDD + Mode of Conception]]),FALSE)</f>
        <v>Yes</v>
      </c>
      <c r="Q146" s="1" t="str">
        <f>VLOOKUP(Cohort[[#This Row],[Code]],Codes[],COLUMN(Codes[[#Headers],[Late Pregnancy History]]),FALSE)</f>
        <v>Yes</v>
      </c>
      <c r="R146" s="1" t="str">
        <f>VLOOKUP(Cohort[[#This Row],[Code]],Codes[],COLUMN(Codes[[#Headers],[Labour History]]),FALSE)</f>
        <v>Yes</v>
      </c>
      <c r="S146" s="1" t="str">
        <f>VLOOKUP(Cohort[[#This Row],[Code]],Codes[],COLUMN(Codes[[#Headers],[Baby Background Information]]),FALSE)</f>
        <v>Yes</v>
      </c>
      <c r="T146" s="1" t="str">
        <f>VLOOKUP(Cohort[[#This Row],[Code]],Codes[],COLUMN(Codes[[#Headers],[EPDS]]),FALSE)</f>
        <v>Yes</v>
      </c>
      <c r="U146" s="1" t="str">
        <f>VLOOKUP(Cohort[[#This Row],[Code]],Codes[],COLUMN(Codes[[#Headers],[Mother''s Medications]]),FALSE)</f>
        <v>Yes</v>
      </c>
      <c r="V146" s="1" t="str">
        <f>VLOOKUP(Cohort[[#This Row],[Code]],Codes[],COLUMN(Codes[[#Headers],[Baby Medications]]),FALSE)</f>
        <v>Yes</v>
      </c>
      <c r="W146" s="1" t="str">
        <f>VLOOKUP(Cohort[[#This Row],[Code]],Codes[],COLUMN(Codes[[#Headers],[Obstetric Histpry]]),FALSE)</f>
        <v>Yes</v>
      </c>
      <c r="X146" s="1" t="str">
        <f>VLOOKUP(Cohort[[#This Row],[Code]],Codes[],COLUMN(Codes[[#Headers],[18 Month Follow on Data]]),FALSE)</f>
        <v>Yes</v>
      </c>
    </row>
    <row r="147" spans="1:24" x14ac:dyDescent="0.2">
      <c r="A147" t="s">
        <v>158</v>
      </c>
      <c r="B147">
        <v>0</v>
      </c>
      <c r="C147">
        <v>0</v>
      </c>
      <c r="D147">
        <v>0</v>
      </c>
      <c r="E147">
        <v>1</v>
      </c>
      <c r="F147">
        <v>0</v>
      </c>
      <c r="G147">
        <v>0</v>
      </c>
      <c r="H147">
        <v>1</v>
      </c>
      <c r="I147" t="str" cm="1">
        <f t="array" ref="I147">TEXT(SUM(10^Code_Mask*(Cohort[[#This Row],[Fetal Pilot Scans, validated or not]:[Has child had an 18 month assessment.  NB this includes limited data, courtesy assessments etc]]&gt;0)),"0000000")</f>
        <v>0100100</v>
      </c>
      <c r="M147" s="1" t="str">
        <f>VLOOKUP(Cohort[[#This Row],[Code]],Codes[],COLUMN(Codes[[#Headers],[Meaning]]),FALSE)</f>
        <v>Term scan, Assessed at 18 months</v>
      </c>
      <c r="N147" s="1" t="str">
        <f>VLOOKUP(Cohort[[#This Row],[Code]],Codes[],COLUMN(Codes[[#Headers],[Parents Demographic]]),FALSE)</f>
        <v>Yes</v>
      </c>
      <c r="O147" s="1" t="str">
        <f>VLOOKUP(Cohort[[#This Row],[Code]],Codes[],COLUMN(Codes[[#Headers],[Mother''s Past Medical History]]),FALSE)</f>
        <v>Yes</v>
      </c>
      <c r="P147" s="1" t="str">
        <f>VLOOKUP(Cohort[[#This Row],[Code]],Codes[],COLUMN(Codes[[#Headers],[EDD + Mode of Conception]]),FALSE)</f>
        <v>Yes</v>
      </c>
      <c r="Q147" s="1" t="str">
        <f>VLOOKUP(Cohort[[#This Row],[Code]],Codes[],COLUMN(Codes[[#Headers],[Late Pregnancy History]]),FALSE)</f>
        <v>Yes</v>
      </c>
      <c r="R147" s="1" t="str">
        <f>VLOOKUP(Cohort[[#This Row],[Code]],Codes[],COLUMN(Codes[[#Headers],[Labour History]]),FALSE)</f>
        <v>Yes</v>
      </c>
      <c r="S147" s="1" t="str">
        <f>VLOOKUP(Cohort[[#This Row],[Code]],Codes[],COLUMN(Codes[[#Headers],[Baby Background Information]]),FALSE)</f>
        <v>Yes</v>
      </c>
      <c r="T147" s="1" t="str">
        <f>VLOOKUP(Cohort[[#This Row],[Code]],Codes[],COLUMN(Codes[[#Headers],[EPDS]]),FALSE)</f>
        <v>Yes</v>
      </c>
      <c r="U147" s="1" t="str">
        <f>VLOOKUP(Cohort[[#This Row],[Code]],Codes[],COLUMN(Codes[[#Headers],[Mother''s Medications]]),FALSE)</f>
        <v>Yes</v>
      </c>
      <c r="V147" s="1" t="str">
        <f>VLOOKUP(Cohort[[#This Row],[Code]],Codes[],COLUMN(Codes[[#Headers],[Baby Medications]]),FALSE)</f>
        <v>Yes</v>
      </c>
      <c r="W147" s="1" t="str">
        <f>VLOOKUP(Cohort[[#This Row],[Code]],Codes[],COLUMN(Codes[[#Headers],[Obstetric Histpry]]),FALSE)</f>
        <v>Yes</v>
      </c>
      <c r="X147" s="1" t="str">
        <f>VLOOKUP(Cohort[[#This Row],[Code]],Codes[],COLUMN(Codes[[#Headers],[18 Month Follow on Data]]),FALSE)</f>
        <v>Yes</v>
      </c>
    </row>
    <row r="148" spans="1:24" x14ac:dyDescent="0.2">
      <c r="A148" t="s">
        <v>159</v>
      </c>
      <c r="B148">
        <v>0</v>
      </c>
      <c r="C148">
        <v>0</v>
      </c>
      <c r="D148">
        <v>0</v>
      </c>
      <c r="E148">
        <v>1</v>
      </c>
      <c r="F148">
        <v>0</v>
      </c>
      <c r="G148">
        <v>0</v>
      </c>
      <c r="H148">
        <v>1</v>
      </c>
      <c r="I148" t="str" cm="1">
        <f t="array" ref="I148">TEXT(SUM(10^Code_Mask*(Cohort[[#This Row],[Fetal Pilot Scans, validated or not]:[Has child had an 18 month assessment.  NB this includes limited data, courtesy assessments etc]]&gt;0)),"0000000")</f>
        <v>0100100</v>
      </c>
      <c r="M148" s="1" t="str">
        <f>VLOOKUP(Cohort[[#This Row],[Code]],Codes[],COLUMN(Codes[[#Headers],[Meaning]]),FALSE)</f>
        <v>Term scan, Assessed at 18 months</v>
      </c>
      <c r="N148" s="1" t="str">
        <f>VLOOKUP(Cohort[[#This Row],[Code]],Codes[],COLUMN(Codes[[#Headers],[Parents Demographic]]),FALSE)</f>
        <v>Yes</v>
      </c>
      <c r="O148" s="1" t="str">
        <f>VLOOKUP(Cohort[[#This Row],[Code]],Codes[],COLUMN(Codes[[#Headers],[Mother''s Past Medical History]]),FALSE)</f>
        <v>Yes</v>
      </c>
      <c r="P148" s="1" t="str">
        <f>VLOOKUP(Cohort[[#This Row],[Code]],Codes[],COLUMN(Codes[[#Headers],[EDD + Mode of Conception]]),FALSE)</f>
        <v>Yes</v>
      </c>
      <c r="Q148" s="1" t="str">
        <f>VLOOKUP(Cohort[[#This Row],[Code]],Codes[],COLUMN(Codes[[#Headers],[Late Pregnancy History]]),FALSE)</f>
        <v>Yes</v>
      </c>
      <c r="R148" s="1" t="str">
        <f>VLOOKUP(Cohort[[#This Row],[Code]],Codes[],COLUMN(Codes[[#Headers],[Labour History]]),FALSE)</f>
        <v>Yes</v>
      </c>
      <c r="S148" s="1" t="str">
        <f>VLOOKUP(Cohort[[#This Row],[Code]],Codes[],COLUMN(Codes[[#Headers],[Baby Background Information]]),FALSE)</f>
        <v>Yes</v>
      </c>
      <c r="T148" s="1" t="str">
        <f>VLOOKUP(Cohort[[#This Row],[Code]],Codes[],COLUMN(Codes[[#Headers],[EPDS]]),FALSE)</f>
        <v>Yes</v>
      </c>
      <c r="U148" s="1" t="str">
        <f>VLOOKUP(Cohort[[#This Row],[Code]],Codes[],COLUMN(Codes[[#Headers],[Mother''s Medications]]),FALSE)</f>
        <v>Yes</v>
      </c>
      <c r="V148" s="1" t="str">
        <f>VLOOKUP(Cohort[[#This Row],[Code]],Codes[],COLUMN(Codes[[#Headers],[Baby Medications]]),FALSE)</f>
        <v>Yes</v>
      </c>
      <c r="W148" s="1" t="str">
        <f>VLOOKUP(Cohort[[#This Row],[Code]],Codes[],COLUMN(Codes[[#Headers],[Obstetric Histpry]]),FALSE)</f>
        <v>Yes</v>
      </c>
      <c r="X148" s="1" t="str">
        <f>VLOOKUP(Cohort[[#This Row],[Code]],Codes[],COLUMN(Codes[[#Headers],[18 Month Follow on Data]]),FALSE)</f>
        <v>Yes</v>
      </c>
    </row>
    <row r="149" spans="1:24" x14ac:dyDescent="0.2">
      <c r="A149" t="s">
        <v>160</v>
      </c>
      <c r="B149">
        <v>0</v>
      </c>
      <c r="C149">
        <v>0</v>
      </c>
      <c r="D149">
        <v>0</v>
      </c>
      <c r="E149">
        <v>0</v>
      </c>
      <c r="F149">
        <v>1</v>
      </c>
      <c r="G149">
        <v>0</v>
      </c>
      <c r="H149">
        <v>1</v>
      </c>
      <c r="I149" t="str" cm="1">
        <f t="array" ref="I149">TEXT(SUM(10^Code_Mask*(Cohort[[#This Row],[Fetal Pilot Scans, validated or not]:[Has child had an 18 month assessment.  NB this includes limited data, courtesy assessments etc]]&gt;0)),"0000000")</f>
        <v>0010100</v>
      </c>
      <c r="M149" s="1" t="str">
        <f>VLOOKUP(Cohort[[#This Row],[Code]],Codes[],COLUMN(Codes[[#Headers],[Meaning]]),FALSE)</f>
        <v>Pre-term scan, no other scans, assessed at 18 months</v>
      </c>
      <c r="N149" s="1" t="str">
        <f>VLOOKUP(Cohort[[#This Row],[Code]],Codes[],COLUMN(Codes[[#Headers],[Parents Demographic]]),FALSE)</f>
        <v>Yes</v>
      </c>
      <c r="O149" s="1" t="str">
        <f>VLOOKUP(Cohort[[#This Row],[Code]],Codes[],COLUMN(Codes[[#Headers],[Mother''s Past Medical History]]),FALSE)</f>
        <v>Yes</v>
      </c>
      <c r="P149" s="1" t="str">
        <f>VLOOKUP(Cohort[[#This Row],[Code]],Codes[],COLUMN(Codes[[#Headers],[EDD + Mode of Conception]]),FALSE)</f>
        <v>Yes</v>
      </c>
      <c r="Q149" s="1" t="str">
        <f>VLOOKUP(Cohort[[#This Row],[Code]],Codes[],COLUMN(Codes[[#Headers],[Late Pregnancy History]]),FALSE)</f>
        <v>Yes</v>
      </c>
      <c r="R149" s="1" t="str">
        <f>VLOOKUP(Cohort[[#This Row],[Code]],Codes[],COLUMN(Codes[[#Headers],[Labour History]]),FALSE)</f>
        <v>Yes</v>
      </c>
      <c r="S149" s="1" t="str">
        <f>VLOOKUP(Cohort[[#This Row],[Code]],Codes[],COLUMN(Codes[[#Headers],[Baby Background Information]]),FALSE)</f>
        <v>Yes</v>
      </c>
      <c r="T149" s="1" t="str">
        <f>VLOOKUP(Cohort[[#This Row],[Code]],Codes[],COLUMN(Codes[[#Headers],[EPDS]]),FALSE)</f>
        <v>Yes</v>
      </c>
      <c r="U149" s="1" t="str">
        <f>VLOOKUP(Cohort[[#This Row],[Code]],Codes[],COLUMN(Codes[[#Headers],[Mother''s Medications]]),FALSE)</f>
        <v>Yes</v>
      </c>
      <c r="V149" s="1" t="str">
        <f>VLOOKUP(Cohort[[#This Row],[Code]],Codes[],COLUMN(Codes[[#Headers],[Baby Medications]]),FALSE)</f>
        <v>Yes</v>
      </c>
      <c r="W149" s="1" t="str">
        <f>VLOOKUP(Cohort[[#This Row],[Code]],Codes[],COLUMN(Codes[[#Headers],[Obstetric Histpry]]),FALSE)</f>
        <v>Yes</v>
      </c>
      <c r="X149" s="1" t="str">
        <f>VLOOKUP(Cohort[[#This Row],[Code]],Codes[],COLUMN(Codes[[#Headers],[18 Month Follow on Data]]),FALSE)</f>
        <v>Yes</v>
      </c>
    </row>
    <row r="150" spans="1:24" x14ac:dyDescent="0.2">
      <c r="A150" t="s">
        <v>161</v>
      </c>
      <c r="B150">
        <v>0</v>
      </c>
      <c r="C150">
        <v>0</v>
      </c>
      <c r="D150">
        <v>0</v>
      </c>
      <c r="E150">
        <v>1</v>
      </c>
      <c r="F150">
        <v>0</v>
      </c>
      <c r="G150">
        <v>0</v>
      </c>
      <c r="H150">
        <v>1</v>
      </c>
      <c r="I150" t="str" cm="1">
        <f t="array" ref="I150">TEXT(SUM(10^Code_Mask*(Cohort[[#This Row],[Fetal Pilot Scans, validated or not]:[Has child had an 18 month assessment.  NB this includes limited data, courtesy assessments etc]]&gt;0)),"0000000")</f>
        <v>0100100</v>
      </c>
      <c r="M150" s="1" t="str">
        <f>VLOOKUP(Cohort[[#This Row],[Code]],Codes[],COLUMN(Codes[[#Headers],[Meaning]]),FALSE)</f>
        <v>Term scan, Assessed at 18 months</v>
      </c>
      <c r="N150" s="1" t="str">
        <f>VLOOKUP(Cohort[[#This Row],[Code]],Codes[],COLUMN(Codes[[#Headers],[Parents Demographic]]),FALSE)</f>
        <v>Yes</v>
      </c>
      <c r="O150" s="1" t="str">
        <f>VLOOKUP(Cohort[[#This Row],[Code]],Codes[],COLUMN(Codes[[#Headers],[Mother''s Past Medical History]]),FALSE)</f>
        <v>Yes</v>
      </c>
      <c r="P150" s="1" t="str">
        <f>VLOOKUP(Cohort[[#This Row],[Code]],Codes[],COLUMN(Codes[[#Headers],[EDD + Mode of Conception]]),FALSE)</f>
        <v>Yes</v>
      </c>
      <c r="Q150" s="1" t="str">
        <f>VLOOKUP(Cohort[[#This Row],[Code]],Codes[],COLUMN(Codes[[#Headers],[Late Pregnancy History]]),FALSE)</f>
        <v>Yes</v>
      </c>
      <c r="R150" s="1" t="str">
        <f>VLOOKUP(Cohort[[#This Row],[Code]],Codes[],COLUMN(Codes[[#Headers],[Labour History]]),FALSE)</f>
        <v>Yes</v>
      </c>
      <c r="S150" s="1" t="str">
        <f>VLOOKUP(Cohort[[#This Row],[Code]],Codes[],COLUMN(Codes[[#Headers],[Baby Background Information]]),FALSE)</f>
        <v>Yes</v>
      </c>
      <c r="T150" s="1" t="str">
        <f>VLOOKUP(Cohort[[#This Row],[Code]],Codes[],COLUMN(Codes[[#Headers],[EPDS]]),FALSE)</f>
        <v>Yes</v>
      </c>
      <c r="U150" s="1" t="str">
        <f>VLOOKUP(Cohort[[#This Row],[Code]],Codes[],COLUMN(Codes[[#Headers],[Mother''s Medications]]),FALSE)</f>
        <v>Yes</v>
      </c>
      <c r="V150" s="1" t="str">
        <f>VLOOKUP(Cohort[[#This Row],[Code]],Codes[],COLUMN(Codes[[#Headers],[Baby Medications]]),FALSE)</f>
        <v>Yes</v>
      </c>
      <c r="W150" s="1" t="str">
        <f>VLOOKUP(Cohort[[#This Row],[Code]],Codes[],COLUMN(Codes[[#Headers],[Obstetric Histpry]]),FALSE)</f>
        <v>Yes</v>
      </c>
      <c r="X150" s="1" t="str">
        <f>VLOOKUP(Cohort[[#This Row],[Code]],Codes[],COLUMN(Codes[[#Headers],[18 Month Follow on Data]]),FALSE)</f>
        <v>Yes</v>
      </c>
    </row>
    <row r="151" spans="1:24" x14ac:dyDescent="0.2">
      <c r="A151" t="s">
        <v>162</v>
      </c>
      <c r="B151">
        <v>0</v>
      </c>
      <c r="C151">
        <v>0</v>
      </c>
      <c r="D151">
        <v>0</v>
      </c>
      <c r="E151">
        <v>1</v>
      </c>
      <c r="F151">
        <v>0</v>
      </c>
      <c r="G151">
        <v>0</v>
      </c>
      <c r="H151">
        <v>1</v>
      </c>
      <c r="I151" t="str" cm="1">
        <f t="array" ref="I151">TEXT(SUM(10^Code_Mask*(Cohort[[#This Row],[Fetal Pilot Scans, validated or not]:[Has child had an 18 month assessment.  NB this includes limited data, courtesy assessments etc]]&gt;0)),"0000000")</f>
        <v>0100100</v>
      </c>
      <c r="M151" s="1" t="str">
        <f>VLOOKUP(Cohort[[#This Row],[Code]],Codes[],COLUMN(Codes[[#Headers],[Meaning]]),FALSE)</f>
        <v>Term scan, Assessed at 18 months</v>
      </c>
      <c r="N151" s="1" t="str">
        <f>VLOOKUP(Cohort[[#This Row],[Code]],Codes[],COLUMN(Codes[[#Headers],[Parents Demographic]]),FALSE)</f>
        <v>Yes</v>
      </c>
      <c r="O151" s="1" t="str">
        <f>VLOOKUP(Cohort[[#This Row],[Code]],Codes[],COLUMN(Codes[[#Headers],[Mother''s Past Medical History]]),FALSE)</f>
        <v>Yes</v>
      </c>
      <c r="P151" s="1" t="str">
        <f>VLOOKUP(Cohort[[#This Row],[Code]],Codes[],COLUMN(Codes[[#Headers],[EDD + Mode of Conception]]),FALSE)</f>
        <v>Yes</v>
      </c>
      <c r="Q151" s="1" t="str">
        <f>VLOOKUP(Cohort[[#This Row],[Code]],Codes[],COLUMN(Codes[[#Headers],[Late Pregnancy History]]),FALSE)</f>
        <v>Yes</v>
      </c>
      <c r="R151" s="1" t="str">
        <f>VLOOKUP(Cohort[[#This Row],[Code]],Codes[],COLUMN(Codes[[#Headers],[Labour History]]),FALSE)</f>
        <v>Yes</v>
      </c>
      <c r="S151" s="1" t="str">
        <f>VLOOKUP(Cohort[[#This Row],[Code]],Codes[],COLUMN(Codes[[#Headers],[Baby Background Information]]),FALSE)</f>
        <v>Yes</v>
      </c>
      <c r="T151" s="1" t="str">
        <f>VLOOKUP(Cohort[[#This Row],[Code]],Codes[],COLUMN(Codes[[#Headers],[EPDS]]),FALSE)</f>
        <v>Yes</v>
      </c>
      <c r="U151" s="1" t="str">
        <f>VLOOKUP(Cohort[[#This Row],[Code]],Codes[],COLUMN(Codes[[#Headers],[Mother''s Medications]]),FALSE)</f>
        <v>Yes</v>
      </c>
      <c r="V151" s="1" t="str">
        <f>VLOOKUP(Cohort[[#This Row],[Code]],Codes[],COLUMN(Codes[[#Headers],[Baby Medications]]),FALSE)</f>
        <v>Yes</v>
      </c>
      <c r="W151" s="1" t="str">
        <f>VLOOKUP(Cohort[[#This Row],[Code]],Codes[],COLUMN(Codes[[#Headers],[Obstetric Histpry]]),FALSE)</f>
        <v>Yes</v>
      </c>
      <c r="X151" s="1" t="str">
        <f>VLOOKUP(Cohort[[#This Row],[Code]],Codes[],COLUMN(Codes[[#Headers],[18 Month Follow on Data]]),FALSE)</f>
        <v>Yes</v>
      </c>
    </row>
    <row r="152" spans="1:24" x14ac:dyDescent="0.2">
      <c r="A152" t="s">
        <v>163</v>
      </c>
      <c r="B152">
        <v>0</v>
      </c>
      <c r="C152">
        <v>0</v>
      </c>
      <c r="D152">
        <v>0</v>
      </c>
      <c r="E152">
        <v>1</v>
      </c>
      <c r="F152">
        <v>0</v>
      </c>
      <c r="G152">
        <v>0</v>
      </c>
      <c r="H152">
        <v>1</v>
      </c>
      <c r="I152" t="str" cm="1">
        <f t="array" ref="I152">TEXT(SUM(10^Code_Mask*(Cohort[[#This Row],[Fetal Pilot Scans, validated or not]:[Has child had an 18 month assessment.  NB this includes limited data, courtesy assessments etc]]&gt;0)),"0000000")</f>
        <v>0100100</v>
      </c>
      <c r="M152" s="1" t="str">
        <f>VLOOKUP(Cohort[[#This Row],[Code]],Codes[],COLUMN(Codes[[#Headers],[Meaning]]),FALSE)</f>
        <v>Term scan, Assessed at 18 months</v>
      </c>
      <c r="N152" s="1" t="str">
        <f>VLOOKUP(Cohort[[#This Row],[Code]],Codes[],COLUMN(Codes[[#Headers],[Parents Demographic]]),FALSE)</f>
        <v>Yes</v>
      </c>
      <c r="O152" s="1" t="str">
        <f>VLOOKUP(Cohort[[#This Row],[Code]],Codes[],COLUMN(Codes[[#Headers],[Mother''s Past Medical History]]),FALSE)</f>
        <v>Yes</v>
      </c>
      <c r="P152" s="1" t="str">
        <f>VLOOKUP(Cohort[[#This Row],[Code]],Codes[],COLUMN(Codes[[#Headers],[EDD + Mode of Conception]]),FALSE)</f>
        <v>Yes</v>
      </c>
      <c r="Q152" s="1" t="str">
        <f>VLOOKUP(Cohort[[#This Row],[Code]],Codes[],COLUMN(Codes[[#Headers],[Late Pregnancy History]]),FALSE)</f>
        <v>Yes</v>
      </c>
      <c r="R152" s="1" t="str">
        <f>VLOOKUP(Cohort[[#This Row],[Code]],Codes[],COLUMN(Codes[[#Headers],[Labour History]]),FALSE)</f>
        <v>Yes</v>
      </c>
      <c r="S152" s="1" t="str">
        <f>VLOOKUP(Cohort[[#This Row],[Code]],Codes[],COLUMN(Codes[[#Headers],[Baby Background Information]]),FALSE)</f>
        <v>Yes</v>
      </c>
      <c r="T152" s="1" t="str">
        <f>VLOOKUP(Cohort[[#This Row],[Code]],Codes[],COLUMN(Codes[[#Headers],[EPDS]]),FALSE)</f>
        <v>Yes</v>
      </c>
      <c r="U152" s="1" t="str">
        <f>VLOOKUP(Cohort[[#This Row],[Code]],Codes[],COLUMN(Codes[[#Headers],[Mother''s Medications]]),FALSE)</f>
        <v>Yes</v>
      </c>
      <c r="V152" s="1" t="str">
        <f>VLOOKUP(Cohort[[#This Row],[Code]],Codes[],COLUMN(Codes[[#Headers],[Baby Medications]]),FALSE)</f>
        <v>Yes</v>
      </c>
      <c r="W152" s="1" t="str">
        <f>VLOOKUP(Cohort[[#This Row],[Code]],Codes[],COLUMN(Codes[[#Headers],[Obstetric Histpry]]),FALSE)</f>
        <v>Yes</v>
      </c>
      <c r="X152" s="1" t="str">
        <f>VLOOKUP(Cohort[[#This Row],[Code]],Codes[],COLUMN(Codes[[#Headers],[18 Month Follow on Data]]),FALSE)</f>
        <v>Yes</v>
      </c>
    </row>
    <row r="153" spans="1:24" x14ac:dyDescent="0.2">
      <c r="A153" t="s">
        <v>164</v>
      </c>
      <c r="B153">
        <v>0</v>
      </c>
      <c r="C153">
        <v>0</v>
      </c>
      <c r="D153">
        <v>0</v>
      </c>
      <c r="E153">
        <v>1</v>
      </c>
      <c r="F153">
        <v>0</v>
      </c>
      <c r="G153">
        <v>0</v>
      </c>
      <c r="H153">
        <v>1</v>
      </c>
      <c r="I153" t="str" cm="1">
        <f t="array" ref="I153">TEXT(SUM(10^Code_Mask*(Cohort[[#This Row],[Fetal Pilot Scans, validated or not]:[Has child had an 18 month assessment.  NB this includes limited data, courtesy assessments etc]]&gt;0)),"0000000")</f>
        <v>0100100</v>
      </c>
      <c r="M153" s="1" t="str">
        <f>VLOOKUP(Cohort[[#This Row],[Code]],Codes[],COLUMN(Codes[[#Headers],[Meaning]]),FALSE)</f>
        <v>Term scan, Assessed at 18 months</v>
      </c>
      <c r="N153" s="1" t="str">
        <f>VLOOKUP(Cohort[[#This Row],[Code]],Codes[],COLUMN(Codes[[#Headers],[Parents Demographic]]),FALSE)</f>
        <v>Yes</v>
      </c>
      <c r="O153" s="1" t="str">
        <f>VLOOKUP(Cohort[[#This Row],[Code]],Codes[],COLUMN(Codes[[#Headers],[Mother''s Past Medical History]]),FALSE)</f>
        <v>Yes</v>
      </c>
      <c r="P153" s="1" t="str">
        <f>VLOOKUP(Cohort[[#This Row],[Code]],Codes[],COLUMN(Codes[[#Headers],[EDD + Mode of Conception]]),FALSE)</f>
        <v>Yes</v>
      </c>
      <c r="Q153" s="1" t="str">
        <f>VLOOKUP(Cohort[[#This Row],[Code]],Codes[],COLUMN(Codes[[#Headers],[Late Pregnancy History]]),FALSE)</f>
        <v>Yes</v>
      </c>
      <c r="R153" s="1" t="str">
        <f>VLOOKUP(Cohort[[#This Row],[Code]],Codes[],COLUMN(Codes[[#Headers],[Labour History]]),FALSE)</f>
        <v>Yes</v>
      </c>
      <c r="S153" s="1" t="str">
        <f>VLOOKUP(Cohort[[#This Row],[Code]],Codes[],COLUMN(Codes[[#Headers],[Baby Background Information]]),FALSE)</f>
        <v>Yes</v>
      </c>
      <c r="T153" s="1" t="str">
        <f>VLOOKUP(Cohort[[#This Row],[Code]],Codes[],COLUMN(Codes[[#Headers],[EPDS]]),FALSE)</f>
        <v>Yes</v>
      </c>
      <c r="U153" s="1" t="str">
        <f>VLOOKUP(Cohort[[#This Row],[Code]],Codes[],COLUMN(Codes[[#Headers],[Mother''s Medications]]),FALSE)</f>
        <v>Yes</v>
      </c>
      <c r="V153" s="1" t="str">
        <f>VLOOKUP(Cohort[[#This Row],[Code]],Codes[],COLUMN(Codes[[#Headers],[Baby Medications]]),FALSE)</f>
        <v>Yes</v>
      </c>
      <c r="W153" s="1" t="str">
        <f>VLOOKUP(Cohort[[#This Row],[Code]],Codes[],COLUMN(Codes[[#Headers],[Obstetric Histpry]]),FALSE)</f>
        <v>Yes</v>
      </c>
      <c r="X153" s="1" t="str">
        <f>VLOOKUP(Cohort[[#This Row],[Code]],Codes[],COLUMN(Codes[[#Headers],[18 Month Follow on Data]]),FALSE)</f>
        <v>Yes</v>
      </c>
    </row>
    <row r="154" spans="1:24" x14ac:dyDescent="0.2">
      <c r="A154" t="s">
        <v>165</v>
      </c>
      <c r="B154">
        <v>0</v>
      </c>
      <c r="C154">
        <v>0</v>
      </c>
      <c r="D154">
        <v>0</v>
      </c>
      <c r="E154">
        <v>1</v>
      </c>
      <c r="F154">
        <v>0</v>
      </c>
      <c r="G154">
        <v>0</v>
      </c>
      <c r="H154">
        <v>1</v>
      </c>
      <c r="I154" t="str" cm="1">
        <f t="array" ref="I154">TEXT(SUM(10^Code_Mask*(Cohort[[#This Row],[Fetal Pilot Scans, validated or not]:[Has child had an 18 month assessment.  NB this includes limited data, courtesy assessments etc]]&gt;0)),"0000000")</f>
        <v>0100100</v>
      </c>
      <c r="M154" s="1" t="str">
        <f>VLOOKUP(Cohort[[#This Row],[Code]],Codes[],COLUMN(Codes[[#Headers],[Meaning]]),FALSE)</f>
        <v>Term scan, Assessed at 18 months</v>
      </c>
      <c r="N154" s="1" t="str">
        <f>VLOOKUP(Cohort[[#This Row],[Code]],Codes[],COLUMN(Codes[[#Headers],[Parents Demographic]]),FALSE)</f>
        <v>Yes</v>
      </c>
      <c r="O154" s="1" t="str">
        <f>VLOOKUP(Cohort[[#This Row],[Code]],Codes[],COLUMN(Codes[[#Headers],[Mother''s Past Medical History]]),FALSE)</f>
        <v>Yes</v>
      </c>
      <c r="P154" s="1" t="str">
        <f>VLOOKUP(Cohort[[#This Row],[Code]],Codes[],COLUMN(Codes[[#Headers],[EDD + Mode of Conception]]),FALSE)</f>
        <v>Yes</v>
      </c>
      <c r="Q154" s="1" t="str">
        <f>VLOOKUP(Cohort[[#This Row],[Code]],Codes[],COLUMN(Codes[[#Headers],[Late Pregnancy History]]),FALSE)</f>
        <v>Yes</v>
      </c>
      <c r="R154" s="1" t="str">
        <f>VLOOKUP(Cohort[[#This Row],[Code]],Codes[],COLUMN(Codes[[#Headers],[Labour History]]),FALSE)</f>
        <v>Yes</v>
      </c>
      <c r="S154" s="1" t="str">
        <f>VLOOKUP(Cohort[[#This Row],[Code]],Codes[],COLUMN(Codes[[#Headers],[Baby Background Information]]),FALSE)</f>
        <v>Yes</v>
      </c>
      <c r="T154" s="1" t="str">
        <f>VLOOKUP(Cohort[[#This Row],[Code]],Codes[],COLUMN(Codes[[#Headers],[EPDS]]),FALSE)</f>
        <v>Yes</v>
      </c>
      <c r="U154" s="1" t="str">
        <f>VLOOKUP(Cohort[[#This Row],[Code]],Codes[],COLUMN(Codes[[#Headers],[Mother''s Medications]]),FALSE)</f>
        <v>Yes</v>
      </c>
      <c r="V154" s="1" t="str">
        <f>VLOOKUP(Cohort[[#This Row],[Code]],Codes[],COLUMN(Codes[[#Headers],[Baby Medications]]),FALSE)</f>
        <v>Yes</v>
      </c>
      <c r="W154" s="1" t="str">
        <f>VLOOKUP(Cohort[[#This Row],[Code]],Codes[],COLUMN(Codes[[#Headers],[Obstetric Histpry]]),FALSE)</f>
        <v>Yes</v>
      </c>
      <c r="X154" s="1" t="str">
        <f>VLOOKUP(Cohort[[#This Row],[Code]],Codes[],COLUMN(Codes[[#Headers],[18 Month Follow on Data]]),FALSE)</f>
        <v>Yes</v>
      </c>
    </row>
    <row r="155" spans="1:24" x14ac:dyDescent="0.2">
      <c r="A155" t="s">
        <v>166</v>
      </c>
      <c r="B155">
        <v>0</v>
      </c>
      <c r="C155">
        <v>0</v>
      </c>
      <c r="D155">
        <v>0</v>
      </c>
      <c r="E155">
        <v>1</v>
      </c>
      <c r="F155">
        <v>0</v>
      </c>
      <c r="G155">
        <v>0</v>
      </c>
      <c r="H155">
        <v>1</v>
      </c>
      <c r="I155" t="str" cm="1">
        <f t="array" ref="I155">TEXT(SUM(10^Code_Mask*(Cohort[[#This Row],[Fetal Pilot Scans, validated or not]:[Has child had an 18 month assessment.  NB this includes limited data, courtesy assessments etc]]&gt;0)),"0000000")</f>
        <v>0100100</v>
      </c>
      <c r="M155" s="1" t="str">
        <f>VLOOKUP(Cohort[[#This Row],[Code]],Codes[],COLUMN(Codes[[#Headers],[Meaning]]),FALSE)</f>
        <v>Term scan, Assessed at 18 months</v>
      </c>
      <c r="N155" s="1" t="str">
        <f>VLOOKUP(Cohort[[#This Row],[Code]],Codes[],COLUMN(Codes[[#Headers],[Parents Demographic]]),FALSE)</f>
        <v>Yes</v>
      </c>
      <c r="O155" s="1" t="str">
        <f>VLOOKUP(Cohort[[#This Row],[Code]],Codes[],COLUMN(Codes[[#Headers],[Mother''s Past Medical History]]),FALSE)</f>
        <v>Yes</v>
      </c>
      <c r="P155" s="1" t="str">
        <f>VLOOKUP(Cohort[[#This Row],[Code]],Codes[],COLUMN(Codes[[#Headers],[EDD + Mode of Conception]]),FALSE)</f>
        <v>Yes</v>
      </c>
      <c r="Q155" s="1" t="str">
        <f>VLOOKUP(Cohort[[#This Row],[Code]],Codes[],COLUMN(Codes[[#Headers],[Late Pregnancy History]]),FALSE)</f>
        <v>Yes</v>
      </c>
      <c r="R155" s="1" t="str">
        <f>VLOOKUP(Cohort[[#This Row],[Code]],Codes[],COLUMN(Codes[[#Headers],[Labour History]]),FALSE)</f>
        <v>Yes</v>
      </c>
      <c r="S155" s="1" t="str">
        <f>VLOOKUP(Cohort[[#This Row],[Code]],Codes[],COLUMN(Codes[[#Headers],[Baby Background Information]]),FALSE)</f>
        <v>Yes</v>
      </c>
      <c r="T155" s="1" t="str">
        <f>VLOOKUP(Cohort[[#This Row],[Code]],Codes[],COLUMN(Codes[[#Headers],[EPDS]]),FALSE)</f>
        <v>Yes</v>
      </c>
      <c r="U155" s="1" t="str">
        <f>VLOOKUP(Cohort[[#This Row],[Code]],Codes[],COLUMN(Codes[[#Headers],[Mother''s Medications]]),FALSE)</f>
        <v>Yes</v>
      </c>
      <c r="V155" s="1" t="str">
        <f>VLOOKUP(Cohort[[#This Row],[Code]],Codes[],COLUMN(Codes[[#Headers],[Baby Medications]]),FALSE)</f>
        <v>Yes</v>
      </c>
      <c r="W155" s="1" t="str">
        <f>VLOOKUP(Cohort[[#This Row],[Code]],Codes[],COLUMN(Codes[[#Headers],[Obstetric Histpry]]),FALSE)</f>
        <v>Yes</v>
      </c>
      <c r="X155" s="1" t="str">
        <f>VLOOKUP(Cohort[[#This Row],[Code]],Codes[],COLUMN(Codes[[#Headers],[18 Month Follow on Data]]),FALSE)</f>
        <v>Yes</v>
      </c>
    </row>
    <row r="156" spans="1:24" x14ac:dyDescent="0.2">
      <c r="A156" t="s">
        <v>167</v>
      </c>
      <c r="B156">
        <v>0</v>
      </c>
      <c r="C156">
        <v>0</v>
      </c>
      <c r="D156">
        <v>0</v>
      </c>
      <c r="E156">
        <v>1</v>
      </c>
      <c r="F156">
        <v>0</v>
      </c>
      <c r="G156">
        <v>0</v>
      </c>
      <c r="H156">
        <v>1</v>
      </c>
      <c r="I156" t="str" cm="1">
        <f t="array" ref="I156">TEXT(SUM(10^Code_Mask*(Cohort[[#This Row],[Fetal Pilot Scans, validated or not]:[Has child had an 18 month assessment.  NB this includes limited data, courtesy assessments etc]]&gt;0)),"0000000")</f>
        <v>0100100</v>
      </c>
      <c r="M156" s="1" t="str">
        <f>VLOOKUP(Cohort[[#This Row],[Code]],Codes[],COLUMN(Codes[[#Headers],[Meaning]]),FALSE)</f>
        <v>Term scan, Assessed at 18 months</v>
      </c>
      <c r="N156" s="1" t="str">
        <f>VLOOKUP(Cohort[[#This Row],[Code]],Codes[],COLUMN(Codes[[#Headers],[Parents Demographic]]),FALSE)</f>
        <v>Yes</v>
      </c>
      <c r="O156" s="1" t="str">
        <f>VLOOKUP(Cohort[[#This Row],[Code]],Codes[],COLUMN(Codes[[#Headers],[Mother''s Past Medical History]]),FALSE)</f>
        <v>Yes</v>
      </c>
      <c r="P156" s="1" t="str">
        <f>VLOOKUP(Cohort[[#This Row],[Code]],Codes[],COLUMN(Codes[[#Headers],[EDD + Mode of Conception]]),FALSE)</f>
        <v>Yes</v>
      </c>
      <c r="Q156" s="1" t="str">
        <f>VLOOKUP(Cohort[[#This Row],[Code]],Codes[],COLUMN(Codes[[#Headers],[Late Pregnancy History]]),FALSE)</f>
        <v>Yes</v>
      </c>
      <c r="R156" s="1" t="str">
        <f>VLOOKUP(Cohort[[#This Row],[Code]],Codes[],COLUMN(Codes[[#Headers],[Labour History]]),FALSE)</f>
        <v>Yes</v>
      </c>
      <c r="S156" s="1" t="str">
        <f>VLOOKUP(Cohort[[#This Row],[Code]],Codes[],COLUMN(Codes[[#Headers],[Baby Background Information]]),FALSE)</f>
        <v>Yes</v>
      </c>
      <c r="T156" s="1" t="str">
        <f>VLOOKUP(Cohort[[#This Row],[Code]],Codes[],COLUMN(Codes[[#Headers],[EPDS]]),FALSE)</f>
        <v>Yes</v>
      </c>
      <c r="U156" s="1" t="str">
        <f>VLOOKUP(Cohort[[#This Row],[Code]],Codes[],COLUMN(Codes[[#Headers],[Mother''s Medications]]),FALSE)</f>
        <v>Yes</v>
      </c>
      <c r="V156" s="1" t="str">
        <f>VLOOKUP(Cohort[[#This Row],[Code]],Codes[],COLUMN(Codes[[#Headers],[Baby Medications]]),FALSE)</f>
        <v>Yes</v>
      </c>
      <c r="W156" s="1" t="str">
        <f>VLOOKUP(Cohort[[#This Row],[Code]],Codes[],COLUMN(Codes[[#Headers],[Obstetric Histpry]]),FALSE)</f>
        <v>Yes</v>
      </c>
      <c r="X156" s="1" t="str">
        <f>VLOOKUP(Cohort[[#This Row],[Code]],Codes[],COLUMN(Codes[[#Headers],[18 Month Follow on Data]]),FALSE)</f>
        <v>Yes</v>
      </c>
    </row>
    <row r="157" spans="1:24" x14ac:dyDescent="0.2">
      <c r="A157" t="s">
        <v>168</v>
      </c>
      <c r="B157">
        <v>0</v>
      </c>
      <c r="C157">
        <v>0</v>
      </c>
      <c r="D157">
        <v>0</v>
      </c>
      <c r="E157">
        <v>0</v>
      </c>
      <c r="F157">
        <v>1</v>
      </c>
      <c r="G157">
        <v>0</v>
      </c>
      <c r="H157">
        <v>1</v>
      </c>
      <c r="I157" t="str" cm="1">
        <f t="array" ref="I157">TEXT(SUM(10^Code_Mask*(Cohort[[#This Row],[Fetal Pilot Scans, validated or not]:[Has child had an 18 month assessment.  NB this includes limited data, courtesy assessments etc]]&gt;0)),"0000000")</f>
        <v>0010100</v>
      </c>
      <c r="M157" s="1" t="str">
        <f>VLOOKUP(Cohort[[#This Row],[Code]],Codes[],COLUMN(Codes[[#Headers],[Meaning]]),FALSE)</f>
        <v>Pre-term scan, no other scans, assessed at 18 months</v>
      </c>
      <c r="N157" s="1" t="str">
        <f>VLOOKUP(Cohort[[#This Row],[Code]],Codes[],COLUMN(Codes[[#Headers],[Parents Demographic]]),FALSE)</f>
        <v>Yes</v>
      </c>
      <c r="O157" s="1" t="str">
        <f>VLOOKUP(Cohort[[#This Row],[Code]],Codes[],COLUMN(Codes[[#Headers],[Mother''s Past Medical History]]),FALSE)</f>
        <v>Yes</v>
      </c>
      <c r="P157" s="1" t="str">
        <f>VLOOKUP(Cohort[[#This Row],[Code]],Codes[],COLUMN(Codes[[#Headers],[EDD + Mode of Conception]]),FALSE)</f>
        <v>Yes</v>
      </c>
      <c r="Q157" s="1" t="str">
        <f>VLOOKUP(Cohort[[#This Row],[Code]],Codes[],COLUMN(Codes[[#Headers],[Late Pregnancy History]]),FALSE)</f>
        <v>Yes</v>
      </c>
      <c r="R157" s="1" t="str">
        <f>VLOOKUP(Cohort[[#This Row],[Code]],Codes[],COLUMN(Codes[[#Headers],[Labour History]]),FALSE)</f>
        <v>Yes</v>
      </c>
      <c r="S157" s="1" t="str">
        <f>VLOOKUP(Cohort[[#This Row],[Code]],Codes[],COLUMN(Codes[[#Headers],[Baby Background Information]]),FALSE)</f>
        <v>Yes</v>
      </c>
      <c r="T157" s="1" t="str">
        <f>VLOOKUP(Cohort[[#This Row],[Code]],Codes[],COLUMN(Codes[[#Headers],[EPDS]]),FALSE)</f>
        <v>Yes</v>
      </c>
      <c r="U157" s="1" t="str">
        <f>VLOOKUP(Cohort[[#This Row],[Code]],Codes[],COLUMN(Codes[[#Headers],[Mother''s Medications]]),FALSE)</f>
        <v>Yes</v>
      </c>
      <c r="V157" s="1" t="str">
        <f>VLOOKUP(Cohort[[#This Row],[Code]],Codes[],COLUMN(Codes[[#Headers],[Baby Medications]]),FALSE)</f>
        <v>Yes</v>
      </c>
      <c r="W157" s="1" t="str">
        <f>VLOOKUP(Cohort[[#This Row],[Code]],Codes[],COLUMN(Codes[[#Headers],[Obstetric Histpry]]),FALSE)</f>
        <v>Yes</v>
      </c>
      <c r="X157" s="1" t="str">
        <f>VLOOKUP(Cohort[[#This Row],[Code]],Codes[],COLUMN(Codes[[#Headers],[18 Month Follow on Data]]),FALSE)</f>
        <v>Yes</v>
      </c>
    </row>
    <row r="158" spans="1:24" x14ac:dyDescent="0.2">
      <c r="A158" t="s">
        <v>169</v>
      </c>
      <c r="B158">
        <v>0</v>
      </c>
      <c r="C158">
        <v>0</v>
      </c>
      <c r="D158">
        <v>0</v>
      </c>
      <c r="E158">
        <v>1</v>
      </c>
      <c r="F158">
        <v>0</v>
      </c>
      <c r="G158">
        <v>0</v>
      </c>
      <c r="H158">
        <v>1</v>
      </c>
      <c r="I158" t="str" cm="1">
        <f t="array" ref="I158">TEXT(SUM(10^Code_Mask*(Cohort[[#This Row],[Fetal Pilot Scans, validated or not]:[Has child had an 18 month assessment.  NB this includes limited data, courtesy assessments etc]]&gt;0)),"0000000")</f>
        <v>0100100</v>
      </c>
      <c r="M158" s="1" t="str">
        <f>VLOOKUP(Cohort[[#This Row],[Code]],Codes[],COLUMN(Codes[[#Headers],[Meaning]]),FALSE)</f>
        <v>Term scan, Assessed at 18 months</v>
      </c>
      <c r="N158" s="1" t="str">
        <f>VLOOKUP(Cohort[[#This Row],[Code]],Codes[],COLUMN(Codes[[#Headers],[Parents Demographic]]),FALSE)</f>
        <v>Yes</v>
      </c>
      <c r="O158" s="1" t="str">
        <f>VLOOKUP(Cohort[[#This Row],[Code]],Codes[],COLUMN(Codes[[#Headers],[Mother''s Past Medical History]]),FALSE)</f>
        <v>Yes</v>
      </c>
      <c r="P158" s="1" t="str">
        <f>VLOOKUP(Cohort[[#This Row],[Code]],Codes[],COLUMN(Codes[[#Headers],[EDD + Mode of Conception]]),FALSE)</f>
        <v>Yes</v>
      </c>
      <c r="Q158" s="1" t="str">
        <f>VLOOKUP(Cohort[[#This Row],[Code]],Codes[],COLUMN(Codes[[#Headers],[Late Pregnancy History]]),FALSE)</f>
        <v>Yes</v>
      </c>
      <c r="R158" s="1" t="str">
        <f>VLOOKUP(Cohort[[#This Row],[Code]],Codes[],COLUMN(Codes[[#Headers],[Labour History]]),FALSE)</f>
        <v>Yes</v>
      </c>
      <c r="S158" s="1" t="str">
        <f>VLOOKUP(Cohort[[#This Row],[Code]],Codes[],COLUMN(Codes[[#Headers],[Baby Background Information]]),FALSE)</f>
        <v>Yes</v>
      </c>
      <c r="T158" s="1" t="str">
        <f>VLOOKUP(Cohort[[#This Row],[Code]],Codes[],COLUMN(Codes[[#Headers],[EPDS]]),FALSE)</f>
        <v>Yes</v>
      </c>
      <c r="U158" s="1" t="str">
        <f>VLOOKUP(Cohort[[#This Row],[Code]],Codes[],COLUMN(Codes[[#Headers],[Mother''s Medications]]),FALSE)</f>
        <v>Yes</v>
      </c>
      <c r="V158" s="1" t="str">
        <f>VLOOKUP(Cohort[[#This Row],[Code]],Codes[],COLUMN(Codes[[#Headers],[Baby Medications]]),FALSE)</f>
        <v>Yes</v>
      </c>
      <c r="W158" s="1" t="str">
        <f>VLOOKUP(Cohort[[#This Row],[Code]],Codes[],COLUMN(Codes[[#Headers],[Obstetric Histpry]]),FALSE)</f>
        <v>Yes</v>
      </c>
      <c r="X158" s="1" t="str">
        <f>VLOOKUP(Cohort[[#This Row],[Code]],Codes[],COLUMN(Codes[[#Headers],[18 Month Follow on Data]]),FALSE)</f>
        <v>Yes</v>
      </c>
    </row>
    <row r="159" spans="1:24" x14ac:dyDescent="0.2">
      <c r="A159" t="s">
        <v>170</v>
      </c>
      <c r="B159">
        <v>0</v>
      </c>
      <c r="C159">
        <v>0</v>
      </c>
      <c r="D159">
        <v>0</v>
      </c>
      <c r="E159">
        <v>1</v>
      </c>
      <c r="F159">
        <v>0</v>
      </c>
      <c r="G159">
        <v>0</v>
      </c>
      <c r="H159">
        <v>1</v>
      </c>
      <c r="I159" t="str" cm="1">
        <f t="array" ref="I159">TEXT(SUM(10^Code_Mask*(Cohort[[#This Row],[Fetal Pilot Scans, validated or not]:[Has child had an 18 month assessment.  NB this includes limited data, courtesy assessments etc]]&gt;0)),"0000000")</f>
        <v>0100100</v>
      </c>
      <c r="M159" s="1" t="str">
        <f>VLOOKUP(Cohort[[#This Row],[Code]],Codes[],COLUMN(Codes[[#Headers],[Meaning]]),FALSE)</f>
        <v>Term scan, Assessed at 18 months</v>
      </c>
      <c r="N159" s="1" t="str">
        <f>VLOOKUP(Cohort[[#This Row],[Code]],Codes[],COLUMN(Codes[[#Headers],[Parents Demographic]]),FALSE)</f>
        <v>Yes</v>
      </c>
      <c r="O159" s="1" t="str">
        <f>VLOOKUP(Cohort[[#This Row],[Code]],Codes[],COLUMN(Codes[[#Headers],[Mother''s Past Medical History]]),FALSE)</f>
        <v>Yes</v>
      </c>
      <c r="P159" s="1" t="str">
        <f>VLOOKUP(Cohort[[#This Row],[Code]],Codes[],COLUMN(Codes[[#Headers],[EDD + Mode of Conception]]),FALSE)</f>
        <v>Yes</v>
      </c>
      <c r="Q159" s="1" t="str">
        <f>VLOOKUP(Cohort[[#This Row],[Code]],Codes[],COLUMN(Codes[[#Headers],[Late Pregnancy History]]),FALSE)</f>
        <v>Yes</v>
      </c>
      <c r="R159" s="1" t="str">
        <f>VLOOKUP(Cohort[[#This Row],[Code]],Codes[],COLUMN(Codes[[#Headers],[Labour History]]),FALSE)</f>
        <v>Yes</v>
      </c>
      <c r="S159" s="1" t="str">
        <f>VLOOKUP(Cohort[[#This Row],[Code]],Codes[],COLUMN(Codes[[#Headers],[Baby Background Information]]),FALSE)</f>
        <v>Yes</v>
      </c>
      <c r="T159" s="1" t="str">
        <f>VLOOKUP(Cohort[[#This Row],[Code]],Codes[],COLUMN(Codes[[#Headers],[EPDS]]),FALSE)</f>
        <v>Yes</v>
      </c>
      <c r="U159" s="1" t="str">
        <f>VLOOKUP(Cohort[[#This Row],[Code]],Codes[],COLUMN(Codes[[#Headers],[Mother''s Medications]]),FALSE)</f>
        <v>Yes</v>
      </c>
      <c r="V159" s="1" t="str">
        <f>VLOOKUP(Cohort[[#This Row],[Code]],Codes[],COLUMN(Codes[[#Headers],[Baby Medications]]),FALSE)</f>
        <v>Yes</v>
      </c>
      <c r="W159" s="1" t="str">
        <f>VLOOKUP(Cohort[[#This Row],[Code]],Codes[],COLUMN(Codes[[#Headers],[Obstetric Histpry]]),FALSE)</f>
        <v>Yes</v>
      </c>
      <c r="X159" s="1" t="str">
        <f>VLOOKUP(Cohort[[#This Row],[Code]],Codes[],COLUMN(Codes[[#Headers],[18 Month Follow on Data]]),FALSE)</f>
        <v>Yes</v>
      </c>
    </row>
    <row r="160" spans="1:24" x14ac:dyDescent="0.2">
      <c r="A160" t="s">
        <v>171</v>
      </c>
      <c r="B160">
        <v>0</v>
      </c>
      <c r="C160">
        <v>0</v>
      </c>
      <c r="D160">
        <v>0</v>
      </c>
      <c r="E160">
        <v>1</v>
      </c>
      <c r="F160">
        <v>0</v>
      </c>
      <c r="G160">
        <v>0</v>
      </c>
      <c r="H160">
        <v>1</v>
      </c>
      <c r="I160" t="str" cm="1">
        <f t="array" ref="I160">TEXT(SUM(10^Code_Mask*(Cohort[[#This Row],[Fetal Pilot Scans, validated or not]:[Has child had an 18 month assessment.  NB this includes limited data, courtesy assessments etc]]&gt;0)),"0000000")</f>
        <v>0100100</v>
      </c>
      <c r="M160" s="1" t="str">
        <f>VLOOKUP(Cohort[[#This Row],[Code]],Codes[],COLUMN(Codes[[#Headers],[Meaning]]),FALSE)</f>
        <v>Term scan, Assessed at 18 months</v>
      </c>
      <c r="N160" s="1" t="str">
        <f>VLOOKUP(Cohort[[#This Row],[Code]],Codes[],COLUMN(Codes[[#Headers],[Parents Demographic]]),FALSE)</f>
        <v>Yes</v>
      </c>
      <c r="O160" s="1" t="str">
        <f>VLOOKUP(Cohort[[#This Row],[Code]],Codes[],COLUMN(Codes[[#Headers],[Mother''s Past Medical History]]),FALSE)</f>
        <v>Yes</v>
      </c>
      <c r="P160" s="1" t="str">
        <f>VLOOKUP(Cohort[[#This Row],[Code]],Codes[],COLUMN(Codes[[#Headers],[EDD + Mode of Conception]]),FALSE)</f>
        <v>Yes</v>
      </c>
      <c r="Q160" s="1" t="str">
        <f>VLOOKUP(Cohort[[#This Row],[Code]],Codes[],COLUMN(Codes[[#Headers],[Late Pregnancy History]]),FALSE)</f>
        <v>Yes</v>
      </c>
      <c r="R160" s="1" t="str">
        <f>VLOOKUP(Cohort[[#This Row],[Code]],Codes[],COLUMN(Codes[[#Headers],[Labour History]]),FALSE)</f>
        <v>Yes</v>
      </c>
      <c r="S160" s="1" t="str">
        <f>VLOOKUP(Cohort[[#This Row],[Code]],Codes[],COLUMN(Codes[[#Headers],[Baby Background Information]]),FALSE)</f>
        <v>Yes</v>
      </c>
      <c r="T160" s="1" t="str">
        <f>VLOOKUP(Cohort[[#This Row],[Code]],Codes[],COLUMN(Codes[[#Headers],[EPDS]]),FALSE)</f>
        <v>Yes</v>
      </c>
      <c r="U160" s="1" t="str">
        <f>VLOOKUP(Cohort[[#This Row],[Code]],Codes[],COLUMN(Codes[[#Headers],[Mother''s Medications]]),FALSE)</f>
        <v>Yes</v>
      </c>
      <c r="V160" s="1" t="str">
        <f>VLOOKUP(Cohort[[#This Row],[Code]],Codes[],COLUMN(Codes[[#Headers],[Baby Medications]]),FALSE)</f>
        <v>Yes</v>
      </c>
      <c r="W160" s="1" t="str">
        <f>VLOOKUP(Cohort[[#This Row],[Code]],Codes[],COLUMN(Codes[[#Headers],[Obstetric Histpry]]),FALSE)</f>
        <v>Yes</v>
      </c>
      <c r="X160" s="1" t="str">
        <f>VLOOKUP(Cohort[[#This Row],[Code]],Codes[],COLUMN(Codes[[#Headers],[18 Month Follow on Data]]),FALSE)</f>
        <v>Yes</v>
      </c>
    </row>
    <row r="161" spans="1:24" x14ac:dyDescent="0.2">
      <c r="A161" t="s">
        <v>172</v>
      </c>
      <c r="B161">
        <v>0</v>
      </c>
      <c r="C161">
        <v>0</v>
      </c>
      <c r="D161">
        <v>0</v>
      </c>
      <c r="E161">
        <v>1</v>
      </c>
      <c r="F161">
        <v>0</v>
      </c>
      <c r="G161">
        <v>0</v>
      </c>
      <c r="H161">
        <v>1</v>
      </c>
      <c r="I161" t="str" cm="1">
        <f t="array" ref="I161">TEXT(SUM(10^Code_Mask*(Cohort[[#This Row],[Fetal Pilot Scans, validated or not]:[Has child had an 18 month assessment.  NB this includes limited data, courtesy assessments etc]]&gt;0)),"0000000")</f>
        <v>0100100</v>
      </c>
      <c r="M161" s="1" t="str">
        <f>VLOOKUP(Cohort[[#This Row],[Code]],Codes[],COLUMN(Codes[[#Headers],[Meaning]]),FALSE)</f>
        <v>Term scan, Assessed at 18 months</v>
      </c>
      <c r="N161" s="1" t="str">
        <f>VLOOKUP(Cohort[[#This Row],[Code]],Codes[],COLUMN(Codes[[#Headers],[Parents Demographic]]),FALSE)</f>
        <v>Yes</v>
      </c>
      <c r="O161" s="1" t="str">
        <f>VLOOKUP(Cohort[[#This Row],[Code]],Codes[],COLUMN(Codes[[#Headers],[Mother''s Past Medical History]]),FALSE)</f>
        <v>Yes</v>
      </c>
      <c r="P161" s="1" t="str">
        <f>VLOOKUP(Cohort[[#This Row],[Code]],Codes[],COLUMN(Codes[[#Headers],[EDD + Mode of Conception]]),FALSE)</f>
        <v>Yes</v>
      </c>
      <c r="Q161" s="1" t="str">
        <f>VLOOKUP(Cohort[[#This Row],[Code]],Codes[],COLUMN(Codes[[#Headers],[Late Pregnancy History]]),FALSE)</f>
        <v>Yes</v>
      </c>
      <c r="R161" s="1" t="str">
        <f>VLOOKUP(Cohort[[#This Row],[Code]],Codes[],COLUMN(Codes[[#Headers],[Labour History]]),FALSE)</f>
        <v>Yes</v>
      </c>
      <c r="S161" s="1" t="str">
        <f>VLOOKUP(Cohort[[#This Row],[Code]],Codes[],COLUMN(Codes[[#Headers],[Baby Background Information]]),FALSE)</f>
        <v>Yes</v>
      </c>
      <c r="T161" s="1" t="str">
        <f>VLOOKUP(Cohort[[#This Row],[Code]],Codes[],COLUMN(Codes[[#Headers],[EPDS]]),FALSE)</f>
        <v>Yes</v>
      </c>
      <c r="U161" s="1" t="str">
        <f>VLOOKUP(Cohort[[#This Row],[Code]],Codes[],COLUMN(Codes[[#Headers],[Mother''s Medications]]),FALSE)</f>
        <v>Yes</v>
      </c>
      <c r="V161" s="1" t="str">
        <f>VLOOKUP(Cohort[[#This Row],[Code]],Codes[],COLUMN(Codes[[#Headers],[Baby Medications]]),FALSE)</f>
        <v>Yes</v>
      </c>
      <c r="W161" s="1" t="str">
        <f>VLOOKUP(Cohort[[#This Row],[Code]],Codes[],COLUMN(Codes[[#Headers],[Obstetric Histpry]]),FALSE)</f>
        <v>Yes</v>
      </c>
      <c r="X161" s="1" t="str">
        <f>VLOOKUP(Cohort[[#This Row],[Code]],Codes[],COLUMN(Codes[[#Headers],[18 Month Follow on Data]]),FALSE)</f>
        <v>Yes</v>
      </c>
    </row>
    <row r="162" spans="1:24" ht="51" x14ac:dyDescent="0.2">
      <c r="A162" t="s">
        <v>173</v>
      </c>
      <c r="B162">
        <v>0</v>
      </c>
      <c r="C162">
        <v>0</v>
      </c>
      <c r="D162">
        <v>0</v>
      </c>
      <c r="E162">
        <v>1</v>
      </c>
      <c r="F162">
        <v>0</v>
      </c>
      <c r="G162">
        <v>0</v>
      </c>
      <c r="H162">
        <v>0</v>
      </c>
      <c r="I162" t="str" cm="1">
        <f t="array" ref="I162">TEXT(SUM(10^Code_Mask*(Cohort[[#This Row],[Fetal Pilot Scans, validated or not]:[Has child had an 18 month assessment.  NB this includes limited data, courtesy assessments etc]]&gt;0)),"0000000")</f>
        <v>0100000</v>
      </c>
      <c r="K162" s="1" t="s">
        <v>16</v>
      </c>
      <c r="M162" s="1" t="str">
        <f>VLOOKUP(Cohort[[#This Row],[Code]],Codes[],COLUMN(Codes[[#Headers],[Meaning]]),FALSE)</f>
        <v>Term scan, not assessed</v>
      </c>
      <c r="N162" s="1" t="str">
        <f>VLOOKUP(Cohort[[#This Row],[Code]],Codes[],COLUMN(Codes[[#Headers],[Parents Demographic]]),FALSE)</f>
        <v>Yes</v>
      </c>
      <c r="O162" s="1" t="str">
        <f>VLOOKUP(Cohort[[#This Row],[Code]],Codes[],COLUMN(Codes[[#Headers],[Mother''s Past Medical History]]),FALSE)</f>
        <v>Yes</v>
      </c>
      <c r="P162" s="1" t="str">
        <f>VLOOKUP(Cohort[[#This Row],[Code]],Codes[],COLUMN(Codes[[#Headers],[EDD + Mode of Conception]]),FALSE)</f>
        <v>Yes</v>
      </c>
      <c r="Q162" s="1" t="str">
        <f>VLOOKUP(Cohort[[#This Row],[Code]],Codes[],COLUMN(Codes[[#Headers],[Late Pregnancy History]]),FALSE)</f>
        <v>Yes</v>
      </c>
      <c r="R162" s="1" t="str">
        <f>VLOOKUP(Cohort[[#This Row],[Code]],Codes[],COLUMN(Codes[[#Headers],[Labour History]]),FALSE)</f>
        <v>Yes</v>
      </c>
      <c r="S162" s="1" t="str">
        <f>VLOOKUP(Cohort[[#This Row],[Code]],Codes[],COLUMN(Codes[[#Headers],[Baby Background Information]]),FALSE)</f>
        <v>Yes</v>
      </c>
      <c r="T162" s="1" t="str">
        <f>VLOOKUP(Cohort[[#This Row],[Code]],Codes[],COLUMN(Codes[[#Headers],[EPDS]]),FALSE)</f>
        <v>Yes</v>
      </c>
      <c r="U162" s="1" t="str">
        <f>VLOOKUP(Cohort[[#This Row],[Code]],Codes[],COLUMN(Codes[[#Headers],[Mother''s Medications]]),FALSE)</f>
        <v>Yes</v>
      </c>
      <c r="V162" s="1" t="str">
        <f>VLOOKUP(Cohort[[#This Row],[Code]],Codes[],COLUMN(Codes[[#Headers],[Baby Medications]]),FALSE)</f>
        <v>Yes</v>
      </c>
      <c r="W162" s="1" t="str">
        <f>VLOOKUP(Cohort[[#This Row],[Code]],Codes[],COLUMN(Codes[[#Headers],[Obstetric Histpry]]),FALSE)</f>
        <v>Yes</v>
      </c>
      <c r="X162" s="1" t="str">
        <f>VLOOKUP(Cohort[[#This Row],[Code]],Codes[],COLUMN(Codes[[#Headers],[18 Month Follow on Data]]),FALSE)</f>
        <v>No</v>
      </c>
    </row>
    <row r="163" spans="1:24" x14ac:dyDescent="0.2">
      <c r="A163" t="s">
        <v>174</v>
      </c>
      <c r="B163">
        <v>0</v>
      </c>
      <c r="C163">
        <v>0</v>
      </c>
      <c r="D163">
        <v>0</v>
      </c>
      <c r="E163">
        <v>1</v>
      </c>
      <c r="F163">
        <v>0</v>
      </c>
      <c r="G163">
        <v>0</v>
      </c>
      <c r="H163">
        <v>1</v>
      </c>
      <c r="I163" t="str" cm="1">
        <f t="array" ref="I163">TEXT(SUM(10^Code_Mask*(Cohort[[#This Row],[Fetal Pilot Scans, validated or not]:[Has child had an 18 month assessment.  NB this includes limited data, courtesy assessments etc]]&gt;0)),"0000000")</f>
        <v>0100100</v>
      </c>
      <c r="M163" s="1" t="str">
        <f>VLOOKUP(Cohort[[#This Row],[Code]],Codes[],COLUMN(Codes[[#Headers],[Meaning]]),FALSE)</f>
        <v>Term scan, Assessed at 18 months</v>
      </c>
      <c r="N163" s="1" t="str">
        <f>VLOOKUP(Cohort[[#This Row],[Code]],Codes[],COLUMN(Codes[[#Headers],[Parents Demographic]]),FALSE)</f>
        <v>Yes</v>
      </c>
      <c r="O163" s="1" t="str">
        <f>VLOOKUP(Cohort[[#This Row],[Code]],Codes[],COLUMN(Codes[[#Headers],[Mother''s Past Medical History]]),FALSE)</f>
        <v>Yes</v>
      </c>
      <c r="P163" s="1" t="str">
        <f>VLOOKUP(Cohort[[#This Row],[Code]],Codes[],COLUMN(Codes[[#Headers],[EDD + Mode of Conception]]),FALSE)</f>
        <v>Yes</v>
      </c>
      <c r="Q163" s="1" t="str">
        <f>VLOOKUP(Cohort[[#This Row],[Code]],Codes[],COLUMN(Codes[[#Headers],[Late Pregnancy History]]),FALSE)</f>
        <v>Yes</v>
      </c>
      <c r="R163" s="1" t="str">
        <f>VLOOKUP(Cohort[[#This Row],[Code]],Codes[],COLUMN(Codes[[#Headers],[Labour History]]),FALSE)</f>
        <v>Yes</v>
      </c>
      <c r="S163" s="1" t="str">
        <f>VLOOKUP(Cohort[[#This Row],[Code]],Codes[],COLUMN(Codes[[#Headers],[Baby Background Information]]),FALSE)</f>
        <v>Yes</v>
      </c>
      <c r="T163" s="1" t="str">
        <f>VLOOKUP(Cohort[[#This Row],[Code]],Codes[],COLUMN(Codes[[#Headers],[EPDS]]),FALSE)</f>
        <v>Yes</v>
      </c>
      <c r="U163" s="1" t="str">
        <f>VLOOKUP(Cohort[[#This Row],[Code]],Codes[],COLUMN(Codes[[#Headers],[Mother''s Medications]]),FALSE)</f>
        <v>Yes</v>
      </c>
      <c r="V163" s="1" t="str">
        <f>VLOOKUP(Cohort[[#This Row],[Code]],Codes[],COLUMN(Codes[[#Headers],[Baby Medications]]),FALSE)</f>
        <v>Yes</v>
      </c>
      <c r="W163" s="1" t="str">
        <f>VLOOKUP(Cohort[[#This Row],[Code]],Codes[],COLUMN(Codes[[#Headers],[Obstetric Histpry]]),FALSE)</f>
        <v>Yes</v>
      </c>
      <c r="X163" s="1" t="str">
        <f>VLOOKUP(Cohort[[#This Row],[Code]],Codes[],COLUMN(Codes[[#Headers],[18 Month Follow on Data]]),FALSE)</f>
        <v>Yes</v>
      </c>
    </row>
    <row r="164" spans="1:24" x14ac:dyDescent="0.2">
      <c r="A164" t="s">
        <v>175</v>
      </c>
      <c r="B164">
        <v>0</v>
      </c>
      <c r="C164">
        <v>0</v>
      </c>
      <c r="D164">
        <v>0</v>
      </c>
      <c r="E164">
        <v>1</v>
      </c>
      <c r="F164">
        <v>0</v>
      </c>
      <c r="G164">
        <v>0</v>
      </c>
      <c r="H164">
        <v>0</v>
      </c>
      <c r="I164" t="str" cm="1">
        <f t="array" ref="I164">TEXT(SUM(10^Code_Mask*(Cohort[[#This Row],[Fetal Pilot Scans, validated or not]:[Has child had an 18 month assessment.  NB this includes limited data, courtesy assessments etc]]&gt;0)),"0000000")</f>
        <v>0100000</v>
      </c>
      <c r="M164" s="1" t="str">
        <f>VLOOKUP(Cohort[[#This Row],[Code]],Codes[],COLUMN(Codes[[#Headers],[Meaning]]),FALSE)</f>
        <v>Term scan, not assessed</v>
      </c>
      <c r="N164" s="1" t="str">
        <f>VLOOKUP(Cohort[[#This Row],[Code]],Codes[],COLUMN(Codes[[#Headers],[Parents Demographic]]),FALSE)</f>
        <v>Yes</v>
      </c>
      <c r="O164" s="1" t="str">
        <f>VLOOKUP(Cohort[[#This Row],[Code]],Codes[],COLUMN(Codes[[#Headers],[Mother''s Past Medical History]]),FALSE)</f>
        <v>Yes</v>
      </c>
      <c r="P164" s="1" t="str">
        <f>VLOOKUP(Cohort[[#This Row],[Code]],Codes[],COLUMN(Codes[[#Headers],[EDD + Mode of Conception]]),FALSE)</f>
        <v>Yes</v>
      </c>
      <c r="Q164" s="1" t="str">
        <f>VLOOKUP(Cohort[[#This Row],[Code]],Codes[],COLUMN(Codes[[#Headers],[Late Pregnancy History]]),FALSE)</f>
        <v>Yes</v>
      </c>
      <c r="R164" s="1" t="str">
        <f>VLOOKUP(Cohort[[#This Row],[Code]],Codes[],COLUMN(Codes[[#Headers],[Labour History]]),FALSE)</f>
        <v>Yes</v>
      </c>
      <c r="S164" s="1" t="str">
        <f>VLOOKUP(Cohort[[#This Row],[Code]],Codes[],COLUMN(Codes[[#Headers],[Baby Background Information]]),FALSE)</f>
        <v>Yes</v>
      </c>
      <c r="T164" s="1" t="str">
        <f>VLOOKUP(Cohort[[#This Row],[Code]],Codes[],COLUMN(Codes[[#Headers],[EPDS]]),FALSE)</f>
        <v>Yes</v>
      </c>
      <c r="U164" s="1" t="str">
        <f>VLOOKUP(Cohort[[#This Row],[Code]],Codes[],COLUMN(Codes[[#Headers],[Mother''s Medications]]),FALSE)</f>
        <v>Yes</v>
      </c>
      <c r="V164" s="1" t="str">
        <f>VLOOKUP(Cohort[[#This Row],[Code]],Codes[],COLUMN(Codes[[#Headers],[Baby Medications]]),FALSE)</f>
        <v>Yes</v>
      </c>
      <c r="W164" s="1" t="str">
        <f>VLOOKUP(Cohort[[#This Row],[Code]],Codes[],COLUMN(Codes[[#Headers],[Obstetric Histpry]]),FALSE)</f>
        <v>Yes</v>
      </c>
      <c r="X164" s="1" t="str">
        <f>VLOOKUP(Cohort[[#This Row],[Code]],Codes[],COLUMN(Codes[[#Headers],[18 Month Follow on Data]]),FALSE)</f>
        <v>No</v>
      </c>
    </row>
    <row r="165" spans="1:24" x14ac:dyDescent="0.2">
      <c r="A165" t="s">
        <v>176</v>
      </c>
      <c r="B165">
        <v>0</v>
      </c>
      <c r="C165">
        <v>0</v>
      </c>
      <c r="D165">
        <v>0</v>
      </c>
      <c r="E165">
        <v>0</v>
      </c>
      <c r="F165">
        <v>1</v>
      </c>
      <c r="G165">
        <v>0</v>
      </c>
      <c r="H165">
        <v>1</v>
      </c>
      <c r="I165" t="str" cm="1">
        <f t="array" ref="I165">TEXT(SUM(10^Code_Mask*(Cohort[[#This Row],[Fetal Pilot Scans, validated or not]:[Has child had an 18 month assessment.  NB this includes limited data, courtesy assessments etc]]&gt;0)),"0000000")</f>
        <v>0010100</v>
      </c>
      <c r="M165" s="1" t="str">
        <f>VLOOKUP(Cohort[[#This Row],[Code]],Codes[],COLUMN(Codes[[#Headers],[Meaning]]),FALSE)</f>
        <v>Pre-term scan, no other scans, assessed at 18 months</v>
      </c>
      <c r="N165" s="1" t="str">
        <f>VLOOKUP(Cohort[[#This Row],[Code]],Codes[],COLUMN(Codes[[#Headers],[Parents Demographic]]),FALSE)</f>
        <v>Yes</v>
      </c>
      <c r="O165" s="1" t="str">
        <f>VLOOKUP(Cohort[[#This Row],[Code]],Codes[],COLUMN(Codes[[#Headers],[Mother''s Past Medical History]]),FALSE)</f>
        <v>Yes</v>
      </c>
      <c r="P165" s="1" t="str">
        <f>VLOOKUP(Cohort[[#This Row],[Code]],Codes[],COLUMN(Codes[[#Headers],[EDD + Mode of Conception]]),FALSE)</f>
        <v>Yes</v>
      </c>
      <c r="Q165" s="1" t="str">
        <f>VLOOKUP(Cohort[[#This Row],[Code]],Codes[],COLUMN(Codes[[#Headers],[Late Pregnancy History]]),FALSE)</f>
        <v>Yes</v>
      </c>
      <c r="R165" s="1" t="str">
        <f>VLOOKUP(Cohort[[#This Row],[Code]],Codes[],COLUMN(Codes[[#Headers],[Labour History]]),FALSE)</f>
        <v>Yes</v>
      </c>
      <c r="S165" s="1" t="str">
        <f>VLOOKUP(Cohort[[#This Row],[Code]],Codes[],COLUMN(Codes[[#Headers],[Baby Background Information]]),FALSE)</f>
        <v>Yes</v>
      </c>
      <c r="T165" s="1" t="str">
        <f>VLOOKUP(Cohort[[#This Row],[Code]],Codes[],COLUMN(Codes[[#Headers],[EPDS]]),FALSE)</f>
        <v>Yes</v>
      </c>
      <c r="U165" s="1" t="str">
        <f>VLOOKUP(Cohort[[#This Row],[Code]],Codes[],COLUMN(Codes[[#Headers],[Mother''s Medications]]),FALSE)</f>
        <v>Yes</v>
      </c>
      <c r="V165" s="1" t="str">
        <f>VLOOKUP(Cohort[[#This Row],[Code]],Codes[],COLUMN(Codes[[#Headers],[Baby Medications]]),FALSE)</f>
        <v>Yes</v>
      </c>
      <c r="W165" s="1" t="str">
        <f>VLOOKUP(Cohort[[#This Row],[Code]],Codes[],COLUMN(Codes[[#Headers],[Obstetric Histpry]]),FALSE)</f>
        <v>Yes</v>
      </c>
      <c r="X165" s="1" t="str">
        <f>VLOOKUP(Cohort[[#This Row],[Code]],Codes[],COLUMN(Codes[[#Headers],[18 Month Follow on Data]]),FALSE)</f>
        <v>Yes</v>
      </c>
    </row>
    <row r="166" spans="1:24" x14ac:dyDescent="0.2">
      <c r="A166" t="s">
        <v>177</v>
      </c>
      <c r="B166">
        <v>0</v>
      </c>
      <c r="C166">
        <v>0</v>
      </c>
      <c r="D166">
        <v>0</v>
      </c>
      <c r="E166">
        <v>1</v>
      </c>
      <c r="F166">
        <v>0</v>
      </c>
      <c r="G166">
        <v>0</v>
      </c>
      <c r="H166">
        <v>1</v>
      </c>
      <c r="I166" t="str" cm="1">
        <f t="array" ref="I166">TEXT(SUM(10^Code_Mask*(Cohort[[#This Row],[Fetal Pilot Scans, validated or not]:[Has child had an 18 month assessment.  NB this includes limited data, courtesy assessments etc]]&gt;0)),"0000000")</f>
        <v>0100100</v>
      </c>
      <c r="M166" s="1" t="str">
        <f>VLOOKUP(Cohort[[#This Row],[Code]],Codes[],COLUMN(Codes[[#Headers],[Meaning]]),FALSE)</f>
        <v>Term scan, Assessed at 18 months</v>
      </c>
      <c r="N166" s="1" t="str">
        <f>VLOOKUP(Cohort[[#This Row],[Code]],Codes[],COLUMN(Codes[[#Headers],[Parents Demographic]]),FALSE)</f>
        <v>Yes</v>
      </c>
      <c r="O166" s="1" t="str">
        <f>VLOOKUP(Cohort[[#This Row],[Code]],Codes[],COLUMN(Codes[[#Headers],[Mother''s Past Medical History]]),FALSE)</f>
        <v>Yes</v>
      </c>
      <c r="P166" s="1" t="str">
        <f>VLOOKUP(Cohort[[#This Row],[Code]],Codes[],COLUMN(Codes[[#Headers],[EDD + Mode of Conception]]),FALSE)</f>
        <v>Yes</v>
      </c>
      <c r="Q166" s="1" t="str">
        <f>VLOOKUP(Cohort[[#This Row],[Code]],Codes[],COLUMN(Codes[[#Headers],[Late Pregnancy History]]),FALSE)</f>
        <v>Yes</v>
      </c>
      <c r="R166" s="1" t="str">
        <f>VLOOKUP(Cohort[[#This Row],[Code]],Codes[],COLUMN(Codes[[#Headers],[Labour History]]),FALSE)</f>
        <v>Yes</v>
      </c>
      <c r="S166" s="1" t="str">
        <f>VLOOKUP(Cohort[[#This Row],[Code]],Codes[],COLUMN(Codes[[#Headers],[Baby Background Information]]),FALSE)</f>
        <v>Yes</v>
      </c>
      <c r="T166" s="1" t="str">
        <f>VLOOKUP(Cohort[[#This Row],[Code]],Codes[],COLUMN(Codes[[#Headers],[EPDS]]),FALSE)</f>
        <v>Yes</v>
      </c>
      <c r="U166" s="1" t="str">
        <f>VLOOKUP(Cohort[[#This Row],[Code]],Codes[],COLUMN(Codes[[#Headers],[Mother''s Medications]]),FALSE)</f>
        <v>Yes</v>
      </c>
      <c r="V166" s="1" t="str">
        <f>VLOOKUP(Cohort[[#This Row],[Code]],Codes[],COLUMN(Codes[[#Headers],[Baby Medications]]),FALSE)</f>
        <v>Yes</v>
      </c>
      <c r="W166" s="1" t="str">
        <f>VLOOKUP(Cohort[[#This Row],[Code]],Codes[],COLUMN(Codes[[#Headers],[Obstetric Histpry]]),FALSE)</f>
        <v>Yes</v>
      </c>
      <c r="X166" s="1" t="str">
        <f>VLOOKUP(Cohort[[#This Row],[Code]],Codes[],COLUMN(Codes[[#Headers],[18 Month Follow on Data]]),FALSE)</f>
        <v>Yes</v>
      </c>
    </row>
    <row r="167" spans="1:24" x14ac:dyDescent="0.2">
      <c r="A167" t="s">
        <v>178</v>
      </c>
      <c r="B167">
        <v>0</v>
      </c>
      <c r="C167">
        <v>0</v>
      </c>
      <c r="D167">
        <v>0</v>
      </c>
      <c r="E167">
        <v>1</v>
      </c>
      <c r="F167">
        <v>0</v>
      </c>
      <c r="G167">
        <v>0</v>
      </c>
      <c r="H167">
        <v>1</v>
      </c>
      <c r="I167" t="str" cm="1">
        <f t="array" ref="I167">TEXT(SUM(10^Code_Mask*(Cohort[[#This Row],[Fetal Pilot Scans, validated or not]:[Has child had an 18 month assessment.  NB this includes limited data, courtesy assessments etc]]&gt;0)),"0000000")</f>
        <v>0100100</v>
      </c>
      <c r="M167" s="1" t="str">
        <f>VLOOKUP(Cohort[[#This Row],[Code]],Codes[],COLUMN(Codes[[#Headers],[Meaning]]),FALSE)</f>
        <v>Term scan, Assessed at 18 months</v>
      </c>
      <c r="N167" s="1" t="str">
        <f>VLOOKUP(Cohort[[#This Row],[Code]],Codes[],COLUMN(Codes[[#Headers],[Parents Demographic]]),FALSE)</f>
        <v>Yes</v>
      </c>
      <c r="O167" s="1" t="str">
        <f>VLOOKUP(Cohort[[#This Row],[Code]],Codes[],COLUMN(Codes[[#Headers],[Mother''s Past Medical History]]),FALSE)</f>
        <v>Yes</v>
      </c>
      <c r="P167" s="1" t="str">
        <f>VLOOKUP(Cohort[[#This Row],[Code]],Codes[],COLUMN(Codes[[#Headers],[EDD + Mode of Conception]]),FALSE)</f>
        <v>Yes</v>
      </c>
      <c r="Q167" s="1" t="str">
        <f>VLOOKUP(Cohort[[#This Row],[Code]],Codes[],COLUMN(Codes[[#Headers],[Late Pregnancy History]]),FALSE)</f>
        <v>Yes</v>
      </c>
      <c r="R167" s="1" t="str">
        <f>VLOOKUP(Cohort[[#This Row],[Code]],Codes[],COLUMN(Codes[[#Headers],[Labour History]]),FALSE)</f>
        <v>Yes</v>
      </c>
      <c r="S167" s="1" t="str">
        <f>VLOOKUP(Cohort[[#This Row],[Code]],Codes[],COLUMN(Codes[[#Headers],[Baby Background Information]]),FALSE)</f>
        <v>Yes</v>
      </c>
      <c r="T167" s="1" t="str">
        <f>VLOOKUP(Cohort[[#This Row],[Code]],Codes[],COLUMN(Codes[[#Headers],[EPDS]]),FALSE)</f>
        <v>Yes</v>
      </c>
      <c r="U167" s="1" t="str">
        <f>VLOOKUP(Cohort[[#This Row],[Code]],Codes[],COLUMN(Codes[[#Headers],[Mother''s Medications]]),FALSE)</f>
        <v>Yes</v>
      </c>
      <c r="V167" s="1" t="str">
        <f>VLOOKUP(Cohort[[#This Row],[Code]],Codes[],COLUMN(Codes[[#Headers],[Baby Medications]]),FALSE)</f>
        <v>Yes</v>
      </c>
      <c r="W167" s="1" t="str">
        <f>VLOOKUP(Cohort[[#This Row],[Code]],Codes[],COLUMN(Codes[[#Headers],[Obstetric Histpry]]),FALSE)</f>
        <v>Yes</v>
      </c>
      <c r="X167" s="1" t="str">
        <f>VLOOKUP(Cohort[[#This Row],[Code]],Codes[],COLUMN(Codes[[#Headers],[18 Month Follow on Data]]),FALSE)</f>
        <v>Yes</v>
      </c>
    </row>
    <row r="168" spans="1:24" x14ac:dyDescent="0.2">
      <c r="A168" t="s">
        <v>179</v>
      </c>
      <c r="B168">
        <v>0</v>
      </c>
      <c r="C168">
        <v>0</v>
      </c>
      <c r="D168">
        <v>0</v>
      </c>
      <c r="E168">
        <v>1</v>
      </c>
      <c r="F168">
        <v>0</v>
      </c>
      <c r="G168">
        <v>0</v>
      </c>
      <c r="H168">
        <v>1</v>
      </c>
      <c r="I168" t="str" cm="1">
        <f t="array" ref="I168">TEXT(SUM(10^Code_Mask*(Cohort[[#This Row],[Fetal Pilot Scans, validated or not]:[Has child had an 18 month assessment.  NB this includes limited data, courtesy assessments etc]]&gt;0)),"0000000")</f>
        <v>0100100</v>
      </c>
      <c r="M168" s="1" t="str">
        <f>VLOOKUP(Cohort[[#This Row],[Code]],Codes[],COLUMN(Codes[[#Headers],[Meaning]]),FALSE)</f>
        <v>Term scan, Assessed at 18 months</v>
      </c>
      <c r="N168" s="1" t="str">
        <f>VLOOKUP(Cohort[[#This Row],[Code]],Codes[],COLUMN(Codes[[#Headers],[Parents Demographic]]),FALSE)</f>
        <v>Yes</v>
      </c>
      <c r="O168" s="1" t="str">
        <f>VLOOKUP(Cohort[[#This Row],[Code]],Codes[],COLUMN(Codes[[#Headers],[Mother''s Past Medical History]]),FALSE)</f>
        <v>Yes</v>
      </c>
      <c r="P168" s="1" t="str">
        <f>VLOOKUP(Cohort[[#This Row],[Code]],Codes[],COLUMN(Codes[[#Headers],[EDD + Mode of Conception]]),FALSE)</f>
        <v>Yes</v>
      </c>
      <c r="Q168" s="1" t="str">
        <f>VLOOKUP(Cohort[[#This Row],[Code]],Codes[],COLUMN(Codes[[#Headers],[Late Pregnancy History]]),FALSE)</f>
        <v>Yes</v>
      </c>
      <c r="R168" s="1" t="str">
        <f>VLOOKUP(Cohort[[#This Row],[Code]],Codes[],COLUMN(Codes[[#Headers],[Labour History]]),FALSE)</f>
        <v>Yes</v>
      </c>
      <c r="S168" s="1" t="str">
        <f>VLOOKUP(Cohort[[#This Row],[Code]],Codes[],COLUMN(Codes[[#Headers],[Baby Background Information]]),FALSE)</f>
        <v>Yes</v>
      </c>
      <c r="T168" s="1" t="str">
        <f>VLOOKUP(Cohort[[#This Row],[Code]],Codes[],COLUMN(Codes[[#Headers],[EPDS]]),FALSE)</f>
        <v>Yes</v>
      </c>
      <c r="U168" s="1" t="str">
        <f>VLOOKUP(Cohort[[#This Row],[Code]],Codes[],COLUMN(Codes[[#Headers],[Mother''s Medications]]),FALSE)</f>
        <v>Yes</v>
      </c>
      <c r="V168" s="1" t="str">
        <f>VLOOKUP(Cohort[[#This Row],[Code]],Codes[],COLUMN(Codes[[#Headers],[Baby Medications]]),FALSE)</f>
        <v>Yes</v>
      </c>
      <c r="W168" s="1" t="str">
        <f>VLOOKUP(Cohort[[#This Row],[Code]],Codes[],COLUMN(Codes[[#Headers],[Obstetric Histpry]]),FALSE)</f>
        <v>Yes</v>
      </c>
      <c r="X168" s="1" t="str">
        <f>VLOOKUP(Cohort[[#This Row],[Code]],Codes[],COLUMN(Codes[[#Headers],[18 Month Follow on Data]]),FALSE)</f>
        <v>Yes</v>
      </c>
    </row>
    <row r="169" spans="1:24" ht="51" x14ac:dyDescent="0.2">
      <c r="A169" t="s">
        <v>180</v>
      </c>
      <c r="B169">
        <v>0</v>
      </c>
      <c r="C169">
        <v>0</v>
      </c>
      <c r="D169">
        <v>0</v>
      </c>
      <c r="E169">
        <v>1</v>
      </c>
      <c r="F169">
        <v>0</v>
      </c>
      <c r="G169">
        <v>0</v>
      </c>
      <c r="H169">
        <v>0</v>
      </c>
      <c r="I169" t="str" cm="1">
        <f t="array" ref="I169">TEXT(SUM(10^Code_Mask*(Cohort[[#This Row],[Fetal Pilot Scans, validated or not]:[Has child had an 18 month assessment.  NB this includes limited data, courtesy assessments etc]]&gt;0)),"0000000")</f>
        <v>0100000</v>
      </c>
      <c r="K169" s="1" t="s">
        <v>16</v>
      </c>
      <c r="M169" s="1" t="str">
        <f>VLOOKUP(Cohort[[#This Row],[Code]],Codes[],COLUMN(Codes[[#Headers],[Meaning]]),FALSE)</f>
        <v>Term scan, not assessed</v>
      </c>
      <c r="N169" s="1" t="str">
        <f>VLOOKUP(Cohort[[#This Row],[Code]],Codes[],COLUMN(Codes[[#Headers],[Parents Demographic]]),FALSE)</f>
        <v>Yes</v>
      </c>
      <c r="O169" s="1" t="str">
        <f>VLOOKUP(Cohort[[#This Row],[Code]],Codes[],COLUMN(Codes[[#Headers],[Mother''s Past Medical History]]),FALSE)</f>
        <v>Yes</v>
      </c>
      <c r="P169" s="1" t="str">
        <f>VLOOKUP(Cohort[[#This Row],[Code]],Codes[],COLUMN(Codes[[#Headers],[EDD + Mode of Conception]]),FALSE)</f>
        <v>Yes</v>
      </c>
      <c r="Q169" s="1" t="str">
        <f>VLOOKUP(Cohort[[#This Row],[Code]],Codes[],COLUMN(Codes[[#Headers],[Late Pregnancy History]]),FALSE)</f>
        <v>Yes</v>
      </c>
      <c r="R169" s="1" t="str">
        <f>VLOOKUP(Cohort[[#This Row],[Code]],Codes[],COLUMN(Codes[[#Headers],[Labour History]]),FALSE)</f>
        <v>Yes</v>
      </c>
      <c r="S169" s="1" t="str">
        <f>VLOOKUP(Cohort[[#This Row],[Code]],Codes[],COLUMN(Codes[[#Headers],[Baby Background Information]]),FALSE)</f>
        <v>Yes</v>
      </c>
      <c r="T169" s="1" t="str">
        <f>VLOOKUP(Cohort[[#This Row],[Code]],Codes[],COLUMN(Codes[[#Headers],[EPDS]]),FALSE)</f>
        <v>Yes</v>
      </c>
      <c r="U169" s="1" t="str">
        <f>VLOOKUP(Cohort[[#This Row],[Code]],Codes[],COLUMN(Codes[[#Headers],[Mother''s Medications]]),FALSE)</f>
        <v>Yes</v>
      </c>
      <c r="V169" s="1" t="str">
        <f>VLOOKUP(Cohort[[#This Row],[Code]],Codes[],COLUMN(Codes[[#Headers],[Baby Medications]]),FALSE)</f>
        <v>Yes</v>
      </c>
      <c r="W169" s="1" t="str">
        <f>VLOOKUP(Cohort[[#This Row],[Code]],Codes[],COLUMN(Codes[[#Headers],[Obstetric Histpry]]),FALSE)</f>
        <v>Yes</v>
      </c>
      <c r="X169" s="1" t="str">
        <f>VLOOKUP(Cohort[[#This Row],[Code]],Codes[],COLUMN(Codes[[#Headers],[18 Month Follow on Data]]),FALSE)</f>
        <v>No</v>
      </c>
    </row>
    <row r="170" spans="1:24" x14ac:dyDescent="0.2">
      <c r="A170" t="s">
        <v>181</v>
      </c>
      <c r="B170">
        <v>0</v>
      </c>
      <c r="C170">
        <v>0</v>
      </c>
      <c r="D170">
        <v>0</v>
      </c>
      <c r="E170">
        <v>1</v>
      </c>
      <c r="F170">
        <v>0</v>
      </c>
      <c r="G170">
        <v>0</v>
      </c>
      <c r="H170">
        <v>1</v>
      </c>
      <c r="I170" t="str" cm="1">
        <f t="array" ref="I170">TEXT(SUM(10^Code_Mask*(Cohort[[#This Row],[Fetal Pilot Scans, validated or not]:[Has child had an 18 month assessment.  NB this includes limited data, courtesy assessments etc]]&gt;0)),"0000000")</f>
        <v>0100100</v>
      </c>
      <c r="M170" s="1" t="str">
        <f>VLOOKUP(Cohort[[#This Row],[Code]],Codes[],COLUMN(Codes[[#Headers],[Meaning]]),FALSE)</f>
        <v>Term scan, Assessed at 18 months</v>
      </c>
      <c r="N170" s="1" t="str">
        <f>VLOOKUP(Cohort[[#This Row],[Code]],Codes[],COLUMN(Codes[[#Headers],[Parents Demographic]]),FALSE)</f>
        <v>Yes</v>
      </c>
      <c r="O170" s="1" t="str">
        <f>VLOOKUP(Cohort[[#This Row],[Code]],Codes[],COLUMN(Codes[[#Headers],[Mother''s Past Medical History]]),FALSE)</f>
        <v>Yes</v>
      </c>
      <c r="P170" s="1" t="str">
        <f>VLOOKUP(Cohort[[#This Row],[Code]],Codes[],COLUMN(Codes[[#Headers],[EDD + Mode of Conception]]),FALSE)</f>
        <v>Yes</v>
      </c>
      <c r="Q170" s="1" t="str">
        <f>VLOOKUP(Cohort[[#This Row],[Code]],Codes[],COLUMN(Codes[[#Headers],[Late Pregnancy History]]),FALSE)</f>
        <v>Yes</v>
      </c>
      <c r="R170" s="1" t="str">
        <f>VLOOKUP(Cohort[[#This Row],[Code]],Codes[],COLUMN(Codes[[#Headers],[Labour History]]),FALSE)</f>
        <v>Yes</v>
      </c>
      <c r="S170" s="1" t="str">
        <f>VLOOKUP(Cohort[[#This Row],[Code]],Codes[],COLUMN(Codes[[#Headers],[Baby Background Information]]),FALSE)</f>
        <v>Yes</v>
      </c>
      <c r="T170" s="1" t="str">
        <f>VLOOKUP(Cohort[[#This Row],[Code]],Codes[],COLUMN(Codes[[#Headers],[EPDS]]),FALSE)</f>
        <v>Yes</v>
      </c>
      <c r="U170" s="1" t="str">
        <f>VLOOKUP(Cohort[[#This Row],[Code]],Codes[],COLUMN(Codes[[#Headers],[Mother''s Medications]]),FALSE)</f>
        <v>Yes</v>
      </c>
      <c r="V170" s="1" t="str">
        <f>VLOOKUP(Cohort[[#This Row],[Code]],Codes[],COLUMN(Codes[[#Headers],[Baby Medications]]),FALSE)</f>
        <v>Yes</v>
      </c>
      <c r="W170" s="1" t="str">
        <f>VLOOKUP(Cohort[[#This Row],[Code]],Codes[],COLUMN(Codes[[#Headers],[Obstetric Histpry]]),FALSE)</f>
        <v>Yes</v>
      </c>
      <c r="X170" s="1" t="str">
        <f>VLOOKUP(Cohort[[#This Row],[Code]],Codes[],COLUMN(Codes[[#Headers],[18 Month Follow on Data]]),FALSE)</f>
        <v>Yes</v>
      </c>
    </row>
    <row r="171" spans="1:24" x14ac:dyDescent="0.2">
      <c r="A171" t="s">
        <v>182</v>
      </c>
      <c r="B171">
        <v>0</v>
      </c>
      <c r="C171">
        <v>0</v>
      </c>
      <c r="D171">
        <v>0</v>
      </c>
      <c r="E171">
        <v>1</v>
      </c>
      <c r="F171">
        <v>0</v>
      </c>
      <c r="G171">
        <v>0</v>
      </c>
      <c r="H171">
        <v>1</v>
      </c>
      <c r="I171" t="str" cm="1">
        <f t="array" ref="I171">TEXT(SUM(10^Code_Mask*(Cohort[[#This Row],[Fetal Pilot Scans, validated or not]:[Has child had an 18 month assessment.  NB this includes limited data, courtesy assessments etc]]&gt;0)),"0000000")</f>
        <v>0100100</v>
      </c>
      <c r="M171" s="1" t="str">
        <f>VLOOKUP(Cohort[[#This Row],[Code]],Codes[],COLUMN(Codes[[#Headers],[Meaning]]),FALSE)</f>
        <v>Term scan, Assessed at 18 months</v>
      </c>
      <c r="N171" s="1" t="str">
        <f>VLOOKUP(Cohort[[#This Row],[Code]],Codes[],COLUMN(Codes[[#Headers],[Parents Demographic]]),FALSE)</f>
        <v>Yes</v>
      </c>
      <c r="O171" s="1" t="str">
        <f>VLOOKUP(Cohort[[#This Row],[Code]],Codes[],COLUMN(Codes[[#Headers],[Mother''s Past Medical History]]),FALSE)</f>
        <v>Yes</v>
      </c>
      <c r="P171" s="1" t="str">
        <f>VLOOKUP(Cohort[[#This Row],[Code]],Codes[],COLUMN(Codes[[#Headers],[EDD + Mode of Conception]]),FALSE)</f>
        <v>Yes</v>
      </c>
      <c r="Q171" s="1" t="str">
        <f>VLOOKUP(Cohort[[#This Row],[Code]],Codes[],COLUMN(Codes[[#Headers],[Late Pregnancy History]]),FALSE)</f>
        <v>Yes</v>
      </c>
      <c r="R171" s="1" t="str">
        <f>VLOOKUP(Cohort[[#This Row],[Code]],Codes[],COLUMN(Codes[[#Headers],[Labour History]]),FALSE)</f>
        <v>Yes</v>
      </c>
      <c r="S171" s="1" t="str">
        <f>VLOOKUP(Cohort[[#This Row],[Code]],Codes[],COLUMN(Codes[[#Headers],[Baby Background Information]]),FALSE)</f>
        <v>Yes</v>
      </c>
      <c r="T171" s="1" t="str">
        <f>VLOOKUP(Cohort[[#This Row],[Code]],Codes[],COLUMN(Codes[[#Headers],[EPDS]]),FALSE)</f>
        <v>Yes</v>
      </c>
      <c r="U171" s="1" t="str">
        <f>VLOOKUP(Cohort[[#This Row],[Code]],Codes[],COLUMN(Codes[[#Headers],[Mother''s Medications]]),FALSE)</f>
        <v>Yes</v>
      </c>
      <c r="V171" s="1" t="str">
        <f>VLOOKUP(Cohort[[#This Row],[Code]],Codes[],COLUMN(Codes[[#Headers],[Baby Medications]]),FALSE)</f>
        <v>Yes</v>
      </c>
      <c r="W171" s="1" t="str">
        <f>VLOOKUP(Cohort[[#This Row],[Code]],Codes[],COLUMN(Codes[[#Headers],[Obstetric Histpry]]),FALSE)</f>
        <v>Yes</v>
      </c>
      <c r="X171" s="1" t="str">
        <f>VLOOKUP(Cohort[[#This Row],[Code]],Codes[],COLUMN(Codes[[#Headers],[18 Month Follow on Data]]),FALSE)</f>
        <v>Yes</v>
      </c>
    </row>
    <row r="172" spans="1:24" x14ac:dyDescent="0.2">
      <c r="A172" t="s">
        <v>183</v>
      </c>
      <c r="B172">
        <v>0</v>
      </c>
      <c r="C172">
        <v>0</v>
      </c>
      <c r="D172">
        <v>0</v>
      </c>
      <c r="E172">
        <v>1</v>
      </c>
      <c r="F172">
        <v>0</v>
      </c>
      <c r="G172">
        <v>0</v>
      </c>
      <c r="H172">
        <v>1</v>
      </c>
      <c r="I172" t="str" cm="1">
        <f t="array" ref="I172">TEXT(SUM(10^Code_Mask*(Cohort[[#This Row],[Fetal Pilot Scans, validated or not]:[Has child had an 18 month assessment.  NB this includes limited data, courtesy assessments etc]]&gt;0)),"0000000")</f>
        <v>0100100</v>
      </c>
      <c r="M172" s="1" t="str">
        <f>VLOOKUP(Cohort[[#This Row],[Code]],Codes[],COLUMN(Codes[[#Headers],[Meaning]]),FALSE)</f>
        <v>Term scan, Assessed at 18 months</v>
      </c>
      <c r="N172" s="1" t="str">
        <f>VLOOKUP(Cohort[[#This Row],[Code]],Codes[],COLUMN(Codes[[#Headers],[Parents Demographic]]),FALSE)</f>
        <v>Yes</v>
      </c>
      <c r="O172" s="1" t="str">
        <f>VLOOKUP(Cohort[[#This Row],[Code]],Codes[],COLUMN(Codes[[#Headers],[Mother''s Past Medical History]]),FALSE)</f>
        <v>Yes</v>
      </c>
      <c r="P172" s="1" t="str">
        <f>VLOOKUP(Cohort[[#This Row],[Code]],Codes[],COLUMN(Codes[[#Headers],[EDD + Mode of Conception]]),FALSE)</f>
        <v>Yes</v>
      </c>
      <c r="Q172" s="1" t="str">
        <f>VLOOKUP(Cohort[[#This Row],[Code]],Codes[],COLUMN(Codes[[#Headers],[Late Pregnancy History]]),FALSE)</f>
        <v>Yes</v>
      </c>
      <c r="R172" s="1" t="str">
        <f>VLOOKUP(Cohort[[#This Row],[Code]],Codes[],COLUMN(Codes[[#Headers],[Labour History]]),FALSE)</f>
        <v>Yes</v>
      </c>
      <c r="S172" s="1" t="str">
        <f>VLOOKUP(Cohort[[#This Row],[Code]],Codes[],COLUMN(Codes[[#Headers],[Baby Background Information]]),FALSE)</f>
        <v>Yes</v>
      </c>
      <c r="T172" s="1" t="str">
        <f>VLOOKUP(Cohort[[#This Row],[Code]],Codes[],COLUMN(Codes[[#Headers],[EPDS]]),FALSE)</f>
        <v>Yes</v>
      </c>
      <c r="U172" s="1" t="str">
        <f>VLOOKUP(Cohort[[#This Row],[Code]],Codes[],COLUMN(Codes[[#Headers],[Mother''s Medications]]),FALSE)</f>
        <v>Yes</v>
      </c>
      <c r="V172" s="1" t="str">
        <f>VLOOKUP(Cohort[[#This Row],[Code]],Codes[],COLUMN(Codes[[#Headers],[Baby Medications]]),FALSE)</f>
        <v>Yes</v>
      </c>
      <c r="W172" s="1" t="str">
        <f>VLOOKUP(Cohort[[#This Row],[Code]],Codes[],COLUMN(Codes[[#Headers],[Obstetric Histpry]]),FALSE)</f>
        <v>Yes</v>
      </c>
      <c r="X172" s="1" t="str">
        <f>VLOOKUP(Cohort[[#This Row],[Code]],Codes[],COLUMN(Codes[[#Headers],[18 Month Follow on Data]]),FALSE)</f>
        <v>Yes</v>
      </c>
    </row>
    <row r="173" spans="1:24" x14ac:dyDescent="0.2">
      <c r="A173" t="s">
        <v>184</v>
      </c>
      <c r="B173">
        <v>0</v>
      </c>
      <c r="C173">
        <v>0</v>
      </c>
      <c r="D173">
        <v>0</v>
      </c>
      <c r="E173">
        <v>1</v>
      </c>
      <c r="F173">
        <v>0</v>
      </c>
      <c r="G173">
        <v>0</v>
      </c>
      <c r="H173">
        <v>1</v>
      </c>
      <c r="I173" t="str" cm="1">
        <f t="array" ref="I173">TEXT(SUM(10^Code_Mask*(Cohort[[#This Row],[Fetal Pilot Scans, validated or not]:[Has child had an 18 month assessment.  NB this includes limited data, courtesy assessments etc]]&gt;0)),"0000000")</f>
        <v>0100100</v>
      </c>
      <c r="M173" s="1" t="str">
        <f>VLOOKUP(Cohort[[#This Row],[Code]],Codes[],COLUMN(Codes[[#Headers],[Meaning]]),FALSE)</f>
        <v>Term scan, Assessed at 18 months</v>
      </c>
      <c r="N173" s="1" t="str">
        <f>VLOOKUP(Cohort[[#This Row],[Code]],Codes[],COLUMN(Codes[[#Headers],[Parents Demographic]]),FALSE)</f>
        <v>Yes</v>
      </c>
      <c r="O173" s="1" t="str">
        <f>VLOOKUP(Cohort[[#This Row],[Code]],Codes[],COLUMN(Codes[[#Headers],[Mother''s Past Medical History]]),FALSE)</f>
        <v>Yes</v>
      </c>
      <c r="P173" s="1" t="str">
        <f>VLOOKUP(Cohort[[#This Row],[Code]],Codes[],COLUMN(Codes[[#Headers],[EDD + Mode of Conception]]),FALSE)</f>
        <v>Yes</v>
      </c>
      <c r="Q173" s="1" t="str">
        <f>VLOOKUP(Cohort[[#This Row],[Code]],Codes[],COLUMN(Codes[[#Headers],[Late Pregnancy History]]),FALSE)</f>
        <v>Yes</v>
      </c>
      <c r="R173" s="1" t="str">
        <f>VLOOKUP(Cohort[[#This Row],[Code]],Codes[],COLUMN(Codes[[#Headers],[Labour History]]),FALSE)</f>
        <v>Yes</v>
      </c>
      <c r="S173" s="1" t="str">
        <f>VLOOKUP(Cohort[[#This Row],[Code]],Codes[],COLUMN(Codes[[#Headers],[Baby Background Information]]),FALSE)</f>
        <v>Yes</v>
      </c>
      <c r="T173" s="1" t="str">
        <f>VLOOKUP(Cohort[[#This Row],[Code]],Codes[],COLUMN(Codes[[#Headers],[EPDS]]),FALSE)</f>
        <v>Yes</v>
      </c>
      <c r="U173" s="1" t="str">
        <f>VLOOKUP(Cohort[[#This Row],[Code]],Codes[],COLUMN(Codes[[#Headers],[Mother''s Medications]]),FALSE)</f>
        <v>Yes</v>
      </c>
      <c r="V173" s="1" t="str">
        <f>VLOOKUP(Cohort[[#This Row],[Code]],Codes[],COLUMN(Codes[[#Headers],[Baby Medications]]),FALSE)</f>
        <v>Yes</v>
      </c>
      <c r="W173" s="1" t="str">
        <f>VLOOKUP(Cohort[[#This Row],[Code]],Codes[],COLUMN(Codes[[#Headers],[Obstetric Histpry]]),FALSE)</f>
        <v>Yes</v>
      </c>
      <c r="X173" s="1" t="str">
        <f>VLOOKUP(Cohort[[#This Row],[Code]],Codes[],COLUMN(Codes[[#Headers],[18 Month Follow on Data]]),FALSE)</f>
        <v>Yes</v>
      </c>
    </row>
    <row r="174" spans="1:24" x14ac:dyDescent="0.2">
      <c r="A174" t="s">
        <v>185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1</v>
      </c>
      <c r="H174">
        <v>1</v>
      </c>
      <c r="I174" t="str" cm="1">
        <f t="array" ref="I174">TEXT(SUM(10^Code_Mask*(Cohort[[#This Row],[Fetal Pilot Scans, validated or not]:[Has child had an 18 month assessment.  NB this includes limited data, courtesy assessments etc]]&gt;0)),"0000000")</f>
        <v>0001100</v>
      </c>
      <c r="M174" s="1" t="str">
        <f>VLOOKUP(Cohort[[#This Row],[Code]],Codes[],COLUMN(Codes[[#Headers],[Meaning]]),FALSE)</f>
        <v>Pre-term_at term only, no other scans, assessed at 18 months</v>
      </c>
      <c r="N174" s="1" t="str">
        <f>VLOOKUP(Cohort[[#This Row],[Code]],Codes[],COLUMN(Codes[[#Headers],[Parents Demographic]]),FALSE)</f>
        <v>Yes</v>
      </c>
      <c r="O174" s="1" t="str">
        <f>VLOOKUP(Cohort[[#This Row],[Code]],Codes[],COLUMN(Codes[[#Headers],[Mother''s Past Medical History]]),FALSE)</f>
        <v>Yes</v>
      </c>
      <c r="P174" s="1" t="str">
        <f>VLOOKUP(Cohort[[#This Row],[Code]],Codes[],COLUMN(Codes[[#Headers],[EDD + Mode of Conception]]),FALSE)</f>
        <v>Yes</v>
      </c>
      <c r="Q174" s="1" t="str">
        <f>VLOOKUP(Cohort[[#This Row],[Code]],Codes[],COLUMN(Codes[[#Headers],[Late Pregnancy History]]),FALSE)</f>
        <v>Yes</v>
      </c>
      <c r="R174" s="1" t="str">
        <f>VLOOKUP(Cohort[[#This Row],[Code]],Codes[],COLUMN(Codes[[#Headers],[Labour History]]),FALSE)</f>
        <v>Yes</v>
      </c>
      <c r="S174" s="1" t="str">
        <f>VLOOKUP(Cohort[[#This Row],[Code]],Codes[],COLUMN(Codes[[#Headers],[Baby Background Information]]),FALSE)</f>
        <v>Yes</v>
      </c>
      <c r="T174" s="1" t="str">
        <f>VLOOKUP(Cohort[[#This Row],[Code]],Codes[],COLUMN(Codes[[#Headers],[EPDS]]),FALSE)</f>
        <v>Yes</v>
      </c>
      <c r="U174" s="1" t="str">
        <f>VLOOKUP(Cohort[[#This Row],[Code]],Codes[],COLUMN(Codes[[#Headers],[Mother''s Medications]]),FALSE)</f>
        <v>Yes</v>
      </c>
      <c r="V174" s="1" t="str">
        <f>VLOOKUP(Cohort[[#This Row],[Code]],Codes[],COLUMN(Codes[[#Headers],[Baby Medications]]),FALSE)</f>
        <v>Yes</v>
      </c>
      <c r="W174" s="1" t="str">
        <f>VLOOKUP(Cohort[[#This Row],[Code]],Codes[],COLUMN(Codes[[#Headers],[Obstetric Histpry]]),FALSE)</f>
        <v>Yes</v>
      </c>
      <c r="X174" s="1" t="str">
        <f>VLOOKUP(Cohort[[#This Row],[Code]],Codes[],COLUMN(Codes[[#Headers],[18 Month Follow on Data]]),FALSE)</f>
        <v>Yes</v>
      </c>
    </row>
    <row r="175" spans="1:24" x14ac:dyDescent="0.2">
      <c r="A175" t="s">
        <v>186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1</v>
      </c>
      <c r="H175">
        <v>1</v>
      </c>
      <c r="I175" t="str" cm="1">
        <f t="array" ref="I175">TEXT(SUM(10^Code_Mask*(Cohort[[#This Row],[Fetal Pilot Scans, validated or not]:[Has child had an 18 month assessment.  NB this includes limited data, courtesy assessments etc]]&gt;0)),"0000000")</f>
        <v>0001100</v>
      </c>
      <c r="M175" s="1" t="str">
        <f>VLOOKUP(Cohort[[#This Row],[Code]],Codes[],COLUMN(Codes[[#Headers],[Meaning]]),FALSE)</f>
        <v>Pre-term_at term only, no other scans, assessed at 18 months</v>
      </c>
      <c r="N175" s="1" t="str">
        <f>VLOOKUP(Cohort[[#This Row],[Code]],Codes[],COLUMN(Codes[[#Headers],[Parents Demographic]]),FALSE)</f>
        <v>Yes</v>
      </c>
      <c r="O175" s="1" t="str">
        <f>VLOOKUP(Cohort[[#This Row],[Code]],Codes[],COLUMN(Codes[[#Headers],[Mother''s Past Medical History]]),FALSE)</f>
        <v>Yes</v>
      </c>
      <c r="P175" s="1" t="str">
        <f>VLOOKUP(Cohort[[#This Row],[Code]],Codes[],COLUMN(Codes[[#Headers],[EDD + Mode of Conception]]),FALSE)</f>
        <v>Yes</v>
      </c>
      <c r="Q175" s="1" t="str">
        <f>VLOOKUP(Cohort[[#This Row],[Code]],Codes[],COLUMN(Codes[[#Headers],[Late Pregnancy History]]),FALSE)</f>
        <v>Yes</v>
      </c>
      <c r="R175" s="1" t="str">
        <f>VLOOKUP(Cohort[[#This Row],[Code]],Codes[],COLUMN(Codes[[#Headers],[Labour History]]),FALSE)</f>
        <v>Yes</v>
      </c>
      <c r="S175" s="1" t="str">
        <f>VLOOKUP(Cohort[[#This Row],[Code]],Codes[],COLUMN(Codes[[#Headers],[Baby Background Information]]),FALSE)</f>
        <v>Yes</v>
      </c>
      <c r="T175" s="1" t="str">
        <f>VLOOKUP(Cohort[[#This Row],[Code]],Codes[],COLUMN(Codes[[#Headers],[EPDS]]),FALSE)</f>
        <v>Yes</v>
      </c>
      <c r="U175" s="1" t="str">
        <f>VLOOKUP(Cohort[[#This Row],[Code]],Codes[],COLUMN(Codes[[#Headers],[Mother''s Medications]]),FALSE)</f>
        <v>Yes</v>
      </c>
      <c r="V175" s="1" t="str">
        <f>VLOOKUP(Cohort[[#This Row],[Code]],Codes[],COLUMN(Codes[[#Headers],[Baby Medications]]),FALSE)</f>
        <v>Yes</v>
      </c>
      <c r="W175" s="1" t="str">
        <f>VLOOKUP(Cohort[[#This Row],[Code]],Codes[],COLUMN(Codes[[#Headers],[Obstetric Histpry]]),FALSE)</f>
        <v>Yes</v>
      </c>
      <c r="X175" s="1" t="str">
        <f>VLOOKUP(Cohort[[#This Row],[Code]],Codes[],COLUMN(Codes[[#Headers],[18 Month Follow on Data]]),FALSE)</f>
        <v>Yes</v>
      </c>
    </row>
    <row r="176" spans="1:24" x14ac:dyDescent="0.2">
      <c r="A176" t="s">
        <v>187</v>
      </c>
      <c r="B176">
        <v>0</v>
      </c>
      <c r="C176">
        <v>0</v>
      </c>
      <c r="D176">
        <v>0</v>
      </c>
      <c r="E176">
        <v>1</v>
      </c>
      <c r="F176">
        <v>0</v>
      </c>
      <c r="G176">
        <v>0</v>
      </c>
      <c r="H176">
        <v>1</v>
      </c>
      <c r="I176" t="str" cm="1">
        <f t="array" ref="I176">TEXT(SUM(10^Code_Mask*(Cohort[[#This Row],[Fetal Pilot Scans, validated or not]:[Has child had an 18 month assessment.  NB this includes limited data, courtesy assessments etc]]&gt;0)),"0000000")</f>
        <v>0100100</v>
      </c>
      <c r="M176" s="1" t="str">
        <f>VLOOKUP(Cohort[[#This Row],[Code]],Codes[],COLUMN(Codes[[#Headers],[Meaning]]),FALSE)</f>
        <v>Term scan, Assessed at 18 months</v>
      </c>
      <c r="N176" s="1" t="str">
        <f>VLOOKUP(Cohort[[#This Row],[Code]],Codes[],COLUMN(Codes[[#Headers],[Parents Demographic]]),FALSE)</f>
        <v>Yes</v>
      </c>
      <c r="O176" s="1" t="str">
        <f>VLOOKUP(Cohort[[#This Row],[Code]],Codes[],COLUMN(Codes[[#Headers],[Mother''s Past Medical History]]),FALSE)</f>
        <v>Yes</v>
      </c>
      <c r="P176" s="1" t="str">
        <f>VLOOKUP(Cohort[[#This Row],[Code]],Codes[],COLUMN(Codes[[#Headers],[EDD + Mode of Conception]]),FALSE)</f>
        <v>Yes</v>
      </c>
      <c r="Q176" s="1" t="str">
        <f>VLOOKUP(Cohort[[#This Row],[Code]],Codes[],COLUMN(Codes[[#Headers],[Late Pregnancy History]]),FALSE)</f>
        <v>Yes</v>
      </c>
      <c r="R176" s="1" t="str">
        <f>VLOOKUP(Cohort[[#This Row],[Code]],Codes[],COLUMN(Codes[[#Headers],[Labour History]]),FALSE)</f>
        <v>Yes</v>
      </c>
      <c r="S176" s="1" t="str">
        <f>VLOOKUP(Cohort[[#This Row],[Code]],Codes[],COLUMN(Codes[[#Headers],[Baby Background Information]]),FALSE)</f>
        <v>Yes</v>
      </c>
      <c r="T176" s="1" t="str">
        <f>VLOOKUP(Cohort[[#This Row],[Code]],Codes[],COLUMN(Codes[[#Headers],[EPDS]]),FALSE)</f>
        <v>Yes</v>
      </c>
      <c r="U176" s="1" t="str">
        <f>VLOOKUP(Cohort[[#This Row],[Code]],Codes[],COLUMN(Codes[[#Headers],[Mother''s Medications]]),FALSE)</f>
        <v>Yes</v>
      </c>
      <c r="V176" s="1" t="str">
        <f>VLOOKUP(Cohort[[#This Row],[Code]],Codes[],COLUMN(Codes[[#Headers],[Baby Medications]]),FALSE)</f>
        <v>Yes</v>
      </c>
      <c r="W176" s="1" t="str">
        <f>VLOOKUP(Cohort[[#This Row],[Code]],Codes[],COLUMN(Codes[[#Headers],[Obstetric Histpry]]),FALSE)</f>
        <v>Yes</v>
      </c>
      <c r="X176" s="1" t="str">
        <f>VLOOKUP(Cohort[[#This Row],[Code]],Codes[],COLUMN(Codes[[#Headers],[18 Month Follow on Data]]),FALSE)</f>
        <v>Yes</v>
      </c>
    </row>
    <row r="177" spans="1:24" x14ac:dyDescent="0.2">
      <c r="A177" t="s">
        <v>188</v>
      </c>
      <c r="B177">
        <v>0</v>
      </c>
      <c r="C177">
        <v>0</v>
      </c>
      <c r="D177">
        <v>0</v>
      </c>
      <c r="E177">
        <v>1</v>
      </c>
      <c r="F177">
        <v>0</v>
      </c>
      <c r="G177">
        <v>0</v>
      </c>
      <c r="H177">
        <v>1</v>
      </c>
      <c r="I177" t="str" cm="1">
        <f t="array" ref="I177">TEXT(SUM(10^Code_Mask*(Cohort[[#This Row],[Fetal Pilot Scans, validated or not]:[Has child had an 18 month assessment.  NB this includes limited data, courtesy assessments etc]]&gt;0)),"0000000")</f>
        <v>0100100</v>
      </c>
      <c r="M177" s="1" t="str">
        <f>VLOOKUP(Cohort[[#This Row],[Code]],Codes[],COLUMN(Codes[[#Headers],[Meaning]]),FALSE)</f>
        <v>Term scan, Assessed at 18 months</v>
      </c>
      <c r="N177" s="1" t="str">
        <f>VLOOKUP(Cohort[[#This Row],[Code]],Codes[],COLUMN(Codes[[#Headers],[Parents Demographic]]),FALSE)</f>
        <v>Yes</v>
      </c>
      <c r="O177" s="1" t="str">
        <f>VLOOKUP(Cohort[[#This Row],[Code]],Codes[],COLUMN(Codes[[#Headers],[Mother''s Past Medical History]]),FALSE)</f>
        <v>Yes</v>
      </c>
      <c r="P177" s="1" t="str">
        <f>VLOOKUP(Cohort[[#This Row],[Code]],Codes[],COLUMN(Codes[[#Headers],[EDD + Mode of Conception]]),FALSE)</f>
        <v>Yes</v>
      </c>
      <c r="Q177" s="1" t="str">
        <f>VLOOKUP(Cohort[[#This Row],[Code]],Codes[],COLUMN(Codes[[#Headers],[Late Pregnancy History]]),FALSE)</f>
        <v>Yes</v>
      </c>
      <c r="R177" s="1" t="str">
        <f>VLOOKUP(Cohort[[#This Row],[Code]],Codes[],COLUMN(Codes[[#Headers],[Labour History]]),FALSE)</f>
        <v>Yes</v>
      </c>
      <c r="S177" s="1" t="str">
        <f>VLOOKUP(Cohort[[#This Row],[Code]],Codes[],COLUMN(Codes[[#Headers],[Baby Background Information]]),FALSE)</f>
        <v>Yes</v>
      </c>
      <c r="T177" s="1" t="str">
        <f>VLOOKUP(Cohort[[#This Row],[Code]],Codes[],COLUMN(Codes[[#Headers],[EPDS]]),FALSE)</f>
        <v>Yes</v>
      </c>
      <c r="U177" s="1" t="str">
        <f>VLOOKUP(Cohort[[#This Row],[Code]],Codes[],COLUMN(Codes[[#Headers],[Mother''s Medications]]),FALSE)</f>
        <v>Yes</v>
      </c>
      <c r="V177" s="1" t="str">
        <f>VLOOKUP(Cohort[[#This Row],[Code]],Codes[],COLUMN(Codes[[#Headers],[Baby Medications]]),FALSE)</f>
        <v>Yes</v>
      </c>
      <c r="W177" s="1" t="str">
        <f>VLOOKUP(Cohort[[#This Row],[Code]],Codes[],COLUMN(Codes[[#Headers],[Obstetric Histpry]]),FALSE)</f>
        <v>Yes</v>
      </c>
      <c r="X177" s="1" t="str">
        <f>VLOOKUP(Cohort[[#This Row],[Code]],Codes[],COLUMN(Codes[[#Headers],[18 Month Follow on Data]]),FALSE)</f>
        <v>Yes</v>
      </c>
    </row>
    <row r="178" spans="1:24" x14ac:dyDescent="0.2">
      <c r="A178" t="s">
        <v>189</v>
      </c>
      <c r="B178">
        <v>0</v>
      </c>
      <c r="C178">
        <v>0</v>
      </c>
      <c r="D178">
        <v>0</v>
      </c>
      <c r="E178">
        <v>1</v>
      </c>
      <c r="F178">
        <v>0</v>
      </c>
      <c r="G178">
        <v>0</v>
      </c>
      <c r="H178">
        <v>1</v>
      </c>
      <c r="I178" t="str" cm="1">
        <f t="array" ref="I178">TEXT(SUM(10^Code_Mask*(Cohort[[#This Row],[Fetal Pilot Scans, validated or not]:[Has child had an 18 month assessment.  NB this includes limited data, courtesy assessments etc]]&gt;0)),"0000000")</f>
        <v>0100100</v>
      </c>
      <c r="M178" s="1" t="str">
        <f>VLOOKUP(Cohort[[#This Row],[Code]],Codes[],COLUMN(Codes[[#Headers],[Meaning]]),FALSE)</f>
        <v>Term scan, Assessed at 18 months</v>
      </c>
      <c r="N178" s="1" t="str">
        <f>VLOOKUP(Cohort[[#This Row],[Code]],Codes[],COLUMN(Codes[[#Headers],[Parents Demographic]]),FALSE)</f>
        <v>Yes</v>
      </c>
      <c r="O178" s="1" t="str">
        <f>VLOOKUP(Cohort[[#This Row],[Code]],Codes[],COLUMN(Codes[[#Headers],[Mother''s Past Medical History]]),FALSE)</f>
        <v>Yes</v>
      </c>
      <c r="P178" s="1" t="str">
        <f>VLOOKUP(Cohort[[#This Row],[Code]],Codes[],COLUMN(Codes[[#Headers],[EDD + Mode of Conception]]),FALSE)</f>
        <v>Yes</v>
      </c>
      <c r="Q178" s="1" t="str">
        <f>VLOOKUP(Cohort[[#This Row],[Code]],Codes[],COLUMN(Codes[[#Headers],[Late Pregnancy History]]),FALSE)</f>
        <v>Yes</v>
      </c>
      <c r="R178" s="1" t="str">
        <f>VLOOKUP(Cohort[[#This Row],[Code]],Codes[],COLUMN(Codes[[#Headers],[Labour History]]),FALSE)</f>
        <v>Yes</v>
      </c>
      <c r="S178" s="1" t="str">
        <f>VLOOKUP(Cohort[[#This Row],[Code]],Codes[],COLUMN(Codes[[#Headers],[Baby Background Information]]),FALSE)</f>
        <v>Yes</v>
      </c>
      <c r="T178" s="1" t="str">
        <f>VLOOKUP(Cohort[[#This Row],[Code]],Codes[],COLUMN(Codes[[#Headers],[EPDS]]),FALSE)</f>
        <v>Yes</v>
      </c>
      <c r="U178" s="1" t="str">
        <f>VLOOKUP(Cohort[[#This Row],[Code]],Codes[],COLUMN(Codes[[#Headers],[Mother''s Medications]]),FALSE)</f>
        <v>Yes</v>
      </c>
      <c r="V178" s="1" t="str">
        <f>VLOOKUP(Cohort[[#This Row],[Code]],Codes[],COLUMN(Codes[[#Headers],[Baby Medications]]),FALSE)</f>
        <v>Yes</v>
      </c>
      <c r="W178" s="1" t="str">
        <f>VLOOKUP(Cohort[[#This Row],[Code]],Codes[],COLUMN(Codes[[#Headers],[Obstetric Histpry]]),FALSE)</f>
        <v>Yes</v>
      </c>
      <c r="X178" s="1" t="str">
        <f>VLOOKUP(Cohort[[#This Row],[Code]],Codes[],COLUMN(Codes[[#Headers],[18 Month Follow on Data]]),FALSE)</f>
        <v>Yes</v>
      </c>
    </row>
    <row r="179" spans="1:24" ht="51" x14ac:dyDescent="0.2">
      <c r="A179" t="s">
        <v>190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 t="str" cm="1">
        <f t="array" ref="I179">TEXT(SUM(10^Code_Mask*(Cohort[[#This Row],[Fetal Pilot Scans, validated or not]:[Has child had an 18 month assessment.  NB this includes limited data, courtesy assessments etc]]&gt;0)),"0000000")</f>
        <v>0000000</v>
      </c>
      <c r="K179" s="1" t="s">
        <v>191</v>
      </c>
      <c r="M179" s="1" t="str">
        <f>VLOOKUP(Cohort[[#This Row],[Code]],Codes[],COLUMN(Codes[[#Headers],[Meaning]]),FALSE)</f>
        <v>No dHCP data at ll.  ?Enrolment, ?Baby Born, ?EPDS but not cleaned</v>
      </c>
      <c r="N179" s="1" t="str">
        <f>VLOOKUP(Cohort[[#This Row],[Code]],Codes[],COLUMN(Codes[[#Headers],[Parents Demographic]]),FALSE)</f>
        <v>No</v>
      </c>
      <c r="O179" s="1" t="str">
        <f>VLOOKUP(Cohort[[#This Row],[Code]],Codes[],COLUMN(Codes[[#Headers],[Mother''s Past Medical History]]),FALSE)</f>
        <v>No</v>
      </c>
      <c r="P179" s="1" t="str">
        <f>VLOOKUP(Cohort[[#This Row],[Code]],Codes[],COLUMN(Codes[[#Headers],[EDD + Mode of Conception]]),FALSE)</f>
        <v>No</v>
      </c>
      <c r="Q179" s="1" t="str">
        <f>VLOOKUP(Cohort[[#This Row],[Code]],Codes[],COLUMN(Codes[[#Headers],[Late Pregnancy History]]),FALSE)</f>
        <v>No</v>
      </c>
      <c r="R179" s="1" t="str">
        <f>VLOOKUP(Cohort[[#This Row],[Code]],Codes[],COLUMN(Codes[[#Headers],[Labour History]]),FALSE)</f>
        <v>No</v>
      </c>
      <c r="S179" s="1" t="str">
        <f>VLOOKUP(Cohort[[#This Row],[Code]],Codes[],COLUMN(Codes[[#Headers],[Baby Background Information]]),FALSE)</f>
        <v>No</v>
      </c>
      <c r="T179" s="1" t="str">
        <f>VLOOKUP(Cohort[[#This Row],[Code]],Codes[],COLUMN(Codes[[#Headers],[EPDS]]),FALSE)</f>
        <v>No</v>
      </c>
      <c r="U179" s="1" t="str">
        <f>VLOOKUP(Cohort[[#This Row],[Code]],Codes[],COLUMN(Codes[[#Headers],[Mother''s Medications]]),FALSE)</f>
        <v>No</v>
      </c>
      <c r="V179" s="1" t="str">
        <f>VLOOKUP(Cohort[[#This Row],[Code]],Codes[],COLUMN(Codes[[#Headers],[Baby Medications]]),FALSE)</f>
        <v>No</v>
      </c>
      <c r="W179" s="1" t="str">
        <f>VLOOKUP(Cohort[[#This Row],[Code]],Codes[],COLUMN(Codes[[#Headers],[Obstetric Histpry]]),FALSE)</f>
        <v>No</v>
      </c>
      <c r="X179" s="1" t="str">
        <f>VLOOKUP(Cohort[[#This Row],[Code]],Codes[],COLUMN(Codes[[#Headers],[18 Month Follow on Data]]),FALSE)</f>
        <v>No</v>
      </c>
    </row>
    <row r="180" spans="1:24" ht="51" x14ac:dyDescent="0.2">
      <c r="A180" t="s">
        <v>192</v>
      </c>
      <c r="B180">
        <v>0</v>
      </c>
      <c r="C180">
        <v>0</v>
      </c>
      <c r="D180">
        <v>0</v>
      </c>
      <c r="E180">
        <v>0</v>
      </c>
      <c r="F180">
        <v>1</v>
      </c>
      <c r="G180">
        <v>1</v>
      </c>
      <c r="H180">
        <v>0</v>
      </c>
      <c r="I180" t="str" cm="1">
        <f t="array" ref="I180">TEXT(SUM(10^Code_Mask*(Cohort[[#This Row],[Fetal Pilot Scans, validated or not]:[Has child had an 18 month assessment.  NB this includes limited data, courtesy assessments etc]]&gt;0)),"0000000")</f>
        <v>0011000</v>
      </c>
      <c r="K180" s="1" t="s">
        <v>16</v>
      </c>
      <c r="M180" s="1" t="str">
        <f>VLOOKUP(Cohort[[#This Row],[Code]],Codes[],COLUMN(Codes[[#Headers],[Meaning]]),FALSE)</f>
        <v>Pre-term and pre-term at term scans, not assessed</v>
      </c>
      <c r="N180" s="1" t="str">
        <f>VLOOKUP(Cohort[[#This Row],[Code]],Codes[],COLUMN(Codes[[#Headers],[Parents Demographic]]),FALSE)</f>
        <v>Yes</v>
      </c>
      <c r="O180" s="1" t="str">
        <f>VLOOKUP(Cohort[[#This Row],[Code]],Codes[],COLUMN(Codes[[#Headers],[Mother''s Past Medical History]]),FALSE)</f>
        <v>Yes</v>
      </c>
      <c r="P180" s="1" t="str">
        <f>VLOOKUP(Cohort[[#This Row],[Code]],Codes[],COLUMN(Codes[[#Headers],[EDD + Mode of Conception]]),FALSE)</f>
        <v>Yes</v>
      </c>
      <c r="Q180" s="1" t="str">
        <f>VLOOKUP(Cohort[[#This Row],[Code]],Codes[],COLUMN(Codes[[#Headers],[Late Pregnancy History]]),FALSE)</f>
        <v>Yes</v>
      </c>
      <c r="R180" s="1" t="str">
        <f>VLOOKUP(Cohort[[#This Row],[Code]],Codes[],COLUMN(Codes[[#Headers],[Labour History]]),FALSE)</f>
        <v>Yes</v>
      </c>
      <c r="S180" s="1" t="str">
        <f>VLOOKUP(Cohort[[#This Row],[Code]],Codes[],COLUMN(Codes[[#Headers],[Baby Background Information]]),FALSE)</f>
        <v>Yes</v>
      </c>
      <c r="T180" s="1" t="str">
        <f>VLOOKUP(Cohort[[#This Row],[Code]],Codes[],COLUMN(Codes[[#Headers],[EPDS]]),FALSE)</f>
        <v>Yes</v>
      </c>
      <c r="U180" s="1" t="str">
        <f>VLOOKUP(Cohort[[#This Row],[Code]],Codes[],COLUMN(Codes[[#Headers],[Mother''s Medications]]),FALSE)</f>
        <v>Yes</v>
      </c>
      <c r="V180" s="1" t="str">
        <f>VLOOKUP(Cohort[[#This Row],[Code]],Codes[],COLUMN(Codes[[#Headers],[Baby Medications]]),FALSE)</f>
        <v>Yes</v>
      </c>
      <c r="W180" s="1" t="str">
        <f>VLOOKUP(Cohort[[#This Row],[Code]],Codes[],COLUMN(Codes[[#Headers],[Obstetric Histpry]]),FALSE)</f>
        <v>Yes</v>
      </c>
      <c r="X180" s="1" t="str">
        <f>VLOOKUP(Cohort[[#This Row],[Code]],Codes[],COLUMN(Codes[[#Headers],[18 Month Follow on Data]]),FALSE)</f>
        <v>No</v>
      </c>
    </row>
    <row r="181" spans="1:24" x14ac:dyDescent="0.2">
      <c r="A181" t="s">
        <v>193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1</v>
      </c>
      <c r="H181">
        <v>1</v>
      </c>
      <c r="I181" t="str" cm="1">
        <f t="array" ref="I181">TEXT(SUM(10^Code_Mask*(Cohort[[#This Row],[Fetal Pilot Scans, validated or not]:[Has child had an 18 month assessment.  NB this includes limited data, courtesy assessments etc]]&gt;0)),"0000000")</f>
        <v>0001100</v>
      </c>
      <c r="M181" s="1" t="str">
        <f>VLOOKUP(Cohort[[#This Row],[Code]],Codes[],COLUMN(Codes[[#Headers],[Meaning]]),FALSE)</f>
        <v>Pre-term_at term only, no other scans, assessed at 18 months</v>
      </c>
      <c r="N181" s="1" t="str">
        <f>VLOOKUP(Cohort[[#This Row],[Code]],Codes[],COLUMN(Codes[[#Headers],[Parents Demographic]]),FALSE)</f>
        <v>Yes</v>
      </c>
      <c r="O181" s="1" t="str">
        <f>VLOOKUP(Cohort[[#This Row],[Code]],Codes[],COLUMN(Codes[[#Headers],[Mother''s Past Medical History]]),FALSE)</f>
        <v>Yes</v>
      </c>
      <c r="P181" s="1" t="str">
        <f>VLOOKUP(Cohort[[#This Row],[Code]],Codes[],COLUMN(Codes[[#Headers],[EDD + Mode of Conception]]),FALSE)</f>
        <v>Yes</v>
      </c>
      <c r="Q181" s="1" t="str">
        <f>VLOOKUP(Cohort[[#This Row],[Code]],Codes[],COLUMN(Codes[[#Headers],[Late Pregnancy History]]),FALSE)</f>
        <v>Yes</v>
      </c>
      <c r="R181" s="1" t="str">
        <f>VLOOKUP(Cohort[[#This Row],[Code]],Codes[],COLUMN(Codes[[#Headers],[Labour History]]),FALSE)</f>
        <v>Yes</v>
      </c>
      <c r="S181" s="1" t="str">
        <f>VLOOKUP(Cohort[[#This Row],[Code]],Codes[],COLUMN(Codes[[#Headers],[Baby Background Information]]),FALSE)</f>
        <v>Yes</v>
      </c>
      <c r="T181" s="1" t="str">
        <f>VLOOKUP(Cohort[[#This Row],[Code]],Codes[],COLUMN(Codes[[#Headers],[EPDS]]),FALSE)</f>
        <v>Yes</v>
      </c>
      <c r="U181" s="1" t="str">
        <f>VLOOKUP(Cohort[[#This Row],[Code]],Codes[],COLUMN(Codes[[#Headers],[Mother''s Medications]]),FALSE)</f>
        <v>Yes</v>
      </c>
      <c r="V181" s="1" t="str">
        <f>VLOOKUP(Cohort[[#This Row],[Code]],Codes[],COLUMN(Codes[[#Headers],[Baby Medications]]),FALSE)</f>
        <v>Yes</v>
      </c>
      <c r="W181" s="1" t="str">
        <f>VLOOKUP(Cohort[[#This Row],[Code]],Codes[],COLUMN(Codes[[#Headers],[Obstetric Histpry]]),FALSE)</f>
        <v>Yes</v>
      </c>
      <c r="X181" s="1" t="str">
        <f>VLOOKUP(Cohort[[#This Row],[Code]],Codes[],COLUMN(Codes[[#Headers],[18 Month Follow on Data]]),FALSE)</f>
        <v>Yes</v>
      </c>
    </row>
    <row r="182" spans="1:24" x14ac:dyDescent="0.2">
      <c r="A182" t="s">
        <v>194</v>
      </c>
      <c r="B182">
        <v>0</v>
      </c>
      <c r="C182">
        <v>0</v>
      </c>
      <c r="D182">
        <v>0</v>
      </c>
      <c r="E182">
        <v>1</v>
      </c>
      <c r="F182">
        <v>0</v>
      </c>
      <c r="G182">
        <v>0</v>
      </c>
      <c r="H182">
        <v>0</v>
      </c>
      <c r="I182" t="str" cm="1">
        <f t="array" ref="I182">TEXT(SUM(10^Code_Mask*(Cohort[[#This Row],[Fetal Pilot Scans, validated or not]:[Has child had an 18 month assessment.  NB this includes limited data, courtesy assessments etc]]&gt;0)),"0000000")</f>
        <v>0100000</v>
      </c>
      <c r="M182" s="1" t="str">
        <f>VLOOKUP(Cohort[[#This Row],[Code]],Codes[],COLUMN(Codes[[#Headers],[Meaning]]),FALSE)</f>
        <v>Term scan, not assessed</v>
      </c>
      <c r="N182" s="1" t="str">
        <f>VLOOKUP(Cohort[[#This Row],[Code]],Codes[],COLUMN(Codes[[#Headers],[Parents Demographic]]),FALSE)</f>
        <v>Yes</v>
      </c>
      <c r="O182" s="1" t="str">
        <f>VLOOKUP(Cohort[[#This Row],[Code]],Codes[],COLUMN(Codes[[#Headers],[Mother''s Past Medical History]]),FALSE)</f>
        <v>Yes</v>
      </c>
      <c r="P182" s="1" t="str">
        <f>VLOOKUP(Cohort[[#This Row],[Code]],Codes[],COLUMN(Codes[[#Headers],[EDD + Mode of Conception]]),FALSE)</f>
        <v>Yes</v>
      </c>
      <c r="Q182" s="1" t="str">
        <f>VLOOKUP(Cohort[[#This Row],[Code]],Codes[],COLUMN(Codes[[#Headers],[Late Pregnancy History]]),FALSE)</f>
        <v>Yes</v>
      </c>
      <c r="R182" s="1" t="str">
        <f>VLOOKUP(Cohort[[#This Row],[Code]],Codes[],COLUMN(Codes[[#Headers],[Labour History]]),FALSE)</f>
        <v>Yes</v>
      </c>
      <c r="S182" s="1" t="str">
        <f>VLOOKUP(Cohort[[#This Row],[Code]],Codes[],COLUMN(Codes[[#Headers],[Baby Background Information]]),FALSE)</f>
        <v>Yes</v>
      </c>
      <c r="T182" s="1" t="str">
        <f>VLOOKUP(Cohort[[#This Row],[Code]],Codes[],COLUMN(Codes[[#Headers],[EPDS]]),FALSE)</f>
        <v>Yes</v>
      </c>
      <c r="U182" s="1" t="str">
        <f>VLOOKUP(Cohort[[#This Row],[Code]],Codes[],COLUMN(Codes[[#Headers],[Mother''s Medications]]),FALSE)</f>
        <v>Yes</v>
      </c>
      <c r="V182" s="1" t="str">
        <f>VLOOKUP(Cohort[[#This Row],[Code]],Codes[],COLUMN(Codes[[#Headers],[Baby Medications]]),FALSE)</f>
        <v>Yes</v>
      </c>
      <c r="W182" s="1" t="str">
        <f>VLOOKUP(Cohort[[#This Row],[Code]],Codes[],COLUMN(Codes[[#Headers],[Obstetric Histpry]]),FALSE)</f>
        <v>Yes</v>
      </c>
      <c r="X182" s="1" t="str">
        <f>VLOOKUP(Cohort[[#This Row],[Code]],Codes[],COLUMN(Codes[[#Headers],[18 Month Follow on Data]]),FALSE)</f>
        <v>No</v>
      </c>
    </row>
    <row r="183" spans="1:24" x14ac:dyDescent="0.2">
      <c r="A183" t="s">
        <v>195</v>
      </c>
      <c r="B183">
        <v>0</v>
      </c>
      <c r="C183">
        <v>0</v>
      </c>
      <c r="D183">
        <v>0</v>
      </c>
      <c r="E183">
        <v>1</v>
      </c>
      <c r="F183">
        <v>0</v>
      </c>
      <c r="G183">
        <v>0</v>
      </c>
      <c r="H183">
        <v>1</v>
      </c>
      <c r="I183" t="str" cm="1">
        <f t="array" ref="I183">TEXT(SUM(10^Code_Mask*(Cohort[[#This Row],[Fetal Pilot Scans, validated or not]:[Has child had an 18 month assessment.  NB this includes limited data, courtesy assessments etc]]&gt;0)),"0000000")</f>
        <v>0100100</v>
      </c>
      <c r="M183" s="1" t="str">
        <f>VLOOKUP(Cohort[[#This Row],[Code]],Codes[],COLUMN(Codes[[#Headers],[Meaning]]),FALSE)</f>
        <v>Term scan, Assessed at 18 months</v>
      </c>
      <c r="N183" s="1" t="str">
        <f>VLOOKUP(Cohort[[#This Row],[Code]],Codes[],COLUMN(Codes[[#Headers],[Parents Demographic]]),FALSE)</f>
        <v>Yes</v>
      </c>
      <c r="O183" s="1" t="str">
        <f>VLOOKUP(Cohort[[#This Row],[Code]],Codes[],COLUMN(Codes[[#Headers],[Mother''s Past Medical History]]),FALSE)</f>
        <v>Yes</v>
      </c>
      <c r="P183" s="1" t="str">
        <f>VLOOKUP(Cohort[[#This Row],[Code]],Codes[],COLUMN(Codes[[#Headers],[EDD + Mode of Conception]]),FALSE)</f>
        <v>Yes</v>
      </c>
      <c r="Q183" s="1" t="str">
        <f>VLOOKUP(Cohort[[#This Row],[Code]],Codes[],COLUMN(Codes[[#Headers],[Late Pregnancy History]]),FALSE)</f>
        <v>Yes</v>
      </c>
      <c r="R183" s="1" t="str">
        <f>VLOOKUP(Cohort[[#This Row],[Code]],Codes[],COLUMN(Codes[[#Headers],[Labour History]]),FALSE)</f>
        <v>Yes</v>
      </c>
      <c r="S183" s="1" t="str">
        <f>VLOOKUP(Cohort[[#This Row],[Code]],Codes[],COLUMN(Codes[[#Headers],[Baby Background Information]]),FALSE)</f>
        <v>Yes</v>
      </c>
      <c r="T183" s="1" t="str">
        <f>VLOOKUP(Cohort[[#This Row],[Code]],Codes[],COLUMN(Codes[[#Headers],[EPDS]]),FALSE)</f>
        <v>Yes</v>
      </c>
      <c r="U183" s="1" t="str">
        <f>VLOOKUP(Cohort[[#This Row],[Code]],Codes[],COLUMN(Codes[[#Headers],[Mother''s Medications]]),FALSE)</f>
        <v>Yes</v>
      </c>
      <c r="V183" s="1" t="str">
        <f>VLOOKUP(Cohort[[#This Row],[Code]],Codes[],COLUMN(Codes[[#Headers],[Baby Medications]]),FALSE)</f>
        <v>Yes</v>
      </c>
      <c r="W183" s="1" t="str">
        <f>VLOOKUP(Cohort[[#This Row],[Code]],Codes[],COLUMN(Codes[[#Headers],[Obstetric Histpry]]),FALSE)</f>
        <v>Yes</v>
      </c>
      <c r="X183" s="1" t="str">
        <f>VLOOKUP(Cohort[[#This Row],[Code]],Codes[],COLUMN(Codes[[#Headers],[18 Month Follow on Data]]),FALSE)</f>
        <v>Yes</v>
      </c>
    </row>
    <row r="184" spans="1:24" x14ac:dyDescent="0.2">
      <c r="A184" t="s">
        <v>196</v>
      </c>
      <c r="B184">
        <v>0</v>
      </c>
      <c r="C184">
        <v>0</v>
      </c>
      <c r="D184">
        <v>0</v>
      </c>
      <c r="E184">
        <v>1</v>
      </c>
      <c r="F184">
        <v>0</v>
      </c>
      <c r="G184">
        <v>0</v>
      </c>
      <c r="H184">
        <v>0</v>
      </c>
      <c r="I184" t="str" cm="1">
        <f t="array" ref="I184">TEXT(SUM(10^Code_Mask*(Cohort[[#This Row],[Fetal Pilot Scans, validated or not]:[Has child had an 18 month assessment.  NB this includes limited data, courtesy assessments etc]]&gt;0)),"0000000")</f>
        <v>0100000</v>
      </c>
      <c r="M184" s="1" t="str">
        <f>VLOOKUP(Cohort[[#This Row],[Code]],Codes[],COLUMN(Codes[[#Headers],[Meaning]]),FALSE)</f>
        <v>Term scan, not assessed</v>
      </c>
      <c r="N184" s="1" t="str">
        <f>VLOOKUP(Cohort[[#This Row],[Code]],Codes[],COLUMN(Codes[[#Headers],[Parents Demographic]]),FALSE)</f>
        <v>Yes</v>
      </c>
      <c r="O184" s="1" t="str">
        <f>VLOOKUP(Cohort[[#This Row],[Code]],Codes[],COLUMN(Codes[[#Headers],[Mother''s Past Medical History]]),FALSE)</f>
        <v>Yes</v>
      </c>
      <c r="P184" s="1" t="str">
        <f>VLOOKUP(Cohort[[#This Row],[Code]],Codes[],COLUMN(Codes[[#Headers],[EDD + Mode of Conception]]),FALSE)</f>
        <v>Yes</v>
      </c>
      <c r="Q184" s="1" t="str">
        <f>VLOOKUP(Cohort[[#This Row],[Code]],Codes[],COLUMN(Codes[[#Headers],[Late Pregnancy History]]),FALSE)</f>
        <v>Yes</v>
      </c>
      <c r="R184" s="1" t="str">
        <f>VLOOKUP(Cohort[[#This Row],[Code]],Codes[],COLUMN(Codes[[#Headers],[Labour History]]),FALSE)</f>
        <v>Yes</v>
      </c>
      <c r="S184" s="1" t="str">
        <f>VLOOKUP(Cohort[[#This Row],[Code]],Codes[],COLUMN(Codes[[#Headers],[Baby Background Information]]),FALSE)</f>
        <v>Yes</v>
      </c>
      <c r="T184" s="1" t="str">
        <f>VLOOKUP(Cohort[[#This Row],[Code]],Codes[],COLUMN(Codes[[#Headers],[EPDS]]),FALSE)</f>
        <v>Yes</v>
      </c>
      <c r="U184" s="1" t="str">
        <f>VLOOKUP(Cohort[[#This Row],[Code]],Codes[],COLUMN(Codes[[#Headers],[Mother''s Medications]]),FALSE)</f>
        <v>Yes</v>
      </c>
      <c r="V184" s="1" t="str">
        <f>VLOOKUP(Cohort[[#This Row],[Code]],Codes[],COLUMN(Codes[[#Headers],[Baby Medications]]),FALSE)</f>
        <v>Yes</v>
      </c>
      <c r="W184" s="1" t="str">
        <f>VLOOKUP(Cohort[[#This Row],[Code]],Codes[],COLUMN(Codes[[#Headers],[Obstetric Histpry]]),FALSE)</f>
        <v>Yes</v>
      </c>
      <c r="X184" s="1" t="str">
        <f>VLOOKUP(Cohort[[#This Row],[Code]],Codes[],COLUMN(Codes[[#Headers],[18 Month Follow on Data]]),FALSE)</f>
        <v>No</v>
      </c>
    </row>
    <row r="185" spans="1:24" x14ac:dyDescent="0.2">
      <c r="A185" t="s">
        <v>197</v>
      </c>
      <c r="B185">
        <v>0</v>
      </c>
      <c r="C185">
        <v>0</v>
      </c>
      <c r="D185">
        <v>0</v>
      </c>
      <c r="E185">
        <v>1</v>
      </c>
      <c r="F185">
        <v>0</v>
      </c>
      <c r="G185">
        <v>0</v>
      </c>
      <c r="H185">
        <v>1</v>
      </c>
      <c r="I185" t="str" cm="1">
        <f t="array" ref="I185">TEXT(SUM(10^Code_Mask*(Cohort[[#This Row],[Fetal Pilot Scans, validated or not]:[Has child had an 18 month assessment.  NB this includes limited data, courtesy assessments etc]]&gt;0)),"0000000")</f>
        <v>0100100</v>
      </c>
      <c r="M185" s="1" t="str">
        <f>VLOOKUP(Cohort[[#This Row],[Code]],Codes[],COLUMN(Codes[[#Headers],[Meaning]]),FALSE)</f>
        <v>Term scan, Assessed at 18 months</v>
      </c>
      <c r="N185" s="1" t="str">
        <f>VLOOKUP(Cohort[[#This Row],[Code]],Codes[],COLUMN(Codes[[#Headers],[Parents Demographic]]),FALSE)</f>
        <v>Yes</v>
      </c>
      <c r="O185" s="1" t="str">
        <f>VLOOKUP(Cohort[[#This Row],[Code]],Codes[],COLUMN(Codes[[#Headers],[Mother''s Past Medical History]]),FALSE)</f>
        <v>Yes</v>
      </c>
      <c r="P185" s="1" t="str">
        <f>VLOOKUP(Cohort[[#This Row],[Code]],Codes[],COLUMN(Codes[[#Headers],[EDD + Mode of Conception]]),FALSE)</f>
        <v>Yes</v>
      </c>
      <c r="Q185" s="1" t="str">
        <f>VLOOKUP(Cohort[[#This Row],[Code]],Codes[],COLUMN(Codes[[#Headers],[Late Pregnancy History]]),FALSE)</f>
        <v>Yes</v>
      </c>
      <c r="R185" s="1" t="str">
        <f>VLOOKUP(Cohort[[#This Row],[Code]],Codes[],COLUMN(Codes[[#Headers],[Labour History]]),FALSE)</f>
        <v>Yes</v>
      </c>
      <c r="S185" s="1" t="str">
        <f>VLOOKUP(Cohort[[#This Row],[Code]],Codes[],COLUMN(Codes[[#Headers],[Baby Background Information]]),FALSE)</f>
        <v>Yes</v>
      </c>
      <c r="T185" s="1" t="str">
        <f>VLOOKUP(Cohort[[#This Row],[Code]],Codes[],COLUMN(Codes[[#Headers],[EPDS]]),FALSE)</f>
        <v>Yes</v>
      </c>
      <c r="U185" s="1" t="str">
        <f>VLOOKUP(Cohort[[#This Row],[Code]],Codes[],COLUMN(Codes[[#Headers],[Mother''s Medications]]),FALSE)</f>
        <v>Yes</v>
      </c>
      <c r="V185" s="1" t="str">
        <f>VLOOKUP(Cohort[[#This Row],[Code]],Codes[],COLUMN(Codes[[#Headers],[Baby Medications]]),FALSE)</f>
        <v>Yes</v>
      </c>
      <c r="W185" s="1" t="str">
        <f>VLOOKUP(Cohort[[#This Row],[Code]],Codes[],COLUMN(Codes[[#Headers],[Obstetric Histpry]]),FALSE)</f>
        <v>Yes</v>
      </c>
      <c r="X185" s="1" t="str">
        <f>VLOOKUP(Cohort[[#This Row],[Code]],Codes[],COLUMN(Codes[[#Headers],[18 Month Follow on Data]]),FALSE)</f>
        <v>Yes</v>
      </c>
    </row>
    <row r="186" spans="1:24" ht="51" x14ac:dyDescent="0.2">
      <c r="A186" t="s">
        <v>198</v>
      </c>
      <c r="B186">
        <v>0</v>
      </c>
      <c r="C186">
        <v>0</v>
      </c>
      <c r="D186">
        <v>0</v>
      </c>
      <c r="E186">
        <v>1</v>
      </c>
      <c r="F186">
        <v>0</v>
      </c>
      <c r="G186">
        <v>0</v>
      </c>
      <c r="H186">
        <v>0</v>
      </c>
      <c r="I186" t="str" cm="1">
        <f t="array" ref="I186">TEXT(SUM(10^Code_Mask*(Cohort[[#This Row],[Fetal Pilot Scans, validated or not]:[Has child had an 18 month assessment.  NB this includes limited data, courtesy assessments etc]]&gt;0)),"0000000")</f>
        <v>0100000</v>
      </c>
      <c r="K186" s="1" t="s">
        <v>16</v>
      </c>
      <c r="M186" s="1" t="str">
        <f>VLOOKUP(Cohort[[#This Row],[Code]],Codes[],COLUMN(Codes[[#Headers],[Meaning]]),FALSE)</f>
        <v>Term scan, not assessed</v>
      </c>
      <c r="N186" s="1" t="str">
        <f>VLOOKUP(Cohort[[#This Row],[Code]],Codes[],COLUMN(Codes[[#Headers],[Parents Demographic]]),FALSE)</f>
        <v>Yes</v>
      </c>
      <c r="O186" s="1" t="str">
        <f>VLOOKUP(Cohort[[#This Row],[Code]],Codes[],COLUMN(Codes[[#Headers],[Mother''s Past Medical History]]),FALSE)</f>
        <v>Yes</v>
      </c>
      <c r="P186" s="1" t="str">
        <f>VLOOKUP(Cohort[[#This Row],[Code]],Codes[],COLUMN(Codes[[#Headers],[EDD + Mode of Conception]]),FALSE)</f>
        <v>Yes</v>
      </c>
      <c r="Q186" s="1" t="str">
        <f>VLOOKUP(Cohort[[#This Row],[Code]],Codes[],COLUMN(Codes[[#Headers],[Late Pregnancy History]]),FALSE)</f>
        <v>Yes</v>
      </c>
      <c r="R186" s="1" t="str">
        <f>VLOOKUP(Cohort[[#This Row],[Code]],Codes[],COLUMN(Codes[[#Headers],[Labour History]]),FALSE)</f>
        <v>Yes</v>
      </c>
      <c r="S186" s="1" t="str">
        <f>VLOOKUP(Cohort[[#This Row],[Code]],Codes[],COLUMN(Codes[[#Headers],[Baby Background Information]]),FALSE)</f>
        <v>Yes</v>
      </c>
      <c r="T186" s="1" t="str">
        <f>VLOOKUP(Cohort[[#This Row],[Code]],Codes[],COLUMN(Codes[[#Headers],[EPDS]]),FALSE)</f>
        <v>Yes</v>
      </c>
      <c r="U186" s="1" t="str">
        <f>VLOOKUP(Cohort[[#This Row],[Code]],Codes[],COLUMN(Codes[[#Headers],[Mother''s Medications]]),FALSE)</f>
        <v>Yes</v>
      </c>
      <c r="V186" s="1" t="str">
        <f>VLOOKUP(Cohort[[#This Row],[Code]],Codes[],COLUMN(Codes[[#Headers],[Baby Medications]]),FALSE)</f>
        <v>Yes</v>
      </c>
      <c r="W186" s="1" t="str">
        <f>VLOOKUP(Cohort[[#This Row],[Code]],Codes[],COLUMN(Codes[[#Headers],[Obstetric Histpry]]),FALSE)</f>
        <v>Yes</v>
      </c>
      <c r="X186" s="1" t="str">
        <f>VLOOKUP(Cohort[[#This Row],[Code]],Codes[],COLUMN(Codes[[#Headers],[18 Month Follow on Data]]),FALSE)</f>
        <v>No</v>
      </c>
    </row>
    <row r="187" spans="1:24" x14ac:dyDescent="0.2">
      <c r="A187" t="s">
        <v>199</v>
      </c>
      <c r="B187">
        <v>0</v>
      </c>
      <c r="C187">
        <v>0</v>
      </c>
      <c r="D187">
        <v>0</v>
      </c>
      <c r="E187">
        <v>1</v>
      </c>
      <c r="F187">
        <v>0</v>
      </c>
      <c r="G187">
        <v>0</v>
      </c>
      <c r="H187">
        <v>1</v>
      </c>
      <c r="I187" t="str" cm="1">
        <f t="array" ref="I187">TEXT(SUM(10^Code_Mask*(Cohort[[#This Row],[Fetal Pilot Scans, validated or not]:[Has child had an 18 month assessment.  NB this includes limited data, courtesy assessments etc]]&gt;0)),"0000000")</f>
        <v>0100100</v>
      </c>
      <c r="M187" s="1" t="str">
        <f>VLOOKUP(Cohort[[#This Row],[Code]],Codes[],COLUMN(Codes[[#Headers],[Meaning]]),FALSE)</f>
        <v>Term scan, Assessed at 18 months</v>
      </c>
      <c r="N187" s="1" t="str">
        <f>VLOOKUP(Cohort[[#This Row],[Code]],Codes[],COLUMN(Codes[[#Headers],[Parents Demographic]]),FALSE)</f>
        <v>Yes</v>
      </c>
      <c r="O187" s="1" t="str">
        <f>VLOOKUP(Cohort[[#This Row],[Code]],Codes[],COLUMN(Codes[[#Headers],[Mother''s Past Medical History]]),FALSE)</f>
        <v>Yes</v>
      </c>
      <c r="P187" s="1" t="str">
        <f>VLOOKUP(Cohort[[#This Row],[Code]],Codes[],COLUMN(Codes[[#Headers],[EDD + Mode of Conception]]),FALSE)</f>
        <v>Yes</v>
      </c>
      <c r="Q187" s="1" t="str">
        <f>VLOOKUP(Cohort[[#This Row],[Code]],Codes[],COLUMN(Codes[[#Headers],[Late Pregnancy History]]),FALSE)</f>
        <v>Yes</v>
      </c>
      <c r="R187" s="1" t="str">
        <f>VLOOKUP(Cohort[[#This Row],[Code]],Codes[],COLUMN(Codes[[#Headers],[Labour History]]),FALSE)</f>
        <v>Yes</v>
      </c>
      <c r="S187" s="1" t="str">
        <f>VLOOKUP(Cohort[[#This Row],[Code]],Codes[],COLUMN(Codes[[#Headers],[Baby Background Information]]),FALSE)</f>
        <v>Yes</v>
      </c>
      <c r="T187" s="1" t="str">
        <f>VLOOKUP(Cohort[[#This Row],[Code]],Codes[],COLUMN(Codes[[#Headers],[EPDS]]),FALSE)</f>
        <v>Yes</v>
      </c>
      <c r="U187" s="1" t="str">
        <f>VLOOKUP(Cohort[[#This Row],[Code]],Codes[],COLUMN(Codes[[#Headers],[Mother''s Medications]]),FALSE)</f>
        <v>Yes</v>
      </c>
      <c r="V187" s="1" t="str">
        <f>VLOOKUP(Cohort[[#This Row],[Code]],Codes[],COLUMN(Codes[[#Headers],[Baby Medications]]),FALSE)</f>
        <v>Yes</v>
      </c>
      <c r="W187" s="1" t="str">
        <f>VLOOKUP(Cohort[[#This Row],[Code]],Codes[],COLUMN(Codes[[#Headers],[Obstetric Histpry]]),FALSE)</f>
        <v>Yes</v>
      </c>
      <c r="X187" s="1" t="str">
        <f>VLOOKUP(Cohort[[#This Row],[Code]],Codes[],COLUMN(Codes[[#Headers],[18 Month Follow on Data]]),FALSE)</f>
        <v>Yes</v>
      </c>
    </row>
    <row r="188" spans="1:24" x14ac:dyDescent="0.2">
      <c r="A188" t="s">
        <v>200</v>
      </c>
      <c r="B188">
        <v>0</v>
      </c>
      <c r="C188">
        <v>0</v>
      </c>
      <c r="D188">
        <v>0</v>
      </c>
      <c r="E188">
        <v>1</v>
      </c>
      <c r="F188">
        <v>0</v>
      </c>
      <c r="G188">
        <v>0</v>
      </c>
      <c r="H188">
        <v>1</v>
      </c>
      <c r="I188" t="str" cm="1">
        <f t="array" ref="I188">TEXT(SUM(10^Code_Mask*(Cohort[[#This Row],[Fetal Pilot Scans, validated or not]:[Has child had an 18 month assessment.  NB this includes limited data, courtesy assessments etc]]&gt;0)),"0000000")</f>
        <v>0100100</v>
      </c>
      <c r="M188" s="1" t="str">
        <f>VLOOKUP(Cohort[[#This Row],[Code]],Codes[],COLUMN(Codes[[#Headers],[Meaning]]),FALSE)</f>
        <v>Term scan, Assessed at 18 months</v>
      </c>
      <c r="N188" s="1" t="str">
        <f>VLOOKUP(Cohort[[#This Row],[Code]],Codes[],COLUMN(Codes[[#Headers],[Parents Demographic]]),FALSE)</f>
        <v>Yes</v>
      </c>
      <c r="O188" s="1" t="str">
        <f>VLOOKUP(Cohort[[#This Row],[Code]],Codes[],COLUMN(Codes[[#Headers],[Mother''s Past Medical History]]),FALSE)</f>
        <v>Yes</v>
      </c>
      <c r="P188" s="1" t="str">
        <f>VLOOKUP(Cohort[[#This Row],[Code]],Codes[],COLUMN(Codes[[#Headers],[EDD + Mode of Conception]]),FALSE)</f>
        <v>Yes</v>
      </c>
      <c r="Q188" s="1" t="str">
        <f>VLOOKUP(Cohort[[#This Row],[Code]],Codes[],COLUMN(Codes[[#Headers],[Late Pregnancy History]]),FALSE)</f>
        <v>Yes</v>
      </c>
      <c r="R188" s="1" t="str">
        <f>VLOOKUP(Cohort[[#This Row],[Code]],Codes[],COLUMN(Codes[[#Headers],[Labour History]]),FALSE)</f>
        <v>Yes</v>
      </c>
      <c r="S188" s="1" t="str">
        <f>VLOOKUP(Cohort[[#This Row],[Code]],Codes[],COLUMN(Codes[[#Headers],[Baby Background Information]]),FALSE)</f>
        <v>Yes</v>
      </c>
      <c r="T188" s="1" t="str">
        <f>VLOOKUP(Cohort[[#This Row],[Code]],Codes[],COLUMN(Codes[[#Headers],[EPDS]]),FALSE)</f>
        <v>Yes</v>
      </c>
      <c r="U188" s="1" t="str">
        <f>VLOOKUP(Cohort[[#This Row],[Code]],Codes[],COLUMN(Codes[[#Headers],[Mother''s Medications]]),FALSE)</f>
        <v>Yes</v>
      </c>
      <c r="V188" s="1" t="str">
        <f>VLOOKUP(Cohort[[#This Row],[Code]],Codes[],COLUMN(Codes[[#Headers],[Baby Medications]]),FALSE)</f>
        <v>Yes</v>
      </c>
      <c r="W188" s="1" t="str">
        <f>VLOOKUP(Cohort[[#This Row],[Code]],Codes[],COLUMN(Codes[[#Headers],[Obstetric Histpry]]),FALSE)</f>
        <v>Yes</v>
      </c>
      <c r="X188" s="1" t="str">
        <f>VLOOKUP(Cohort[[#This Row],[Code]],Codes[],COLUMN(Codes[[#Headers],[18 Month Follow on Data]]),FALSE)</f>
        <v>Yes</v>
      </c>
    </row>
    <row r="189" spans="1:24" x14ac:dyDescent="0.2">
      <c r="A189" t="s">
        <v>201</v>
      </c>
      <c r="B189">
        <v>0</v>
      </c>
      <c r="C189">
        <v>0</v>
      </c>
      <c r="D189">
        <v>0</v>
      </c>
      <c r="E189">
        <v>1</v>
      </c>
      <c r="F189">
        <v>0</v>
      </c>
      <c r="G189">
        <v>0</v>
      </c>
      <c r="H189">
        <v>1</v>
      </c>
      <c r="I189" t="str" cm="1">
        <f t="array" ref="I189">TEXT(SUM(10^Code_Mask*(Cohort[[#This Row],[Fetal Pilot Scans, validated or not]:[Has child had an 18 month assessment.  NB this includes limited data, courtesy assessments etc]]&gt;0)),"0000000")</f>
        <v>0100100</v>
      </c>
      <c r="M189" s="1" t="str">
        <f>VLOOKUP(Cohort[[#This Row],[Code]],Codes[],COLUMN(Codes[[#Headers],[Meaning]]),FALSE)</f>
        <v>Term scan, Assessed at 18 months</v>
      </c>
      <c r="N189" s="1" t="str">
        <f>VLOOKUP(Cohort[[#This Row],[Code]],Codes[],COLUMN(Codes[[#Headers],[Parents Demographic]]),FALSE)</f>
        <v>Yes</v>
      </c>
      <c r="O189" s="1" t="str">
        <f>VLOOKUP(Cohort[[#This Row],[Code]],Codes[],COLUMN(Codes[[#Headers],[Mother''s Past Medical History]]),FALSE)</f>
        <v>Yes</v>
      </c>
      <c r="P189" s="1" t="str">
        <f>VLOOKUP(Cohort[[#This Row],[Code]],Codes[],COLUMN(Codes[[#Headers],[EDD + Mode of Conception]]),FALSE)</f>
        <v>Yes</v>
      </c>
      <c r="Q189" s="1" t="str">
        <f>VLOOKUP(Cohort[[#This Row],[Code]],Codes[],COLUMN(Codes[[#Headers],[Late Pregnancy History]]),FALSE)</f>
        <v>Yes</v>
      </c>
      <c r="R189" s="1" t="str">
        <f>VLOOKUP(Cohort[[#This Row],[Code]],Codes[],COLUMN(Codes[[#Headers],[Labour History]]),FALSE)</f>
        <v>Yes</v>
      </c>
      <c r="S189" s="1" t="str">
        <f>VLOOKUP(Cohort[[#This Row],[Code]],Codes[],COLUMN(Codes[[#Headers],[Baby Background Information]]),FALSE)</f>
        <v>Yes</v>
      </c>
      <c r="T189" s="1" t="str">
        <f>VLOOKUP(Cohort[[#This Row],[Code]],Codes[],COLUMN(Codes[[#Headers],[EPDS]]),FALSE)</f>
        <v>Yes</v>
      </c>
      <c r="U189" s="1" t="str">
        <f>VLOOKUP(Cohort[[#This Row],[Code]],Codes[],COLUMN(Codes[[#Headers],[Mother''s Medications]]),FALSE)</f>
        <v>Yes</v>
      </c>
      <c r="V189" s="1" t="str">
        <f>VLOOKUP(Cohort[[#This Row],[Code]],Codes[],COLUMN(Codes[[#Headers],[Baby Medications]]),FALSE)</f>
        <v>Yes</v>
      </c>
      <c r="W189" s="1" t="str">
        <f>VLOOKUP(Cohort[[#This Row],[Code]],Codes[],COLUMN(Codes[[#Headers],[Obstetric Histpry]]),FALSE)</f>
        <v>Yes</v>
      </c>
      <c r="X189" s="1" t="str">
        <f>VLOOKUP(Cohort[[#This Row],[Code]],Codes[],COLUMN(Codes[[#Headers],[18 Month Follow on Data]]),FALSE)</f>
        <v>Yes</v>
      </c>
    </row>
    <row r="190" spans="1:24" x14ac:dyDescent="0.2">
      <c r="A190" t="s">
        <v>202</v>
      </c>
      <c r="B190">
        <v>0</v>
      </c>
      <c r="C190">
        <v>0</v>
      </c>
      <c r="D190">
        <v>0</v>
      </c>
      <c r="E190">
        <v>1</v>
      </c>
      <c r="F190">
        <v>0</v>
      </c>
      <c r="G190">
        <v>0</v>
      </c>
      <c r="H190">
        <v>1</v>
      </c>
      <c r="I190" t="str" cm="1">
        <f t="array" ref="I190">TEXT(SUM(10^Code_Mask*(Cohort[[#This Row],[Fetal Pilot Scans, validated or not]:[Has child had an 18 month assessment.  NB this includes limited data, courtesy assessments etc]]&gt;0)),"0000000")</f>
        <v>0100100</v>
      </c>
      <c r="M190" s="1" t="str">
        <f>VLOOKUP(Cohort[[#This Row],[Code]],Codes[],COLUMN(Codes[[#Headers],[Meaning]]),FALSE)</f>
        <v>Term scan, Assessed at 18 months</v>
      </c>
      <c r="N190" s="1" t="str">
        <f>VLOOKUP(Cohort[[#This Row],[Code]],Codes[],COLUMN(Codes[[#Headers],[Parents Demographic]]),FALSE)</f>
        <v>Yes</v>
      </c>
      <c r="O190" s="1" t="str">
        <f>VLOOKUP(Cohort[[#This Row],[Code]],Codes[],COLUMN(Codes[[#Headers],[Mother''s Past Medical History]]),FALSE)</f>
        <v>Yes</v>
      </c>
      <c r="P190" s="1" t="str">
        <f>VLOOKUP(Cohort[[#This Row],[Code]],Codes[],COLUMN(Codes[[#Headers],[EDD + Mode of Conception]]),FALSE)</f>
        <v>Yes</v>
      </c>
      <c r="Q190" s="1" t="str">
        <f>VLOOKUP(Cohort[[#This Row],[Code]],Codes[],COLUMN(Codes[[#Headers],[Late Pregnancy History]]),FALSE)</f>
        <v>Yes</v>
      </c>
      <c r="R190" s="1" t="str">
        <f>VLOOKUP(Cohort[[#This Row],[Code]],Codes[],COLUMN(Codes[[#Headers],[Labour History]]),FALSE)</f>
        <v>Yes</v>
      </c>
      <c r="S190" s="1" t="str">
        <f>VLOOKUP(Cohort[[#This Row],[Code]],Codes[],COLUMN(Codes[[#Headers],[Baby Background Information]]),FALSE)</f>
        <v>Yes</v>
      </c>
      <c r="T190" s="1" t="str">
        <f>VLOOKUP(Cohort[[#This Row],[Code]],Codes[],COLUMN(Codes[[#Headers],[EPDS]]),FALSE)</f>
        <v>Yes</v>
      </c>
      <c r="U190" s="1" t="str">
        <f>VLOOKUP(Cohort[[#This Row],[Code]],Codes[],COLUMN(Codes[[#Headers],[Mother''s Medications]]),FALSE)</f>
        <v>Yes</v>
      </c>
      <c r="V190" s="1" t="str">
        <f>VLOOKUP(Cohort[[#This Row],[Code]],Codes[],COLUMN(Codes[[#Headers],[Baby Medications]]),FALSE)</f>
        <v>Yes</v>
      </c>
      <c r="W190" s="1" t="str">
        <f>VLOOKUP(Cohort[[#This Row],[Code]],Codes[],COLUMN(Codes[[#Headers],[Obstetric Histpry]]),FALSE)</f>
        <v>Yes</v>
      </c>
      <c r="X190" s="1" t="str">
        <f>VLOOKUP(Cohort[[#This Row],[Code]],Codes[],COLUMN(Codes[[#Headers],[18 Month Follow on Data]]),FALSE)</f>
        <v>Yes</v>
      </c>
    </row>
    <row r="191" spans="1:24" x14ac:dyDescent="0.2">
      <c r="A191" t="s">
        <v>203</v>
      </c>
      <c r="B191">
        <v>0</v>
      </c>
      <c r="C191">
        <v>0</v>
      </c>
      <c r="D191">
        <v>0</v>
      </c>
      <c r="E191">
        <v>1</v>
      </c>
      <c r="F191">
        <v>0</v>
      </c>
      <c r="G191">
        <v>0</v>
      </c>
      <c r="H191">
        <v>1</v>
      </c>
      <c r="I191" t="str" cm="1">
        <f t="array" ref="I191">TEXT(SUM(10^Code_Mask*(Cohort[[#This Row],[Fetal Pilot Scans, validated or not]:[Has child had an 18 month assessment.  NB this includes limited data, courtesy assessments etc]]&gt;0)),"0000000")</f>
        <v>0100100</v>
      </c>
      <c r="M191" s="1" t="str">
        <f>VLOOKUP(Cohort[[#This Row],[Code]],Codes[],COLUMN(Codes[[#Headers],[Meaning]]),FALSE)</f>
        <v>Term scan, Assessed at 18 months</v>
      </c>
      <c r="N191" s="1" t="str">
        <f>VLOOKUP(Cohort[[#This Row],[Code]],Codes[],COLUMN(Codes[[#Headers],[Parents Demographic]]),FALSE)</f>
        <v>Yes</v>
      </c>
      <c r="O191" s="1" t="str">
        <f>VLOOKUP(Cohort[[#This Row],[Code]],Codes[],COLUMN(Codes[[#Headers],[Mother''s Past Medical History]]),FALSE)</f>
        <v>Yes</v>
      </c>
      <c r="P191" s="1" t="str">
        <f>VLOOKUP(Cohort[[#This Row],[Code]],Codes[],COLUMN(Codes[[#Headers],[EDD + Mode of Conception]]),FALSE)</f>
        <v>Yes</v>
      </c>
      <c r="Q191" s="1" t="str">
        <f>VLOOKUP(Cohort[[#This Row],[Code]],Codes[],COLUMN(Codes[[#Headers],[Late Pregnancy History]]),FALSE)</f>
        <v>Yes</v>
      </c>
      <c r="R191" s="1" t="str">
        <f>VLOOKUP(Cohort[[#This Row],[Code]],Codes[],COLUMN(Codes[[#Headers],[Labour History]]),FALSE)</f>
        <v>Yes</v>
      </c>
      <c r="S191" s="1" t="str">
        <f>VLOOKUP(Cohort[[#This Row],[Code]],Codes[],COLUMN(Codes[[#Headers],[Baby Background Information]]),FALSE)</f>
        <v>Yes</v>
      </c>
      <c r="T191" s="1" t="str">
        <f>VLOOKUP(Cohort[[#This Row],[Code]],Codes[],COLUMN(Codes[[#Headers],[EPDS]]),FALSE)</f>
        <v>Yes</v>
      </c>
      <c r="U191" s="1" t="str">
        <f>VLOOKUP(Cohort[[#This Row],[Code]],Codes[],COLUMN(Codes[[#Headers],[Mother''s Medications]]),FALSE)</f>
        <v>Yes</v>
      </c>
      <c r="V191" s="1" t="str">
        <f>VLOOKUP(Cohort[[#This Row],[Code]],Codes[],COLUMN(Codes[[#Headers],[Baby Medications]]),FALSE)</f>
        <v>Yes</v>
      </c>
      <c r="W191" s="1" t="str">
        <f>VLOOKUP(Cohort[[#This Row],[Code]],Codes[],COLUMN(Codes[[#Headers],[Obstetric Histpry]]),FALSE)</f>
        <v>Yes</v>
      </c>
      <c r="X191" s="1" t="str">
        <f>VLOOKUP(Cohort[[#This Row],[Code]],Codes[],COLUMN(Codes[[#Headers],[18 Month Follow on Data]]),FALSE)</f>
        <v>Yes</v>
      </c>
    </row>
    <row r="192" spans="1:24" x14ac:dyDescent="0.2">
      <c r="A192" t="s">
        <v>204</v>
      </c>
      <c r="B192">
        <v>0</v>
      </c>
      <c r="C192">
        <v>0</v>
      </c>
      <c r="D192">
        <v>0</v>
      </c>
      <c r="E192">
        <v>1</v>
      </c>
      <c r="F192">
        <v>0</v>
      </c>
      <c r="G192">
        <v>0</v>
      </c>
      <c r="H192">
        <v>1</v>
      </c>
      <c r="I192" t="str" cm="1">
        <f t="array" ref="I192">TEXT(SUM(10^Code_Mask*(Cohort[[#This Row],[Fetal Pilot Scans, validated or not]:[Has child had an 18 month assessment.  NB this includes limited data, courtesy assessments etc]]&gt;0)),"0000000")</f>
        <v>0100100</v>
      </c>
      <c r="M192" s="1" t="str">
        <f>VLOOKUP(Cohort[[#This Row],[Code]],Codes[],COLUMN(Codes[[#Headers],[Meaning]]),FALSE)</f>
        <v>Term scan, Assessed at 18 months</v>
      </c>
      <c r="N192" s="1" t="str">
        <f>VLOOKUP(Cohort[[#This Row],[Code]],Codes[],COLUMN(Codes[[#Headers],[Parents Demographic]]),FALSE)</f>
        <v>Yes</v>
      </c>
      <c r="O192" s="1" t="str">
        <f>VLOOKUP(Cohort[[#This Row],[Code]],Codes[],COLUMN(Codes[[#Headers],[Mother''s Past Medical History]]),FALSE)</f>
        <v>Yes</v>
      </c>
      <c r="P192" s="1" t="str">
        <f>VLOOKUP(Cohort[[#This Row],[Code]],Codes[],COLUMN(Codes[[#Headers],[EDD + Mode of Conception]]),FALSE)</f>
        <v>Yes</v>
      </c>
      <c r="Q192" s="1" t="str">
        <f>VLOOKUP(Cohort[[#This Row],[Code]],Codes[],COLUMN(Codes[[#Headers],[Late Pregnancy History]]),FALSE)</f>
        <v>Yes</v>
      </c>
      <c r="R192" s="1" t="str">
        <f>VLOOKUP(Cohort[[#This Row],[Code]],Codes[],COLUMN(Codes[[#Headers],[Labour History]]),FALSE)</f>
        <v>Yes</v>
      </c>
      <c r="S192" s="1" t="str">
        <f>VLOOKUP(Cohort[[#This Row],[Code]],Codes[],COLUMN(Codes[[#Headers],[Baby Background Information]]),FALSE)</f>
        <v>Yes</v>
      </c>
      <c r="T192" s="1" t="str">
        <f>VLOOKUP(Cohort[[#This Row],[Code]],Codes[],COLUMN(Codes[[#Headers],[EPDS]]),FALSE)</f>
        <v>Yes</v>
      </c>
      <c r="U192" s="1" t="str">
        <f>VLOOKUP(Cohort[[#This Row],[Code]],Codes[],COLUMN(Codes[[#Headers],[Mother''s Medications]]),FALSE)</f>
        <v>Yes</v>
      </c>
      <c r="V192" s="1" t="str">
        <f>VLOOKUP(Cohort[[#This Row],[Code]],Codes[],COLUMN(Codes[[#Headers],[Baby Medications]]),FALSE)</f>
        <v>Yes</v>
      </c>
      <c r="W192" s="1" t="str">
        <f>VLOOKUP(Cohort[[#This Row],[Code]],Codes[],COLUMN(Codes[[#Headers],[Obstetric Histpry]]),FALSE)</f>
        <v>Yes</v>
      </c>
      <c r="X192" s="1" t="str">
        <f>VLOOKUP(Cohort[[#This Row],[Code]],Codes[],COLUMN(Codes[[#Headers],[18 Month Follow on Data]]),FALSE)</f>
        <v>Yes</v>
      </c>
    </row>
    <row r="193" spans="1:24" x14ac:dyDescent="0.2">
      <c r="A193" t="s">
        <v>205</v>
      </c>
      <c r="B193">
        <v>0</v>
      </c>
      <c r="C193">
        <v>0</v>
      </c>
      <c r="D193">
        <v>0</v>
      </c>
      <c r="E193">
        <v>1</v>
      </c>
      <c r="F193">
        <v>0</v>
      </c>
      <c r="G193">
        <v>0</v>
      </c>
      <c r="H193">
        <v>1</v>
      </c>
      <c r="I193" t="str" cm="1">
        <f t="array" ref="I193">TEXT(SUM(10^Code_Mask*(Cohort[[#This Row],[Fetal Pilot Scans, validated or not]:[Has child had an 18 month assessment.  NB this includes limited data, courtesy assessments etc]]&gt;0)),"0000000")</f>
        <v>0100100</v>
      </c>
      <c r="M193" s="1" t="str">
        <f>VLOOKUP(Cohort[[#This Row],[Code]],Codes[],COLUMN(Codes[[#Headers],[Meaning]]),FALSE)</f>
        <v>Term scan, Assessed at 18 months</v>
      </c>
      <c r="N193" s="1" t="str">
        <f>VLOOKUP(Cohort[[#This Row],[Code]],Codes[],COLUMN(Codes[[#Headers],[Parents Demographic]]),FALSE)</f>
        <v>Yes</v>
      </c>
      <c r="O193" s="1" t="str">
        <f>VLOOKUP(Cohort[[#This Row],[Code]],Codes[],COLUMN(Codes[[#Headers],[Mother''s Past Medical History]]),FALSE)</f>
        <v>Yes</v>
      </c>
      <c r="P193" s="1" t="str">
        <f>VLOOKUP(Cohort[[#This Row],[Code]],Codes[],COLUMN(Codes[[#Headers],[EDD + Mode of Conception]]),FALSE)</f>
        <v>Yes</v>
      </c>
      <c r="Q193" s="1" t="str">
        <f>VLOOKUP(Cohort[[#This Row],[Code]],Codes[],COLUMN(Codes[[#Headers],[Late Pregnancy History]]),FALSE)</f>
        <v>Yes</v>
      </c>
      <c r="R193" s="1" t="str">
        <f>VLOOKUP(Cohort[[#This Row],[Code]],Codes[],COLUMN(Codes[[#Headers],[Labour History]]),FALSE)</f>
        <v>Yes</v>
      </c>
      <c r="S193" s="1" t="str">
        <f>VLOOKUP(Cohort[[#This Row],[Code]],Codes[],COLUMN(Codes[[#Headers],[Baby Background Information]]),FALSE)</f>
        <v>Yes</v>
      </c>
      <c r="T193" s="1" t="str">
        <f>VLOOKUP(Cohort[[#This Row],[Code]],Codes[],COLUMN(Codes[[#Headers],[EPDS]]),FALSE)</f>
        <v>Yes</v>
      </c>
      <c r="U193" s="1" t="str">
        <f>VLOOKUP(Cohort[[#This Row],[Code]],Codes[],COLUMN(Codes[[#Headers],[Mother''s Medications]]),FALSE)</f>
        <v>Yes</v>
      </c>
      <c r="V193" s="1" t="str">
        <f>VLOOKUP(Cohort[[#This Row],[Code]],Codes[],COLUMN(Codes[[#Headers],[Baby Medications]]),FALSE)</f>
        <v>Yes</v>
      </c>
      <c r="W193" s="1" t="str">
        <f>VLOOKUP(Cohort[[#This Row],[Code]],Codes[],COLUMN(Codes[[#Headers],[Obstetric Histpry]]),FALSE)</f>
        <v>Yes</v>
      </c>
      <c r="X193" s="1" t="str">
        <f>VLOOKUP(Cohort[[#This Row],[Code]],Codes[],COLUMN(Codes[[#Headers],[18 Month Follow on Data]]),FALSE)</f>
        <v>Yes</v>
      </c>
    </row>
    <row r="194" spans="1:24" x14ac:dyDescent="0.2">
      <c r="A194" t="s">
        <v>206</v>
      </c>
      <c r="B194">
        <v>0</v>
      </c>
      <c r="C194">
        <v>0</v>
      </c>
      <c r="D194">
        <v>0</v>
      </c>
      <c r="E194">
        <v>1</v>
      </c>
      <c r="F194">
        <v>0</v>
      </c>
      <c r="G194">
        <v>0</v>
      </c>
      <c r="H194">
        <v>1</v>
      </c>
      <c r="I194" t="str" cm="1">
        <f t="array" ref="I194">TEXT(SUM(10^Code_Mask*(Cohort[[#This Row],[Fetal Pilot Scans, validated or not]:[Has child had an 18 month assessment.  NB this includes limited data, courtesy assessments etc]]&gt;0)),"0000000")</f>
        <v>0100100</v>
      </c>
      <c r="M194" s="1" t="str">
        <f>VLOOKUP(Cohort[[#This Row],[Code]],Codes[],COLUMN(Codes[[#Headers],[Meaning]]),FALSE)</f>
        <v>Term scan, Assessed at 18 months</v>
      </c>
      <c r="N194" s="1" t="str">
        <f>VLOOKUP(Cohort[[#This Row],[Code]],Codes[],COLUMN(Codes[[#Headers],[Parents Demographic]]),FALSE)</f>
        <v>Yes</v>
      </c>
      <c r="O194" s="1" t="str">
        <f>VLOOKUP(Cohort[[#This Row],[Code]],Codes[],COLUMN(Codes[[#Headers],[Mother''s Past Medical History]]),FALSE)</f>
        <v>Yes</v>
      </c>
      <c r="P194" s="1" t="str">
        <f>VLOOKUP(Cohort[[#This Row],[Code]],Codes[],COLUMN(Codes[[#Headers],[EDD + Mode of Conception]]),FALSE)</f>
        <v>Yes</v>
      </c>
      <c r="Q194" s="1" t="str">
        <f>VLOOKUP(Cohort[[#This Row],[Code]],Codes[],COLUMN(Codes[[#Headers],[Late Pregnancy History]]),FALSE)</f>
        <v>Yes</v>
      </c>
      <c r="R194" s="1" t="str">
        <f>VLOOKUP(Cohort[[#This Row],[Code]],Codes[],COLUMN(Codes[[#Headers],[Labour History]]),FALSE)</f>
        <v>Yes</v>
      </c>
      <c r="S194" s="1" t="str">
        <f>VLOOKUP(Cohort[[#This Row],[Code]],Codes[],COLUMN(Codes[[#Headers],[Baby Background Information]]),FALSE)</f>
        <v>Yes</v>
      </c>
      <c r="T194" s="1" t="str">
        <f>VLOOKUP(Cohort[[#This Row],[Code]],Codes[],COLUMN(Codes[[#Headers],[EPDS]]),FALSE)</f>
        <v>Yes</v>
      </c>
      <c r="U194" s="1" t="str">
        <f>VLOOKUP(Cohort[[#This Row],[Code]],Codes[],COLUMN(Codes[[#Headers],[Mother''s Medications]]),FALSE)</f>
        <v>Yes</v>
      </c>
      <c r="V194" s="1" t="str">
        <f>VLOOKUP(Cohort[[#This Row],[Code]],Codes[],COLUMN(Codes[[#Headers],[Baby Medications]]),FALSE)</f>
        <v>Yes</v>
      </c>
      <c r="W194" s="1" t="str">
        <f>VLOOKUP(Cohort[[#This Row],[Code]],Codes[],COLUMN(Codes[[#Headers],[Obstetric Histpry]]),FALSE)</f>
        <v>Yes</v>
      </c>
      <c r="X194" s="1" t="str">
        <f>VLOOKUP(Cohort[[#This Row],[Code]],Codes[],COLUMN(Codes[[#Headers],[18 Month Follow on Data]]),FALSE)</f>
        <v>Yes</v>
      </c>
    </row>
    <row r="195" spans="1:24" x14ac:dyDescent="0.2">
      <c r="A195" t="s">
        <v>207</v>
      </c>
      <c r="B195">
        <v>0</v>
      </c>
      <c r="C195">
        <v>0</v>
      </c>
      <c r="D195">
        <v>0</v>
      </c>
      <c r="E195">
        <v>1</v>
      </c>
      <c r="F195">
        <v>0</v>
      </c>
      <c r="G195">
        <v>0</v>
      </c>
      <c r="H195">
        <v>1</v>
      </c>
      <c r="I195" t="str" cm="1">
        <f t="array" ref="I195">TEXT(SUM(10^Code_Mask*(Cohort[[#This Row],[Fetal Pilot Scans, validated or not]:[Has child had an 18 month assessment.  NB this includes limited data, courtesy assessments etc]]&gt;0)),"0000000")</f>
        <v>0100100</v>
      </c>
      <c r="M195" s="1" t="str">
        <f>VLOOKUP(Cohort[[#This Row],[Code]],Codes[],COLUMN(Codes[[#Headers],[Meaning]]),FALSE)</f>
        <v>Term scan, Assessed at 18 months</v>
      </c>
      <c r="N195" s="1" t="str">
        <f>VLOOKUP(Cohort[[#This Row],[Code]],Codes[],COLUMN(Codes[[#Headers],[Parents Demographic]]),FALSE)</f>
        <v>Yes</v>
      </c>
      <c r="O195" s="1" t="str">
        <f>VLOOKUP(Cohort[[#This Row],[Code]],Codes[],COLUMN(Codes[[#Headers],[Mother''s Past Medical History]]),FALSE)</f>
        <v>Yes</v>
      </c>
      <c r="P195" s="1" t="str">
        <f>VLOOKUP(Cohort[[#This Row],[Code]],Codes[],COLUMN(Codes[[#Headers],[EDD + Mode of Conception]]),FALSE)</f>
        <v>Yes</v>
      </c>
      <c r="Q195" s="1" t="str">
        <f>VLOOKUP(Cohort[[#This Row],[Code]],Codes[],COLUMN(Codes[[#Headers],[Late Pregnancy History]]),FALSE)</f>
        <v>Yes</v>
      </c>
      <c r="R195" s="1" t="str">
        <f>VLOOKUP(Cohort[[#This Row],[Code]],Codes[],COLUMN(Codes[[#Headers],[Labour History]]),FALSE)</f>
        <v>Yes</v>
      </c>
      <c r="S195" s="1" t="str">
        <f>VLOOKUP(Cohort[[#This Row],[Code]],Codes[],COLUMN(Codes[[#Headers],[Baby Background Information]]),FALSE)</f>
        <v>Yes</v>
      </c>
      <c r="T195" s="1" t="str">
        <f>VLOOKUP(Cohort[[#This Row],[Code]],Codes[],COLUMN(Codes[[#Headers],[EPDS]]),FALSE)</f>
        <v>Yes</v>
      </c>
      <c r="U195" s="1" t="str">
        <f>VLOOKUP(Cohort[[#This Row],[Code]],Codes[],COLUMN(Codes[[#Headers],[Mother''s Medications]]),FALSE)</f>
        <v>Yes</v>
      </c>
      <c r="V195" s="1" t="str">
        <f>VLOOKUP(Cohort[[#This Row],[Code]],Codes[],COLUMN(Codes[[#Headers],[Baby Medications]]),FALSE)</f>
        <v>Yes</v>
      </c>
      <c r="W195" s="1" t="str">
        <f>VLOOKUP(Cohort[[#This Row],[Code]],Codes[],COLUMN(Codes[[#Headers],[Obstetric Histpry]]),FALSE)</f>
        <v>Yes</v>
      </c>
      <c r="X195" s="1" t="str">
        <f>VLOOKUP(Cohort[[#This Row],[Code]],Codes[],COLUMN(Codes[[#Headers],[18 Month Follow on Data]]),FALSE)</f>
        <v>Yes</v>
      </c>
    </row>
    <row r="196" spans="1:24" x14ac:dyDescent="0.2">
      <c r="A196" t="s">
        <v>208</v>
      </c>
      <c r="B196">
        <v>1</v>
      </c>
      <c r="C196">
        <v>0</v>
      </c>
      <c r="D196">
        <v>0</v>
      </c>
      <c r="E196">
        <v>1</v>
      </c>
      <c r="F196">
        <v>0</v>
      </c>
      <c r="G196">
        <v>0</v>
      </c>
      <c r="H196">
        <v>1</v>
      </c>
      <c r="I196" t="str" cm="1">
        <f t="array" ref="I196">TEXT(SUM(10^Code_Mask*(Cohort[[#This Row],[Fetal Pilot Scans, validated or not]:[Has child had an 18 month assessment.  NB this includes limited data, courtesy assessments etc]]&gt;0)),"0000000")</f>
        <v>0100110</v>
      </c>
      <c r="M196" s="1" t="str">
        <f>VLOOKUP(Cohort[[#This Row],[Code]],Codes[],COLUMN(Codes[[#Headers],[Meaning]]),FALSE)</f>
        <v>Term scan + fetal pilot assessed at 18 months</v>
      </c>
      <c r="N196" s="1" t="str">
        <f>VLOOKUP(Cohort[[#This Row],[Code]],Codes[],COLUMN(Codes[[#Headers],[Parents Demographic]]),FALSE)</f>
        <v>Yes</v>
      </c>
      <c r="O196" s="1" t="str">
        <f>VLOOKUP(Cohort[[#This Row],[Code]],Codes[],COLUMN(Codes[[#Headers],[Mother''s Past Medical History]]),FALSE)</f>
        <v>Yes</v>
      </c>
      <c r="P196" s="1" t="str">
        <f>VLOOKUP(Cohort[[#This Row],[Code]],Codes[],COLUMN(Codes[[#Headers],[EDD + Mode of Conception]]),FALSE)</f>
        <v>Yes</v>
      </c>
      <c r="Q196" s="1" t="str">
        <f>VLOOKUP(Cohort[[#This Row],[Code]],Codes[],COLUMN(Codes[[#Headers],[Late Pregnancy History]]),FALSE)</f>
        <v>Yes</v>
      </c>
      <c r="R196" s="1" t="str">
        <f>VLOOKUP(Cohort[[#This Row],[Code]],Codes[],COLUMN(Codes[[#Headers],[Labour History]]),FALSE)</f>
        <v>Yes</v>
      </c>
      <c r="S196" s="1" t="str">
        <f>VLOOKUP(Cohort[[#This Row],[Code]],Codes[],COLUMN(Codes[[#Headers],[Baby Background Information]]),FALSE)</f>
        <v>Yes</v>
      </c>
      <c r="T196" s="1" t="str">
        <f>VLOOKUP(Cohort[[#This Row],[Code]],Codes[],COLUMN(Codes[[#Headers],[EPDS]]),FALSE)</f>
        <v>Yes</v>
      </c>
      <c r="U196" s="1" t="str">
        <f>VLOOKUP(Cohort[[#This Row],[Code]],Codes[],COLUMN(Codes[[#Headers],[Mother''s Medications]]),FALSE)</f>
        <v>Yes</v>
      </c>
      <c r="V196" s="1" t="str">
        <f>VLOOKUP(Cohort[[#This Row],[Code]],Codes[],COLUMN(Codes[[#Headers],[Baby Medications]]),FALSE)</f>
        <v>Yes</v>
      </c>
      <c r="W196" s="1" t="str">
        <f>VLOOKUP(Cohort[[#This Row],[Code]],Codes[],COLUMN(Codes[[#Headers],[Obstetric Histpry]]),FALSE)</f>
        <v>Yes</v>
      </c>
      <c r="X196" s="1" t="str">
        <f>VLOOKUP(Cohort[[#This Row],[Code]],Codes[],COLUMN(Codes[[#Headers],[18 Month Follow on Data]]),FALSE)</f>
        <v>Yes</v>
      </c>
    </row>
    <row r="197" spans="1:24" x14ac:dyDescent="0.2">
      <c r="A197" t="s">
        <v>209</v>
      </c>
      <c r="B197">
        <v>0</v>
      </c>
      <c r="C197">
        <v>0</v>
      </c>
      <c r="D197">
        <v>0</v>
      </c>
      <c r="E197">
        <v>1</v>
      </c>
      <c r="F197">
        <v>0</v>
      </c>
      <c r="G197">
        <v>0</v>
      </c>
      <c r="H197">
        <v>1</v>
      </c>
      <c r="I197" t="str" cm="1">
        <f t="array" ref="I197">TEXT(SUM(10^Code_Mask*(Cohort[[#This Row],[Fetal Pilot Scans, validated or not]:[Has child had an 18 month assessment.  NB this includes limited data, courtesy assessments etc]]&gt;0)),"0000000")</f>
        <v>0100100</v>
      </c>
      <c r="M197" s="1" t="str">
        <f>VLOOKUP(Cohort[[#This Row],[Code]],Codes[],COLUMN(Codes[[#Headers],[Meaning]]),FALSE)</f>
        <v>Term scan, Assessed at 18 months</v>
      </c>
      <c r="N197" s="1" t="str">
        <f>VLOOKUP(Cohort[[#This Row],[Code]],Codes[],COLUMN(Codes[[#Headers],[Parents Demographic]]),FALSE)</f>
        <v>Yes</v>
      </c>
      <c r="O197" s="1" t="str">
        <f>VLOOKUP(Cohort[[#This Row],[Code]],Codes[],COLUMN(Codes[[#Headers],[Mother''s Past Medical History]]),FALSE)</f>
        <v>Yes</v>
      </c>
      <c r="P197" s="1" t="str">
        <f>VLOOKUP(Cohort[[#This Row],[Code]],Codes[],COLUMN(Codes[[#Headers],[EDD + Mode of Conception]]),FALSE)</f>
        <v>Yes</v>
      </c>
      <c r="Q197" s="1" t="str">
        <f>VLOOKUP(Cohort[[#This Row],[Code]],Codes[],COLUMN(Codes[[#Headers],[Late Pregnancy History]]),FALSE)</f>
        <v>Yes</v>
      </c>
      <c r="R197" s="1" t="str">
        <f>VLOOKUP(Cohort[[#This Row],[Code]],Codes[],COLUMN(Codes[[#Headers],[Labour History]]),FALSE)</f>
        <v>Yes</v>
      </c>
      <c r="S197" s="1" t="str">
        <f>VLOOKUP(Cohort[[#This Row],[Code]],Codes[],COLUMN(Codes[[#Headers],[Baby Background Information]]),FALSE)</f>
        <v>Yes</v>
      </c>
      <c r="T197" s="1" t="str">
        <f>VLOOKUP(Cohort[[#This Row],[Code]],Codes[],COLUMN(Codes[[#Headers],[EPDS]]),FALSE)</f>
        <v>Yes</v>
      </c>
      <c r="U197" s="1" t="str">
        <f>VLOOKUP(Cohort[[#This Row],[Code]],Codes[],COLUMN(Codes[[#Headers],[Mother''s Medications]]),FALSE)</f>
        <v>Yes</v>
      </c>
      <c r="V197" s="1" t="str">
        <f>VLOOKUP(Cohort[[#This Row],[Code]],Codes[],COLUMN(Codes[[#Headers],[Baby Medications]]),FALSE)</f>
        <v>Yes</v>
      </c>
      <c r="W197" s="1" t="str">
        <f>VLOOKUP(Cohort[[#This Row],[Code]],Codes[],COLUMN(Codes[[#Headers],[Obstetric Histpry]]),FALSE)</f>
        <v>Yes</v>
      </c>
      <c r="X197" s="1" t="str">
        <f>VLOOKUP(Cohort[[#This Row],[Code]],Codes[],COLUMN(Codes[[#Headers],[18 Month Follow on Data]]),FALSE)</f>
        <v>Yes</v>
      </c>
    </row>
    <row r="198" spans="1:24" x14ac:dyDescent="0.2">
      <c r="A198" t="s">
        <v>210</v>
      </c>
      <c r="B198">
        <v>1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 t="str" cm="1">
        <f t="array" ref="I198">TEXT(SUM(10^Code_Mask*(Cohort[[#This Row],[Fetal Pilot Scans, validated or not]:[Has child had an 18 month assessment.  NB this includes limited data, courtesy assessments etc]]&gt;0)),"0000000")</f>
        <v>0000010</v>
      </c>
      <c r="M198" s="1" t="str">
        <f>VLOOKUP(Cohort[[#This Row],[Code]],Codes[],COLUMN(Codes[[#Headers],[Meaning]]),FALSE)</f>
        <v>Fetal pilot.  Not assessed.  Enrolment, EPDS, not cleaned</v>
      </c>
      <c r="N198" s="1" t="str">
        <f>VLOOKUP(Cohort[[#This Row],[Code]],Codes[],COLUMN(Codes[[#Headers],[Parents Demographic]]),FALSE)</f>
        <v>Yes - uncleaned</v>
      </c>
      <c r="O198" s="1" t="str">
        <f>VLOOKUP(Cohort[[#This Row],[Code]],Codes[],COLUMN(Codes[[#Headers],[Mother''s Past Medical History]]),FALSE)</f>
        <v>Yes - uncleaned</v>
      </c>
      <c r="P198" s="1" t="str">
        <f>VLOOKUP(Cohort[[#This Row],[Code]],Codes[],COLUMN(Codes[[#Headers],[EDD + Mode of Conception]]),FALSE)</f>
        <v>Yes - uncleaned</v>
      </c>
      <c r="Q198" s="1" t="str">
        <f>VLOOKUP(Cohort[[#This Row],[Code]],Codes[],COLUMN(Codes[[#Headers],[Late Pregnancy History]]),FALSE)</f>
        <v>No</v>
      </c>
      <c r="R198" s="1" t="str">
        <f>VLOOKUP(Cohort[[#This Row],[Code]],Codes[],COLUMN(Codes[[#Headers],[Labour History]]),FALSE)</f>
        <v>No</v>
      </c>
      <c r="S198" s="1" t="str">
        <f>VLOOKUP(Cohort[[#This Row],[Code]],Codes[],COLUMN(Codes[[#Headers],[Baby Background Information]]),FALSE)</f>
        <v>No</v>
      </c>
      <c r="T198" s="1" t="str">
        <f>VLOOKUP(Cohort[[#This Row],[Code]],Codes[],COLUMN(Codes[[#Headers],[EPDS]]),FALSE)</f>
        <v>Yes</v>
      </c>
      <c r="U198" s="1" t="str">
        <f>VLOOKUP(Cohort[[#This Row],[Code]],Codes[],COLUMN(Codes[[#Headers],[Mother''s Medications]]),FALSE)</f>
        <v>Yes - uncleaned</v>
      </c>
      <c r="V198" s="1" t="str">
        <f>VLOOKUP(Cohort[[#This Row],[Code]],Codes[],COLUMN(Codes[[#Headers],[Baby Medications]]),FALSE)</f>
        <v>No</v>
      </c>
      <c r="W198" s="1" t="str">
        <f>VLOOKUP(Cohort[[#This Row],[Code]],Codes[],COLUMN(Codes[[#Headers],[Obstetric Histpry]]),FALSE)</f>
        <v>Yes - uncleaned</v>
      </c>
      <c r="X198" s="1" t="str">
        <f>VLOOKUP(Cohort[[#This Row],[Code]],Codes[],COLUMN(Codes[[#Headers],[18 Month Follow on Data]]),FALSE)</f>
        <v>No</v>
      </c>
    </row>
    <row r="199" spans="1:24" x14ac:dyDescent="0.2">
      <c r="A199" t="s">
        <v>211</v>
      </c>
      <c r="B199">
        <v>1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 t="str" cm="1">
        <f t="array" ref="I199">TEXT(SUM(10^Code_Mask*(Cohort[[#This Row],[Fetal Pilot Scans, validated or not]:[Has child had an 18 month assessment.  NB this includes limited data, courtesy assessments etc]]&gt;0)),"0000000")</f>
        <v>0000010</v>
      </c>
      <c r="M199" s="1" t="str">
        <f>VLOOKUP(Cohort[[#This Row],[Code]],Codes[],COLUMN(Codes[[#Headers],[Meaning]]),FALSE)</f>
        <v>Fetal pilot.  Not assessed.  Enrolment, EPDS, not cleaned</v>
      </c>
      <c r="N199" s="1" t="str">
        <f>VLOOKUP(Cohort[[#This Row],[Code]],Codes[],COLUMN(Codes[[#Headers],[Parents Demographic]]),FALSE)</f>
        <v>Yes - uncleaned</v>
      </c>
      <c r="O199" s="1" t="str">
        <f>VLOOKUP(Cohort[[#This Row],[Code]],Codes[],COLUMN(Codes[[#Headers],[Mother''s Past Medical History]]),FALSE)</f>
        <v>Yes - uncleaned</v>
      </c>
      <c r="P199" s="1" t="str">
        <f>VLOOKUP(Cohort[[#This Row],[Code]],Codes[],COLUMN(Codes[[#Headers],[EDD + Mode of Conception]]),FALSE)</f>
        <v>Yes - uncleaned</v>
      </c>
      <c r="Q199" s="1" t="str">
        <f>VLOOKUP(Cohort[[#This Row],[Code]],Codes[],COLUMN(Codes[[#Headers],[Late Pregnancy History]]),FALSE)</f>
        <v>No</v>
      </c>
      <c r="R199" s="1" t="str">
        <f>VLOOKUP(Cohort[[#This Row],[Code]],Codes[],COLUMN(Codes[[#Headers],[Labour History]]),FALSE)</f>
        <v>No</v>
      </c>
      <c r="S199" s="1" t="str">
        <f>VLOOKUP(Cohort[[#This Row],[Code]],Codes[],COLUMN(Codes[[#Headers],[Baby Background Information]]),FALSE)</f>
        <v>No</v>
      </c>
      <c r="T199" s="1" t="str">
        <f>VLOOKUP(Cohort[[#This Row],[Code]],Codes[],COLUMN(Codes[[#Headers],[EPDS]]),FALSE)</f>
        <v>Yes</v>
      </c>
      <c r="U199" s="1" t="str">
        <f>VLOOKUP(Cohort[[#This Row],[Code]],Codes[],COLUMN(Codes[[#Headers],[Mother''s Medications]]),FALSE)</f>
        <v>Yes - uncleaned</v>
      </c>
      <c r="V199" s="1" t="str">
        <f>VLOOKUP(Cohort[[#This Row],[Code]],Codes[],COLUMN(Codes[[#Headers],[Baby Medications]]),FALSE)</f>
        <v>No</v>
      </c>
      <c r="W199" s="1" t="str">
        <f>VLOOKUP(Cohort[[#This Row],[Code]],Codes[],COLUMN(Codes[[#Headers],[Obstetric Histpry]]),FALSE)</f>
        <v>Yes - uncleaned</v>
      </c>
      <c r="X199" s="1" t="str">
        <f>VLOOKUP(Cohort[[#This Row],[Code]],Codes[],COLUMN(Codes[[#Headers],[18 Month Follow on Data]]),FALSE)</f>
        <v>No</v>
      </c>
    </row>
    <row r="200" spans="1:24" x14ac:dyDescent="0.2">
      <c r="A200" t="s">
        <v>212</v>
      </c>
      <c r="B200">
        <v>0</v>
      </c>
      <c r="C200">
        <v>0</v>
      </c>
      <c r="D200">
        <v>0</v>
      </c>
      <c r="E200">
        <v>0</v>
      </c>
      <c r="F200">
        <v>1</v>
      </c>
      <c r="G200">
        <v>0</v>
      </c>
      <c r="H200">
        <v>1</v>
      </c>
      <c r="I200" t="str" cm="1">
        <f t="array" ref="I200">TEXT(SUM(10^Code_Mask*(Cohort[[#This Row],[Fetal Pilot Scans, validated or not]:[Has child had an 18 month assessment.  NB this includes limited data, courtesy assessments etc]]&gt;0)),"0000000")</f>
        <v>0010100</v>
      </c>
      <c r="M200" s="1" t="str">
        <f>VLOOKUP(Cohort[[#This Row],[Code]],Codes[],COLUMN(Codes[[#Headers],[Meaning]]),FALSE)</f>
        <v>Pre-term scan, no other scans, assessed at 18 months</v>
      </c>
      <c r="N200" s="1" t="str">
        <f>VLOOKUP(Cohort[[#This Row],[Code]],Codes[],COLUMN(Codes[[#Headers],[Parents Demographic]]),FALSE)</f>
        <v>Yes</v>
      </c>
      <c r="O200" s="1" t="str">
        <f>VLOOKUP(Cohort[[#This Row],[Code]],Codes[],COLUMN(Codes[[#Headers],[Mother''s Past Medical History]]),FALSE)</f>
        <v>Yes</v>
      </c>
      <c r="P200" s="1" t="str">
        <f>VLOOKUP(Cohort[[#This Row],[Code]],Codes[],COLUMN(Codes[[#Headers],[EDD + Mode of Conception]]),FALSE)</f>
        <v>Yes</v>
      </c>
      <c r="Q200" s="1" t="str">
        <f>VLOOKUP(Cohort[[#This Row],[Code]],Codes[],COLUMN(Codes[[#Headers],[Late Pregnancy History]]),FALSE)</f>
        <v>Yes</v>
      </c>
      <c r="R200" s="1" t="str">
        <f>VLOOKUP(Cohort[[#This Row],[Code]],Codes[],COLUMN(Codes[[#Headers],[Labour History]]),FALSE)</f>
        <v>Yes</v>
      </c>
      <c r="S200" s="1" t="str">
        <f>VLOOKUP(Cohort[[#This Row],[Code]],Codes[],COLUMN(Codes[[#Headers],[Baby Background Information]]),FALSE)</f>
        <v>Yes</v>
      </c>
      <c r="T200" s="1" t="str">
        <f>VLOOKUP(Cohort[[#This Row],[Code]],Codes[],COLUMN(Codes[[#Headers],[EPDS]]),FALSE)</f>
        <v>Yes</v>
      </c>
      <c r="U200" s="1" t="str">
        <f>VLOOKUP(Cohort[[#This Row],[Code]],Codes[],COLUMN(Codes[[#Headers],[Mother''s Medications]]),FALSE)</f>
        <v>Yes</v>
      </c>
      <c r="V200" s="1" t="str">
        <f>VLOOKUP(Cohort[[#This Row],[Code]],Codes[],COLUMN(Codes[[#Headers],[Baby Medications]]),FALSE)</f>
        <v>Yes</v>
      </c>
      <c r="W200" s="1" t="str">
        <f>VLOOKUP(Cohort[[#This Row],[Code]],Codes[],COLUMN(Codes[[#Headers],[Obstetric Histpry]]),FALSE)</f>
        <v>Yes</v>
      </c>
      <c r="X200" s="1" t="str">
        <f>VLOOKUP(Cohort[[#This Row],[Code]],Codes[],COLUMN(Codes[[#Headers],[18 Month Follow on Data]]),FALSE)</f>
        <v>Yes</v>
      </c>
    </row>
    <row r="201" spans="1:24" x14ac:dyDescent="0.2">
      <c r="A201" t="s">
        <v>213</v>
      </c>
      <c r="B201">
        <v>0</v>
      </c>
      <c r="C201">
        <v>0</v>
      </c>
      <c r="D201">
        <v>0</v>
      </c>
      <c r="E201">
        <v>0</v>
      </c>
      <c r="F201">
        <v>1</v>
      </c>
      <c r="G201">
        <v>0</v>
      </c>
      <c r="H201">
        <v>1</v>
      </c>
      <c r="I201" t="str" cm="1">
        <f t="array" ref="I201">TEXT(SUM(10^Code_Mask*(Cohort[[#This Row],[Fetal Pilot Scans, validated or not]:[Has child had an 18 month assessment.  NB this includes limited data, courtesy assessments etc]]&gt;0)),"0000000")</f>
        <v>0010100</v>
      </c>
      <c r="M201" s="1" t="str">
        <f>VLOOKUP(Cohort[[#This Row],[Code]],Codes[],COLUMN(Codes[[#Headers],[Meaning]]),FALSE)</f>
        <v>Pre-term scan, no other scans, assessed at 18 months</v>
      </c>
      <c r="N201" s="1" t="str">
        <f>VLOOKUP(Cohort[[#This Row],[Code]],Codes[],COLUMN(Codes[[#Headers],[Parents Demographic]]),FALSE)</f>
        <v>Yes</v>
      </c>
      <c r="O201" s="1" t="str">
        <f>VLOOKUP(Cohort[[#This Row],[Code]],Codes[],COLUMN(Codes[[#Headers],[Mother''s Past Medical History]]),FALSE)</f>
        <v>Yes</v>
      </c>
      <c r="P201" s="1" t="str">
        <f>VLOOKUP(Cohort[[#This Row],[Code]],Codes[],COLUMN(Codes[[#Headers],[EDD + Mode of Conception]]),FALSE)</f>
        <v>Yes</v>
      </c>
      <c r="Q201" s="1" t="str">
        <f>VLOOKUP(Cohort[[#This Row],[Code]],Codes[],COLUMN(Codes[[#Headers],[Late Pregnancy History]]),FALSE)</f>
        <v>Yes</v>
      </c>
      <c r="R201" s="1" t="str">
        <f>VLOOKUP(Cohort[[#This Row],[Code]],Codes[],COLUMN(Codes[[#Headers],[Labour History]]),FALSE)</f>
        <v>Yes</v>
      </c>
      <c r="S201" s="1" t="str">
        <f>VLOOKUP(Cohort[[#This Row],[Code]],Codes[],COLUMN(Codes[[#Headers],[Baby Background Information]]),FALSE)</f>
        <v>Yes</v>
      </c>
      <c r="T201" s="1" t="str">
        <f>VLOOKUP(Cohort[[#This Row],[Code]],Codes[],COLUMN(Codes[[#Headers],[EPDS]]),FALSE)</f>
        <v>Yes</v>
      </c>
      <c r="U201" s="1" t="str">
        <f>VLOOKUP(Cohort[[#This Row],[Code]],Codes[],COLUMN(Codes[[#Headers],[Mother''s Medications]]),FALSE)</f>
        <v>Yes</v>
      </c>
      <c r="V201" s="1" t="str">
        <f>VLOOKUP(Cohort[[#This Row],[Code]],Codes[],COLUMN(Codes[[#Headers],[Baby Medications]]),FALSE)</f>
        <v>Yes</v>
      </c>
      <c r="W201" s="1" t="str">
        <f>VLOOKUP(Cohort[[#This Row],[Code]],Codes[],COLUMN(Codes[[#Headers],[Obstetric Histpry]]),FALSE)</f>
        <v>Yes</v>
      </c>
      <c r="X201" s="1" t="str">
        <f>VLOOKUP(Cohort[[#This Row],[Code]],Codes[],COLUMN(Codes[[#Headers],[18 Month Follow on Data]]),FALSE)</f>
        <v>Yes</v>
      </c>
    </row>
    <row r="202" spans="1:24" ht="51" x14ac:dyDescent="0.2">
      <c r="A202" t="s">
        <v>214</v>
      </c>
      <c r="B202">
        <v>0</v>
      </c>
      <c r="C202">
        <v>0</v>
      </c>
      <c r="D202">
        <v>0</v>
      </c>
      <c r="E202">
        <v>1</v>
      </c>
      <c r="F202">
        <v>0</v>
      </c>
      <c r="G202">
        <v>0</v>
      </c>
      <c r="H202">
        <v>0</v>
      </c>
      <c r="I202" t="str" cm="1">
        <f t="array" ref="I202">TEXT(SUM(10^Code_Mask*(Cohort[[#This Row],[Fetal Pilot Scans, validated or not]:[Has child had an 18 month assessment.  NB this includes limited data, courtesy assessments etc]]&gt;0)),"0000000")</f>
        <v>0100000</v>
      </c>
      <c r="K202" s="1" t="s">
        <v>16</v>
      </c>
      <c r="M202" s="1" t="str">
        <f>VLOOKUP(Cohort[[#This Row],[Code]],Codes[],COLUMN(Codes[[#Headers],[Meaning]]),FALSE)</f>
        <v>Term scan, not assessed</v>
      </c>
      <c r="N202" s="1" t="str">
        <f>VLOOKUP(Cohort[[#This Row],[Code]],Codes[],COLUMN(Codes[[#Headers],[Parents Demographic]]),FALSE)</f>
        <v>Yes</v>
      </c>
      <c r="O202" s="1" t="str">
        <f>VLOOKUP(Cohort[[#This Row],[Code]],Codes[],COLUMN(Codes[[#Headers],[Mother''s Past Medical History]]),FALSE)</f>
        <v>Yes</v>
      </c>
      <c r="P202" s="1" t="str">
        <f>VLOOKUP(Cohort[[#This Row],[Code]],Codes[],COLUMN(Codes[[#Headers],[EDD + Mode of Conception]]),FALSE)</f>
        <v>Yes</v>
      </c>
      <c r="Q202" s="1" t="str">
        <f>VLOOKUP(Cohort[[#This Row],[Code]],Codes[],COLUMN(Codes[[#Headers],[Late Pregnancy History]]),FALSE)</f>
        <v>Yes</v>
      </c>
      <c r="R202" s="1" t="str">
        <f>VLOOKUP(Cohort[[#This Row],[Code]],Codes[],COLUMN(Codes[[#Headers],[Labour History]]),FALSE)</f>
        <v>Yes</v>
      </c>
      <c r="S202" s="1" t="str">
        <f>VLOOKUP(Cohort[[#This Row],[Code]],Codes[],COLUMN(Codes[[#Headers],[Baby Background Information]]),FALSE)</f>
        <v>Yes</v>
      </c>
      <c r="T202" s="1" t="str">
        <f>VLOOKUP(Cohort[[#This Row],[Code]],Codes[],COLUMN(Codes[[#Headers],[EPDS]]),FALSE)</f>
        <v>Yes</v>
      </c>
      <c r="U202" s="1" t="str">
        <f>VLOOKUP(Cohort[[#This Row],[Code]],Codes[],COLUMN(Codes[[#Headers],[Mother''s Medications]]),FALSE)</f>
        <v>Yes</v>
      </c>
      <c r="V202" s="1" t="str">
        <f>VLOOKUP(Cohort[[#This Row],[Code]],Codes[],COLUMN(Codes[[#Headers],[Baby Medications]]),FALSE)</f>
        <v>Yes</v>
      </c>
      <c r="W202" s="1" t="str">
        <f>VLOOKUP(Cohort[[#This Row],[Code]],Codes[],COLUMN(Codes[[#Headers],[Obstetric Histpry]]),FALSE)</f>
        <v>Yes</v>
      </c>
      <c r="X202" s="1" t="str">
        <f>VLOOKUP(Cohort[[#This Row],[Code]],Codes[],COLUMN(Codes[[#Headers],[18 Month Follow on Data]]),FALSE)</f>
        <v>No</v>
      </c>
    </row>
    <row r="203" spans="1:24" x14ac:dyDescent="0.2">
      <c r="A203" t="s">
        <v>215</v>
      </c>
      <c r="B203">
        <v>0</v>
      </c>
      <c r="C203">
        <v>0</v>
      </c>
      <c r="D203">
        <v>0</v>
      </c>
      <c r="E203">
        <v>0</v>
      </c>
      <c r="F203">
        <v>1</v>
      </c>
      <c r="G203">
        <v>1</v>
      </c>
      <c r="H203">
        <v>1</v>
      </c>
      <c r="I203" t="str" cm="1">
        <f t="array" ref="I203">TEXT(SUM(10^Code_Mask*(Cohort[[#This Row],[Fetal Pilot Scans, validated or not]:[Has child had an 18 month assessment.  NB this includes limited data, courtesy assessments etc]]&gt;0)),"0000000")</f>
        <v>0011100</v>
      </c>
      <c r="M203" s="1" t="str">
        <f>VLOOKUP(Cohort[[#This Row],[Code]],Codes[],COLUMN(Codes[[#Headers],[Meaning]]),FALSE)</f>
        <v>Pre-term and pre-term at term scans, assessed at 18 months</v>
      </c>
      <c r="N203" s="1" t="str">
        <f>VLOOKUP(Cohort[[#This Row],[Code]],Codes[],COLUMN(Codes[[#Headers],[Parents Demographic]]),FALSE)</f>
        <v>Yes</v>
      </c>
      <c r="O203" s="1" t="str">
        <f>VLOOKUP(Cohort[[#This Row],[Code]],Codes[],COLUMN(Codes[[#Headers],[Mother''s Past Medical History]]),FALSE)</f>
        <v>Yes</v>
      </c>
      <c r="P203" s="1" t="str">
        <f>VLOOKUP(Cohort[[#This Row],[Code]],Codes[],COLUMN(Codes[[#Headers],[EDD + Mode of Conception]]),FALSE)</f>
        <v>Yes</v>
      </c>
      <c r="Q203" s="1" t="str">
        <f>VLOOKUP(Cohort[[#This Row],[Code]],Codes[],COLUMN(Codes[[#Headers],[Late Pregnancy History]]),FALSE)</f>
        <v>Yes</v>
      </c>
      <c r="R203" s="1" t="str">
        <f>VLOOKUP(Cohort[[#This Row],[Code]],Codes[],COLUMN(Codes[[#Headers],[Labour History]]),FALSE)</f>
        <v>Yes</v>
      </c>
      <c r="S203" s="1" t="str">
        <f>VLOOKUP(Cohort[[#This Row],[Code]],Codes[],COLUMN(Codes[[#Headers],[Baby Background Information]]),FALSE)</f>
        <v>Yes</v>
      </c>
      <c r="T203" s="1" t="str">
        <f>VLOOKUP(Cohort[[#This Row],[Code]],Codes[],COLUMN(Codes[[#Headers],[EPDS]]),FALSE)</f>
        <v>Yes</v>
      </c>
      <c r="U203" s="1" t="str">
        <f>VLOOKUP(Cohort[[#This Row],[Code]],Codes[],COLUMN(Codes[[#Headers],[Mother''s Medications]]),FALSE)</f>
        <v>Yes</v>
      </c>
      <c r="V203" s="1" t="str">
        <f>VLOOKUP(Cohort[[#This Row],[Code]],Codes[],COLUMN(Codes[[#Headers],[Baby Medications]]),FALSE)</f>
        <v>Yes</v>
      </c>
      <c r="W203" s="1" t="str">
        <f>VLOOKUP(Cohort[[#This Row],[Code]],Codes[],COLUMN(Codes[[#Headers],[Obstetric Histpry]]),FALSE)</f>
        <v>Yes</v>
      </c>
      <c r="X203" s="1" t="str">
        <f>VLOOKUP(Cohort[[#This Row],[Code]],Codes[],COLUMN(Codes[[#Headers],[18 Month Follow on Data]]),FALSE)</f>
        <v>Yes</v>
      </c>
    </row>
    <row r="204" spans="1:24" x14ac:dyDescent="0.2">
      <c r="A204" t="s">
        <v>216</v>
      </c>
      <c r="B204">
        <v>0</v>
      </c>
      <c r="C204">
        <v>0</v>
      </c>
      <c r="D204">
        <v>0</v>
      </c>
      <c r="E204">
        <v>0</v>
      </c>
      <c r="F204">
        <v>1</v>
      </c>
      <c r="G204">
        <v>1</v>
      </c>
      <c r="H204">
        <v>1</v>
      </c>
      <c r="I204" t="str" cm="1">
        <f t="array" ref="I204">TEXT(SUM(10^Code_Mask*(Cohort[[#This Row],[Fetal Pilot Scans, validated or not]:[Has child had an 18 month assessment.  NB this includes limited data, courtesy assessments etc]]&gt;0)),"0000000")</f>
        <v>0011100</v>
      </c>
      <c r="M204" s="1" t="str">
        <f>VLOOKUP(Cohort[[#This Row],[Code]],Codes[],COLUMN(Codes[[#Headers],[Meaning]]),FALSE)</f>
        <v>Pre-term and pre-term at term scans, assessed at 18 months</v>
      </c>
      <c r="N204" s="1" t="str">
        <f>VLOOKUP(Cohort[[#This Row],[Code]],Codes[],COLUMN(Codes[[#Headers],[Parents Demographic]]),FALSE)</f>
        <v>Yes</v>
      </c>
      <c r="O204" s="1" t="str">
        <f>VLOOKUP(Cohort[[#This Row],[Code]],Codes[],COLUMN(Codes[[#Headers],[Mother''s Past Medical History]]),FALSE)</f>
        <v>Yes</v>
      </c>
      <c r="P204" s="1" t="str">
        <f>VLOOKUP(Cohort[[#This Row],[Code]],Codes[],COLUMN(Codes[[#Headers],[EDD + Mode of Conception]]),FALSE)</f>
        <v>Yes</v>
      </c>
      <c r="Q204" s="1" t="str">
        <f>VLOOKUP(Cohort[[#This Row],[Code]],Codes[],COLUMN(Codes[[#Headers],[Late Pregnancy History]]),FALSE)</f>
        <v>Yes</v>
      </c>
      <c r="R204" s="1" t="str">
        <f>VLOOKUP(Cohort[[#This Row],[Code]],Codes[],COLUMN(Codes[[#Headers],[Labour History]]),FALSE)</f>
        <v>Yes</v>
      </c>
      <c r="S204" s="1" t="str">
        <f>VLOOKUP(Cohort[[#This Row],[Code]],Codes[],COLUMN(Codes[[#Headers],[Baby Background Information]]),FALSE)</f>
        <v>Yes</v>
      </c>
      <c r="T204" s="1" t="str">
        <f>VLOOKUP(Cohort[[#This Row],[Code]],Codes[],COLUMN(Codes[[#Headers],[EPDS]]),FALSE)</f>
        <v>Yes</v>
      </c>
      <c r="U204" s="1" t="str">
        <f>VLOOKUP(Cohort[[#This Row],[Code]],Codes[],COLUMN(Codes[[#Headers],[Mother''s Medications]]),FALSE)</f>
        <v>Yes</v>
      </c>
      <c r="V204" s="1" t="str">
        <f>VLOOKUP(Cohort[[#This Row],[Code]],Codes[],COLUMN(Codes[[#Headers],[Baby Medications]]),FALSE)</f>
        <v>Yes</v>
      </c>
      <c r="W204" s="1" t="str">
        <f>VLOOKUP(Cohort[[#This Row],[Code]],Codes[],COLUMN(Codes[[#Headers],[Obstetric Histpry]]),FALSE)</f>
        <v>Yes</v>
      </c>
      <c r="X204" s="1" t="str">
        <f>VLOOKUP(Cohort[[#This Row],[Code]],Codes[],COLUMN(Codes[[#Headers],[18 Month Follow on Data]]),FALSE)</f>
        <v>Yes</v>
      </c>
    </row>
    <row r="205" spans="1:24" x14ac:dyDescent="0.2">
      <c r="A205" t="s">
        <v>217</v>
      </c>
      <c r="B205">
        <v>1</v>
      </c>
      <c r="C205">
        <v>0</v>
      </c>
      <c r="D205">
        <v>0</v>
      </c>
      <c r="E205">
        <v>1</v>
      </c>
      <c r="F205">
        <v>0</v>
      </c>
      <c r="G205">
        <v>0</v>
      </c>
      <c r="H205">
        <v>1</v>
      </c>
      <c r="I205" t="str" cm="1">
        <f t="array" ref="I205">TEXT(SUM(10^Code_Mask*(Cohort[[#This Row],[Fetal Pilot Scans, validated or not]:[Has child had an 18 month assessment.  NB this includes limited data, courtesy assessments etc]]&gt;0)),"0000000")</f>
        <v>0100110</v>
      </c>
      <c r="M205" s="1" t="str">
        <f>VLOOKUP(Cohort[[#This Row],[Code]],Codes[],COLUMN(Codes[[#Headers],[Meaning]]),FALSE)</f>
        <v>Term scan + fetal pilot assessed at 18 months</v>
      </c>
      <c r="N205" s="1" t="str">
        <f>VLOOKUP(Cohort[[#This Row],[Code]],Codes[],COLUMN(Codes[[#Headers],[Parents Demographic]]),FALSE)</f>
        <v>Yes</v>
      </c>
      <c r="O205" s="1" t="str">
        <f>VLOOKUP(Cohort[[#This Row],[Code]],Codes[],COLUMN(Codes[[#Headers],[Mother''s Past Medical History]]),FALSE)</f>
        <v>Yes</v>
      </c>
      <c r="P205" s="1" t="str">
        <f>VLOOKUP(Cohort[[#This Row],[Code]],Codes[],COLUMN(Codes[[#Headers],[EDD + Mode of Conception]]),FALSE)</f>
        <v>Yes</v>
      </c>
      <c r="Q205" s="1" t="str">
        <f>VLOOKUP(Cohort[[#This Row],[Code]],Codes[],COLUMN(Codes[[#Headers],[Late Pregnancy History]]),FALSE)</f>
        <v>Yes</v>
      </c>
      <c r="R205" s="1" t="str">
        <f>VLOOKUP(Cohort[[#This Row],[Code]],Codes[],COLUMN(Codes[[#Headers],[Labour History]]),FALSE)</f>
        <v>Yes</v>
      </c>
      <c r="S205" s="1" t="str">
        <f>VLOOKUP(Cohort[[#This Row],[Code]],Codes[],COLUMN(Codes[[#Headers],[Baby Background Information]]),FALSE)</f>
        <v>Yes</v>
      </c>
      <c r="T205" s="1" t="str">
        <f>VLOOKUP(Cohort[[#This Row],[Code]],Codes[],COLUMN(Codes[[#Headers],[EPDS]]),FALSE)</f>
        <v>Yes</v>
      </c>
      <c r="U205" s="1" t="str">
        <f>VLOOKUP(Cohort[[#This Row],[Code]],Codes[],COLUMN(Codes[[#Headers],[Mother''s Medications]]),FALSE)</f>
        <v>Yes</v>
      </c>
      <c r="V205" s="1" t="str">
        <f>VLOOKUP(Cohort[[#This Row],[Code]],Codes[],COLUMN(Codes[[#Headers],[Baby Medications]]),FALSE)</f>
        <v>Yes</v>
      </c>
      <c r="W205" s="1" t="str">
        <f>VLOOKUP(Cohort[[#This Row],[Code]],Codes[],COLUMN(Codes[[#Headers],[Obstetric Histpry]]),FALSE)</f>
        <v>Yes</v>
      </c>
      <c r="X205" s="1" t="str">
        <f>VLOOKUP(Cohort[[#This Row],[Code]],Codes[],COLUMN(Codes[[#Headers],[18 Month Follow on Data]]),FALSE)</f>
        <v>Yes</v>
      </c>
    </row>
    <row r="206" spans="1:24" ht="51" x14ac:dyDescent="0.2">
      <c r="A206" t="s">
        <v>218</v>
      </c>
      <c r="B206">
        <v>1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 t="str" cm="1">
        <f t="array" ref="I206">TEXT(SUM(10^Code_Mask*(Cohort[[#This Row],[Fetal Pilot Scans, validated or not]:[Has child had an 18 month assessment.  NB this includes limited data, courtesy assessments etc]]&gt;0)),"0000000")</f>
        <v>0000010</v>
      </c>
      <c r="K206" s="1" t="s">
        <v>16</v>
      </c>
      <c r="M206" s="1" t="str">
        <f>VLOOKUP(Cohort[[#This Row],[Code]],Codes[],COLUMN(Codes[[#Headers],[Meaning]]),FALSE)</f>
        <v>Fetal pilot.  Not assessed.  Enrolment, EPDS, not cleaned</v>
      </c>
      <c r="N206" s="1" t="str">
        <f>VLOOKUP(Cohort[[#This Row],[Code]],Codes[],COLUMN(Codes[[#Headers],[Parents Demographic]]),FALSE)</f>
        <v>Yes - uncleaned</v>
      </c>
      <c r="O206" s="1" t="str">
        <f>VLOOKUP(Cohort[[#This Row],[Code]],Codes[],COLUMN(Codes[[#Headers],[Mother''s Past Medical History]]),FALSE)</f>
        <v>Yes - uncleaned</v>
      </c>
      <c r="P206" s="1" t="str">
        <f>VLOOKUP(Cohort[[#This Row],[Code]],Codes[],COLUMN(Codes[[#Headers],[EDD + Mode of Conception]]),FALSE)</f>
        <v>Yes - uncleaned</v>
      </c>
      <c r="Q206" s="1" t="str">
        <f>VLOOKUP(Cohort[[#This Row],[Code]],Codes[],COLUMN(Codes[[#Headers],[Late Pregnancy History]]),FALSE)</f>
        <v>No</v>
      </c>
      <c r="R206" s="1" t="str">
        <f>VLOOKUP(Cohort[[#This Row],[Code]],Codes[],COLUMN(Codes[[#Headers],[Labour History]]),FALSE)</f>
        <v>No</v>
      </c>
      <c r="S206" s="1" t="str">
        <f>VLOOKUP(Cohort[[#This Row],[Code]],Codes[],COLUMN(Codes[[#Headers],[Baby Background Information]]),FALSE)</f>
        <v>No</v>
      </c>
      <c r="T206" s="1" t="str">
        <f>VLOOKUP(Cohort[[#This Row],[Code]],Codes[],COLUMN(Codes[[#Headers],[EPDS]]),FALSE)</f>
        <v>Yes</v>
      </c>
      <c r="U206" s="1" t="str">
        <f>VLOOKUP(Cohort[[#This Row],[Code]],Codes[],COLUMN(Codes[[#Headers],[Mother''s Medications]]),FALSE)</f>
        <v>Yes - uncleaned</v>
      </c>
      <c r="V206" s="1" t="str">
        <f>VLOOKUP(Cohort[[#This Row],[Code]],Codes[],COLUMN(Codes[[#Headers],[Baby Medications]]),FALSE)</f>
        <v>No</v>
      </c>
      <c r="W206" s="1" t="str">
        <f>VLOOKUP(Cohort[[#This Row],[Code]],Codes[],COLUMN(Codes[[#Headers],[Obstetric Histpry]]),FALSE)</f>
        <v>Yes - uncleaned</v>
      </c>
      <c r="X206" s="1" t="str">
        <f>VLOOKUP(Cohort[[#This Row],[Code]],Codes[],COLUMN(Codes[[#Headers],[18 Month Follow on Data]]),FALSE)</f>
        <v>No</v>
      </c>
    </row>
    <row r="207" spans="1:24" x14ac:dyDescent="0.2">
      <c r="A207" t="s">
        <v>219</v>
      </c>
      <c r="B207">
        <v>0</v>
      </c>
      <c r="C207">
        <v>0</v>
      </c>
      <c r="D207">
        <v>0</v>
      </c>
      <c r="E207">
        <v>1</v>
      </c>
      <c r="F207">
        <v>0</v>
      </c>
      <c r="G207">
        <v>0</v>
      </c>
      <c r="H207">
        <v>1</v>
      </c>
      <c r="I207" t="str" cm="1">
        <f t="array" ref="I207">TEXT(SUM(10^Code_Mask*(Cohort[[#This Row],[Fetal Pilot Scans, validated or not]:[Has child had an 18 month assessment.  NB this includes limited data, courtesy assessments etc]]&gt;0)),"0000000")</f>
        <v>0100100</v>
      </c>
      <c r="M207" s="1" t="str">
        <f>VLOOKUP(Cohort[[#This Row],[Code]],Codes[],COLUMN(Codes[[#Headers],[Meaning]]),FALSE)</f>
        <v>Term scan, Assessed at 18 months</v>
      </c>
      <c r="N207" s="1" t="str">
        <f>VLOOKUP(Cohort[[#This Row],[Code]],Codes[],COLUMN(Codes[[#Headers],[Parents Demographic]]),FALSE)</f>
        <v>Yes</v>
      </c>
      <c r="O207" s="1" t="str">
        <f>VLOOKUP(Cohort[[#This Row],[Code]],Codes[],COLUMN(Codes[[#Headers],[Mother''s Past Medical History]]),FALSE)</f>
        <v>Yes</v>
      </c>
      <c r="P207" s="1" t="str">
        <f>VLOOKUP(Cohort[[#This Row],[Code]],Codes[],COLUMN(Codes[[#Headers],[EDD + Mode of Conception]]),FALSE)</f>
        <v>Yes</v>
      </c>
      <c r="Q207" s="1" t="str">
        <f>VLOOKUP(Cohort[[#This Row],[Code]],Codes[],COLUMN(Codes[[#Headers],[Late Pregnancy History]]),FALSE)</f>
        <v>Yes</v>
      </c>
      <c r="R207" s="1" t="str">
        <f>VLOOKUP(Cohort[[#This Row],[Code]],Codes[],COLUMN(Codes[[#Headers],[Labour History]]),FALSE)</f>
        <v>Yes</v>
      </c>
      <c r="S207" s="1" t="str">
        <f>VLOOKUP(Cohort[[#This Row],[Code]],Codes[],COLUMN(Codes[[#Headers],[Baby Background Information]]),FALSE)</f>
        <v>Yes</v>
      </c>
      <c r="T207" s="1" t="str">
        <f>VLOOKUP(Cohort[[#This Row],[Code]],Codes[],COLUMN(Codes[[#Headers],[EPDS]]),FALSE)</f>
        <v>Yes</v>
      </c>
      <c r="U207" s="1" t="str">
        <f>VLOOKUP(Cohort[[#This Row],[Code]],Codes[],COLUMN(Codes[[#Headers],[Mother''s Medications]]),FALSE)</f>
        <v>Yes</v>
      </c>
      <c r="V207" s="1" t="str">
        <f>VLOOKUP(Cohort[[#This Row],[Code]],Codes[],COLUMN(Codes[[#Headers],[Baby Medications]]),FALSE)</f>
        <v>Yes</v>
      </c>
      <c r="W207" s="1" t="str">
        <f>VLOOKUP(Cohort[[#This Row],[Code]],Codes[],COLUMN(Codes[[#Headers],[Obstetric Histpry]]),FALSE)</f>
        <v>Yes</v>
      </c>
      <c r="X207" s="1" t="str">
        <f>VLOOKUP(Cohort[[#This Row],[Code]],Codes[],COLUMN(Codes[[#Headers],[18 Month Follow on Data]]),FALSE)</f>
        <v>Yes</v>
      </c>
    </row>
    <row r="208" spans="1:24" x14ac:dyDescent="0.2">
      <c r="A208" t="s">
        <v>220</v>
      </c>
      <c r="B208">
        <v>0</v>
      </c>
      <c r="C208">
        <v>0</v>
      </c>
      <c r="D208">
        <v>0</v>
      </c>
      <c r="E208">
        <v>1</v>
      </c>
      <c r="F208">
        <v>0</v>
      </c>
      <c r="G208">
        <v>0</v>
      </c>
      <c r="H208">
        <v>1</v>
      </c>
      <c r="I208" t="str" cm="1">
        <f t="array" ref="I208">TEXT(SUM(10^Code_Mask*(Cohort[[#This Row],[Fetal Pilot Scans, validated or not]:[Has child had an 18 month assessment.  NB this includes limited data, courtesy assessments etc]]&gt;0)),"0000000")</f>
        <v>0100100</v>
      </c>
      <c r="M208" s="1" t="str">
        <f>VLOOKUP(Cohort[[#This Row],[Code]],Codes[],COLUMN(Codes[[#Headers],[Meaning]]),FALSE)</f>
        <v>Term scan, Assessed at 18 months</v>
      </c>
      <c r="N208" s="1" t="str">
        <f>VLOOKUP(Cohort[[#This Row],[Code]],Codes[],COLUMN(Codes[[#Headers],[Parents Demographic]]),FALSE)</f>
        <v>Yes</v>
      </c>
      <c r="O208" s="1" t="str">
        <f>VLOOKUP(Cohort[[#This Row],[Code]],Codes[],COLUMN(Codes[[#Headers],[Mother''s Past Medical History]]),FALSE)</f>
        <v>Yes</v>
      </c>
      <c r="P208" s="1" t="str">
        <f>VLOOKUP(Cohort[[#This Row],[Code]],Codes[],COLUMN(Codes[[#Headers],[EDD + Mode of Conception]]),FALSE)</f>
        <v>Yes</v>
      </c>
      <c r="Q208" s="1" t="str">
        <f>VLOOKUP(Cohort[[#This Row],[Code]],Codes[],COLUMN(Codes[[#Headers],[Late Pregnancy History]]),FALSE)</f>
        <v>Yes</v>
      </c>
      <c r="R208" s="1" t="str">
        <f>VLOOKUP(Cohort[[#This Row],[Code]],Codes[],COLUMN(Codes[[#Headers],[Labour History]]),FALSE)</f>
        <v>Yes</v>
      </c>
      <c r="S208" s="1" t="str">
        <f>VLOOKUP(Cohort[[#This Row],[Code]],Codes[],COLUMN(Codes[[#Headers],[Baby Background Information]]),FALSE)</f>
        <v>Yes</v>
      </c>
      <c r="T208" s="1" t="str">
        <f>VLOOKUP(Cohort[[#This Row],[Code]],Codes[],COLUMN(Codes[[#Headers],[EPDS]]),FALSE)</f>
        <v>Yes</v>
      </c>
      <c r="U208" s="1" t="str">
        <f>VLOOKUP(Cohort[[#This Row],[Code]],Codes[],COLUMN(Codes[[#Headers],[Mother''s Medications]]),FALSE)</f>
        <v>Yes</v>
      </c>
      <c r="V208" s="1" t="str">
        <f>VLOOKUP(Cohort[[#This Row],[Code]],Codes[],COLUMN(Codes[[#Headers],[Baby Medications]]),FALSE)</f>
        <v>Yes</v>
      </c>
      <c r="W208" s="1" t="str">
        <f>VLOOKUP(Cohort[[#This Row],[Code]],Codes[],COLUMN(Codes[[#Headers],[Obstetric Histpry]]),FALSE)</f>
        <v>Yes</v>
      </c>
      <c r="X208" s="1" t="str">
        <f>VLOOKUP(Cohort[[#This Row],[Code]],Codes[],COLUMN(Codes[[#Headers],[18 Month Follow on Data]]),FALSE)</f>
        <v>Yes</v>
      </c>
    </row>
    <row r="209" spans="1:24" x14ac:dyDescent="0.2">
      <c r="A209" t="s">
        <v>221</v>
      </c>
      <c r="B209">
        <v>1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 t="str" cm="1">
        <f t="array" ref="I209">TEXT(SUM(10^Code_Mask*(Cohort[[#This Row],[Fetal Pilot Scans, validated or not]:[Has child had an 18 month assessment.  NB this includes limited data, courtesy assessments etc]]&gt;0)),"0000000")</f>
        <v>0000010</v>
      </c>
      <c r="M209" s="1" t="str">
        <f>VLOOKUP(Cohort[[#This Row],[Code]],Codes[],COLUMN(Codes[[#Headers],[Meaning]]),FALSE)</f>
        <v>Fetal pilot.  Not assessed.  Enrolment, EPDS, not cleaned</v>
      </c>
      <c r="N209" s="1" t="str">
        <f>VLOOKUP(Cohort[[#This Row],[Code]],Codes[],COLUMN(Codes[[#Headers],[Parents Demographic]]),FALSE)</f>
        <v>Yes - uncleaned</v>
      </c>
      <c r="O209" s="1" t="str">
        <f>VLOOKUP(Cohort[[#This Row],[Code]],Codes[],COLUMN(Codes[[#Headers],[Mother''s Past Medical History]]),FALSE)</f>
        <v>Yes - uncleaned</v>
      </c>
      <c r="P209" s="1" t="str">
        <f>VLOOKUP(Cohort[[#This Row],[Code]],Codes[],COLUMN(Codes[[#Headers],[EDD + Mode of Conception]]),FALSE)</f>
        <v>Yes - uncleaned</v>
      </c>
      <c r="Q209" s="1" t="str">
        <f>VLOOKUP(Cohort[[#This Row],[Code]],Codes[],COLUMN(Codes[[#Headers],[Late Pregnancy History]]),FALSE)</f>
        <v>No</v>
      </c>
      <c r="R209" s="1" t="str">
        <f>VLOOKUP(Cohort[[#This Row],[Code]],Codes[],COLUMN(Codes[[#Headers],[Labour History]]),FALSE)</f>
        <v>No</v>
      </c>
      <c r="S209" s="1" t="str">
        <f>VLOOKUP(Cohort[[#This Row],[Code]],Codes[],COLUMN(Codes[[#Headers],[Baby Background Information]]),FALSE)</f>
        <v>No</v>
      </c>
      <c r="T209" s="1" t="str">
        <f>VLOOKUP(Cohort[[#This Row],[Code]],Codes[],COLUMN(Codes[[#Headers],[EPDS]]),FALSE)</f>
        <v>Yes</v>
      </c>
      <c r="U209" s="1" t="str">
        <f>VLOOKUP(Cohort[[#This Row],[Code]],Codes[],COLUMN(Codes[[#Headers],[Mother''s Medications]]),FALSE)</f>
        <v>Yes - uncleaned</v>
      </c>
      <c r="V209" s="1" t="str">
        <f>VLOOKUP(Cohort[[#This Row],[Code]],Codes[],COLUMN(Codes[[#Headers],[Baby Medications]]),FALSE)</f>
        <v>No</v>
      </c>
      <c r="W209" s="1" t="str">
        <f>VLOOKUP(Cohort[[#This Row],[Code]],Codes[],COLUMN(Codes[[#Headers],[Obstetric Histpry]]),FALSE)</f>
        <v>Yes - uncleaned</v>
      </c>
      <c r="X209" s="1" t="str">
        <f>VLOOKUP(Cohort[[#This Row],[Code]],Codes[],COLUMN(Codes[[#Headers],[18 Month Follow on Data]]),FALSE)</f>
        <v>No</v>
      </c>
    </row>
    <row r="210" spans="1:24" x14ac:dyDescent="0.2">
      <c r="A210" t="s">
        <v>222</v>
      </c>
      <c r="B210">
        <v>1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 t="str" cm="1">
        <f t="array" ref="I210">TEXT(SUM(10^Code_Mask*(Cohort[[#This Row],[Fetal Pilot Scans, validated or not]:[Has child had an 18 month assessment.  NB this includes limited data, courtesy assessments etc]]&gt;0)),"0000000")</f>
        <v>0000010</v>
      </c>
      <c r="M210" s="1" t="str">
        <f>VLOOKUP(Cohort[[#This Row],[Code]],Codes[],COLUMN(Codes[[#Headers],[Meaning]]),FALSE)</f>
        <v>Fetal pilot.  Not assessed.  Enrolment, EPDS, not cleaned</v>
      </c>
      <c r="N210" s="1" t="str">
        <f>VLOOKUP(Cohort[[#This Row],[Code]],Codes[],COLUMN(Codes[[#Headers],[Parents Demographic]]),FALSE)</f>
        <v>Yes - uncleaned</v>
      </c>
      <c r="O210" s="1" t="str">
        <f>VLOOKUP(Cohort[[#This Row],[Code]],Codes[],COLUMN(Codes[[#Headers],[Mother''s Past Medical History]]),FALSE)</f>
        <v>Yes - uncleaned</v>
      </c>
      <c r="P210" s="1" t="str">
        <f>VLOOKUP(Cohort[[#This Row],[Code]],Codes[],COLUMN(Codes[[#Headers],[EDD + Mode of Conception]]),FALSE)</f>
        <v>Yes - uncleaned</v>
      </c>
      <c r="Q210" s="1" t="str">
        <f>VLOOKUP(Cohort[[#This Row],[Code]],Codes[],COLUMN(Codes[[#Headers],[Late Pregnancy History]]),FALSE)</f>
        <v>No</v>
      </c>
      <c r="R210" s="1" t="str">
        <f>VLOOKUP(Cohort[[#This Row],[Code]],Codes[],COLUMN(Codes[[#Headers],[Labour History]]),FALSE)</f>
        <v>No</v>
      </c>
      <c r="S210" s="1" t="str">
        <f>VLOOKUP(Cohort[[#This Row],[Code]],Codes[],COLUMN(Codes[[#Headers],[Baby Background Information]]),FALSE)</f>
        <v>No</v>
      </c>
      <c r="T210" s="1" t="str">
        <f>VLOOKUP(Cohort[[#This Row],[Code]],Codes[],COLUMN(Codes[[#Headers],[EPDS]]),FALSE)</f>
        <v>Yes</v>
      </c>
      <c r="U210" s="1" t="str">
        <f>VLOOKUP(Cohort[[#This Row],[Code]],Codes[],COLUMN(Codes[[#Headers],[Mother''s Medications]]),FALSE)</f>
        <v>Yes - uncleaned</v>
      </c>
      <c r="V210" s="1" t="str">
        <f>VLOOKUP(Cohort[[#This Row],[Code]],Codes[],COLUMN(Codes[[#Headers],[Baby Medications]]),FALSE)</f>
        <v>No</v>
      </c>
      <c r="W210" s="1" t="str">
        <f>VLOOKUP(Cohort[[#This Row],[Code]],Codes[],COLUMN(Codes[[#Headers],[Obstetric Histpry]]),FALSE)</f>
        <v>Yes - uncleaned</v>
      </c>
      <c r="X210" s="1" t="str">
        <f>VLOOKUP(Cohort[[#This Row],[Code]],Codes[],COLUMN(Codes[[#Headers],[18 Month Follow on Data]]),FALSE)</f>
        <v>No</v>
      </c>
    </row>
    <row r="211" spans="1:24" x14ac:dyDescent="0.2">
      <c r="A211" t="s">
        <v>223</v>
      </c>
      <c r="B211">
        <v>0</v>
      </c>
      <c r="C211">
        <v>0</v>
      </c>
      <c r="D211">
        <v>0</v>
      </c>
      <c r="E211">
        <v>1</v>
      </c>
      <c r="F211">
        <v>0</v>
      </c>
      <c r="G211">
        <v>0</v>
      </c>
      <c r="H211">
        <v>1</v>
      </c>
      <c r="I211" t="str" cm="1">
        <f t="array" ref="I211">TEXT(SUM(10^Code_Mask*(Cohort[[#This Row],[Fetal Pilot Scans, validated or not]:[Has child had an 18 month assessment.  NB this includes limited data, courtesy assessments etc]]&gt;0)),"0000000")</f>
        <v>0100100</v>
      </c>
      <c r="M211" s="1" t="str">
        <f>VLOOKUP(Cohort[[#This Row],[Code]],Codes[],COLUMN(Codes[[#Headers],[Meaning]]),FALSE)</f>
        <v>Term scan, Assessed at 18 months</v>
      </c>
      <c r="N211" s="1" t="str">
        <f>VLOOKUP(Cohort[[#This Row],[Code]],Codes[],COLUMN(Codes[[#Headers],[Parents Demographic]]),FALSE)</f>
        <v>Yes</v>
      </c>
      <c r="O211" s="1" t="str">
        <f>VLOOKUP(Cohort[[#This Row],[Code]],Codes[],COLUMN(Codes[[#Headers],[Mother''s Past Medical History]]),FALSE)</f>
        <v>Yes</v>
      </c>
      <c r="P211" s="1" t="str">
        <f>VLOOKUP(Cohort[[#This Row],[Code]],Codes[],COLUMN(Codes[[#Headers],[EDD + Mode of Conception]]),FALSE)</f>
        <v>Yes</v>
      </c>
      <c r="Q211" s="1" t="str">
        <f>VLOOKUP(Cohort[[#This Row],[Code]],Codes[],COLUMN(Codes[[#Headers],[Late Pregnancy History]]),FALSE)</f>
        <v>Yes</v>
      </c>
      <c r="R211" s="1" t="str">
        <f>VLOOKUP(Cohort[[#This Row],[Code]],Codes[],COLUMN(Codes[[#Headers],[Labour History]]),FALSE)</f>
        <v>Yes</v>
      </c>
      <c r="S211" s="1" t="str">
        <f>VLOOKUP(Cohort[[#This Row],[Code]],Codes[],COLUMN(Codes[[#Headers],[Baby Background Information]]),FALSE)</f>
        <v>Yes</v>
      </c>
      <c r="T211" s="1" t="str">
        <f>VLOOKUP(Cohort[[#This Row],[Code]],Codes[],COLUMN(Codes[[#Headers],[EPDS]]),FALSE)</f>
        <v>Yes</v>
      </c>
      <c r="U211" s="1" t="str">
        <f>VLOOKUP(Cohort[[#This Row],[Code]],Codes[],COLUMN(Codes[[#Headers],[Mother''s Medications]]),FALSE)</f>
        <v>Yes</v>
      </c>
      <c r="V211" s="1" t="str">
        <f>VLOOKUP(Cohort[[#This Row],[Code]],Codes[],COLUMN(Codes[[#Headers],[Baby Medications]]),FALSE)</f>
        <v>Yes</v>
      </c>
      <c r="W211" s="1" t="str">
        <f>VLOOKUP(Cohort[[#This Row],[Code]],Codes[],COLUMN(Codes[[#Headers],[Obstetric Histpry]]),FALSE)</f>
        <v>Yes</v>
      </c>
      <c r="X211" s="1" t="str">
        <f>VLOOKUP(Cohort[[#This Row],[Code]],Codes[],COLUMN(Codes[[#Headers],[18 Month Follow on Data]]),FALSE)</f>
        <v>Yes</v>
      </c>
    </row>
    <row r="212" spans="1:24" x14ac:dyDescent="0.2">
      <c r="A212" t="s">
        <v>224</v>
      </c>
      <c r="B212">
        <v>0</v>
      </c>
      <c r="C212">
        <v>0</v>
      </c>
      <c r="D212">
        <v>0</v>
      </c>
      <c r="E212">
        <v>0</v>
      </c>
      <c r="F212">
        <v>1</v>
      </c>
      <c r="G212">
        <v>1</v>
      </c>
      <c r="H212">
        <v>1</v>
      </c>
      <c r="I212" t="str" cm="1">
        <f t="array" ref="I212">TEXT(SUM(10^Code_Mask*(Cohort[[#This Row],[Fetal Pilot Scans, validated or not]:[Has child had an 18 month assessment.  NB this includes limited data, courtesy assessments etc]]&gt;0)),"0000000")</f>
        <v>0011100</v>
      </c>
      <c r="M212" s="1" t="str">
        <f>VLOOKUP(Cohort[[#This Row],[Code]],Codes[],COLUMN(Codes[[#Headers],[Meaning]]),FALSE)</f>
        <v>Pre-term and pre-term at term scans, assessed at 18 months</v>
      </c>
      <c r="N212" s="1" t="str">
        <f>VLOOKUP(Cohort[[#This Row],[Code]],Codes[],COLUMN(Codes[[#Headers],[Parents Demographic]]),FALSE)</f>
        <v>Yes</v>
      </c>
      <c r="O212" s="1" t="str">
        <f>VLOOKUP(Cohort[[#This Row],[Code]],Codes[],COLUMN(Codes[[#Headers],[Mother''s Past Medical History]]),FALSE)</f>
        <v>Yes</v>
      </c>
      <c r="P212" s="1" t="str">
        <f>VLOOKUP(Cohort[[#This Row],[Code]],Codes[],COLUMN(Codes[[#Headers],[EDD + Mode of Conception]]),FALSE)</f>
        <v>Yes</v>
      </c>
      <c r="Q212" s="1" t="str">
        <f>VLOOKUP(Cohort[[#This Row],[Code]],Codes[],COLUMN(Codes[[#Headers],[Late Pregnancy History]]),FALSE)</f>
        <v>Yes</v>
      </c>
      <c r="R212" s="1" t="str">
        <f>VLOOKUP(Cohort[[#This Row],[Code]],Codes[],COLUMN(Codes[[#Headers],[Labour History]]),FALSE)</f>
        <v>Yes</v>
      </c>
      <c r="S212" s="1" t="str">
        <f>VLOOKUP(Cohort[[#This Row],[Code]],Codes[],COLUMN(Codes[[#Headers],[Baby Background Information]]),FALSE)</f>
        <v>Yes</v>
      </c>
      <c r="T212" s="1" t="str">
        <f>VLOOKUP(Cohort[[#This Row],[Code]],Codes[],COLUMN(Codes[[#Headers],[EPDS]]),FALSE)</f>
        <v>Yes</v>
      </c>
      <c r="U212" s="1" t="str">
        <f>VLOOKUP(Cohort[[#This Row],[Code]],Codes[],COLUMN(Codes[[#Headers],[Mother''s Medications]]),FALSE)</f>
        <v>Yes</v>
      </c>
      <c r="V212" s="1" t="str">
        <f>VLOOKUP(Cohort[[#This Row],[Code]],Codes[],COLUMN(Codes[[#Headers],[Baby Medications]]),FALSE)</f>
        <v>Yes</v>
      </c>
      <c r="W212" s="1" t="str">
        <f>VLOOKUP(Cohort[[#This Row],[Code]],Codes[],COLUMN(Codes[[#Headers],[Obstetric Histpry]]),FALSE)</f>
        <v>Yes</v>
      </c>
      <c r="X212" s="1" t="str">
        <f>VLOOKUP(Cohort[[#This Row],[Code]],Codes[],COLUMN(Codes[[#Headers],[18 Month Follow on Data]]),FALSE)</f>
        <v>Yes</v>
      </c>
    </row>
    <row r="213" spans="1:24" x14ac:dyDescent="0.2">
      <c r="A213" t="s">
        <v>225</v>
      </c>
      <c r="B213">
        <v>0</v>
      </c>
      <c r="C213">
        <v>0</v>
      </c>
      <c r="D213">
        <v>0</v>
      </c>
      <c r="E213">
        <v>2</v>
      </c>
      <c r="F213">
        <v>0</v>
      </c>
      <c r="G213">
        <v>0</v>
      </c>
      <c r="H213">
        <v>1</v>
      </c>
      <c r="I213" t="str" cm="1">
        <f t="array" ref="I213">TEXT(SUM(10^Code_Mask*(Cohort[[#This Row],[Fetal Pilot Scans, validated or not]:[Has child had an 18 month assessment.  NB this includes limited data, courtesy assessments etc]]&gt;0)),"0000000")</f>
        <v>0100100</v>
      </c>
      <c r="M213" s="1" t="str">
        <f>VLOOKUP(Cohort[[#This Row],[Code]],Codes[],COLUMN(Codes[[#Headers],[Meaning]]),FALSE)</f>
        <v>Term scan, Assessed at 18 months</v>
      </c>
      <c r="N213" s="1" t="str">
        <f>VLOOKUP(Cohort[[#This Row],[Code]],Codes[],COLUMN(Codes[[#Headers],[Parents Demographic]]),FALSE)</f>
        <v>Yes</v>
      </c>
      <c r="O213" s="1" t="str">
        <f>VLOOKUP(Cohort[[#This Row],[Code]],Codes[],COLUMN(Codes[[#Headers],[Mother''s Past Medical History]]),FALSE)</f>
        <v>Yes</v>
      </c>
      <c r="P213" s="1" t="str">
        <f>VLOOKUP(Cohort[[#This Row],[Code]],Codes[],COLUMN(Codes[[#Headers],[EDD + Mode of Conception]]),FALSE)</f>
        <v>Yes</v>
      </c>
      <c r="Q213" s="1" t="str">
        <f>VLOOKUP(Cohort[[#This Row],[Code]],Codes[],COLUMN(Codes[[#Headers],[Late Pregnancy History]]),FALSE)</f>
        <v>Yes</v>
      </c>
      <c r="R213" s="1" t="str">
        <f>VLOOKUP(Cohort[[#This Row],[Code]],Codes[],COLUMN(Codes[[#Headers],[Labour History]]),FALSE)</f>
        <v>Yes</v>
      </c>
      <c r="S213" s="1" t="str">
        <f>VLOOKUP(Cohort[[#This Row],[Code]],Codes[],COLUMN(Codes[[#Headers],[Baby Background Information]]),FALSE)</f>
        <v>Yes</v>
      </c>
      <c r="T213" s="1" t="str">
        <f>VLOOKUP(Cohort[[#This Row],[Code]],Codes[],COLUMN(Codes[[#Headers],[EPDS]]),FALSE)</f>
        <v>Yes</v>
      </c>
      <c r="U213" s="1" t="str">
        <f>VLOOKUP(Cohort[[#This Row],[Code]],Codes[],COLUMN(Codes[[#Headers],[Mother''s Medications]]),FALSE)</f>
        <v>Yes</v>
      </c>
      <c r="V213" s="1" t="str">
        <f>VLOOKUP(Cohort[[#This Row],[Code]],Codes[],COLUMN(Codes[[#Headers],[Baby Medications]]),FALSE)</f>
        <v>Yes</v>
      </c>
      <c r="W213" s="1" t="str">
        <f>VLOOKUP(Cohort[[#This Row],[Code]],Codes[],COLUMN(Codes[[#Headers],[Obstetric Histpry]]),FALSE)</f>
        <v>Yes</v>
      </c>
      <c r="X213" s="1" t="str">
        <f>VLOOKUP(Cohort[[#This Row],[Code]],Codes[],COLUMN(Codes[[#Headers],[18 Month Follow on Data]]),FALSE)</f>
        <v>Yes</v>
      </c>
    </row>
    <row r="214" spans="1:24" x14ac:dyDescent="0.2">
      <c r="A214" t="s">
        <v>226</v>
      </c>
      <c r="B214">
        <v>2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 t="str" cm="1">
        <f t="array" ref="I214">TEXT(SUM(10^Code_Mask*(Cohort[[#This Row],[Fetal Pilot Scans, validated or not]:[Has child had an 18 month assessment.  NB this includes limited data, courtesy assessments etc]]&gt;0)),"0000000")</f>
        <v>0000010</v>
      </c>
      <c r="M214" s="1" t="str">
        <f>VLOOKUP(Cohort[[#This Row],[Code]],Codes[],COLUMN(Codes[[#Headers],[Meaning]]),FALSE)</f>
        <v>Fetal pilot.  Not assessed.  Enrolment, EPDS, not cleaned</v>
      </c>
      <c r="N214" s="1" t="str">
        <f>VLOOKUP(Cohort[[#This Row],[Code]],Codes[],COLUMN(Codes[[#Headers],[Parents Demographic]]),FALSE)</f>
        <v>Yes - uncleaned</v>
      </c>
      <c r="O214" s="1" t="str">
        <f>VLOOKUP(Cohort[[#This Row],[Code]],Codes[],COLUMN(Codes[[#Headers],[Mother''s Past Medical History]]),FALSE)</f>
        <v>Yes - uncleaned</v>
      </c>
      <c r="P214" s="1" t="str">
        <f>VLOOKUP(Cohort[[#This Row],[Code]],Codes[],COLUMN(Codes[[#Headers],[EDD + Mode of Conception]]),FALSE)</f>
        <v>Yes - uncleaned</v>
      </c>
      <c r="Q214" s="1" t="str">
        <f>VLOOKUP(Cohort[[#This Row],[Code]],Codes[],COLUMN(Codes[[#Headers],[Late Pregnancy History]]),FALSE)</f>
        <v>No</v>
      </c>
      <c r="R214" s="1" t="str">
        <f>VLOOKUP(Cohort[[#This Row],[Code]],Codes[],COLUMN(Codes[[#Headers],[Labour History]]),FALSE)</f>
        <v>No</v>
      </c>
      <c r="S214" s="1" t="str">
        <f>VLOOKUP(Cohort[[#This Row],[Code]],Codes[],COLUMN(Codes[[#Headers],[Baby Background Information]]),FALSE)</f>
        <v>No</v>
      </c>
      <c r="T214" s="1" t="str">
        <f>VLOOKUP(Cohort[[#This Row],[Code]],Codes[],COLUMN(Codes[[#Headers],[EPDS]]),FALSE)</f>
        <v>Yes</v>
      </c>
      <c r="U214" s="1" t="str">
        <f>VLOOKUP(Cohort[[#This Row],[Code]],Codes[],COLUMN(Codes[[#Headers],[Mother''s Medications]]),FALSE)</f>
        <v>Yes - uncleaned</v>
      </c>
      <c r="V214" s="1" t="str">
        <f>VLOOKUP(Cohort[[#This Row],[Code]],Codes[],COLUMN(Codes[[#Headers],[Baby Medications]]),FALSE)</f>
        <v>No</v>
      </c>
      <c r="W214" s="1" t="str">
        <f>VLOOKUP(Cohort[[#This Row],[Code]],Codes[],COLUMN(Codes[[#Headers],[Obstetric Histpry]]),FALSE)</f>
        <v>Yes - uncleaned</v>
      </c>
      <c r="X214" s="1" t="str">
        <f>VLOOKUP(Cohort[[#This Row],[Code]],Codes[],COLUMN(Codes[[#Headers],[18 Month Follow on Data]]),FALSE)</f>
        <v>No</v>
      </c>
    </row>
    <row r="215" spans="1:24" ht="51" x14ac:dyDescent="0.2">
      <c r="A215" t="s">
        <v>227</v>
      </c>
      <c r="B215">
        <v>1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 t="str" cm="1">
        <f t="array" ref="I215">TEXT(SUM(10^Code_Mask*(Cohort[[#This Row],[Fetal Pilot Scans, validated or not]:[Has child had an 18 month assessment.  NB this includes limited data, courtesy assessments etc]]&gt;0)),"0000000")</f>
        <v>0000010</v>
      </c>
      <c r="K215" s="1" t="s">
        <v>16</v>
      </c>
      <c r="M215" s="1" t="str">
        <f>VLOOKUP(Cohort[[#This Row],[Code]],Codes[],COLUMN(Codes[[#Headers],[Meaning]]),FALSE)</f>
        <v>Fetal pilot.  Not assessed.  Enrolment, EPDS, not cleaned</v>
      </c>
      <c r="N215" s="1" t="str">
        <f>VLOOKUP(Cohort[[#This Row],[Code]],Codes[],COLUMN(Codes[[#Headers],[Parents Demographic]]),FALSE)</f>
        <v>Yes - uncleaned</v>
      </c>
      <c r="O215" s="1" t="str">
        <f>VLOOKUP(Cohort[[#This Row],[Code]],Codes[],COLUMN(Codes[[#Headers],[Mother''s Past Medical History]]),FALSE)</f>
        <v>Yes - uncleaned</v>
      </c>
      <c r="P215" s="1" t="str">
        <f>VLOOKUP(Cohort[[#This Row],[Code]],Codes[],COLUMN(Codes[[#Headers],[EDD + Mode of Conception]]),FALSE)</f>
        <v>Yes - uncleaned</v>
      </c>
      <c r="Q215" s="1" t="str">
        <f>VLOOKUP(Cohort[[#This Row],[Code]],Codes[],COLUMN(Codes[[#Headers],[Late Pregnancy History]]),FALSE)</f>
        <v>No</v>
      </c>
      <c r="R215" s="1" t="str">
        <f>VLOOKUP(Cohort[[#This Row],[Code]],Codes[],COLUMN(Codes[[#Headers],[Labour History]]),FALSE)</f>
        <v>No</v>
      </c>
      <c r="S215" s="1" t="str">
        <f>VLOOKUP(Cohort[[#This Row],[Code]],Codes[],COLUMN(Codes[[#Headers],[Baby Background Information]]),FALSE)</f>
        <v>No</v>
      </c>
      <c r="T215" s="1" t="str">
        <f>VLOOKUP(Cohort[[#This Row],[Code]],Codes[],COLUMN(Codes[[#Headers],[EPDS]]),FALSE)</f>
        <v>Yes</v>
      </c>
      <c r="U215" s="1" t="str">
        <f>VLOOKUP(Cohort[[#This Row],[Code]],Codes[],COLUMN(Codes[[#Headers],[Mother''s Medications]]),FALSE)</f>
        <v>Yes - uncleaned</v>
      </c>
      <c r="V215" s="1" t="str">
        <f>VLOOKUP(Cohort[[#This Row],[Code]],Codes[],COLUMN(Codes[[#Headers],[Baby Medications]]),FALSE)</f>
        <v>No</v>
      </c>
      <c r="W215" s="1" t="str">
        <f>VLOOKUP(Cohort[[#This Row],[Code]],Codes[],COLUMN(Codes[[#Headers],[Obstetric Histpry]]),FALSE)</f>
        <v>Yes - uncleaned</v>
      </c>
      <c r="X215" s="1" t="str">
        <f>VLOOKUP(Cohort[[#This Row],[Code]],Codes[],COLUMN(Codes[[#Headers],[18 Month Follow on Data]]),FALSE)</f>
        <v>No</v>
      </c>
    </row>
    <row r="216" spans="1:24" x14ac:dyDescent="0.2">
      <c r="A216" t="s">
        <v>228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1</v>
      </c>
      <c r="H216">
        <v>1</v>
      </c>
      <c r="I216" t="str" cm="1">
        <f t="array" ref="I216">TEXT(SUM(10^Code_Mask*(Cohort[[#This Row],[Fetal Pilot Scans, validated or not]:[Has child had an 18 month assessment.  NB this includes limited data, courtesy assessments etc]]&gt;0)),"0000000")</f>
        <v>0001100</v>
      </c>
      <c r="M216" s="1" t="str">
        <f>VLOOKUP(Cohort[[#This Row],[Code]],Codes[],COLUMN(Codes[[#Headers],[Meaning]]),FALSE)</f>
        <v>Pre-term_at term only, no other scans, assessed at 18 months</v>
      </c>
      <c r="N216" s="1" t="str">
        <f>VLOOKUP(Cohort[[#This Row],[Code]],Codes[],COLUMN(Codes[[#Headers],[Parents Demographic]]),FALSE)</f>
        <v>Yes</v>
      </c>
      <c r="O216" s="1" t="str">
        <f>VLOOKUP(Cohort[[#This Row],[Code]],Codes[],COLUMN(Codes[[#Headers],[Mother''s Past Medical History]]),FALSE)</f>
        <v>Yes</v>
      </c>
      <c r="P216" s="1" t="str">
        <f>VLOOKUP(Cohort[[#This Row],[Code]],Codes[],COLUMN(Codes[[#Headers],[EDD + Mode of Conception]]),FALSE)</f>
        <v>Yes</v>
      </c>
      <c r="Q216" s="1" t="str">
        <f>VLOOKUP(Cohort[[#This Row],[Code]],Codes[],COLUMN(Codes[[#Headers],[Late Pregnancy History]]),FALSE)</f>
        <v>Yes</v>
      </c>
      <c r="R216" s="1" t="str">
        <f>VLOOKUP(Cohort[[#This Row],[Code]],Codes[],COLUMN(Codes[[#Headers],[Labour History]]),FALSE)</f>
        <v>Yes</v>
      </c>
      <c r="S216" s="1" t="str">
        <f>VLOOKUP(Cohort[[#This Row],[Code]],Codes[],COLUMN(Codes[[#Headers],[Baby Background Information]]),FALSE)</f>
        <v>Yes</v>
      </c>
      <c r="T216" s="1" t="str">
        <f>VLOOKUP(Cohort[[#This Row],[Code]],Codes[],COLUMN(Codes[[#Headers],[EPDS]]),FALSE)</f>
        <v>Yes</v>
      </c>
      <c r="U216" s="1" t="str">
        <f>VLOOKUP(Cohort[[#This Row],[Code]],Codes[],COLUMN(Codes[[#Headers],[Mother''s Medications]]),FALSE)</f>
        <v>Yes</v>
      </c>
      <c r="V216" s="1" t="str">
        <f>VLOOKUP(Cohort[[#This Row],[Code]],Codes[],COLUMN(Codes[[#Headers],[Baby Medications]]),FALSE)</f>
        <v>Yes</v>
      </c>
      <c r="W216" s="1" t="str">
        <f>VLOOKUP(Cohort[[#This Row],[Code]],Codes[],COLUMN(Codes[[#Headers],[Obstetric Histpry]]),FALSE)</f>
        <v>Yes</v>
      </c>
      <c r="X216" s="1" t="str">
        <f>VLOOKUP(Cohort[[#This Row],[Code]],Codes[],COLUMN(Codes[[#Headers],[18 Month Follow on Data]]),FALSE)</f>
        <v>Yes</v>
      </c>
    </row>
    <row r="217" spans="1:24" x14ac:dyDescent="0.2">
      <c r="A217" t="s">
        <v>229</v>
      </c>
      <c r="B217">
        <v>0</v>
      </c>
      <c r="C217">
        <v>0</v>
      </c>
      <c r="D217">
        <v>0</v>
      </c>
      <c r="E217">
        <v>1</v>
      </c>
      <c r="F217">
        <v>0</v>
      </c>
      <c r="G217">
        <v>0</v>
      </c>
      <c r="H217">
        <v>1</v>
      </c>
      <c r="I217" t="str" cm="1">
        <f t="array" ref="I217">TEXT(SUM(10^Code_Mask*(Cohort[[#This Row],[Fetal Pilot Scans, validated or not]:[Has child had an 18 month assessment.  NB this includes limited data, courtesy assessments etc]]&gt;0)),"0000000")</f>
        <v>0100100</v>
      </c>
      <c r="M217" s="1" t="str">
        <f>VLOOKUP(Cohort[[#This Row],[Code]],Codes[],COLUMN(Codes[[#Headers],[Meaning]]),FALSE)</f>
        <v>Term scan, Assessed at 18 months</v>
      </c>
      <c r="N217" s="1" t="str">
        <f>VLOOKUP(Cohort[[#This Row],[Code]],Codes[],COLUMN(Codes[[#Headers],[Parents Demographic]]),FALSE)</f>
        <v>Yes</v>
      </c>
      <c r="O217" s="1" t="str">
        <f>VLOOKUP(Cohort[[#This Row],[Code]],Codes[],COLUMN(Codes[[#Headers],[Mother''s Past Medical History]]),FALSE)</f>
        <v>Yes</v>
      </c>
      <c r="P217" s="1" t="str">
        <f>VLOOKUP(Cohort[[#This Row],[Code]],Codes[],COLUMN(Codes[[#Headers],[EDD + Mode of Conception]]),FALSE)</f>
        <v>Yes</v>
      </c>
      <c r="Q217" s="1" t="str">
        <f>VLOOKUP(Cohort[[#This Row],[Code]],Codes[],COLUMN(Codes[[#Headers],[Late Pregnancy History]]),FALSE)</f>
        <v>Yes</v>
      </c>
      <c r="R217" s="1" t="str">
        <f>VLOOKUP(Cohort[[#This Row],[Code]],Codes[],COLUMN(Codes[[#Headers],[Labour History]]),FALSE)</f>
        <v>Yes</v>
      </c>
      <c r="S217" s="1" t="str">
        <f>VLOOKUP(Cohort[[#This Row],[Code]],Codes[],COLUMN(Codes[[#Headers],[Baby Background Information]]),FALSE)</f>
        <v>Yes</v>
      </c>
      <c r="T217" s="1" t="str">
        <f>VLOOKUP(Cohort[[#This Row],[Code]],Codes[],COLUMN(Codes[[#Headers],[EPDS]]),FALSE)</f>
        <v>Yes</v>
      </c>
      <c r="U217" s="1" t="str">
        <f>VLOOKUP(Cohort[[#This Row],[Code]],Codes[],COLUMN(Codes[[#Headers],[Mother''s Medications]]),FALSE)</f>
        <v>Yes</v>
      </c>
      <c r="V217" s="1" t="str">
        <f>VLOOKUP(Cohort[[#This Row],[Code]],Codes[],COLUMN(Codes[[#Headers],[Baby Medications]]),FALSE)</f>
        <v>Yes</v>
      </c>
      <c r="W217" s="1" t="str">
        <f>VLOOKUP(Cohort[[#This Row],[Code]],Codes[],COLUMN(Codes[[#Headers],[Obstetric Histpry]]),FALSE)</f>
        <v>Yes</v>
      </c>
      <c r="X217" s="1" t="str">
        <f>VLOOKUP(Cohort[[#This Row],[Code]],Codes[],COLUMN(Codes[[#Headers],[18 Month Follow on Data]]),FALSE)</f>
        <v>Yes</v>
      </c>
    </row>
    <row r="218" spans="1:24" x14ac:dyDescent="0.2">
      <c r="A218" t="s">
        <v>230</v>
      </c>
      <c r="B218">
        <v>0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1</v>
      </c>
      <c r="I218" t="str" cm="1">
        <f t="array" ref="I218">TEXT(SUM(10^Code_Mask*(Cohort[[#This Row],[Fetal Pilot Scans, validated or not]:[Has child had an 18 month assessment.  NB this includes limited data, courtesy assessments etc]]&gt;0)),"0000000")</f>
        <v>0100100</v>
      </c>
      <c r="M218" s="1" t="str">
        <f>VLOOKUP(Cohort[[#This Row],[Code]],Codes[],COLUMN(Codes[[#Headers],[Meaning]]),FALSE)</f>
        <v>Term scan, Assessed at 18 months</v>
      </c>
      <c r="N218" s="1" t="str">
        <f>VLOOKUP(Cohort[[#This Row],[Code]],Codes[],COLUMN(Codes[[#Headers],[Parents Demographic]]),FALSE)</f>
        <v>Yes</v>
      </c>
      <c r="O218" s="1" t="str">
        <f>VLOOKUP(Cohort[[#This Row],[Code]],Codes[],COLUMN(Codes[[#Headers],[Mother''s Past Medical History]]),FALSE)</f>
        <v>Yes</v>
      </c>
      <c r="P218" s="1" t="str">
        <f>VLOOKUP(Cohort[[#This Row],[Code]],Codes[],COLUMN(Codes[[#Headers],[EDD + Mode of Conception]]),FALSE)</f>
        <v>Yes</v>
      </c>
      <c r="Q218" s="1" t="str">
        <f>VLOOKUP(Cohort[[#This Row],[Code]],Codes[],COLUMN(Codes[[#Headers],[Late Pregnancy History]]),FALSE)</f>
        <v>Yes</v>
      </c>
      <c r="R218" s="1" t="str">
        <f>VLOOKUP(Cohort[[#This Row],[Code]],Codes[],COLUMN(Codes[[#Headers],[Labour History]]),FALSE)</f>
        <v>Yes</v>
      </c>
      <c r="S218" s="1" t="str">
        <f>VLOOKUP(Cohort[[#This Row],[Code]],Codes[],COLUMN(Codes[[#Headers],[Baby Background Information]]),FALSE)</f>
        <v>Yes</v>
      </c>
      <c r="T218" s="1" t="str">
        <f>VLOOKUP(Cohort[[#This Row],[Code]],Codes[],COLUMN(Codes[[#Headers],[EPDS]]),FALSE)</f>
        <v>Yes</v>
      </c>
      <c r="U218" s="1" t="str">
        <f>VLOOKUP(Cohort[[#This Row],[Code]],Codes[],COLUMN(Codes[[#Headers],[Mother''s Medications]]),FALSE)</f>
        <v>Yes</v>
      </c>
      <c r="V218" s="1" t="str">
        <f>VLOOKUP(Cohort[[#This Row],[Code]],Codes[],COLUMN(Codes[[#Headers],[Baby Medications]]),FALSE)</f>
        <v>Yes</v>
      </c>
      <c r="W218" s="1" t="str">
        <f>VLOOKUP(Cohort[[#This Row],[Code]],Codes[],COLUMN(Codes[[#Headers],[Obstetric Histpry]]),FALSE)</f>
        <v>Yes</v>
      </c>
      <c r="X218" s="1" t="str">
        <f>VLOOKUP(Cohort[[#This Row],[Code]],Codes[],COLUMN(Codes[[#Headers],[18 Month Follow on Data]]),FALSE)</f>
        <v>Yes</v>
      </c>
    </row>
    <row r="219" spans="1:24" x14ac:dyDescent="0.2">
      <c r="A219" t="s">
        <v>231</v>
      </c>
      <c r="B219">
        <v>1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 t="str" cm="1">
        <f t="array" ref="I219">TEXT(SUM(10^Code_Mask*(Cohort[[#This Row],[Fetal Pilot Scans, validated or not]:[Has child had an 18 month assessment.  NB this includes limited data, courtesy assessments etc]]&gt;0)),"0000000")</f>
        <v>0000010</v>
      </c>
      <c r="M219" s="1" t="str">
        <f>VLOOKUP(Cohort[[#This Row],[Code]],Codes[],COLUMN(Codes[[#Headers],[Meaning]]),FALSE)</f>
        <v>Fetal pilot.  Not assessed.  Enrolment, EPDS, not cleaned</v>
      </c>
      <c r="N219" s="1" t="str">
        <f>VLOOKUP(Cohort[[#This Row],[Code]],Codes[],COLUMN(Codes[[#Headers],[Parents Demographic]]),FALSE)</f>
        <v>Yes - uncleaned</v>
      </c>
      <c r="O219" s="1" t="str">
        <f>VLOOKUP(Cohort[[#This Row],[Code]],Codes[],COLUMN(Codes[[#Headers],[Mother''s Past Medical History]]),FALSE)</f>
        <v>Yes - uncleaned</v>
      </c>
      <c r="P219" s="1" t="str">
        <f>VLOOKUP(Cohort[[#This Row],[Code]],Codes[],COLUMN(Codes[[#Headers],[EDD + Mode of Conception]]),FALSE)</f>
        <v>Yes - uncleaned</v>
      </c>
      <c r="Q219" s="1" t="str">
        <f>VLOOKUP(Cohort[[#This Row],[Code]],Codes[],COLUMN(Codes[[#Headers],[Late Pregnancy History]]),FALSE)</f>
        <v>No</v>
      </c>
      <c r="R219" s="1" t="str">
        <f>VLOOKUP(Cohort[[#This Row],[Code]],Codes[],COLUMN(Codes[[#Headers],[Labour History]]),FALSE)</f>
        <v>No</v>
      </c>
      <c r="S219" s="1" t="str">
        <f>VLOOKUP(Cohort[[#This Row],[Code]],Codes[],COLUMN(Codes[[#Headers],[Baby Background Information]]),FALSE)</f>
        <v>No</v>
      </c>
      <c r="T219" s="1" t="str">
        <f>VLOOKUP(Cohort[[#This Row],[Code]],Codes[],COLUMN(Codes[[#Headers],[EPDS]]),FALSE)</f>
        <v>Yes</v>
      </c>
      <c r="U219" s="1" t="str">
        <f>VLOOKUP(Cohort[[#This Row],[Code]],Codes[],COLUMN(Codes[[#Headers],[Mother''s Medications]]),FALSE)</f>
        <v>Yes - uncleaned</v>
      </c>
      <c r="V219" s="1" t="str">
        <f>VLOOKUP(Cohort[[#This Row],[Code]],Codes[],COLUMN(Codes[[#Headers],[Baby Medications]]),FALSE)</f>
        <v>No</v>
      </c>
      <c r="W219" s="1" t="str">
        <f>VLOOKUP(Cohort[[#This Row],[Code]],Codes[],COLUMN(Codes[[#Headers],[Obstetric Histpry]]),FALSE)</f>
        <v>Yes - uncleaned</v>
      </c>
      <c r="X219" s="1" t="str">
        <f>VLOOKUP(Cohort[[#This Row],[Code]],Codes[],COLUMN(Codes[[#Headers],[18 Month Follow on Data]]),FALSE)</f>
        <v>No</v>
      </c>
    </row>
    <row r="220" spans="1:24" x14ac:dyDescent="0.2">
      <c r="A220" t="s">
        <v>232</v>
      </c>
      <c r="B220">
        <v>1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 t="str" cm="1">
        <f t="array" ref="I220">TEXT(SUM(10^Code_Mask*(Cohort[[#This Row],[Fetal Pilot Scans, validated or not]:[Has child had an 18 month assessment.  NB this includes limited data, courtesy assessments etc]]&gt;0)),"0000000")</f>
        <v>0000010</v>
      </c>
      <c r="M220" s="1" t="str">
        <f>VLOOKUP(Cohort[[#This Row],[Code]],Codes[],COLUMN(Codes[[#Headers],[Meaning]]),FALSE)</f>
        <v>Fetal pilot.  Not assessed.  Enrolment, EPDS, not cleaned</v>
      </c>
      <c r="N220" s="1" t="str">
        <f>VLOOKUP(Cohort[[#This Row],[Code]],Codes[],COLUMN(Codes[[#Headers],[Parents Demographic]]),FALSE)</f>
        <v>Yes - uncleaned</v>
      </c>
      <c r="O220" s="1" t="str">
        <f>VLOOKUP(Cohort[[#This Row],[Code]],Codes[],COLUMN(Codes[[#Headers],[Mother''s Past Medical History]]),FALSE)</f>
        <v>Yes - uncleaned</v>
      </c>
      <c r="P220" s="1" t="str">
        <f>VLOOKUP(Cohort[[#This Row],[Code]],Codes[],COLUMN(Codes[[#Headers],[EDD + Mode of Conception]]),FALSE)</f>
        <v>Yes - uncleaned</v>
      </c>
      <c r="Q220" s="1" t="str">
        <f>VLOOKUP(Cohort[[#This Row],[Code]],Codes[],COLUMN(Codes[[#Headers],[Late Pregnancy History]]),FALSE)</f>
        <v>No</v>
      </c>
      <c r="R220" s="1" t="str">
        <f>VLOOKUP(Cohort[[#This Row],[Code]],Codes[],COLUMN(Codes[[#Headers],[Labour History]]),FALSE)</f>
        <v>No</v>
      </c>
      <c r="S220" s="1" t="str">
        <f>VLOOKUP(Cohort[[#This Row],[Code]],Codes[],COLUMN(Codes[[#Headers],[Baby Background Information]]),FALSE)</f>
        <v>No</v>
      </c>
      <c r="T220" s="1" t="str">
        <f>VLOOKUP(Cohort[[#This Row],[Code]],Codes[],COLUMN(Codes[[#Headers],[EPDS]]),FALSE)</f>
        <v>Yes</v>
      </c>
      <c r="U220" s="1" t="str">
        <f>VLOOKUP(Cohort[[#This Row],[Code]],Codes[],COLUMN(Codes[[#Headers],[Mother''s Medications]]),FALSE)</f>
        <v>Yes - uncleaned</v>
      </c>
      <c r="V220" s="1" t="str">
        <f>VLOOKUP(Cohort[[#This Row],[Code]],Codes[],COLUMN(Codes[[#Headers],[Baby Medications]]),FALSE)</f>
        <v>No</v>
      </c>
      <c r="W220" s="1" t="str">
        <f>VLOOKUP(Cohort[[#This Row],[Code]],Codes[],COLUMN(Codes[[#Headers],[Obstetric Histpry]]),FALSE)</f>
        <v>Yes - uncleaned</v>
      </c>
      <c r="X220" s="1" t="str">
        <f>VLOOKUP(Cohort[[#This Row],[Code]],Codes[],COLUMN(Codes[[#Headers],[18 Month Follow on Data]]),FALSE)</f>
        <v>No</v>
      </c>
    </row>
    <row r="221" spans="1:24" ht="51" x14ac:dyDescent="0.2">
      <c r="A221" t="s">
        <v>233</v>
      </c>
      <c r="B221">
        <v>0</v>
      </c>
      <c r="C221">
        <v>0</v>
      </c>
      <c r="D221">
        <v>0</v>
      </c>
      <c r="E221">
        <v>1</v>
      </c>
      <c r="F221">
        <v>0</v>
      </c>
      <c r="G221">
        <v>0</v>
      </c>
      <c r="H221">
        <v>0</v>
      </c>
      <c r="I221" t="str" cm="1">
        <f t="array" ref="I221">TEXT(SUM(10^Code_Mask*(Cohort[[#This Row],[Fetal Pilot Scans, validated or not]:[Has child had an 18 month assessment.  NB this includes limited data, courtesy assessments etc]]&gt;0)),"0000000")</f>
        <v>0100000</v>
      </c>
      <c r="K221" s="1" t="s">
        <v>16</v>
      </c>
      <c r="M221" s="1" t="str">
        <f>VLOOKUP(Cohort[[#This Row],[Code]],Codes[],COLUMN(Codes[[#Headers],[Meaning]]),FALSE)</f>
        <v>Term scan, not assessed</v>
      </c>
      <c r="N221" s="1" t="str">
        <f>VLOOKUP(Cohort[[#This Row],[Code]],Codes[],COLUMN(Codes[[#Headers],[Parents Demographic]]),FALSE)</f>
        <v>Yes</v>
      </c>
      <c r="O221" s="1" t="str">
        <f>VLOOKUP(Cohort[[#This Row],[Code]],Codes[],COLUMN(Codes[[#Headers],[Mother''s Past Medical History]]),FALSE)</f>
        <v>Yes</v>
      </c>
      <c r="P221" s="1" t="str">
        <f>VLOOKUP(Cohort[[#This Row],[Code]],Codes[],COLUMN(Codes[[#Headers],[EDD + Mode of Conception]]),FALSE)</f>
        <v>Yes</v>
      </c>
      <c r="Q221" s="1" t="str">
        <f>VLOOKUP(Cohort[[#This Row],[Code]],Codes[],COLUMN(Codes[[#Headers],[Late Pregnancy History]]),FALSE)</f>
        <v>Yes</v>
      </c>
      <c r="R221" s="1" t="str">
        <f>VLOOKUP(Cohort[[#This Row],[Code]],Codes[],COLUMN(Codes[[#Headers],[Labour History]]),FALSE)</f>
        <v>Yes</v>
      </c>
      <c r="S221" s="1" t="str">
        <f>VLOOKUP(Cohort[[#This Row],[Code]],Codes[],COLUMN(Codes[[#Headers],[Baby Background Information]]),FALSE)</f>
        <v>Yes</v>
      </c>
      <c r="T221" s="1" t="str">
        <f>VLOOKUP(Cohort[[#This Row],[Code]],Codes[],COLUMN(Codes[[#Headers],[EPDS]]),FALSE)</f>
        <v>Yes</v>
      </c>
      <c r="U221" s="1" t="str">
        <f>VLOOKUP(Cohort[[#This Row],[Code]],Codes[],COLUMN(Codes[[#Headers],[Mother''s Medications]]),FALSE)</f>
        <v>Yes</v>
      </c>
      <c r="V221" s="1" t="str">
        <f>VLOOKUP(Cohort[[#This Row],[Code]],Codes[],COLUMN(Codes[[#Headers],[Baby Medications]]),FALSE)</f>
        <v>Yes</v>
      </c>
      <c r="W221" s="1" t="str">
        <f>VLOOKUP(Cohort[[#This Row],[Code]],Codes[],COLUMN(Codes[[#Headers],[Obstetric Histpry]]),FALSE)</f>
        <v>Yes</v>
      </c>
      <c r="X221" s="1" t="str">
        <f>VLOOKUP(Cohort[[#This Row],[Code]],Codes[],COLUMN(Codes[[#Headers],[18 Month Follow on Data]]),FALSE)</f>
        <v>No</v>
      </c>
    </row>
    <row r="222" spans="1:24" x14ac:dyDescent="0.2">
      <c r="A222" t="s">
        <v>234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1</v>
      </c>
      <c r="H222">
        <v>1</v>
      </c>
      <c r="I222" t="str" cm="1">
        <f t="array" ref="I222">TEXT(SUM(10^Code_Mask*(Cohort[[#This Row],[Fetal Pilot Scans, validated or not]:[Has child had an 18 month assessment.  NB this includes limited data, courtesy assessments etc]]&gt;0)),"0000000")</f>
        <v>0001100</v>
      </c>
      <c r="M222" s="1" t="str">
        <f>VLOOKUP(Cohort[[#This Row],[Code]],Codes[],COLUMN(Codes[[#Headers],[Meaning]]),FALSE)</f>
        <v>Pre-term_at term only, no other scans, assessed at 18 months</v>
      </c>
      <c r="N222" s="1" t="str">
        <f>VLOOKUP(Cohort[[#This Row],[Code]],Codes[],COLUMN(Codes[[#Headers],[Parents Demographic]]),FALSE)</f>
        <v>Yes</v>
      </c>
      <c r="O222" s="1" t="str">
        <f>VLOOKUP(Cohort[[#This Row],[Code]],Codes[],COLUMN(Codes[[#Headers],[Mother''s Past Medical History]]),FALSE)</f>
        <v>Yes</v>
      </c>
      <c r="P222" s="1" t="str">
        <f>VLOOKUP(Cohort[[#This Row],[Code]],Codes[],COLUMN(Codes[[#Headers],[EDD + Mode of Conception]]),FALSE)</f>
        <v>Yes</v>
      </c>
      <c r="Q222" s="1" t="str">
        <f>VLOOKUP(Cohort[[#This Row],[Code]],Codes[],COLUMN(Codes[[#Headers],[Late Pregnancy History]]),FALSE)</f>
        <v>Yes</v>
      </c>
      <c r="R222" s="1" t="str">
        <f>VLOOKUP(Cohort[[#This Row],[Code]],Codes[],COLUMN(Codes[[#Headers],[Labour History]]),FALSE)</f>
        <v>Yes</v>
      </c>
      <c r="S222" s="1" t="str">
        <f>VLOOKUP(Cohort[[#This Row],[Code]],Codes[],COLUMN(Codes[[#Headers],[Baby Background Information]]),FALSE)</f>
        <v>Yes</v>
      </c>
      <c r="T222" s="1" t="str">
        <f>VLOOKUP(Cohort[[#This Row],[Code]],Codes[],COLUMN(Codes[[#Headers],[EPDS]]),FALSE)</f>
        <v>Yes</v>
      </c>
      <c r="U222" s="1" t="str">
        <f>VLOOKUP(Cohort[[#This Row],[Code]],Codes[],COLUMN(Codes[[#Headers],[Mother''s Medications]]),FALSE)</f>
        <v>Yes</v>
      </c>
      <c r="V222" s="1" t="str">
        <f>VLOOKUP(Cohort[[#This Row],[Code]],Codes[],COLUMN(Codes[[#Headers],[Baby Medications]]),FALSE)</f>
        <v>Yes</v>
      </c>
      <c r="W222" s="1" t="str">
        <f>VLOOKUP(Cohort[[#This Row],[Code]],Codes[],COLUMN(Codes[[#Headers],[Obstetric Histpry]]),FALSE)</f>
        <v>Yes</v>
      </c>
      <c r="X222" s="1" t="str">
        <f>VLOOKUP(Cohort[[#This Row],[Code]],Codes[],COLUMN(Codes[[#Headers],[18 Month Follow on Data]]),FALSE)</f>
        <v>Yes</v>
      </c>
    </row>
    <row r="223" spans="1:24" x14ac:dyDescent="0.2">
      <c r="A223" t="s">
        <v>235</v>
      </c>
      <c r="B223">
        <v>0</v>
      </c>
      <c r="C223">
        <v>0</v>
      </c>
      <c r="D223">
        <v>0</v>
      </c>
      <c r="E223">
        <v>0</v>
      </c>
      <c r="F223">
        <v>1</v>
      </c>
      <c r="G223">
        <v>0</v>
      </c>
      <c r="H223">
        <v>0</v>
      </c>
      <c r="I223" t="str" cm="1">
        <f t="array" ref="I223">TEXT(SUM(10^Code_Mask*(Cohort[[#This Row],[Fetal Pilot Scans, validated or not]:[Has child had an 18 month assessment.  NB this includes limited data, courtesy assessments etc]]&gt;0)),"0000000")</f>
        <v>0010000</v>
      </c>
      <c r="M223" s="1" t="str">
        <f>VLOOKUP(Cohort[[#This Row],[Code]],Codes[],COLUMN(Codes[[#Headers],[Meaning]]),FALSE)</f>
        <v>Pre-term scan, no other scans, not assessed</v>
      </c>
      <c r="N223" s="1" t="str">
        <f>VLOOKUP(Cohort[[#This Row],[Code]],Codes[],COLUMN(Codes[[#Headers],[Parents Demographic]]),FALSE)</f>
        <v>Yes</v>
      </c>
      <c r="O223" s="1" t="str">
        <f>VLOOKUP(Cohort[[#This Row],[Code]],Codes[],COLUMN(Codes[[#Headers],[Mother''s Past Medical History]]),FALSE)</f>
        <v>Yes</v>
      </c>
      <c r="P223" s="1" t="str">
        <f>VLOOKUP(Cohort[[#This Row],[Code]],Codes[],COLUMN(Codes[[#Headers],[EDD + Mode of Conception]]),FALSE)</f>
        <v>Yes</v>
      </c>
      <c r="Q223" s="1" t="str">
        <f>VLOOKUP(Cohort[[#This Row],[Code]],Codes[],COLUMN(Codes[[#Headers],[Late Pregnancy History]]),FALSE)</f>
        <v>Yes</v>
      </c>
      <c r="R223" s="1" t="str">
        <f>VLOOKUP(Cohort[[#This Row],[Code]],Codes[],COLUMN(Codes[[#Headers],[Labour History]]),FALSE)</f>
        <v>Yes</v>
      </c>
      <c r="S223" s="1" t="str">
        <f>VLOOKUP(Cohort[[#This Row],[Code]],Codes[],COLUMN(Codes[[#Headers],[Baby Background Information]]),FALSE)</f>
        <v>Yes</v>
      </c>
      <c r="T223" s="1" t="str">
        <f>VLOOKUP(Cohort[[#This Row],[Code]],Codes[],COLUMN(Codes[[#Headers],[EPDS]]),FALSE)</f>
        <v>Yes</v>
      </c>
      <c r="U223" s="1" t="str">
        <f>VLOOKUP(Cohort[[#This Row],[Code]],Codes[],COLUMN(Codes[[#Headers],[Mother''s Medications]]),FALSE)</f>
        <v>Yes</v>
      </c>
      <c r="V223" s="1" t="str">
        <f>VLOOKUP(Cohort[[#This Row],[Code]],Codes[],COLUMN(Codes[[#Headers],[Baby Medications]]),FALSE)</f>
        <v>Yes</v>
      </c>
      <c r="W223" s="1" t="str">
        <f>VLOOKUP(Cohort[[#This Row],[Code]],Codes[],COLUMN(Codes[[#Headers],[Obstetric Histpry]]),FALSE)</f>
        <v>Yes</v>
      </c>
      <c r="X223" s="1" t="str">
        <f>VLOOKUP(Cohort[[#This Row],[Code]],Codes[],COLUMN(Codes[[#Headers],[18 Month Follow on Data]]),FALSE)</f>
        <v>No</v>
      </c>
    </row>
    <row r="224" spans="1:24" x14ac:dyDescent="0.2">
      <c r="A224" t="s">
        <v>236</v>
      </c>
      <c r="B224">
        <v>0</v>
      </c>
      <c r="C224">
        <v>0</v>
      </c>
      <c r="D224">
        <v>0</v>
      </c>
      <c r="E224">
        <v>0</v>
      </c>
      <c r="F224">
        <v>1</v>
      </c>
      <c r="G224">
        <v>0</v>
      </c>
      <c r="H224">
        <v>0</v>
      </c>
      <c r="I224" t="str" cm="1">
        <f t="array" ref="I224">TEXT(SUM(10^Code_Mask*(Cohort[[#This Row],[Fetal Pilot Scans, validated or not]:[Has child had an 18 month assessment.  NB this includes limited data, courtesy assessments etc]]&gt;0)),"0000000")</f>
        <v>0010000</v>
      </c>
      <c r="M224" s="1" t="str">
        <f>VLOOKUP(Cohort[[#This Row],[Code]],Codes[],COLUMN(Codes[[#Headers],[Meaning]]),FALSE)</f>
        <v>Pre-term scan, no other scans, not assessed</v>
      </c>
      <c r="N224" s="1" t="str">
        <f>VLOOKUP(Cohort[[#This Row],[Code]],Codes[],COLUMN(Codes[[#Headers],[Parents Demographic]]),FALSE)</f>
        <v>Yes</v>
      </c>
      <c r="O224" s="1" t="str">
        <f>VLOOKUP(Cohort[[#This Row],[Code]],Codes[],COLUMN(Codes[[#Headers],[Mother''s Past Medical History]]),FALSE)</f>
        <v>Yes</v>
      </c>
      <c r="P224" s="1" t="str">
        <f>VLOOKUP(Cohort[[#This Row],[Code]],Codes[],COLUMN(Codes[[#Headers],[EDD + Mode of Conception]]),FALSE)</f>
        <v>Yes</v>
      </c>
      <c r="Q224" s="1" t="str">
        <f>VLOOKUP(Cohort[[#This Row],[Code]],Codes[],COLUMN(Codes[[#Headers],[Late Pregnancy History]]),FALSE)</f>
        <v>Yes</v>
      </c>
      <c r="R224" s="1" t="str">
        <f>VLOOKUP(Cohort[[#This Row],[Code]],Codes[],COLUMN(Codes[[#Headers],[Labour History]]),FALSE)</f>
        <v>Yes</v>
      </c>
      <c r="S224" s="1" t="str">
        <f>VLOOKUP(Cohort[[#This Row],[Code]],Codes[],COLUMN(Codes[[#Headers],[Baby Background Information]]),FALSE)</f>
        <v>Yes</v>
      </c>
      <c r="T224" s="1" t="str">
        <f>VLOOKUP(Cohort[[#This Row],[Code]],Codes[],COLUMN(Codes[[#Headers],[EPDS]]),FALSE)</f>
        <v>Yes</v>
      </c>
      <c r="U224" s="1" t="str">
        <f>VLOOKUP(Cohort[[#This Row],[Code]],Codes[],COLUMN(Codes[[#Headers],[Mother''s Medications]]),FALSE)</f>
        <v>Yes</v>
      </c>
      <c r="V224" s="1" t="str">
        <f>VLOOKUP(Cohort[[#This Row],[Code]],Codes[],COLUMN(Codes[[#Headers],[Baby Medications]]),FALSE)</f>
        <v>Yes</v>
      </c>
      <c r="W224" s="1" t="str">
        <f>VLOOKUP(Cohort[[#This Row],[Code]],Codes[],COLUMN(Codes[[#Headers],[Obstetric Histpry]]),FALSE)</f>
        <v>Yes</v>
      </c>
      <c r="X224" s="1" t="str">
        <f>VLOOKUP(Cohort[[#This Row],[Code]],Codes[],COLUMN(Codes[[#Headers],[18 Month Follow on Data]]),FALSE)</f>
        <v>No</v>
      </c>
    </row>
    <row r="225" spans="1:24" x14ac:dyDescent="0.2">
      <c r="A225" t="s">
        <v>237</v>
      </c>
      <c r="B225">
        <v>0</v>
      </c>
      <c r="C225">
        <v>0</v>
      </c>
      <c r="D225">
        <v>0</v>
      </c>
      <c r="E225">
        <v>1</v>
      </c>
      <c r="F225">
        <v>0</v>
      </c>
      <c r="G225">
        <v>0</v>
      </c>
      <c r="H225">
        <v>0</v>
      </c>
      <c r="I225" t="str" cm="1">
        <f t="array" ref="I225">TEXT(SUM(10^Code_Mask*(Cohort[[#This Row],[Fetal Pilot Scans, validated or not]:[Has child had an 18 month assessment.  NB this includes limited data, courtesy assessments etc]]&gt;0)),"0000000")</f>
        <v>0100000</v>
      </c>
      <c r="M225" s="1" t="str">
        <f>VLOOKUP(Cohort[[#This Row],[Code]],Codes[],COLUMN(Codes[[#Headers],[Meaning]]),FALSE)</f>
        <v>Term scan, not assessed</v>
      </c>
      <c r="N225" s="1" t="str">
        <f>VLOOKUP(Cohort[[#This Row],[Code]],Codes[],COLUMN(Codes[[#Headers],[Parents Demographic]]),FALSE)</f>
        <v>Yes</v>
      </c>
      <c r="O225" s="1" t="str">
        <f>VLOOKUP(Cohort[[#This Row],[Code]],Codes[],COLUMN(Codes[[#Headers],[Mother''s Past Medical History]]),FALSE)</f>
        <v>Yes</v>
      </c>
      <c r="P225" s="1" t="str">
        <f>VLOOKUP(Cohort[[#This Row],[Code]],Codes[],COLUMN(Codes[[#Headers],[EDD + Mode of Conception]]),FALSE)</f>
        <v>Yes</v>
      </c>
      <c r="Q225" s="1" t="str">
        <f>VLOOKUP(Cohort[[#This Row],[Code]],Codes[],COLUMN(Codes[[#Headers],[Late Pregnancy History]]),FALSE)</f>
        <v>Yes</v>
      </c>
      <c r="R225" s="1" t="str">
        <f>VLOOKUP(Cohort[[#This Row],[Code]],Codes[],COLUMN(Codes[[#Headers],[Labour History]]),FALSE)</f>
        <v>Yes</v>
      </c>
      <c r="S225" s="1" t="str">
        <f>VLOOKUP(Cohort[[#This Row],[Code]],Codes[],COLUMN(Codes[[#Headers],[Baby Background Information]]),FALSE)</f>
        <v>Yes</v>
      </c>
      <c r="T225" s="1" t="str">
        <f>VLOOKUP(Cohort[[#This Row],[Code]],Codes[],COLUMN(Codes[[#Headers],[EPDS]]),FALSE)</f>
        <v>Yes</v>
      </c>
      <c r="U225" s="1" t="str">
        <f>VLOOKUP(Cohort[[#This Row],[Code]],Codes[],COLUMN(Codes[[#Headers],[Mother''s Medications]]),FALSE)</f>
        <v>Yes</v>
      </c>
      <c r="V225" s="1" t="str">
        <f>VLOOKUP(Cohort[[#This Row],[Code]],Codes[],COLUMN(Codes[[#Headers],[Baby Medications]]),FALSE)</f>
        <v>Yes</v>
      </c>
      <c r="W225" s="1" t="str">
        <f>VLOOKUP(Cohort[[#This Row],[Code]],Codes[],COLUMN(Codes[[#Headers],[Obstetric Histpry]]),FALSE)</f>
        <v>Yes</v>
      </c>
      <c r="X225" s="1" t="str">
        <f>VLOOKUP(Cohort[[#This Row],[Code]],Codes[],COLUMN(Codes[[#Headers],[18 Month Follow on Data]]),FALSE)</f>
        <v>No</v>
      </c>
    </row>
    <row r="226" spans="1:24" x14ac:dyDescent="0.2">
      <c r="A226" t="s">
        <v>238</v>
      </c>
      <c r="B226">
        <v>1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 t="str" cm="1">
        <f t="array" ref="I226">TEXT(SUM(10^Code_Mask*(Cohort[[#This Row],[Fetal Pilot Scans, validated or not]:[Has child had an 18 month assessment.  NB this includes limited data, courtesy assessments etc]]&gt;0)),"0000000")</f>
        <v>0000010</v>
      </c>
      <c r="M226" s="1" t="str">
        <f>VLOOKUP(Cohort[[#This Row],[Code]],Codes[],COLUMN(Codes[[#Headers],[Meaning]]),FALSE)</f>
        <v>Fetal pilot.  Not assessed.  Enrolment, EPDS, not cleaned</v>
      </c>
      <c r="N226" s="1" t="str">
        <f>VLOOKUP(Cohort[[#This Row],[Code]],Codes[],COLUMN(Codes[[#Headers],[Parents Demographic]]),FALSE)</f>
        <v>Yes - uncleaned</v>
      </c>
      <c r="O226" s="1" t="str">
        <f>VLOOKUP(Cohort[[#This Row],[Code]],Codes[],COLUMN(Codes[[#Headers],[Mother''s Past Medical History]]),FALSE)</f>
        <v>Yes - uncleaned</v>
      </c>
      <c r="P226" s="1" t="str">
        <f>VLOOKUP(Cohort[[#This Row],[Code]],Codes[],COLUMN(Codes[[#Headers],[EDD + Mode of Conception]]),FALSE)</f>
        <v>Yes - uncleaned</v>
      </c>
      <c r="Q226" s="1" t="str">
        <f>VLOOKUP(Cohort[[#This Row],[Code]],Codes[],COLUMN(Codes[[#Headers],[Late Pregnancy History]]),FALSE)</f>
        <v>No</v>
      </c>
      <c r="R226" s="1" t="str">
        <f>VLOOKUP(Cohort[[#This Row],[Code]],Codes[],COLUMN(Codes[[#Headers],[Labour History]]),FALSE)</f>
        <v>No</v>
      </c>
      <c r="S226" s="1" t="str">
        <f>VLOOKUP(Cohort[[#This Row],[Code]],Codes[],COLUMN(Codes[[#Headers],[Baby Background Information]]),FALSE)</f>
        <v>No</v>
      </c>
      <c r="T226" s="1" t="str">
        <f>VLOOKUP(Cohort[[#This Row],[Code]],Codes[],COLUMN(Codes[[#Headers],[EPDS]]),FALSE)</f>
        <v>Yes</v>
      </c>
      <c r="U226" s="1" t="str">
        <f>VLOOKUP(Cohort[[#This Row],[Code]],Codes[],COLUMN(Codes[[#Headers],[Mother''s Medications]]),FALSE)</f>
        <v>Yes - uncleaned</v>
      </c>
      <c r="V226" s="1" t="str">
        <f>VLOOKUP(Cohort[[#This Row],[Code]],Codes[],COLUMN(Codes[[#Headers],[Baby Medications]]),FALSE)</f>
        <v>No</v>
      </c>
      <c r="W226" s="1" t="str">
        <f>VLOOKUP(Cohort[[#This Row],[Code]],Codes[],COLUMN(Codes[[#Headers],[Obstetric Histpry]]),FALSE)</f>
        <v>Yes - uncleaned</v>
      </c>
      <c r="X226" s="1" t="str">
        <f>VLOOKUP(Cohort[[#This Row],[Code]],Codes[],COLUMN(Codes[[#Headers],[18 Month Follow on Data]]),FALSE)</f>
        <v>No</v>
      </c>
    </row>
    <row r="227" spans="1:24" x14ac:dyDescent="0.2">
      <c r="A227" t="s">
        <v>239</v>
      </c>
      <c r="B227">
        <v>1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 t="str" cm="1">
        <f t="array" ref="I227">TEXT(SUM(10^Code_Mask*(Cohort[[#This Row],[Fetal Pilot Scans, validated or not]:[Has child had an 18 month assessment.  NB this includes limited data, courtesy assessments etc]]&gt;0)),"0000000")</f>
        <v>0000010</v>
      </c>
      <c r="M227" s="1" t="str">
        <f>VLOOKUP(Cohort[[#This Row],[Code]],Codes[],COLUMN(Codes[[#Headers],[Meaning]]),FALSE)</f>
        <v>Fetal pilot.  Not assessed.  Enrolment, EPDS, not cleaned</v>
      </c>
      <c r="N227" s="1" t="str">
        <f>VLOOKUP(Cohort[[#This Row],[Code]],Codes[],COLUMN(Codes[[#Headers],[Parents Demographic]]),FALSE)</f>
        <v>Yes - uncleaned</v>
      </c>
      <c r="O227" s="1" t="str">
        <f>VLOOKUP(Cohort[[#This Row],[Code]],Codes[],COLUMN(Codes[[#Headers],[Mother''s Past Medical History]]),FALSE)</f>
        <v>Yes - uncleaned</v>
      </c>
      <c r="P227" s="1" t="str">
        <f>VLOOKUP(Cohort[[#This Row],[Code]],Codes[],COLUMN(Codes[[#Headers],[EDD + Mode of Conception]]),FALSE)</f>
        <v>Yes - uncleaned</v>
      </c>
      <c r="Q227" s="1" t="str">
        <f>VLOOKUP(Cohort[[#This Row],[Code]],Codes[],COLUMN(Codes[[#Headers],[Late Pregnancy History]]),FALSE)</f>
        <v>No</v>
      </c>
      <c r="R227" s="1" t="str">
        <f>VLOOKUP(Cohort[[#This Row],[Code]],Codes[],COLUMN(Codes[[#Headers],[Labour History]]),FALSE)</f>
        <v>No</v>
      </c>
      <c r="S227" s="1" t="str">
        <f>VLOOKUP(Cohort[[#This Row],[Code]],Codes[],COLUMN(Codes[[#Headers],[Baby Background Information]]),FALSE)</f>
        <v>No</v>
      </c>
      <c r="T227" s="1" t="str">
        <f>VLOOKUP(Cohort[[#This Row],[Code]],Codes[],COLUMN(Codes[[#Headers],[EPDS]]),FALSE)</f>
        <v>Yes</v>
      </c>
      <c r="U227" s="1" t="str">
        <f>VLOOKUP(Cohort[[#This Row],[Code]],Codes[],COLUMN(Codes[[#Headers],[Mother''s Medications]]),FALSE)</f>
        <v>Yes - uncleaned</v>
      </c>
      <c r="V227" s="1" t="str">
        <f>VLOOKUP(Cohort[[#This Row],[Code]],Codes[],COLUMN(Codes[[#Headers],[Baby Medications]]),FALSE)</f>
        <v>No</v>
      </c>
      <c r="W227" s="1" t="str">
        <f>VLOOKUP(Cohort[[#This Row],[Code]],Codes[],COLUMN(Codes[[#Headers],[Obstetric Histpry]]),FALSE)</f>
        <v>Yes - uncleaned</v>
      </c>
      <c r="X227" s="1" t="str">
        <f>VLOOKUP(Cohort[[#This Row],[Code]],Codes[],COLUMN(Codes[[#Headers],[18 Month Follow on Data]]),FALSE)</f>
        <v>No</v>
      </c>
    </row>
    <row r="228" spans="1:24" x14ac:dyDescent="0.2">
      <c r="A228" t="s">
        <v>240</v>
      </c>
      <c r="B228">
        <v>0</v>
      </c>
      <c r="C228">
        <v>0</v>
      </c>
      <c r="D228">
        <v>0</v>
      </c>
      <c r="E228">
        <v>1</v>
      </c>
      <c r="F228">
        <v>0</v>
      </c>
      <c r="G228">
        <v>0</v>
      </c>
      <c r="H228">
        <v>1</v>
      </c>
      <c r="I228" t="str" cm="1">
        <f t="array" ref="I228">TEXT(SUM(10^Code_Mask*(Cohort[[#This Row],[Fetal Pilot Scans, validated or not]:[Has child had an 18 month assessment.  NB this includes limited data, courtesy assessments etc]]&gt;0)),"0000000")</f>
        <v>0100100</v>
      </c>
      <c r="M228" s="1" t="str">
        <f>VLOOKUP(Cohort[[#This Row],[Code]],Codes[],COLUMN(Codes[[#Headers],[Meaning]]),FALSE)</f>
        <v>Term scan, Assessed at 18 months</v>
      </c>
      <c r="N228" s="1" t="str">
        <f>VLOOKUP(Cohort[[#This Row],[Code]],Codes[],COLUMN(Codes[[#Headers],[Parents Demographic]]),FALSE)</f>
        <v>Yes</v>
      </c>
      <c r="O228" s="1" t="str">
        <f>VLOOKUP(Cohort[[#This Row],[Code]],Codes[],COLUMN(Codes[[#Headers],[Mother''s Past Medical History]]),FALSE)</f>
        <v>Yes</v>
      </c>
      <c r="P228" s="1" t="str">
        <f>VLOOKUP(Cohort[[#This Row],[Code]],Codes[],COLUMN(Codes[[#Headers],[EDD + Mode of Conception]]),FALSE)</f>
        <v>Yes</v>
      </c>
      <c r="Q228" s="1" t="str">
        <f>VLOOKUP(Cohort[[#This Row],[Code]],Codes[],COLUMN(Codes[[#Headers],[Late Pregnancy History]]),FALSE)</f>
        <v>Yes</v>
      </c>
      <c r="R228" s="1" t="str">
        <f>VLOOKUP(Cohort[[#This Row],[Code]],Codes[],COLUMN(Codes[[#Headers],[Labour History]]),FALSE)</f>
        <v>Yes</v>
      </c>
      <c r="S228" s="1" t="str">
        <f>VLOOKUP(Cohort[[#This Row],[Code]],Codes[],COLUMN(Codes[[#Headers],[Baby Background Information]]),FALSE)</f>
        <v>Yes</v>
      </c>
      <c r="T228" s="1" t="str">
        <f>VLOOKUP(Cohort[[#This Row],[Code]],Codes[],COLUMN(Codes[[#Headers],[EPDS]]),FALSE)</f>
        <v>Yes</v>
      </c>
      <c r="U228" s="1" t="str">
        <f>VLOOKUP(Cohort[[#This Row],[Code]],Codes[],COLUMN(Codes[[#Headers],[Mother''s Medications]]),FALSE)</f>
        <v>Yes</v>
      </c>
      <c r="V228" s="1" t="str">
        <f>VLOOKUP(Cohort[[#This Row],[Code]],Codes[],COLUMN(Codes[[#Headers],[Baby Medications]]),FALSE)</f>
        <v>Yes</v>
      </c>
      <c r="W228" s="1" t="str">
        <f>VLOOKUP(Cohort[[#This Row],[Code]],Codes[],COLUMN(Codes[[#Headers],[Obstetric Histpry]]),FALSE)</f>
        <v>Yes</v>
      </c>
      <c r="X228" s="1" t="str">
        <f>VLOOKUP(Cohort[[#This Row],[Code]],Codes[],COLUMN(Codes[[#Headers],[18 Month Follow on Data]]),FALSE)</f>
        <v>Yes</v>
      </c>
    </row>
    <row r="229" spans="1:24" x14ac:dyDescent="0.2">
      <c r="A229" t="s">
        <v>241</v>
      </c>
      <c r="B229">
        <v>0</v>
      </c>
      <c r="C229">
        <v>0</v>
      </c>
      <c r="D229">
        <v>0</v>
      </c>
      <c r="E229">
        <v>1</v>
      </c>
      <c r="F229">
        <v>0</v>
      </c>
      <c r="G229">
        <v>0</v>
      </c>
      <c r="H229">
        <v>1</v>
      </c>
      <c r="I229" t="str" cm="1">
        <f t="array" ref="I229">TEXT(SUM(10^Code_Mask*(Cohort[[#This Row],[Fetal Pilot Scans, validated or not]:[Has child had an 18 month assessment.  NB this includes limited data, courtesy assessments etc]]&gt;0)),"0000000")</f>
        <v>0100100</v>
      </c>
      <c r="M229" s="1" t="str">
        <f>VLOOKUP(Cohort[[#This Row],[Code]],Codes[],COLUMN(Codes[[#Headers],[Meaning]]),FALSE)</f>
        <v>Term scan, Assessed at 18 months</v>
      </c>
      <c r="N229" s="1" t="str">
        <f>VLOOKUP(Cohort[[#This Row],[Code]],Codes[],COLUMN(Codes[[#Headers],[Parents Demographic]]),FALSE)</f>
        <v>Yes</v>
      </c>
      <c r="O229" s="1" t="str">
        <f>VLOOKUP(Cohort[[#This Row],[Code]],Codes[],COLUMN(Codes[[#Headers],[Mother''s Past Medical History]]),FALSE)</f>
        <v>Yes</v>
      </c>
      <c r="P229" s="1" t="str">
        <f>VLOOKUP(Cohort[[#This Row],[Code]],Codes[],COLUMN(Codes[[#Headers],[EDD + Mode of Conception]]),FALSE)</f>
        <v>Yes</v>
      </c>
      <c r="Q229" s="1" t="str">
        <f>VLOOKUP(Cohort[[#This Row],[Code]],Codes[],COLUMN(Codes[[#Headers],[Late Pregnancy History]]),FALSE)</f>
        <v>Yes</v>
      </c>
      <c r="R229" s="1" t="str">
        <f>VLOOKUP(Cohort[[#This Row],[Code]],Codes[],COLUMN(Codes[[#Headers],[Labour History]]),FALSE)</f>
        <v>Yes</v>
      </c>
      <c r="S229" s="1" t="str">
        <f>VLOOKUP(Cohort[[#This Row],[Code]],Codes[],COLUMN(Codes[[#Headers],[Baby Background Information]]),FALSE)</f>
        <v>Yes</v>
      </c>
      <c r="T229" s="1" t="str">
        <f>VLOOKUP(Cohort[[#This Row],[Code]],Codes[],COLUMN(Codes[[#Headers],[EPDS]]),FALSE)</f>
        <v>Yes</v>
      </c>
      <c r="U229" s="1" t="str">
        <f>VLOOKUP(Cohort[[#This Row],[Code]],Codes[],COLUMN(Codes[[#Headers],[Mother''s Medications]]),FALSE)</f>
        <v>Yes</v>
      </c>
      <c r="V229" s="1" t="str">
        <f>VLOOKUP(Cohort[[#This Row],[Code]],Codes[],COLUMN(Codes[[#Headers],[Baby Medications]]),FALSE)</f>
        <v>Yes</v>
      </c>
      <c r="W229" s="1" t="str">
        <f>VLOOKUP(Cohort[[#This Row],[Code]],Codes[],COLUMN(Codes[[#Headers],[Obstetric Histpry]]),FALSE)</f>
        <v>Yes</v>
      </c>
      <c r="X229" s="1" t="str">
        <f>VLOOKUP(Cohort[[#This Row],[Code]],Codes[],COLUMN(Codes[[#Headers],[18 Month Follow on Data]]),FALSE)</f>
        <v>Yes</v>
      </c>
    </row>
    <row r="230" spans="1:24" x14ac:dyDescent="0.2">
      <c r="A230" t="s">
        <v>242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1</v>
      </c>
      <c r="H230">
        <v>1</v>
      </c>
      <c r="I230" t="str" cm="1">
        <f t="array" ref="I230">TEXT(SUM(10^Code_Mask*(Cohort[[#This Row],[Fetal Pilot Scans, validated or not]:[Has child had an 18 month assessment.  NB this includes limited data, courtesy assessments etc]]&gt;0)),"0000000")</f>
        <v>0001100</v>
      </c>
      <c r="M230" s="1" t="str">
        <f>VLOOKUP(Cohort[[#This Row],[Code]],Codes[],COLUMN(Codes[[#Headers],[Meaning]]),FALSE)</f>
        <v>Pre-term_at term only, no other scans, assessed at 18 months</v>
      </c>
      <c r="N230" s="1" t="str">
        <f>VLOOKUP(Cohort[[#This Row],[Code]],Codes[],COLUMN(Codes[[#Headers],[Parents Demographic]]),FALSE)</f>
        <v>Yes</v>
      </c>
      <c r="O230" s="1" t="str">
        <f>VLOOKUP(Cohort[[#This Row],[Code]],Codes[],COLUMN(Codes[[#Headers],[Mother''s Past Medical History]]),FALSE)</f>
        <v>Yes</v>
      </c>
      <c r="P230" s="1" t="str">
        <f>VLOOKUP(Cohort[[#This Row],[Code]],Codes[],COLUMN(Codes[[#Headers],[EDD + Mode of Conception]]),FALSE)</f>
        <v>Yes</v>
      </c>
      <c r="Q230" s="1" t="str">
        <f>VLOOKUP(Cohort[[#This Row],[Code]],Codes[],COLUMN(Codes[[#Headers],[Late Pregnancy History]]),FALSE)</f>
        <v>Yes</v>
      </c>
      <c r="R230" s="1" t="str">
        <f>VLOOKUP(Cohort[[#This Row],[Code]],Codes[],COLUMN(Codes[[#Headers],[Labour History]]),FALSE)</f>
        <v>Yes</v>
      </c>
      <c r="S230" s="1" t="str">
        <f>VLOOKUP(Cohort[[#This Row],[Code]],Codes[],COLUMN(Codes[[#Headers],[Baby Background Information]]),FALSE)</f>
        <v>Yes</v>
      </c>
      <c r="T230" s="1" t="str">
        <f>VLOOKUP(Cohort[[#This Row],[Code]],Codes[],COLUMN(Codes[[#Headers],[EPDS]]),FALSE)</f>
        <v>Yes</v>
      </c>
      <c r="U230" s="1" t="str">
        <f>VLOOKUP(Cohort[[#This Row],[Code]],Codes[],COLUMN(Codes[[#Headers],[Mother''s Medications]]),FALSE)</f>
        <v>Yes</v>
      </c>
      <c r="V230" s="1" t="str">
        <f>VLOOKUP(Cohort[[#This Row],[Code]],Codes[],COLUMN(Codes[[#Headers],[Baby Medications]]),FALSE)</f>
        <v>Yes</v>
      </c>
      <c r="W230" s="1" t="str">
        <f>VLOOKUP(Cohort[[#This Row],[Code]],Codes[],COLUMN(Codes[[#Headers],[Obstetric Histpry]]),FALSE)</f>
        <v>Yes</v>
      </c>
      <c r="X230" s="1" t="str">
        <f>VLOOKUP(Cohort[[#This Row],[Code]],Codes[],COLUMN(Codes[[#Headers],[18 Month Follow on Data]]),FALSE)</f>
        <v>Yes</v>
      </c>
    </row>
    <row r="231" spans="1:24" x14ac:dyDescent="0.2">
      <c r="A231" t="s">
        <v>243</v>
      </c>
      <c r="B231">
        <v>0</v>
      </c>
      <c r="C231">
        <v>0</v>
      </c>
      <c r="D231">
        <v>0</v>
      </c>
      <c r="E231">
        <v>0</v>
      </c>
      <c r="F231">
        <v>1</v>
      </c>
      <c r="G231">
        <v>1</v>
      </c>
      <c r="H231">
        <v>1</v>
      </c>
      <c r="I231" t="str" cm="1">
        <f t="array" ref="I231">TEXT(SUM(10^Code_Mask*(Cohort[[#This Row],[Fetal Pilot Scans, validated or not]:[Has child had an 18 month assessment.  NB this includes limited data, courtesy assessments etc]]&gt;0)),"0000000")</f>
        <v>0011100</v>
      </c>
      <c r="M231" s="1" t="str">
        <f>VLOOKUP(Cohort[[#This Row],[Code]],Codes[],COLUMN(Codes[[#Headers],[Meaning]]),FALSE)</f>
        <v>Pre-term and pre-term at term scans, assessed at 18 months</v>
      </c>
      <c r="N231" s="1" t="str">
        <f>VLOOKUP(Cohort[[#This Row],[Code]],Codes[],COLUMN(Codes[[#Headers],[Parents Demographic]]),FALSE)</f>
        <v>Yes</v>
      </c>
      <c r="O231" s="1" t="str">
        <f>VLOOKUP(Cohort[[#This Row],[Code]],Codes[],COLUMN(Codes[[#Headers],[Mother''s Past Medical History]]),FALSE)</f>
        <v>Yes</v>
      </c>
      <c r="P231" s="1" t="str">
        <f>VLOOKUP(Cohort[[#This Row],[Code]],Codes[],COLUMN(Codes[[#Headers],[EDD + Mode of Conception]]),FALSE)</f>
        <v>Yes</v>
      </c>
      <c r="Q231" s="1" t="str">
        <f>VLOOKUP(Cohort[[#This Row],[Code]],Codes[],COLUMN(Codes[[#Headers],[Late Pregnancy History]]),FALSE)</f>
        <v>Yes</v>
      </c>
      <c r="R231" s="1" t="str">
        <f>VLOOKUP(Cohort[[#This Row],[Code]],Codes[],COLUMN(Codes[[#Headers],[Labour History]]),FALSE)</f>
        <v>Yes</v>
      </c>
      <c r="S231" s="1" t="str">
        <f>VLOOKUP(Cohort[[#This Row],[Code]],Codes[],COLUMN(Codes[[#Headers],[Baby Background Information]]),FALSE)</f>
        <v>Yes</v>
      </c>
      <c r="T231" s="1" t="str">
        <f>VLOOKUP(Cohort[[#This Row],[Code]],Codes[],COLUMN(Codes[[#Headers],[EPDS]]),FALSE)</f>
        <v>Yes</v>
      </c>
      <c r="U231" s="1" t="str">
        <f>VLOOKUP(Cohort[[#This Row],[Code]],Codes[],COLUMN(Codes[[#Headers],[Mother''s Medications]]),FALSE)</f>
        <v>Yes</v>
      </c>
      <c r="V231" s="1" t="str">
        <f>VLOOKUP(Cohort[[#This Row],[Code]],Codes[],COLUMN(Codes[[#Headers],[Baby Medications]]),FALSE)</f>
        <v>Yes</v>
      </c>
      <c r="W231" s="1" t="str">
        <f>VLOOKUP(Cohort[[#This Row],[Code]],Codes[],COLUMN(Codes[[#Headers],[Obstetric Histpry]]),FALSE)</f>
        <v>Yes</v>
      </c>
      <c r="X231" s="1" t="str">
        <f>VLOOKUP(Cohort[[#This Row],[Code]],Codes[],COLUMN(Codes[[#Headers],[18 Month Follow on Data]]),FALSE)</f>
        <v>Yes</v>
      </c>
    </row>
    <row r="232" spans="1:24" x14ac:dyDescent="0.2">
      <c r="A232" t="s">
        <v>244</v>
      </c>
      <c r="B232">
        <v>0</v>
      </c>
      <c r="C232">
        <v>0</v>
      </c>
      <c r="D232">
        <v>0</v>
      </c>
      <c r="E232">
        <v>0</v>
      </c>
      <c r="F232">
        <v>1</v>
      </c>
      <c r="G232">
        <v>1</v>
      </c>
      <c r="H232">
        <v>1</v>
      </c>
      <c r="I232" t="str" cm="1">
        <f t="array" ref="I232">TEXT(SUM(10^Code_Mask*(Cohort[[#This Row],[Fetal Pilot Scans, validated or not]:[Has child had an 18 month assessment.  NB this includes limited data, courtesy assessments etc]]&gt;0)),"0000000")</f>
        <v>0011100</v>
      </c>
      <c r="M232" s="1" t="str">
        <f>VLOOKUP(Cohort[[#This Row],[Code]],Codes[],COLUMN(Codes[[#Headers],[Meaning]]),FALSE)</f>
        <v>Pre-term and pre-term at term scans, assessed at 18 months</v>
      </c>
      <c r="N232" s="1" t="str">
        <f>VLOOKUP(Cohort[[#This Row],[Code]],Codes[],COLUMN(Codes[[#Headers],[Parents Demographic]]),FALSE)</f>
        <v>Yes</v>
      </c>
      <c r="O232" s="1" t="str">
        <f>VLOOKUP(Cohort[[#This Row],[Code]],Codes[],COLUMN(Codes[[#Headers],[Mother''s Past Medical History]]),FALSE)</f>
        <v>Yes</v>
      </c>
      <c r="P232" s="1" t="str">
        <f>VLOOKUP(Cohort[[#This Row],[Code]],Codes[],COLUMN(Codes[[#Headers],[EDD + Mode of Conception]]),FALSE)</f>
        <v>Yes</v>
      </c>
      <c r="Q232" s="1" t="str">
        <f>VLOOKUP(Cohort[[#This Row],[Code]],Codes[],COLUMN(Codes[[#Headers],[Late Pregnancy History]]),FALSE)</f>
        <v>Yes</v>
      </c>
      <c r="R232" s="1" t="str">
        <f>VLOOKUP(Cohort[[#This Row],[Code]],Codes[],COLUMN(Codes[[#Headers],[Labour History]]),FALSE)</f>
        <v>Yes</v>
      </c>
      <c r="S232" s="1" t="str">
        <f>VLOOKUP(Cohort[[#This Row],[Code]],Codes[],COLUMN(Codes[[#Headers],[Baby Background Information]]),FALSE)</f>
        <v>Yes</v>
      </c>
      <c r="T232" s="1" t="str">
        <f>VLOOKUP(Cohort[[#This Row],[Code]],Codes[],COLUMN(Codes[[#Headers],[EPDS]]),FALSE)</f>
        <v>Yes</v>
      </c>
      <c r="U232" s="1" t="str">
        <f>VLOOKUP(Cohort[[#This Row],[Code]],Codes[],COLUMN(Codes[[#Headers],[Mother''s Medications]]),FALSE)</f>
        <v>Yes</v>
      </c>
      <c r="V232" s="1" t="str">
        <f>VLOOKUP(Cohort[[#This Row],[Code]],Codes[],COLUMN(Codes[[#Headers],[Baby Medications]]),FALSE)</f>
        <v>Yes</v>
      </c>
      <c r="W232" s="1" t="str">
        <f>VLOOKUP(Cohort[[#This Row],[Code]],Codes[],COLUMN(Codes[[#Headers],[Obstetric Histpry]]),FALSE)</f>
        <v>Yes</v>
      </c>
      <c r="X232" s="1" t="str">
        <f>VLOOKUP(Cohort[[#This Row],[Code]],Codes[],COLUMN(Codes[[#Headers],[18 Month Follow on Data]]),FALSE)</f>
        <v>Yes</v>
      </c>
    </row>
    <row r="233" spans="1:24" x14ac:dyDescent="0.2">
      <c r="A233" t="s">
        <v>245</v>
      </c>
      <c r="B233">
        <v>0</v>
      </c>
      <c r="C233">
        <v>0</v>
      </c>
      <c r="D233">
        <v>0</v>
      </c>
      <c r="E233">
        <v>1</v>
      </c>
      <c r="F233">
        <v>0</v>
      </c>
      <c r="G233">
        <v>0</v>
      </c>
      <c r="H233">
        <v>1</v>
      </c>
      <c r="I233" t="str" cm="1">
        <f t="array" ref="I233">TEXT(SUM(10^Code_Mask*(Cohort[[#This Row],[Fetal Pilot Scans, validated or not]:[Has child had an 18 month assessment.  NB this includes limited data, courtesy assessments etc]]&gt;0)),"0000000")</f>
        <v>0100100</v>
      </c>
      <c r="M233" s="1" t="str">
        <f>VLOOKUP(Cohort[[#This Row],[Code]],Codes[],COLUMN(Codes[[#Headers],[Meaning]]),FALSE)</f>
        <v>Term scan, Assessed at 18 months</v>
      </c>
      <c r="N233" s="1" t="str">
        <f>VLOOKUP(Cohort[[#This Row],[Code]],Codes[],COLUMN(Codes[[#Headers],[Parents Demographic]]),FALSE)</f>
        <v>Yes</v>
      </c>
      <c r="O233" s="1" t="str">
        <f>VLOOKUP(Cohort[[#This Row],[Code]],Codes[],COLUMN(Codes[[#Headers],[Mother''s Past Medical History]]),FALSE)</f>
        <v>Yes</v>
      </c>
      <c r="P233" s="1" t="str">
        <f>VLOOKUP(Cohort[[#This Row],[Code]],Codes[],COLUMN(Codes[[#Headers],[EDD + Mode of Conception]]),FALSE)</f>
        <v>Yes</v>
      </c>
      <c r="Q233" s="1" t="str">
        <f>VLOOKUP(Cohort[[#This Row],[Code]],Codes[],COLUMN(Codes[[#Headers],[Late Pregnancy History]]),FALSE)</f>
        <v>Yes</v>
      </c>
      <c r="R233" s="1" t="str">
        <f>VLOOKUP(Cohort[[#This Row],[Code]],Codes[],COLUMN(Codes[[#Headers],[Labour History]]),FALSE)</f>
        <v>Yes</v>
      </c>
      <c r="S233" s="1" t="str">
        <f>VLOOKUP(Cohort[[#This Row],[Code]],Codes[],COLUMN(Codes[[#Headers],[Baby Background Information]]),FALSE)</f>
        <v>Yes</v>
      </c>
      <c r="T233" s="1" t="str">
        <f>VLOOKUP(Cohort[[#This Row],[Code]],Codes[],COLUMN(Codes[[#Headers],[EPDS]]),FALSE)</f>
        <v>Yes</v>
      </c>
      <c r="U233" s="1" t="str">
        <f>VLOOKUP(Cohort[[#This Row],[Code]],Codes[],COLUMN(Codes[[#Headers],[Mother''s Medications]]),FALSE)</f>
        <v>Yes</v>
      </c>
      <c r="V233" s="1" t="str">
        <f>VLOOKUP(Cohort[[#This Row],[Code]],Codes[],COLUMN(Codes[[#Headers],[Baby Medications]]),FALSE)</f>
        <v>Yes</v>
      </c>
      <c r="W233" s="1" t="str">
        <f>VLOOKUP(Cohort[[#This Row],[Code]],Codes[],COLUMN(Codes[[#Headers],[Obstetric Histpry]]),FALSE)</f>
        <v>Yes</v>
      </c>
      <c r="X233" s="1" t="str">
        <f>VLOOKUP(Cohort[[#This Row],[Code]],Codes[],COLUMN(Codes[[#Headers],[18 Month Follow on Data]]),FALSE)</f>
        <v>Yes</v>
      </c>
    </row>
    <row r="234" spans="1:24" x14ac:dyDescent="0.2">
      <c r="A234" t="s">
        <v>246</v>
      </c>
      <c r="B234">
        <v>0</v>
      </c>
      <c r="C234">
        <v>0</v>
      </c>
      <c r="D234">
        <v>0</v>
      </c>
      <c r="E234">
        <v>0</v>
      </c>
      <c r="F234">
        <v>1</v>
      </c>
      <c r="G234">
        <v>1</v>
      </c>
      <c r="H234">
        <v>1</v>
      </c>
      <c r="I234" t="str" cm="1">
        <f t="array" ref="I234">TEXT(SUM(10^Code_Mask*(Cohort[[#This Row],[Fetal Pilot Scans, validated or not]:[Has child had an 18 month assessment.  NB this includes limited data, courtesy assessments etc]]&gt;0)),"0000000")</f>
        <v>0011100</v>
      </c>
      <c r="M234" s="1" t="str">
        <f>VLOOKUP(Cohort[[#This Row],[Code]],Codes[],COLUMN(Codes[[#Headers],[Meaning]]),FALSE)</f>
        <v>Pre-term and pre-term at term scans, assessed at 18 months</v>
      </c>
      <c r="N234" s="1" t="str">
        <f>VLOOKUP(Cohort[[#This Row],[Code]],Codes[],COLUMN(Codes[[#Headers],[Parents Demographic]]),FALSE)</f>
        <v>Yes</v>
      </c>
      <c r="O234" s="1" t="str">
        <f>VLOOKUP(Cohort[[#This Row],[Code]],Codes[],COLUMN(Codes[[#Headers],[Mother''s Past Medical History]]),FALSE)</f>
        <v>Yes</v>
      </c>
      <c r="P234" s="1" t="str">
        <f>VLOOKUP(Cohort[[#This Row],[Code]],Codes[],COLUMN(Codes[[#Headers],[EDD + Mode of Conception]]),FALSE)</f>
        <v>Yes</v>
      </c>
      <c r="Q234" s="1" t="str">
        <f>VLOOKUP(Cohort[[#This Row],[Code]],Codes[],COLUMN(Codes[[#Headers],[Late Pregnancy History]]),FALSE)</f>
        <v>Yes</v>
      </c>
      <c r="R234" s="1" t="str">
        <f>VLOOKUP(Cohort[[#This Row],[Code]],Codes[],COLUMN(Codes[[#Headers],[Labour History]]),FALSE)</f>
        <v>Yes</v>
      </c>
      <c r="S234" s="1" t="str">
        <f>VLOOKUP(Cohort[[#This Row],[Code]],Codes[],COLUMN(Codes[[#Headers],[Baby Background Information]]),FALSE)</f>
        <v>Yes</v>
      </c>
      <c r="T234" s="1" t="str">
        <f>VLOOKUP(Cohort[[#This Row],[Code]],Codes[],COLUMN(Codes[[#Headers],[EPDS]]),FALSE)</f>
        <v>Yes</v>
      </c>
      <c r="U234" s="1" t="str">
        <f>VLOOKUP(Cohort[[#This Row],[Code]],Codes[],COLUMN(Codes[[#Headers],[Mother''s Medications]]),FALSE)</f>
        <v>Yes</v>
      </c>
      <c r="V234" s="1" t="str">
        <f>VLOOKUP(Cohort[[#This Row],[Code]],Codes[],COLUMN(Codes[[#Headers],[Baby Medications]]),FALSE)</f>
        <v>Yes</v>
      </c>
      <c r="W234" s="1" t="str">
        <f>VLOOKUP(Cohort[[#This Row],[Code]],Codes[],COLUMN(Codes[[#Headers],[Obstetric Histpry]]),FALSE)</f>
        <v>Yes</v>
      </c>
      <c r="X234" s="1" t="str">
        <f>VLOOKUP(Cohort[[#This Row],[Code]],Codes[],COLUMN(Codes[[#Headers],[18 Month Follow on Data]]),FALSE)</f>
        <v>Yes</v>
      </c>
    </row>
    <row r="235" spans="1:24" x14ac:dyDescent="0.2">
      <c r="A235" t="s">
        <v>247</v>
      </c>
      <c r="B235">
        <v>0</v>
      </c>
      <c r="C235">
        <v>0</v>
      </c>
      <c r="D235">
        <v>0</v>
      </c>
      <c r="E235">
        <v>1</v>
      </c>
      <c r="F235">
        <v>0</v>
      </c>
      <c r="G235">
        <v>0</v>
      </c>
      <c r="H235">
        <v>1</v>
      </c>
      <c r="I235" t="str" cm="1">
        <f t="array" ref="I235">TEXT(SUM(10^Code_Mask*(Cohort[[#This Row],[Fetal Pilot Scans, validated or not]:[Has child had an 18 month assessment.  NB this includes limited data, courtesy assessments etc]]&gt;0)),"0000000")</f>
        <v>0100100</v>
      </c>
      <c r="M235" s="1" t="str">
        <f>VLOOKUP(Cohort[[#This Row],[Code]],Codes[],COLUMN(Codes[[#Headers],[Meaning]]),FALSE)</f>
        <v>Term scan, Assessed at 18 months</v>
      </c>
      <c r="N235" s="1" t="str">
        <f>VLOOKUP(Cohort[[#This Row],[Code]],Codes[],COLUMN(Codes[[#Headers],[Parents Demographic]]),FALSE)</f>
        <v>Yes</v>
      </c>
      <c r="O235" s="1" t="str">
        <f>VLOOKUP(Cohort[[#This Row],[Code]],Codes[],COLUMN(Codes[[#Headers],[Mother''s Past Medical History]]),FALSE)</f>
        <v>Yes</v>
      </c>
      <c r="P235" s="1" t="str">
        <f>VLOOKUP(Cohort[[#This Row],[Code]],Codes[],COLUMN(Codes[[#Headers],[EDD + Mode of Conception]]),FALSE)</f>
        <v>Yes</v>
      </c>
      <c r="Q235" s="1" t="str">
        <f>VLOOKUP(Cohort[[#This Row],[Code]],Codes[],COLUMN(Codes[[#Headers],[Late Pregnancy History]]),FALSE)</f>
        <v>Yes</v>
      </c>
      <c r="R235" s="1" t="str">
        <f>VLOOKUP(Cohort[[#This Row],[Code]],Codes[],COLUMN(Codes[[#Headers],[Labour History]]),FALSE)</f>
        <v>Yes</v>
      </c>
      <c r="S235" s="1" t="str">
        <f>VLOOKUP(Cohort[[#This Row],[Code]],Codes[],COLUMN(Codes[[#Headers],[Baby Background Information]]),FALSE)</f>
        <v>Yes</v>
      </c>
      <c r="T235" s="1" t="str">
        <f>VLOOKUP(Cohort[[#This Row],[Code]],Codes[],COLUMN(Codes[[#Headers],[EPDS]]),FALSE)</f>
        <v>Yes</v>
      </c>
      <c r="U235" s="1" t="str">
        <f>VLOOKUP(Cohort[[#This Row],[Code]],Codes[],COLUMN(Codes[[#Headers],[Mother''s Medications]]),FALSE)</f>
        <v>Yes</v>
      </c>
      <c r="V235" s="1" t="str">
        <f>VLOOKUP(Cohort[[#This Row],[Code]],Codes[],COLUMN(Codes[[#Headers],[Baby Medications]]),FALSE)</f>
        <v>Yes</v>
      </c>
      <c r="W235" s="1" t="str">
        <f>VLOOKUP(Cohort[[#This Row],[Code]],Codes[],COLUMN(Codes[[#Headers],[Obstetric Histpry]]),FALSE)</f>
        <v>Yes</v>
      </c>
      <c r="X235" s="1" t="str">
        <f>VLOOKUP(Cohort[[#This Row],[Code]],Codes[],COLUMN(Codes[[#Headers],[18 Month Follow on Data]]),FALSE)</f>
        <v>Yes</v>
      </c>
    </row>
    <row r="236" spans="1:24" x14ac:dyDescent="0.2">
      <c r="A236" t="s">
        <v>248</v>
      </c>
      <c r="B236">
        <v>0</v>
      </c>
      <c r="C236">
        <v>0</v>
      </c>
      <c r="D236">
        <v>0</v>
      </c>
      <c r="E236">
        <v>1</v>
      </c>
      <c r="F236">
        <v>0</v>
      </c>
      <c r="G236">
        <v>0</v>
      </c>
      <c r="H236">
        <v>1</v>
      </c>
      <c r="I236" t="str" cm="1">
        <f t="array" ref="I236">TEXT(SUM(10^Code_Mask*(Cohort[[#This Row],[Fetal Pilot Scans, validated or not]:[Has child had an 18 month assessment.  NB this includes limited data, courtesy assessments etc]]&gt;0)),"0000000")</f>
        <v>0100100</v>
      </c>
      <c r="M236" s="1" t="str">
        <f>VLOOKUP(Cohort[[#This Row],[Code]],Codes[],COLUMN(Codes[[#Headers],[Meaning]]),FALSE)</f>
        <v>Term scan, Assessed at 18 months</v>
      </c>
      <c r="N236" s="1" t="str">
        <f>VLOOKUP(Cohort[[#This Row],[Code]],Codes[],COLUMN(Codes[[#Headers],[Parents Demographic]]),FALSE)</f>
        <v>Yes</v>
      </c>
      <c r="O236" s="1" t="str">
        <f>VLOOKUP(Cohort[[#This Row],[Code]],Codes[],COLUMN(Codes[[#Headers],[Mother''s Past Medical History]]),FALSE)</f>
        <v>Yes</v>
      </c>
      <c r="P236" s="1" t="str">
        <f>VLOOKUP(Cohort[[#This Row],[Code]],Codes[],COLUMN(Codes[[#Headers],[EDD + Mode of Conception]]),FALSE)</f>
        <v>Yes</v>
      </c>
      <c r="Q236" s="1" t="str">
        <f>VLOOKUP(Cohort[[#This Row],[Code]],Codes[],COLUMN(Codes[[#Headers],[Late Pregnancy History]]),FALSE)</f>
        <v>Yes</v>
      </c>
      <c r="R236" s="1" t="str">
        <f>VLOOKUP(Cohort[[#This Row],[Code]],Codes[],COLUMN(Codes[[#Headers],[Labour History]]),FALSE)</f>
        <v>Yes</v>
      </c>
      <c r="S236" s="1" t="str">
        <f>VLOOKUP(Cohort[[#This Row],[Code]],Codes[],COLUMN(Codes[[#Headers],[Baby Background Information]]),FALSE)</f>
        <v>Yes</v>
      </c>
      <c r="T236" s="1" t="str">
        <f>VLOOKUP(Cohort[[#This Row],[Code]],Codes[],COLUMN(Codes[[#Headers],[EPDS]]),FALSE)</f>
        <v>Yes</v>
      </c>
      <c r="U236" s="1" t="str">
        <f>VLOOKUP(Cohort[[#This Row],[Code]],Codes[],COLUMN(Codes[[#Headers],[Mother''s Medications]]),FALSE)</f>
        <v>Yes</v>
      </c>
      <c r="V236" s="1" t="str">
        <f>VLOOKUP(Cohort[[#This Row],[Code]],Codes[],COLUMN(Codes[[#Headers],[Baby Medications]]),FALSE)</f>
        <v>Yes</v>
      </c>
      <c r="W236" s="1" t="str">
        <f>VLOOKUP(Cohort[[#This Row],[Code]],Codes[],COLUMN(Codes[[#Headers],[Obstetric Histpry]]),FALSE)</f>
        <v>Yes</v>
      </c>
      <c r="X236" s="1" t="str">
        <f>VLOOKUP(Cohort[[#This Row],[Code]],Codes[],COLUMN(Codes[[#Headers],[18 Month Follow on Data]]),FALSE)</f>
        <v>Yes</v>
      </c>
    </row>
    <row r="237" spans="1:24" x14ac:dyDescent="0.2">
      <c r="A237" t="s">
        <v>249</v>
      </c>
      <c r="B237">
        <v>0</v>
      </c>
      <c r="C237">
        <v>0</v>
      </c>
      <c r="D237">
        <v>0</v>
      </c>
      <c r="E237">
        <v>1</v>
      </c>
      <c r="F237">
        <v>0</v>
      </c>
      <c r="G237">
        <v>0</v>
      </c>
      <c r="H237">
        <v>1</v>
      </c>
      <c r="I237" t="str" cm="1">
        <f t="array" ref="I237">TEXT(SUM(10^Code_Mask*(Cohort[[#This Row],[Fetal Pilot Scans, validated or not]:[Has child had an 18 month assessment.  NB this includes limited data, courtesy assessments etc]]&gt;0)),"0000000")</f>
        <v>0100100</v>
      </c>
      <c r="M237" s="1" t="str">
        <f>VLOOKUP(Cohort[[#This Row],[Code]],Codes[],COLUMN(Codes[[#Headers],[Meaning]]),FALSE)</f>
        <v>Term scan, Assessed at 18 months</v>
      </c>
      <c r="N237" s="1" t="str">
        <f>VLOOKUP(Cohort[[#This Row],[Code]],Codes[],COLUMN(Codes[[#Headers],[Parents Demographic]]),FALSE)</f>
        <v>Yes</v>
      </c>
      <c r="O237" s="1" t="str">
        <f>VLOOKUP(Cohort[[#This Row],[Code]],Codes[],COLUMN(Codes[[#Headers],[Mother''s Past Medical History]]),FALSE)</f>
        <v>Yes</v>
      </c>
      <c r="P237" s="1" t="str">
        <f>VLOOKUP(Cohort[[#This Row],[Code]],Codes[],COLUMN(Codes[[#Headers],[EDD + Mode of Conception]]),FALSE)</f>
        <v>Yes</v>
      </c>
      <c r="Q237" s="1" t="str">
        <f>VLOOKUP(Cohort[[#This Row],[Code]],Codes[],COLUMN(Codes[[#Headers],[Late Pregnancy History]]),FALSE)</f>
        <v>Yes</v>
      </c>
      <c r="R237" s="1" t="str">
        <f>VLOOKUP(Cohort[[#This Row],[Code]],Codes[],COLUMN(Codes[[#Headers],[Labour History]]),FALSE)</f>
        <v>Yes</v>
      </c>
      <c r="S237" s="1" t="str">
        <f>VLOOKUP(Cohort[[#This Row],[Code]],Codes[],COLUMN(Codes[[#Headers],[Baby Background Information]]),FALSE)</f>
        <v>Yes</v>
      </c>
      <c r="T237" s="1" t="str">
        <f>VLOOKUP(Cohort[[#This Row],[Code]],Codes[],COLUMN(Codes[[#Headers],[EPDS]]),FALSE)</f>
        <v>Yes</v>
      </c>
      <c r="U237" s="1" t="str">
        <f>VLOOKUP(Cohort[[#This Row],[Code]],Codes[],COLUMN(Codes[[#Headers],[Mother''s Medications]]),FALSE)</f>
        <v>Yes</v>
      </c>
      <c r="V237" s="1" t="str">
        <f>VLOOKUP(Cohort[[#This Row],[Code]],Codes[],COLUMN(Codes[[#Headers],[Baby Medications]]),FALSE)</f>
        <v>Yes</v>
      </c>
      <c r="W237" s="1" t="str">
        <f>VLOOKUP(Cohort[[#This Row],[Code]],Codes[],COLUMN(Codes[[#Headers],[Obstetric Histpry]]),FALSE)</f>
        <v>Yes</v>
      </c>
      <c r="X237" s="1" t="str">
        <f>VLOOKUP(Cohort[[#This Row],[Code]],Codes[],COLUMN(Codes[[#Headers],[18 Month Follow on Data]]),FALSE)</f>
        <v>Yes</v>
      </c>
    </row>
    <row r="238" spans="1:24" x14ac:dyDescent="0.2">
      <c r="A238" t="s">
        <v>250</v>
      </c>
      <c r="B238">
        <v>0</v>
      </c>
      <c r="C238">
        <v>0</v>
      </c>
      <c r="D238">
        <v>0</v>
      </c>
      <c r="E238">
        <v>1</v>
      </c>
      <c r="F238">
        <v>0</v>
      </c>
      <c r="G238">
        <v>0</v>
      </c>
      <c r="H238">
        <v>0</v>
      </c>
      <c r="I238" t="str" cm="1">
        <f t="array" ref="I238">TEXT(SUM(10^Code_Mask*(Cohort[[#This Row],[Fetal Pilot Scans, validated or not]:[Has child had an 18 month assessment.  NB this includes limited data, courtesy assessments etc]]&gt;0)),"0000000")</f>
        <v>0100000</v>
      </c>
      <c r="M238" s="1" t="str">
        <f>VLOOKUP(Cohort[[#This Row],[Code]],Codes[],COLUMN(Codes[[#Headers],[Meaning]]),FALSE)</f>
        <v>Term scan, not assessed</v>
      </c>
      <c r="N238" s="1" t="str">
        <f>VLOOKUP(Cohort[[#This Row],[Code]],Codes[],COLUMN(Codes[[#Headers],[Parents Demographic]]),FALSE)</f>
        <v>Yes</v>
      </c>
      <c r="O238" s="1" t="str">
        <f>VLOOKUP(Cohort[[#This Row],[Code]],Codes[],COLUMN(Codes[[#Headers],[Mother''s Past Medical History]]),FALSE)</f>
        <v>Yes</v>
      </c>
      <c r="P238" s="1" t="str">
        <f>VLOOKUP(Cohort[[#This Row],[Code]],Codes[],COLUMN(Codes[[#Headers],[EDD + Mode of Conception]]),FALSE)</f>
        <v>Yes</v>
      </c>
      <c r="Q238" s="1" t="str">
        <f>VLOOKUP(Cohort[[#This Row],[Code]],Codes[],COLUMN(Codes[[#Headers],[Late Pregnancy History]]),FALSE)</f>
        <v>Yes</v>
      </c>
      <c r="R238" s="1" t="str">
        <f>VLOOKUP(Cohort[[#This Row],[Code]],Codes[],COLUMN(Codes[[#Headers],[Labour History]]),FALSE)</f>
        <v>Yes</v>
      </c>
      <c r="S238" s="1" t="str">
        <f>VLOOKUP(Cohort[[#This Row],[Code]],Codes[],COLUMN(Codes[[#Headers],[Baby Background Information]]),FALSE)</f>
        <v>Yes</v>
      </c>
      <c r="T238" s="1" t="str">
        <f>VLOOKUP(Cohort[[#This Row],[Code]],Codes[],COLUMN(Codes[[#Headers],[EPDS]]),FALSE)</f>
        <v>Yes</v>
      </c>
      <c r="U238" s="1" t="str">
        <f>VLOOKUP(Cohort[[#This Row],[Code]],Codes[],COLUMN(Codes[[#Headers],[Mother''s Medications]]),FALSE)</f>
        <v>Yes</v>
      </c>
      <c r="V238" s="1" t="str">
        <f>VLOOKUP(Cohort[[#This Row],[Code]],Codes[],COLUMN(Codes[[#Headers],[Baby Medications]]),FALSE)</f>
        <v>Yes</v>
      </c>
      <c r="W238" s="1" t="str">
        <f>VLOOKUP(Cohort[[#This Row],[Code]],Codes[],COLUMN(Codes[[#Headers],[Obstetric Histpry]]),FALSE)</f>
        <v>Yes</v>
      </c>
      <c r="X238" s="1" t="str">
        <f>VLOOKUP(Cohort[[#This Row],[Code]],Codes[],COLUMN(Codes[[#Headers],[18 Month Follow on Data]]),FALSE)</f>
        <v>No</v>
      </c>
    </row>
    <row r="239" spans="1:24" x14ac:dyDescent="0.2">
      <c r="A239" t="s">
        <v>251</v>
      </c>
      <c r="B239">
        <v>1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 t="str" cm="1">
        <f t="array" ref="I239">TEXT(SUM(10^Code_Mask*(Cohort[[#This Row],[Fetal Pilot Scans, validated or not]:[Has child had an 18 month assessment.  NB this includes limited data, courtesy assessments etc]]&gt;0)),"0000000")</f>
        <v>0000010</v>
      </c>
      <c r="M239" s="1" t="str">
        <f>VLOOKUP(Cohort[[#This Row],[Code]],Codes[],COLUMN(Codes[[#Headers],[Meaning]]),FALSE)</f>
        <v>Fetal pilot.  Not assessed.  Enrolment, EPDS, not cleaned</v>
      </c>
      <c r="N239" s="1" t="str">
        <f>VLOOKUP(Cohort[[#This Row],[Code]],Codes[],COLUMN(Codes[[#Headers],[Parents Demographic]]),FALSE)</f>
        <v>Yes - uncleaned</v>
      </c>
      <c r="O239" s="1" t="str">
        <f>VLOOKUP(Cohort[[#This Row],[Code]],Codes[],COLUMN(Codes[[#Headers],[Mother''s Past Medical History]]),FALSE)</f>
        <v>Yes - uncleaned</v>
      </c>
      <c r="P239" s="1" t="str">
        <f>VLOOKUP(Cohort[[#This Row],[Code]],Codes[],COLUMN(Codes[[#Headers],[EDD + Mode of Conception]]),FALSE)</f>
        <v>Yes - uncleaned</v>
      </c>
      <c r="Q239" s="1" t="str">
        <f>VLOOKUP(Cohort[[#This Row],[Code]],Codes[],COLUMN(Codes[[#Headers],[Late Pregnancy History]]),FALSE)</f>
        <v>No</v>
      </c>
      <c r="R239" s="1" t="str">
        <f>VLOOKUP(Cohort[[#This Row],[Code]],Codes[],COLUMN(Codes[[#Headers],[Labour History]]),FALSE)</f>
        <v>No</v>
      </c>
      <c r="S239" s="1" t="str">
        <f>VLOOKUP(Cohort[[#This Row],[Code]],Codes[],COLUMN(Codes[[#Headers],[Baby Background Information]]),FALSE)</f>
        <v>No</v>
      </c>
      <c r="T239" s="1" t="str">
        <f>VLOOKUP(Cohort[[#This Row],[Code]],Codes[],COLUMN(Codes[[#Headers],[EPDS]]),FALSE)</f>
        <v>Yes</v>
      </c>
      <c r="U239" s="1" t="str">
        <f>VLOOKUP(Cohort[[#This Row],[Code]],Codes[],COLUMN(Codes[[#Headers],[Mother''s Medications]]),FALSE)</f>
        <v>Yes - uncleaned</v>
      </c>
      <c r="V239" s="1" t="str">
        <f>VLOOKUP(Cohort[[#This Row],[Code]],Codes[],COLUMN(Codes[[#Headers],[Baby Medications]]),FALSE)</f>
        <v>No</v>
      </c>
      <c r="W239" s="1" t="str">
        <f>VLOOKUP(Cohort[[#This Row],[Code]],Codes[],COLUMN(Codes[[#Headers],[Obstetric Histpry]]),FALSE)</f>
        <v>Yes - uncleaned</v>
      </c>
      <c r="X239" s="1" t="str">
        <f>VLOOKUP(Cohort[[#This Row],[Code]],Codes[],COLUMN(Codes[[#Headers],[18 Month Follow on Data]]),FALSE)</f>
        <v>No</v>
      </c>
    </row>
    <row r="240" spans="1:24" x14ac:dyDescent="0.2">
      <c r="A240" t="s">
        <v>252</v>
      </c>
      <c r="B240">
        <v>0</v>
      </c>
      <c r="C240">
        <v>0</v>
      </c>
      <c r="D240">
        <v>0</v>
      </c>
      <c r="E240">
        <v>1</v>
      </c>
      <c r="F240">
        <v>0</v>
      </c>
      <c r="G240">
        <v>0</v>
      </c>
      <c r="H240">
        <v>1</v>
      </c>
      <c r="I240" t="str" cm="1">
        <f t="array" ref="I240">TEXT(SUM(10^Code_Mask*(Cohort[[#This Row],[Fetal Pilot Scans, validated or not]:[Has child had an 18 month assessment.  NB this includes limited data, courtesy assessments etc]]&gt;0)),"0000000")</f>
        <v>0100100</v>
      </c>
      <c r="M240" s="1" t="str">
        <f>VLOOKUP(Cohort[[#This Row],[Code]],Codes[],COLUMN(Codes[[#Headers],[Meaning]]),FALSE)</f>
        <v>Term scan, Assessed at 18 months</v>
      </c>
      <c r="N240" s="1" t="str">
        <f>VLOOKUP(Cohort[[#This Row],[Code]],Codes[],COLUMN(Codes[[#Headers],[Parents Demographic]]),FALSE)</f>
        <v>Yes</v>
      </c>
      <c r="O240" s="1" t="str">
        <f>VLOOKUP(Cohort[[#This Row],[Code]],Codes[],COLUMN(Codes[[#Headers],[Mother''s Past Medical History]]),FALSE)</f>
        <v>Yes</v>
      </c>
      <c r="P240" s="1" t="str">
        <f>VLOOKUP(Cohort[[#This Row],[Code]],Codes[],COLUMN(Codes[[#Headers],[EDD + Mode of Conception]]),FALSE)</f>
        <v>Yes</v>
      </c>
      <c r="Q240" s="1" t="str">
        <f>VLOOKUP(Cohort[[#This Row],[Code]],Codes[],COLUMN(Codes[[#Headers],[Late Pregnancy History]]),FALSE)</f>
        <v>Yes</v>
      </c>
      <c r="R240" s="1" t="str">
        <f>VLOOKUP(Cohort[[#This Row],[Code]],Codes[],COLUMN(Codes[[#Headers],[Labour History]]),FALSE)</f>
        <v>Yes</v>
      </c>
      <c r="S240" s="1" t="str">
        <f>VLOOKUP(Cohort[[#This Row],[Code]],Codes[],COLUMN(Codes[[#Headers],[Baby Background Information]]),FALSE)</f>
        <v>Yes</v>
      </c>
      <c r="T240" s="1" t="str">
        <f>VLOOKUP(Cohort[[#This Row],[Code]],Codes[],COLUMN(Codes[[#Headers],[EPDS]]),FALSE)</f>
        <v>Yes</v>
      </c>
      <c r="U240" s="1" t="str">
        <f>VLOOKUP(Cohort[[#This Row],[Code]],Codes[],COLUMN(Codes[[#Headers],[Mother''s Medications]]),FALSE)</f>
        <v>Yes</v>
      </c>
      <c r="V240" s="1" t="str">
        <f>VLOOKUP(Cohort[[#This Row],[Code]],Codes[],COLUMN(Codes[[#Headers],[Baby Medications]]),FALSE)</f>
        <v>Yes</v>
      </c>
      <c r="W240" s="1" t="str">
        <f>VLOOKUP(Cohort[[#This Row],[Code]],Codes[],COLUMN(Codes[[#Headers],[Obstetric Histpry]]),FALSE)</f>
        <v>Yes</v>
      </c>
      <c r="X240" s="1" t="str">
        <f>VLOOKUP(Cohort[[#This Row],[Code]],Codes[],COLUMN(Codes[[#Headers],[18 Month Follow on Data]]),FALSE)</f>
        <v>Yes</v>
      </c>
    </row>
    <row r="241" spans="1:24" x14ac:dyDescent="0.2">
      <c r="A241" t="s">
        <v>253</v>
      </c>
      <c r="B241">
        <v>0</v>
      </c>
      <c r="C241">
        <v>0</v>
      </c>
      <c r="D241">
        <v>0</v>
      </c>
      <c r="E241">
        <v>1</v>
      </c>
      <c r="F241">
        <v>0</v>
      </c>
      <c r="G241">
        <v>0</v>
      </c>
      <c r="H241">
        <v>1</v>
      </c>
      <c r="I241" t="str" cm="1">
        <f t="array" ref="I241">TEXT(SUM(10^Code_Mask*(Cohort[[#This Row],[Fetal Pilot Scans, validated or not]:[Has child had an 18 month assessment.  NB this includes limited data, courtesy assessments etc]]&gt;0)),"0000000")</f>
        <v>0100100</v>
      </c>
      <c r="M241" s="1" t="str">
        <f>VLOOKUP(Cohort[[#This Row],[Code]],Codes[],COLUMN(Codes[[#Headers],[Meaning]]),FALSE)</f>
        <v>Term scan, Assessed at 18 months</v>
      </c>
      <c r="N241" s="1" t="str">
        <f>VLOOKUP(Cohort[[#This Row],[Code]],Codes[],COLUMN(Codes[[#Headers],[Parents Demographic]]),FALSE)</f>
        <v>Yes</v>
      </c>
      <c r="O241" s="1" t="str">
        <f>VLOOKUP(Cohort[[#This Row],[Code]],Codes[],COLUMN(Codes[[#Headers],[Mother''s Past Medical History]]),FALSE)</f>
        <v>Yes</v>
      </c>
      <c r="P241" s="1" t="str">
        <f>VLOOKUP(Cohort[[#This Row],[Code]],Codes[],COLUMN(Codes[[#Headers],[EDD + Mode of Conception]]),FALSE)</f>
        <v>Yes</v>
      </c>
      <c r="Q241" s="1" t="str">
        <f>VLOOKUP(Cohort[[#This Row],[Code]],Codes[],COLUMN(Codes[[#Headers],[Late Pregnancy History]]),FALSE)</f>
        <v>Yes</v>
      </c>
      <c r="R241" s="1" t="str">
        <f>VLOOKUP(Cohort[[#This Row],[Code]],Codes[],COLUMN(Codes[[#Headers],[Labour History]]),FALSE)</f>
        <v>Yes</v>
      </c>
      <c r="S241" s="1" t="str">
        <f>VLOOKUP(Cohort[[#This Row],[Code]],Codes[],COLUMN(Codes[[#Headers],[Baby Background Information]]),FALSE)</f>
        <v>Yes</v>
      </c>
      <c r="T241" s="1" t="str">
        <f>VLOOKUP(Cohort[[#This Row],[Code]],Codes[],COLUMN(Codes[[#Headers],[EPDS]]),FALSE)</f>
        <v>Yes</v>
      </c>
      <c r="U241" s="1" t="str">
        <f>VLOOKUP(Cohort[[#This Row],[Code]],Codes[],COLUMN(Codes[[#Headers],[Mother''s Medications]]),FALSE)</f>
        <v>Yes</v>
      </c>
      <c r="V241" s="1" t="str">
        <f>VLOOKUP(Cohort[[#This Row],[Code]],Codes[],COLUMN(Codes[[#Headers],[Baby Medications]]),FALSE)</f>
        <v>Yes</v>
      </c>
      <c r="W241" s="1" t="str">
        <f>VLOOKUP(Cohort[[#This Row],[Code]],Codes[],COLUMN(Codes[[#Headers],[Obstetric Histpry]]),FALSE)</f>
        <v>Yes</v>
      </c>
      <c r="X241" s="1" t="str">
        <f>VLOOKUP(Cohort[[#This Row],[Code]],Codes[],COLUMN(Codes[[#Headers],[18 Month Follow on Data]]),FALSE)</f>
        <v>Yes</v>
      </c>
    </row>
    <row r="242" spans="1:24" x14ac:dyDescent="0.2">
      <c r="A242" t="s">
        <v>254</v>
      </c>
      <c r="B242">
        <v>0</v>
      </c>
      <c r="C242">
        <v>0</v>
      </c>
      <c r="D242">
        <v>0</v>
      </c>
      <c r="E242">
        <v>1</v>
      </c>
      <c r="F242">
        <v>0</v>
      </c>
      <c r="G242">
        <v>0</v>
      </c>
      <c r="H242">
        <v>1</v>
      </c>
      <c r="I242" t="str" cm="1">
        <f t="array" ref="I242">TEXT(SUM(10^Code_Mask*(Cohort[[#This Row],[Fetal Pilot Scans, validated or not]:[Has child had an 18 month assessment.  NB this includes limited data, courtesy assessments etc]]&gt;0)),"0000000")</f>
        <v>0100100</v>
      </c>
      <c r="M242" s="1" t="str">
        <f>VLOOKUP(Cohort[[#This Row],[Code]],Codes[],COLUMN(Codes[[#Headers],[Meaning]]),FALSE)</f>
        <v>Term scan, Assessed at 18 months</v>
      </c>
      <c r="N242" s="1" t="str">
        <f>VLOOKUP(Cohort[[#This Row],[Code]],Codes[],COLUMN(Codes[[#Headers],[Parents Demographic]]),FALSE)</f>
        <v>Yes</v>
      </c>
      <c r="O242" s="1" t="str">
        <f>VLOOKUP(Cohort[[#This Row],[Code]],Codes[],COLUMN(Codes[[#Headers],[Mother''s Past Medical History]]),FALSE)</f>
        <v>Yes</v>
      </c>
      <c r="P242" s="1" t="str">
        <f>VLOOKUP(Cohort[[#This Row],[Code]],Codes[],COLUMN(Codes[[#Headers],[EDD + Mode of Conception]]),FALSE)</f>
        <v>Yes</v>
      </c>
      <c r="Q242" s="1" t="str">
        <f>VLOOKUP(Cohort[[#This Row],[Code]],Codes[],COLUMN(Codes[[#Headers],[Late Pregnancy History]]),FALSE)</f>
        <v>Yes</v>
      </c>
      <c r="R242" s="1" t="str">
        <f>VLOOKUP(Cohort[[#This Row],[Code]],Codes[],COLUMN(Codes[[#Headers],[Labour History]]),FALSE)</f>
        <v>Yes</v>
      </c>
      <c r="S242" s="1" t="str">
        <f>VLOOKUP(Cohort[[#This Row],[Code]],Codes[],COLUMN(Codes[[#Headers],[Baby Background Information]]),FALSE)</f>
        <v>Yes</v>
      </c>
      <c r="T242" s="1" t="str">
        <f>VLOOKUP(Cohort[[#This Row],[Code]],Codes[],COLUMN(Codes[[#Headers],[EPDS]]),FALSE)</f>
        <v>Yes</v>
      </c>
      <c r="U242" s="1" t="str">
        <f>VLOOKUP(Cohort[[#This Row],[Code]],Codes[],COLUMN(Codes[[#Headers],[Mother''s Medications]]),FALSE)</f>
        <v>Yes</v>
      </c>
      <c r="V242" s="1" t="str">
        <f>VLOOKUP(Cohort[[#This Row],[Code]],Codes[],COLUMN(Codes[[#Headers],[Baby Medications]]),FALSE)</f>
        <v>Yes</v>
      </c>
      <c r="W242" s="1" t="str">
        <f>VLOOKUP(Cohort[[#This Row],[Code]],Codes[],COLUMN(Codes[[#Headers],[Obstetric Histpry]]),FALSE)</f>
        <v>Yes</v>
      </c>
      <c r="X242" s="1" t="str">
        <f>VLOOKUP(Cohort[[#This Row],[Code]],Codes[],COLUMN(Codes[[#Headers],[18 Month Follow on Data]]),FALSE)</f>
        <v>Yes</v>
      </c>
    </row>
    <row r="243" spans="1:24" x14ac:dyDescent="0.2">
      <c r="A243" t="s">
        <v>255</v>
      </c>
      <c r="B243">
        <v>0</v>
      </c>
      <c r="C243">
        <v>0</v>
      </c>
      <c r="D243">
        <v>0</v>
      </c>
      <c r="E243">
        <v>1</v>
      </c>
      <c r="F243">
        <v>0</v>
      </c>
      <c r="G243">
        <v>0</v>
      </c>
      <c r="H243">
        <v>1</v>
      </c>
      <c r="I243" t="str" cm="1">
        <f t="array" ref="I243">TEXT(SUM(10^Code_Mask*(Cohort[[#This Row],[Fetal Pilot Scans, validated or not]:[Has child had an 18 month assessment.  NB this includes limited data, courtesy assessments etc]]&gt;0)),"0000000")</f>
        <v>0100100</v>
      </c>
      <c r="M243" s="1" t="str">
        <f>VLOOKUP(Cohort[[#This Row],[Code]],Codes[],COLUMN(Codes[[#Headers],[Meaning]]),FALSE)</f>
        <v>Term scan, Assessed at 18 months</v>
      </c>
      <c r="N243" s="1" t="str">
        <f>VLOOKUP(Cohort[[#This Row],[Code]],Codes[],COLUMN(Codes[[#Headers],[Parents Demographic]]),FALSE)</f>
        <v>Yes</v>
      </c>
      <c r="O243" s="1" t="str">
        <f>VLOOKUP(Cohort[[#This Row],[Code]],Codes[],COLUMN(Codes[[#Headers],[Mother''s Past Medical History]]),FALSE)</f>
        <v>Yes</v>
      </c>
      <c r="P243" s="1" t="str">
        <f>VLOOKUP(Cohort[[#This Row],[Code]],Codes[],COLUMN(Codes[[#Headers],[EDD + Mode of Conception]]),FALSE)</f>
        <v>Yes</v>
      </c>
      <c r="Q243" s="1" t="str">
        <f>VLOOKUP(Cohort[[#This Row],[Code]],Codes[],COLUMN(Codes[[#Headers],[Late Pregnancy History]]),FALSE)</f>
        <v>Yes</v>
      </c>
      <c r="R243" s="1" t="str">
        <f>VLOOKUP(Cohort[[#This Row],[Code]],Codes[],COLUMN(Codes[[#Headers],[Labour History]]),FALSE)</f>
        <v>Yes</v>
      </c>
      <c r="S243" s="1" t="str">
        <f>VLOOKUP(Cohort[[#This Row],[Code]],Codes[],COLUMN(Codes[[#Headers],[Baby Background Information]]),FALSE)</f>
        <v>Yes</v>
      </c>
      <c r="T243" s="1" t="str">
        <f>VLOOKUP(Cohort[[#This Row],[Code]],Codes[],COLUMN(Codes[[#Headers],[EPDS]]),FALSE)</f>
        <v>Yes</v>
      </c>
      <c r="U243" s="1" t="str">
        <f>VLOOKUP(Cohort[[#This Row],[Code]],Codes[],COLUMN(Codes[[#Headers],[Mother''s Medications]]),FALSE)</f>
        <v>Yes</v>
      </c>
      <c r="V243" s="1" t="str">
        <f>VLOOKUP(Cohort[[#This Row],[Code]],Codes[],COLUMN(Codes[[#Headers],[Baby Medications]]),FALSE)</f>
        <v>Yes</v>
      </c>
      <c r="W243" s="1" t="str">
        <f>VLOOKUP(Cohort[[#This Row],[Code]],Codes[],COLUMN(Codes[[#Headers],[Obstetric Histpry]]),FALSE)</f>
        <v>Yes</v>
      </c>
      <c r="X243" s="1" t="str">
        <f>VLOOKUP(Cohort[[#This Row],[Code]],Codes[],COLUMN(Codes[[#Headers],[18 Month Follow on Data]]),FALSE)</f>
        <v>Yes</v>
      </c>
    </row>
    <row r="244" spans="1:24" ht="51" x14ac:dyDescent="0.2">
      <c r="A244" t="s">
        <v>256</v>
      </c>
      <c r="B244">
        <v>0</v>
      </c>
      <c r="C244">
        <v>0</v>
      </c>
      <c r="D244">
        <v>0</v>
      </c>
      <c r="E244">
        <v>1</v>
      </c>
      <c r="F244">
        <v>0</v>
      </c>
      <c r="G244">
        <v>0</v>
      </c>
      <c r="H244">
        <v>0</v>
      </c>
      <c r="I244" t="str" cm="1">
        <f t="array" ref="I244">TEXT(SUM(10^Code_Mask*(Cohort[[#This Row],[Fetal Pilot Scans, validated or not]:[Has child had an 18 month assessment.  NB this includes limited data, courtesy assessments etc]]&gt;0)),"0000000")</f>
        <v>0100000</v>
      </c>
      <c r="K244" s="1" t="s">
        <v>16</v>
      </c>
      <c r="M244" s="1" t="str">
        <f>VLOOKUP(Cohort[[#This Row],[Code]],Codes[],COLUMN(Codes[[#Headers],[Meaning]]),FALSE)</f>
        <v>Term scan, not assessed</v>
      </c>
      <c r="N244" s="1" t="str">
        <f>VLOOKUP(Cohort[[#This Row],[Code]],Codes[],COLUMN(Codes[[#Headers],[Parents Demographic]]),FALSE)</f>
        <v>Yes</v>
      </c>
      <c r="O244" s="1" t="str">
        <f>VLOOKUP(Cohort[[#This Row],[Code]],Codes[],COLUMN(Codes[[#Headers],[Mother''s Past Medical History]]),FALSE)</f>
        <v>Yes</v>
      </c>
      <c r="P244" s="1" t="str">
        <f>VLOOKUP(Cohort[[#This Row],[Code]],Codes[],COLUMN(Codes[[#Headers],[EDD + Mode of Conception]]),FALSE)</f>
        <v>Yes</v>
      </c>
      <c r="Q244" s="1" t="str">
        <f>VLOOKUP(Cohort[[#This Row],[Code]],Codes[],COLUMN(Codes[[#Headers],[Late Pregnancy History]]),FALSE)</f>
        <v>Yes</v>
      </c>
      <c r="R244" s="1" t="str">
        <f>VLOOKUP(Cohort[[#This Row],[Code]],Codes[],COLUMN(Codes[[#Headers],[Labour History]]),FALSE)</f>
        <v>Yes</v>
      </c>
      <c r="S244" s="1" t="str">
        <f>VLOOKUP(Cohort[[#This Row],[Code]],Codes[],COLUMN(Codes[[#Headers],[Baby Background Information]]),FALSE)</f>
        <v>Yes</v>
      </c>
      <c r="T244" s="1" t="str">
        <f>VLOOKUP(Cohort[[#This Row],[Code]],Codes[],COLUMN(Codes[[#Headers],[EPDS]]),FALSE)</f>
        <v>Yes</v>
      </c>
      <c r="U244" s="1" t="str">
        <f>VLOOKUP(Cohort[[#This Row],[Code]],Codes[],COLUMN(Codes[[#Headers],[Mother''s Medications]]),FALSE)</f>
        <v>Yes</v>
      </c>
      <c r="V244" s="1" t="str">
        <f>VLOOKUP(Cohort[[#This Row],[Code]],Codes[],COLUMN(Codes[[#Headers],[Baby Medications]]),FALSE)</f>
        <v>Yes</v>
      </c>
      <c r="W244" s="1" t="str">
        <f>VLOOKUP(Cohort[[#This Row],[Code]],Codes[],COLUMN(Codes[[#Headers],[Obstetric Histpry]]),FALSE)</f>
        <v>Yes</v>
      </c>
      <c r="X244" s="1" t="str">
        <f>VLOOKUP(Cohort[[#This Row],[Code]],Codes[],COLUMN(Codes[[#Headers],[18 Month Follow on Data]]),FALSE)</f>
        <v>No</v>
      </c>
    </row>
    <row r="245" spans="1:24" x14ac:dyDescent="0.2">
      <c r="A245" t="s">
        <v>257</v>
      </c>
      <c r="B245">
        <v>0</v>
      </c>
      <c r="C245">
        <v>0</v>
      </c>
      <c r="D245">
        <v>0</v>
      </c>
      <c r="E245">
        <v>0</v>
      </c>
      <c r="F245">
        <v>1</v>
      </c>
      <c r="G245">
        <v>0</v>
      </c>
      <c r="H245">
        <v>0</v>
      </c>
      <c r="I245" t="str" cm="1">
        <f t="array" ref="I245">TEXT(SUM(10^Code_Mask*(Cohort[[#This Row],[Fetal Pilot Scans, validated or not]:[Has child had an 18 month assessment.  NB this includes limited data, courtesy assessments etc]]&gt;0)),"0000000")</f>
        <v>0010000</v>
      </c>
      <c r="M245" s="1" t="str">
        <f>VLOOKUP(Cohort[[#This Row],[Code]],Codes[],COLUMN(Codes[[#Headers],[Meaning]]),FALSE)</f>
        <v>Pre-term scan, no other scans, not assessed</v>
      </c>
      <c r="N245" s="1" t="str">
        <f>VLOOKUP(Cohort[[#This Row],[Code]],Codes[],COLUMN(Codes[[#Headers],[Parents Demographic]]),FALSE)</f>
        <v>Yes</v>
      </c>
      <c r="O245" s="1" t="str">
        <f>VLOOKUP(Cohort[[#This Row],[Code]],Codes[],COLUMN(Codes[[#Headers],[Mother''s Past Medical History]]),FALSE)</f>
        <v>Yes</v>
      </c>
      <c r="P245" s="1" t="str">
        <f>VLOOKUP(Cohort[[#This Row],[Code]],Codes[],COLUMN(Codes[[#Headers],[EDD + Mode of Conception]]),FALSE)</f>
        <v>Yes</v>
      </c>
      <c r="Q245" s="1" t="str">
        <f>VLOOKUP(Cohort[[#This Row],[Code]],Codes[],COLUMN(Codes[[#Headers],[Late Pregnancy History]]),FALSE)</f>
        <v>Yes</v>
      </c>
      <c r="R245" s="1" t="str">
        <f>VLOOKUP(Cohort[[#This Row],[Code]],Codes[],COLUMN(Codes[[#Headers],[Labour History]]),FALSE)</f>
        <v>Yes</v>
      </c>
      <c r="S245" s="1" t="str">
        <f>VLOOKUP(Cohort[[#This Row],[Code]],Codes[],COLUMN(Codes[[#Headers],[Baby Background Information]]),FALSE)</f>
        <v>Yes</v>
      </c>
      <c r="T245" s="1" t="str">
        <f>VLOOKUP(Cohort[[#This Row],[Code]],Codes[],COLUMN(Codes[[#Headers],[EPDS]]),FALSE)</f>
        <v>Yes</v>
      </c>
      <c r="U245" s="1" t="str">
        <f>VLOOKUP(Cohort[[#This Row],[Code]],Codes[],COLUMN(Codes[[#Headers],[Mother''s Medications]]),FALSE)</f>
        <v>Yes</v>
      </c>
      <c r="V245" s="1" t="str">
        <f>VLOOKUP(Cohort[[#This Row],[Code]],Codes[],COLUMN(Codes[[#Headers],[Baby Medications]]),FALSE)</f>
        <v>Yes</v>
      </c>
      <c r="W245" s="1" t="str">
        <f>VLOOKUP(Cohort[[#This Row],[Code]],Codes[],COLUMN(Codes[[#Headers],[Obstetric Histpry]]),FALSE)</f>
        <v>Yes</v>
      </c>
      <c r="X245" s="1" t="str">
        <f>VLOOKUP(Cohort[[#This Row],[Code]],Codes[],COLUMN(Codes[[#Headers],[18 Month Follow on Data]]),FALSE)</f>
        <v>No</v>
      </c>
    </row>
    <row r="246" spans="1:24" x14ac:dyDescent="0.2">
      <c r="A246" t="s">
        <v>258</v>
      </c>
      <c r="B246">
        <v>0</v>
      </c>
      <c r="C246">
        <v>0</v>
      </c>
      <c r="D246">
        <v>0</v>
      </c>
      <c r="E246">
        <v>1</v>
      </c>
      <c r="F246">
        <v>0</v>
      </c>
      <c r="G246">
        <v>0</v>
      </c>
      <c r="H246">
        <v>1</v>
      </c>
      <c r="I246" t="str" cm="1">
        <f t="array" ref="I246">TEXT(SUM(10^Code_Mask*(Cohort[[#This Row],[Fetal Pilot Scans, validated or not]:[Has child had an 18 month assessment.  NB this includes limited data, courtesy assessments etc]]&gt;0)),"0000000")</f>
        <v>0100100</v>
      </c>
      <c r="M246" s="1" t="str">
        <f>VLOOKUP(Cohort[[#This Row],[Code]],Codes[],COLUMN(Codes[[#Headers],[Meaning]]),FALSE)</f>
        <v>Term scan, Assessed at 18 months</v>
      </c>
      <c r="N246" s="1" t="str">
        <f>VLOOKUP(Cohort[[#This Row],[Code]],Codes[],COLUMN(Codes[[#Headers],[Parents Demographic]]),FALSE)</f>
        <v>Yes</v>
      </c>
      <c r="O246" s="1" t="str">
        <f>VLOOKUP(Cohort[[#This Row],[Code]],Codes[],COLUMN(Codes[[#Headers],[Mother''s Past Medical History]]),FALSE)</f>
        <v>Yes</v>
      </c>
      <c r="P246" s="1" t="str">
        <f>VLOOKUP(Cohort[[#This Row],[Code]],Codes[],COLUMN(Codes[[#Headers],[EDD + Mode of Conception]]),FALSE)</f>
        <v>Yes</v>
      </c>
      <c r="Q246" s="1" t="str">
        <f>VLOOKUP(Cohort[[#This Row],[Code]],Codes[],COLUMN(Codes[[#Headers],[Late Pregnancy History]]),FALSE)</f>
        <v>Yes</v>
      </c>
      <c r="R246" s="1" t="str">
        <f>VLOOKUP(Cohort[[#This Row],[Code]],Codes[],COLUMN(Codes[[#Headers],[Labour History]]),FALSE)</f>
        <v>Yes</v>
      </c>
      <c r="S246" s="1" t="str">
        <f>VLOOKUP(Cohort[[#This Row],[Code]],Codes[],COLUMN(Codes[[#Headers],[Baby Background Information]]),FALSE)</f>
        <v>Yes</v>
      </c>
      <c r="T246" s="1" t="str">
        <f>VLOOKUP(Cohort[[#This Row],[Code]],Codes[],COLUMN(Codes[[#Headers],[EPDS]]),FALSE)</f>
        <v>Yes</v>
      </c>
      <c r="U246" s="1" t="str">
        <f>VLOOKUP(Cohort[[#This Row],[Code]],Codes[],COLUMN(Codes[[#Headers],[Mother''s Medications]]),FALSE)</f>
        <v>Yes</v>
      </c>
      <c r="V246" s="1" t="str">
        <f>VLOOKUP(Cohort[[#This Row],[Code]],Codes[],COLUMN(Codes[[#Headers],[Baby Medications]]),FALSE)</f>
        <v>Yes</v>
      </c>
      <c r="W246" s="1" t="str">
        <f>VLOOKUP(Cohort[[#This Row],[Code]],Codes[],COLUMN(Codes[[#Headers],[Obstetric Histpry]]),FALSE)</f>
        <v>Yes</v>
      </c>
      <c r="X246" s="1" t="str">
        <f>VLOOKUP(Cohort[[#This Row],[Code]],Codes[],COLUMN(Codes[[#Headers],[18 Month Follow on Data]]),FALSE)</f>
        <v>Yes</v>
      </c>
    </row>
    <row r="247" spans="1:24" x14ac:dyDescent="0.2">
      <c r="A247" t="s">
        <v>259</v>
      </c>
      <c r="B247">
        <v>0</v>
      </c>
      <c r="C247">
        <v>0</v>
      </c>
      <c r="D247">
        <v>0</v>
      </c>
      <c r="E247">
        <v>1</v>
      </c>
      <c r="F247">
        <v>0</v>
      </c>
      <c r="G247">
        <v>0</v>
      </c>
      <c r="H247">
        <v>1</v>
      </c>
      <c r="I247" t="str" cm="1">
        <f t="array" ref="I247">TEXT(SUM(10^Code_Mask*(Cohort[[#This Row],[Fetal Pilot Scans, validated or not]:[Has child had an 18 month assessment.  NB this includes limited data, courtesy assessments etc]]&gt;0)),"0000000")</f>
        <v>0100100</v>
      </c>
      <c r="M247" s="1" t="str">
        <f>VLOOKUP(Cohort[[#This Row],[Code]],Codes[],COLUMN(Codes[[#Headers],[Meaning]]),FALSE)</f>
        <v>Term scan, Assessed at 18 months</v>
      </c>
      <c r="N247" s="1" t="str">
        <f>VLOOKUP(Cohort[[#This Row],[Code]],Codes[],COLUMN(Codes[[#Headers],[Parents Demographic]]),FALSE)</f>
        <v>Yes</v>
      </c>
      <c r="O247" s="1" t="str">
        <f>VLOOKUP(Cohort[[#This Row],[Code]],Codes[],COLUMN(Codes[[#Headers],[Mother''s Past Medical History]]),FALSE)</f>
        <v>Yes</v>
      </c>
      <c r="P247" s="1" t="str">
        <f>VLOOKUP(Cohort[[#This Row],[Code]],Codes[],COLUMN(Codes[[#Headers],[EDD + Mode of Conception]]),FALSE)</f>
        <v>Yes</v>
      </c>
      <c r="Q247" s="1" t="str">
        <f>VLOOKUP(Cohort[[#This Row],[Code]],Codes[],COLUMN(Codes[[#Headers],[Late Pregnancy History]]),FALSE)</f>
        <v>Yes</v>
      </c>
      <c r="R247" s="1" t="str">
        <f>VLOOKUP(Cohort[[#This Row],[Code]],Codes[],COLUMN(Codes[[#Headers],[Labour History]]),FALSE)</f>
        <v>Yes</v>
      </c>
      <c r="S247" s="1" t="str">
        <f>VLOOKUP(Cohort[[#This Row],[Code]],Codes[],COLUMN(Codes[[#Headers],[Baby Background Information]]),FALSE)</f>
        <v>Yes</v>
      </c>
      <c r="T247" s="1" t="str">
        <f>VLOOKUP(Cohort[[#This Row],[Code]],Codes[],COLUMN(Codes[[#Headers],[EPDS]]),FALSE)</f>
        <v>Yes</v>
      </c>
      <c r="U247" s="1" t="str">
        <f>VLOOKUP(Cohort[[#This Row],[Code]],Codes[],COLUMN(Codes[[#Headers],[Mother''s Medications]]),FALSE)</f>
        <v>Yes</v>
      </c>
      <c r="V247" s="1" t="str">
        <f>VLOOKUP(Cohort[[#This Row],[Code]],Codes[],COLUMN(Codes[[#Headers],[Baby Medications]]),FALSE)</f>
        <v>Yes</v>
      </c>
      <c r="W247" s="1" t="str">
        <f>VLOOKUP(Cohort[[#This Row],[Code]],Codes[],COLUMN(Codes[[#Headers],[Obstetric Histpry]]),FALSE)</f>
        <v>Yes</v>
      </c>
      <c r="X247" s="1" t="str">
        <f>VLOOKUP(Cohort[[#This Row],[Code]],Codes[],COLUMN(Codes[[#Headers],[18 Month Follow on Data]]),FALSE)</f>
        <v>Yes</v>
      </c>
    </row>
    <row r="248" spans="1:24" x14ac:dyDescent="0.2">
      <c r="A248" t="s">
        <v>260</v>
      </c>
      <c r="B248">
        <v>1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 t="str" cm="1">
        <f t="array" ref="I248">TEXT(SUM(10^Code_Mask*(Cohort[[#This Row],[Fetal Pilot Scans, validated or not]:[Has child had an 18 month assessment.  NB this includes limited data, courtesy assessments etc]]&gt;0)),"0000000")</f>
        <v>0000010</v>
      </c>
      <c r="M248" s="1" t="str">
        <f>VLOOKUP(Cohort[[#This Row],[Code]],Codes[],COLUMN(Codes[[#Headers],[Meaning]]),FALSE)</f>
        <v>Fetal pilot.  Not assessed.  Enrolment, EPDS, not cleaned</v>
      </c>
      <c r="N248" s="1" t="str">
        <f>VLOOKUP(Cohort[[#This Row],[Code]],Codes[],COLUMN(Codes[[#Headers],[Parents Demographic]]),FALSE)</f>
        <v>Yes - uncleaned</v>
      </c>
      <c r="O248" s="1" t="str">
        <f>VLOOKUP(Cohort[[#This Row],[Code]],Codes[],COLUMN(Codes[[#Headers],[Mother''s Past Medical History]]),FALSE)</f>
        <v>Yes - uncleaned</v>
      </c>
      <c r="P248" s="1" t="str">
        <f>VLOOKUP(Cohort[[#This Row],[Code]],Codes[],COLUMN(Codes[[#Headers],[EDD + Mode of Conception]]),FALSE)</f>
        <v>Yes - uncleaned</v>
      </c>
      <c r="Q248" s="1" t="str">
        <f>VLOOKUP(Cohort[[#This Row],[Code]],Codes[],COLUMN(Codes[[#Headers],[Late Pregnancy History]]),FALSE)</f>
        <v>No</v>
      </c>
      <c r="R248" s="1" t="str">
        <f>VLOOKUP(Cohort[[#This Row],[Code]],Codes[],COLUMN(Codes[[#Headers],[Labour History]]),FALSE)</f>
        <v>No</v>
      </c>
      <c r="S248" s="1" t="str">
        <f>VLOOKUP(Cohort[[#This Row],[Code]],Codes[],COLUMN(Codes[[#Headers],[Baby Background Information]]),FALSE)</f>
        <v>No</v>
      </c>
      <c r="T248" s="1" t="str">
        <f>VLOOKUP(Cohort[[#This Row],[Code]],Codes[],COLUMN(Codes[[#Headers],[EPDS]]),FALSE)</f>
        <v>Yes</v>
      </c>
      <c r="U248" s="1" t="str">
        <f>VLOOKUP(Cohort[[#This Row],[Code]],Codes[],COLUMN(Codes[[#Headers],[Mother''s Medications]]),FALSE)</f>
        <v>Yes - uncleaned</v>
      </c>
      <c r="V248" s="1" t="str">
        <f>VLOOKUP(Cohort[[#This Row],[Code]],Codes[],COLUMN(Codes[[#Headers],[Baby Medications]]),FALSE)</f>
        <v>No</v>
      </c>
      <c r="W248" s="1" t="str">
        <f>VLOOKUP(Cohort[[#This Row],[Code]],Codes[],COLUMN(Codes[[#Headers],[Obstetric Histpry]]),FALSE)</f>
        <v>Yes - uncleaned</v>
      </c>
      <c r="X248" s="1" t="str">
        <f>VLOOKUP(Cohort[[#This Row],[Code]],Codes[],COLUMN(Codes[[#Headers],[18 Month Follow on Data]]),FALSE)</f>
        <v>No</v>
      </c>
    </row>
    <row r="249" spans="1:24" x14ac:dyDescent="0.2">
      <c r="A249" t="s">
        <v>261</v>
      </c>
      <c r="B249">
        <v>0</v>
      </c>
      <c r="C249">
        <v>0</v>
      </c>
      <c r="D249">
        <v>0</v>
      </c>
      <c r="E249">
        <v>1</v>
      </c>
      <c r="F249">
        <v>0</v>
      </c>
      <c r="G249">
        <v>0</v>
      </c>
      <c r="H249">
        <v>1</v>
      </c>
      <c r="I249" t="str" cm="1">
        <f t="array" ref="I249">TEXT(SUM(10^Code_Mask*(Cohort[[#This Row],[Fetal Pilot Scans, validated or not]:[Has child had an 18 month assessment.  NB this includes limited data, courtesy assessments etc]]&gt;0)),"0000000")</f>
        <v>0100100</v>
      </c>
      <c r="M249" s="1" t="str">
        <f>VLOOKUP(Cohort[[#This Row],[Code]],Codes[],COLUMN(Codes[[#Headers],[Meaning]]),FALSE)</f>
        <v>Term scan, Assessed at 18 months</v>
      </c>
      <c r="N249" s="1" t="str">
        <f>VLOOKUP(Cohort[[#This Row],[Code]],Codes[],COLUMN(Codes[[#Headers],[Parents Demographic]]),FALSE)</f>
        <v>Yes</v>
      </c>
      <c r="O249" s="1" t="str">
        <f>VLOOKUP(Cohort[[#This Row],[Code]],Codes[],COLUMN(Codes[[#Headers],[Mother''s Past Medical History]]),FALSE)</f>
        <v>Yes</v>
      </c>
      <c r="P249" s="1" t="str">
        <f>VLOOKUP(Cohort[[#This Row],[Code]],Codes[],COLUMN(Codes[[#Headers],[EDD + Mode of Conception]]),FALSE)</f>
        <v>Yes</v>
      </c>
      <c r="Q249" s="1" t="str">
        <f>VLOOKUP(Cohort[[#This Row],[Code]],Codes[],COLUMN(Codes[[#Headers],[Late Pregnancy History]]),FALSE)</f>
        <v>Yes</v>
      </c>
      <c r="R249" s="1" t="str">
        <f>VLOOKUP(Cohort[[#This Row],[Code]],Codes[],COLUMN(Codes[[#Headers],[Labour History]]),FALSE)</f>
        <v>Yes</v>
      </c>
      <c r="S249" s="1" t="str">
        <f>VLOOKUP(Cohort[[#This Row],[Code]],Codes[],COLUMN(Codes[[#Headers],[Baby Background Information]]),FALSE)</f>
        <v>Yes</v>
      </c>
      <c r="T249" s="1" t="str">
        <f>VLOOKUP(Cohort[[#This Row],[Code]],Codes[],COLUMN(Codes[[#Headers],[EPDS]]),FALSE)</f>
        <v>Yes</v>
      </c>
      <c r="U249" s="1" t="str">
        <f>VLOOKUP(Cohort[[#This Row],[Code]],Codes[],COLUMN(Codes[[#Headers],[Mother''s Medications]]),FALSE)</f>
        <v>Yes</v>
      </c>
      <c r="V249" s="1" t="str">
        <f>VLOOKUP(Cohort[[#This Row],[Code]],Codes[],COLUMN(Codes[[#Headers],[Baby Medications]]),FALSE)</f>
        <v>Yes</v>
      </c>
      <c r="W249" s="1" t="str">
        <f>VLOOKUP(Cohort[[#This Row],[Code]],Codes[],COLUMN(Codes[[#Headers],[Obstetric Histpry]]),FALSE)</f>
        <v>Yes</v>
      </c>
      <c r="X249" s="1" t="str">
        <f>VLOOKUP(Cohort[[#This Row],[Code]],Codes[],COLUMN(Codes[[#Headers],[18 Month Follow on Data]]),FALSE)</f>
        <v>Yes</v>
      </c>
    </row>
    <row r="250" spans="1:24" x14ac:dyDescent="0.2">
      <c r="A250" t="s">
        <v>262</v>
      </c>
      <c r="B250">
        <v>0</v>
      </c>
      <c r="C250">
        <v>0</v>
      </c>
      <c r="D250">
        <v>0</v>
      </c>
      <c r="E250">
        <v>1</v>
      </c>
      <c r="F250">
        <v>0</v>
      </c>
      <c r="G250">
        <v>0</v>
      </c>
      <c r="H250">
        <v>1</v>
      </c>
      <c r="I250" t="str" cm="1">
        <f t="array" ref="I250">TEXT(SUM(10^Code_Mask*(Cohort[[#This Row],[Fetal Pilot Scans, validated or not]:[Has child had an 18 month assessment.  NB this includes limited data, courtesy assessments etc]]&gt;0)),"0000000")</f>
        <v>0100100</v>
      </c>
      <c r="M250" s="1" t="str">
        <f>VLOOKUP(Cohort[[#This Row],[Code]],Codes[],COLUMN(Codes[[#Headers],[Meaning]]),FALSE)</f>
        <v>Term scan, Assessed at 18 months</v>
      </c>
      <c r="N250" s="1" t="str">
        <f>VLOOKUP(Cohort[[#This Row],[Code]],Codes[],COLUMN(Codes[[#Headers],[Parents Demographic]]),FALSE)</f>
        <v>Yes</v>
      </c>
      <c r="O250" s="1" t="str">
        <f>VLOOKUP(Cohort[[#This Row],[Code]],Codes[],COLUMN(Codes[[#Headers],[Mother''s Past Medical History]]),FALSE)</f>
        <v>Yes</v>
      </c>
      <c r="P250" s="1" t="str">
        <f>VLOOKUP(Cohort[[#This Row],[Code]],Codes[],COLUMN(Codes[[#Headers],[EDD + Mode of Conception]]),FALSE)</f>
        <v>Yes</v>
      </c>
      <c r="Q250" s="1" t="str">
        <f>VLOOKUP(Cohort[[#This Row],[Code]],Codes[],COLUMN(Codes[[#Headers],[Late Pregnancy History]]),FALSE)</f>
        <v>Yes</v>
      </c>
      <c r="R250" s="1" t="str">
        <f>VLOOKUP(Cohort[[#This Row],[Code]],Codes[],COLUMN(Codes[[#Headers],[Labour History]]),FALSE)</f>
        <v>Yes</v>
      </c>
      <c r="S250" s="1" t="str">
        <f>VLOOKUP(Cohort[[#This Row],[Code]],Codes[],COLUMN(Codes[[#Headers],[Baby Background Information]]),FALSE)</f>
        <v>Yes</v>
      </c>
      <c r="T250" s="1" t="str">
        <f>VLOOKUP(Cohort[[#This Row],[Code]],Codes[],COLUMN(Codes[[#Headers],[EPDS]]),FALSE)</f>
        <v>Yes</v>
      </c>
      <c r="U250" s="1" t="str">
        <f>VLOOKUP(Cohort[[#This Row],[Code]],Codes[],COLUMN(Codes[[#Headers],[Mother''s Medications]]),FALSE)</f>
        <v>Yes</v>
      </c>
      <c r="V250" s="1" t="str">
        <f>VLOOKUP(Cohort[[#This Row],[Code]],Codes[],COLUMN(Codes[[#Headers],[Baby Medications]]),FALSE)</f>
        <v>Yes</v>
      </c>
      <c r="W250" s="1" t="str">
        <f>VLOOKUP(Cohort[[#This Row],[Code]],Codes[],COLUMN(Codes[[#Headers],[Obstetric Histpry]]),FALSE)</f>
        <v>Yes</v>
      </c>
      <c r="X250" s="1" t="str">
        <f>VLOOKUP(Cohort[[#This Row],[Code]],Codes[],COLUMN(Codes[[#Headers],[18 Month Follow on Data]]),FALSE)</f>
        <v>Yes</v>
      </c>
    </row>
    <row r="251" spans="1:24" x14ac:dyDescent="0.2">
      <c r="A251" t="s">
        <v>263</v>
      </c>
      <c r="B251">
        <v>1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 t="str" cm="1">
        <f t="array" ref="I251">TEXT(SUM(10^Code_Mask*(Cohort[[#This Row],[Fetal Pilot Scans, validated or not]:[Has child had an 18 month assessment.  NB this includes limited data, courtesy assessments etc]]&gt;0)),"0000000")</f>
        <v>0000010</v>
      </c>
      <c r="M251" s="1" t="str">
        <f>VLOOKUP(Cohort[[#This Row],[Code]],Codes[],COLUMN(Codes[[#Headers],[Meaning]]),FALSE)</f>
        <v>Fetal pilot.  Not assessed.  Enrolment, EPDS, not cleaned</v>
      </c>
      <c r="N251" s="1" t="str">
        <f>VLOOKUP(Cohort[[#This Row],[Code]],Codes[],COLUMN(Codes[[#Headers],[Parents Demographic]]),FALSE)</f>
        <v>Yes - uncleaned</v>
      </c>
      <c r="O251" s="1" t="str">
        <f>VLOOKUP(Cohort[[#This Row],[Code]],Codes[],COLUMN(Codes[[#Headers],[Mother''s Past Medical History]]),FALSE)</f>
        <v>Yes - uncleaned</v>
      </c>
      <c r="P251" s="1" t="str">
        <f>VLOOKUP(Cohort[[#This Row],[Code]],Codes[],COLUMN(Codes[[#Headers],[EDD + Mode of Conception]]),FALSE)</f>
        <v>Yes - uncleaned</v>
      </c>
      <c r="Q251" s="1" t="str">
        <f>VLOOKUP(Cohort[[#This Row],[Code]],Codes[],COLUMN(Codes[[#Headers],[Late Pregnancy History]]),FALSE)</f>
        <v>No</v>
      </c>
      <c r="R251" s="1" t="str">
        <f>VLOOKUP(Cohort[[#This Row],[Code]],Codes[],COLUMN(Codes[[#Headers],[Labour History]]),FALSE)</f>
        <v>No</v>
      </c>
      <c r="S251" s="1" t="str">
        <f>VLOOKUP(Cohort[[#This Row],[Code]],Codes[],COLUMN(Codes[[#Headers],[Baby Background Information]]),FALSE)</f>
        <v>No</v>
      </c>
      <c r="T251" s="1" t="str">
        <f>VLOOKUP(Cohort[[#This Row],[Code]],Codes[],COLUMN(Codes[[#Headers],[EPDS]]),FALSE)</f>
        <v>Yes</v>
      </c>
      <c r="U251" s="1" t="str">
        <f>VLOOKUP(Cohort[[#This Row],[Code]],Codes[],COLUMN(Codes[[#Headers],[Mother''s Medications]]),FALSE)</f>
        <v>Yes - uncleaned</v>
      </c>
      <c r="V251" s="1" t="str">
        <f>VLOOKUP(Cohort[[#This Row],[Code]],Codes[],COLUMN(Codes[[#Headers],[Baby Medications]]),FALSE)</f>
        <v>No</v>
      </c>
      <c r="W251" s="1" t="str">
        <f>VLOOKUP(Cohort[[#This Row],[Code]],Codes[],COLUMN(Codes[[#Headers],[Obstetric Histpry]]),FALSE)</f>
        <v>Yes - uncleaned</v>
      </c>
      <c r="X251" s="1" t="str">
        <f>VLOOKUP(Cohort[[#This Row],[Code]],Codes[],COLUMN(Codes[[#Headers],[18 Month Follow on Data]]),FALSE)</f>
        <v>No</v>
      </c>
    </row>
    <row r="252" spans="1:24" x14ac:dyDescent="0.2">
      <c r="A252" t="s">
        <v>264</v>
      </c>
      <c r="B252">
        <v>0</v>
      </c>
      <c r="C252">
        <v>0</v>
      </c>
      <c r="D252">
        <v>0</v>
      </c>
      <c r="E252">
        <v>1</v>
      </c>
      <c r="F252">
        <v>0</v>
      </c>
      <c r="G252">
        <v>0</v>
      </c>
      <c r="H252">
        <v>1</v>
      </c>
      <c r="I252" t="str" cm="1">
        <f t="array" ref="I252">TEXT(SUM(10^Code_Mask*(Cohort[[#This Row],[Fetal Pilot Scans, validated or not]:[Has child had an 18 month assessment.  NB this includes limited data, courtesy assessments etc]]&gt;0)),"0000000")</f>
        <v>0100100</v>
      </c>
      <c r="M252" s="1" t="str">
        <f>VLOOKUP(Cohort[[#This Row],[Code]],Codes[],COLUMN(Codes[[#Headers],[Meaning]]),FALSE)</f>
        <v>Term scan, Assessed at 18 months</v>
      </c>
      <c r="N252" s="1" t="str">
        <f>VLOOKUP(Cohort[[#This Row],[Code]],Codes[],COLUMN(Codes[[#Headers],[Parents Demographic]]),FALSE)</f>
        <v>Yes</v>
      </c>
      <c r="O252" s="1" t="str">
        <f>VLOOKUP(Cohort[[#This Row],[Code]],Codes[],COLUMN(Codes[[#Headers],[Mother''s Past Medical History]]),FALSE)</f>
        <v>Yes</v>
      </c>
      <c r="P252" s="1" t="str">
        <f>VLOOKUP(Cohort[[#This Row],[Code]],Codes[],COLUMN(Codes[[#Headers],[EDD + Mode of Conception]]),FALSE)</f>
        <v>Yes</v>
      </c>
      <c r="Q252" s="1" t="str">
        <f>VLOOKUP(Cohort[[#This Row],[Code]],Codes[],COLUMN(Codes[[#Headers],[Late Pregnancy History]]),FALSE)</f>
        <v>Yes</v>
      </c>
      <c r="R252" s="1" t="str">
        <f>VLOOKUP(Cohort[[#This Row],[Code]],Codes[],COLUMN(Codes[[#Headers],[Labour History]]),FALSE)</f>
        <v>Yes</v>
      </c>
      <c r="S252" s="1" t="str">
        <f>VLOOKUP(Cohort[[#This Row],[Code]],Codes[],COLUMN(Codes[[#Headers],[Baby Background Information]]),FALSE)</f>
        <v>Yes</v>
      </c>
      <c r="T252" s="1" t="str">
        <f>VLOOKUP(Cohort[[#This Row],[Code]],Codes[],COLUMN(Codes[[#Headers],[EPDS]]),FALSE)</f>
        <v>Yes</v>
      </c>
      <c r="U252" s="1" t="str">
        <f>VLOOKUP(Cohort[[#This Row],[Code]],Codes[],COLUMN(Codes[[#Headers],[Mother''s Medications]]),FALSE)</f>
        <v>Yes</v>
      </c>
      <c r="V252" s="1" t="str">
        <f>VLOOKUP(Cohort[[#This Row],[Code]],Codes[],COLUMN(Codes[[#Headers],[Baby Medications]]),FALSE)</f>
        <v>Yes</v>
      </c>
      <c r="W252" s="1" t="str">
        <f>VLOOKUP(Cohort[[#This Row],[Code]],Codes[],COLUMN(Codes[[#Headers],[Obstetric Histpry]]),FALSE)</f>
        <v>Yes</v>
      </c>
      <c r="X252" s="1" t="str">
        <f>VLOOKUP(Cohort[[#This Row],[Code]],Codes[],COLUMN(Codes[[#Headers],[18 Month Follow on Data]]),FALSE)</f>
        <v>Yes</v>
      </c>
    </row>
    <row r="253" spans="1:24" x14ac:dyDescent="0.2">
      <c r="A253" t="s">
        <v>265</v>
      </c>
      <c r="B253">
        <v>0</v>
      </c>
      <c r="C253">
        <v>0</v>
      </c>
      <c r="D253">
        <v>0</v>
      </c>
      <c r="E253">
        <v>1</v>
      </c>
      <c r="F253">
        <v>0</v>
      </c>
      <c r="G253">
        <v>0</v>
      </c>
      <c r="H253">
        <v>1</v>
      </c>
      <c r="I253" t="str" cm="1">
        <f t="array" ref="I253">TEXT(SUM(10^Code_Mask*(Cohort[[#This Row],[Fetal Pilot Scans, validated or not]:[Has child had an 18 month assessment.  NB this includes limited data, courtesy assessments etc]]&gt;0)),"0000000")</f>
        <v>0100100</v>
      </c>
      <c r="M253" s="1" t="str">
        <f>VLOOKUP(Cohort[[#This Row],[Code]],Codes[],COLUMN(Codes[[#Headers],[Meaning]]),FALSE)</f>
        <v>Term scan, Assessed at 18 months</v>
      </c>
      <c r="N253" s="1" t="str">
        <f>VLOOKUP(Cohort[[#This Row],[Code]],Codes[],COLUMN(Codes[[#Headers],[Parents Demographic]]),FALSE)</f>
        <v>Yes</v>
      </c>
      <c r="O253" s="1" t="str">
        <f>VLOOKUP(Cohort[[#This Row],[Code]],Codes[],COLUMN(Codes[[#Headers],[Mother''s Past Medical History]]),FALSE)</f>
        <v>Yes</v>
      </c>
      <c r="P253" s="1" t="str">
        <f>VLOOKUP(Cohort[[#This Row],[Code]],Codes[],COLUMN(Codes[[#Headers],[EDD + Mode of Conception]]),FALSE)</f>
        <v>Yes</v>
      </c>
      <c r="Q253" s="1" t="str">
        <f>VLOOKUP(Cohort[[#This Row],[Code]],Codes[],COLUMN(Codes[[#Headers],[Late Pregnancy History]]),FALSE)</f>
        <v>Yes</v>
      </c>
      <c r="R253" s="1" t="str">
        <f>VLOOKUP(Cohort[[#This Row],[Code]],Codes[],COLUMN(Codes[[#Headers],[Labour History]]),FALSE)</f>
        <v>Yes</v>
      </c>
      <c r="S253" s="1" t="str">
        <f>VLOOKUP(Cohort[[#This Row],[Code]],Codes[],COLUMN(Codes[[#Headers],[Baby Background Information]]),FALSE)</f>
        <v>Yes</v>
      </c>
      <c r="T253" s="1" t="str">
        <f>VLOOKUP(Cohort[[#This Row],[Code]],Codes[],COLUMN(Codes[[#Headers],[EPDS]]),FALSE)</f>
        <v>Yes</v>
      </c>
      <c r="U253" s="1" t="str">
        <f>VLOOKUP(Cohort[[#This Row],[Code]],Codes[],COLUMN(Codes[[#Headers],[Mother''s Medications]]),FALSE)</f>
        <v>Yes</v>
      </c>
      <c r="V253" s="1" t="str">
        <f>VLOOKUP(Cohort[[#This Row],[Code]],Codes[],COLUMN(Codes[[#Headers],[Baby Medications]]),FALSE)</f>
        <v>Yes</v>
      </c>
      <c r="W253" s="1" t="str">
        <f>VLOOKUP(Cohort[[#This Row],[Code]],Codes[],COLUMN(Codes[[#Headers],[Obstetric Histpry]]),FALSE)</f>
        <v>Yes</v>
      </c>
      <c r="X253" s="1" t="str">
        <f>VLOOKUP(Cohort[[#This Row],[Code]],Codes[],COLUMN(Codes[[#Headers],[18 Month Follow on Data]]),FALSE)</f>
        <v>Yes</v>
      </c>
    </row>
    <row r="254" spans="1:24" x14ac:dyDescent="0.2">
      <c r="A254" t="s">
        <v>266</v>
      </c>
      <c r="B254">
        <v>0</v>
      </c>
      <c r="C254">
        <v>0</v>
      </c>
      <c r="D254">
        <v>0</v>
      </c>
      <c r="E254">
        <v>1</v>
      </c>
      <c r="F254">
        <v>0</v>
      </c>
      <c r="G254">
        <v>0</v>
      </c>
      <c r="H254">
        <v>1</v>
      </c>
      <c r="I254" t="str" cm="1">
        <f t="array" ref="I254">TEXT(SUM(10^Code_Mask*(Cohort[[#This Row],[Fetal Pilot Scans, validated or not]:[Has child had an 18 month assessment.  NB this includes limited data, courtesy assessments etc]]&gt;0)),"0000000")</f>
        <v>0100100</v>
      </c>
      <c r="M254" s="1" t="str">
        <f>VLOOKUP(Cohort[[#This Row],[Code]],Codes[],COLUMN(Codes[[#Headers],[Meaning]]),FALSE)</f>
        <v>Term scan, Assessed at 18 months</v>
      </c>
      <c r="N254" s="1" t="str">
        <f>VLOOKUP(Cohort[[#This Row],[Code]],Codes[],COLUMN(Codes[[#Headers],[Parents Demographic]]),FALSE)</f>
        <v>Yes</v>
      </c>
      <c r="O254" s="1" t="str">
        <f>VLOOKUP(Cohort[[#This Row],[Code]],Codes[],COLUMN(Codes[[#Headers],[Mother''s Past Medical History]]),FALSE)</f>
        <v>Yes</v>
      </c>
      <c r="P254" s="1" t="str">
        <f>VLOOKUP(Cohort[[#This Row],[Code]],Codes[],COLUMN(Codes[[#Headers],[EDD + Mode of Conception]]),FALSE)</f>
        <v>Yes</v>
      </c>
      <c r="Q254" s="1" t="str">
        <f>VLOOKUP(Cohort[[#This Row],[Code]],Codes[],COLUMN(Codes[[#Headers],[Late Pregnancy History]]),FALSE)</f>
        <v>Yes</v>
      </c>
      <c r="R254" s="1" t="str">
        <f>VLOOKUP(Cohort[[#This Row],[Code]],Codes[],COLUMN(Codes[[#Headers],[Labour History]]),FALSE)</f>
        <v>Yes</v>
      </c>
      <c r="S254" s="1" t="str">
        <f>VLOOKUP(Cohort[[#This Row],[Code]],Codes[],COLUMN(Codes[[#Headers],[Baby Background Information]]),FALSE)</f>
        <v>Yes</v>
      </c>
      <c r="T254" s="1" t="str">
        <f>VLOOKUP(Cohort[[#This Row],[Code]],Codes[],COLUMN(Codes[[#Headers],[EPDS]]),FALSE)</f>
        <v>Yes</v>
      </c>
      <c r="U254" s="1" t="str">
        <f>VLOOKUP(Cohort[[#This Row],[Code]],Codes[],COLUMN(Codes[[#Headers],[Mother''s Medications]]),FALSE)</f>
        <v>Yes</v>
      </c>
      <c r="V254" s="1" t="str">
        <f>VLOOKUP(Cohort[[#This Row],[Code]],Codes[],COLUMN(Codes[[#Headers],[Baby Medications]]),FALSE)</f>
        <v>Yes</v>
      </c>
      <c r="W254" s="1" t="str">
        <f>VLOOKUP(Cohort[[#This Row],[Code]],Codes[],COLUMN(Codes[[#Headers],[Obstetric Histpry]]),FALSE)</f>
        <v>Yes</v>
      </c>
      <c r="X254" s="1" t="str">
        <f>VLOOKUP(Cohort[[#This Row],[Code]],Codes[],COLUMN(Codes[[#Headers],[18 Month Follow on Data]]),FALSE)</f>
        <v>Yes</v>
      </c>
    </row>
    <row r="255" spans="1:24" x14ac:dyDescent="0.2">
      <c r="A255" t="s">
        <v>267</v>
      </c>
      <c r="B255">
        <v>0</v>
      </c>
      <c r="C255">
        <v>0</v>
      </c>
      <c r="D255">
        <v>0</v>
      </c>
      <c r="E255">
        <v>1</v>
      </c>
      <c r="F255">
        <v>0</v>
      </c>
      <c r="G255">
        <v>0</v>
      </c>
      <c r="H255">
        <v>1</v>
      </c>
      <c r="I255" t="str" cm="1">
        <f t="array" ref="I255">TEXT(SUM(10^Code_Mask*(Cohort[[#This Row],[Fetal Pilot Scans, validated or not]:[Has child had an 18 month assessment.  NB this includes limited data, courtesy assessments etc]]&gt;0)),"0000000")</f>
        <v>0100100</v>
      </c>
      <c r="M255" s="1" t="str">
        <f>VLOOKUP(Cohort[[#This Row],[Code]],Codes[],COLUMN(Codes[[#Headers],[Meaning]]),FALSE)</f>
        <v>Term scan, Assessed at 18 months</v>
      </c>
      <c r="N255" s="1" t="str">
        <f>VLOOKUP(Cohort[[#This Row],[Code]],Codes[],COLUMN(Codes[[#Headers],[Parents Demographic]]),FALSE)</f>
        <v>Yes</v>
      </c>
      <c r="O255" s="1" t="str">
        <f>VLOOKUP(Cohort[[#This Row],[Code]],Codes[],COLUMN(Codes[[#Headers],[Mother''s Past Medical History]]),FALSE)</f>
        <v>Yes</v>
      </c>
      <c r="P255" s="1" t="str">
        <f>VLOOKUP(Cohort[[#This Row],[Code]],Codes[],COLUMN(Codes[[#Headers],[EDD + Mode of Conception]]),FALSE)</f>
        <v>Yes</v>
      </c>
      <c r="Q255" s="1" t="str">
        <f>VLOOKUP(Cohort[[#This Row],[Code]],Codes[],COLUMN(Codes[[#Headers],[Late Pregnancy History]]),FALSE)</f>
        <v>Yes</v>
      </c>
      <c r="R255" s="1" t="str">
        <f>VLOOKUP(Cohort[[#This Row],[Code]],Codes[],COLUMN(Codes[[#Headers],[Labour History]]),FALSE)</f>
        <v>Yes</v>
      </c>
      <c r="S255" s="1" t="str">
        <f>VLOOKUP(Cohort[[#This Row],[Code]],Codes[],COLUMN(Codes[[#Headers],[Baby Background Information]]),FALSE)</f>
        <v>Yes</v>
      </c>
      <c r="T255" s="1" t="str">
        <f>VLOOKUP(Cohort[[#This Row],[Code]],Codes[],COLUMN(Codes[[#Headers],[EPDS]]),FALSE)</f>
        <v>Yes</v>
      </c>
      <c r="U255" s="1" t="str">
        <f>VLOOKUP(Cohort[[#This Row],[Code]],Codes[],COLUMN(Codes[[#Headers],[Mother''s Medications]]),FALSE)</f>
        <v>Yes</v>
      </c>
      <c r="V255" s="1" t="str">
        <f>VLOOKUP(Cohort[[#This Row],[Code]],Codes[],COLUMN(Codes[[#Headers],[Baby Medications]]),FALSE)</f>
        <v>Yes</v>
      </c>
      <c r="W255" s="1" t="str">
        <f>VLOOKUP(Cohort[[#This Row],[Code]],Codes[],COLUMN(Codes[[#Headers],[Obstetric Histpry]]),FALSE)</f>
        <v>Yes</v>
      </c>
      <c r="X255" s="1" t="str">
        <f>VLOOKUP(Cohort[[#This Row],[Code]],Codes[],COLUMN(Codes[[#Headers],[18 Month Follow on Data]]),FALSE)</f>
        <v>Yes</v>
      </c>
    </row>
    <row r="256" spans="1:24" x14ac:dyDescent="0.2">
      <c r="A256" t="s">
        <v>268</v>
      </c>
      <c r="B256">
        <v>0</v>
      </c>
      <c r="C256">
        <v>0</v>
      </c>
      <c r="D256">
        <v>0</v>
      </c>
      <c r="E256">
        <v>0</v>
      </c>
      <c r="F256">
        <v>1</v>
      </c>
      <c r="G256">
        <v>1</v>
      </c>
      <c r="H256">
        <v>1</v>
      </c>
      <c r="I256" t="str" cm="1">
        <f t="array" ref="I256">TEXT(SUM(10^Code_Mask*(Cohort[[#This Row],[Fetal Pilot Scans, validated or not]:[Has child had an 18 month assessment.  NB this includes limited data, courtesy assessments etc]]&gt;0)),"0000000")</f>
        <v>0011100</v>
      </c>
      <c r="M256" s="1" t="str">
        <f>VLOOKUP(Cohort[[#This Row],[Code]],Codes[],COLUMN(Codes[[#Headers],[Meaning]]),FALSE)</f>
        <v>Pre-term and pre-term at term scans, assessed at 18 months</v>
      </c>
      <c r="N256" s="1" t="str">
        <f>VLOOKUP(Cohort[[#This Row],[Code]],Codes[],COLUMN(Codes[[#Headers],[Parents Demographic]]),FALSE)</f>
        <v>Yes</v>
      </c>
      <c r="O256" s="1" t="str">
        <f>VLOOKUP(Cohort[[#This Row],[Code]],Codes[],COLUMN(Codes[[#Headers],[Mother''s Past Medical History]]),FALSE)</f>
        <v>Yes</v>
      </c>
      <c r="P256" s="1" t="str">
        <f>VLOOKUP(Cohort[[#This Row],[Code]],Codes[],COLUMN(Codes[[#Headers],[EDD + Mode of Conception]]),FALSE)</f>
        <v>Yes</v>
      </c>
      <c r="Q256" s="1" t="str">
        <f>VLOOKUP(Cohort[[#This Row],[Code]],Codes[],COLUMN(Codes[[#Headers],[Late Pregnancy History]]),FALSE)</f>
        <v>Yes</v>
      </c>
      <c r="R256" s="1" t="str">
        <f>VLOOKUP(Cohort[[#This Row],[Code]],Codes[],COLUMN(Codes[[#Headers],[Labour History]]),FALSE)</f>
        <v>Yes</v>
      </c>
      <c r="S256" s="1" t="str">
        <f>VLOOKUP(Cohort[[#This Row],[Code]],Codes[],COLUMN(Codes[[#Headers],[Baby Background Information]]),FALSE)</f>
        <v>Yes</v>
      </c>
      <c r="T256" s="1" t="str">
        <f>VLOOKUP(Cohort[[#This Row],[Code]],Codes[],COLUMN(Codes[[#Headers],[EPDS]]),FALSE)</f>
        <v>Yes</v>
      </c>
      <c r="U256" s="1" t="str">
        <f>VLOOKUP(Cohort[[#This Row],[Code]],Codes[],COLUMN(Codes[[#Headers],[Mother''s Medications]]),FALSE)</f>
        <v>Yes</v>
      </c>
      <c r="V256" s="1" t="str">
        <f>VLOOKUP(Cohort[[#This Row],[Code]],Codes[],COLUMN(Codes[[#Headers],[Baby Medications]]),FALSE)</f>
        <v>Yes</v>
      </c>
      <c r="W256" s="1" t="str">
        <f>VLOOKUP(Cohort[[#This Row],[Code]],Codes[],COLUMN(Codes[[#Headers],[Obstetric Histpry]]),FALSE)</f>
        <v>Yes</v>
      </c>
      <c r="X256" s="1" t="str">
        <f>VLOOKUP(Cohort[[#This Row],[Code]],Codes[],COLUMN(Codes[[#Headers],[18 Month Follow on Data]]),FALSE)</f>
        <v>Yes</v>
      </c>
    </row>
    <row r="257" spans="1:24" x14ac:dyDescent="0.2">
      <c r="A257" t="s">
        <v>269</v>
      </c>
      <c r="B257">
        <v>1</v>
      </c>
      <c r="C257">
        <v>0</v>
      </c>
      <c r="D257">
        <v>0</v>
      </c>
      <c r="E257">
        <v>1</v>
      </c>
      <c r="F257">
        <v>0</v>
      </c>
      <c r="G257">
        <v>0</v>
      </c>
      <c r="H257">
        <v>1</v>
      </c>
      <c r="I257" t="str" cm="1">
        <f t="array" ref="I257">TEXT(SUM(10^Code_Mask*(Cohort[[#This Row],[Fetal Pilot Scans, validated or not]:[Has child had an 18 month assessment.  NB this includes limited data, courtesy assessments etc]]&gt;0)),"0000000")</f>
        <v>0100110</v>
      </c>
      <c r="M257" s="1" t="str">
        <f>VLOOKUP(Cohort[[#This Row],[Code]],Codes[],COLUMN(Codes[[#Headers],[Meaning]]),FALSE)</f>
        <v>Term scan + fetal pilot assessed at 18 months</v>
      </c>
      <c r="N257" s="1" t="str">
        <f>VLOOKUP(Cohort[[#This Row],[Code]],Codes[],COLUMN(Codes[[#Headers],[Parents Demographic]]),FALSE)</f>
        <v>Yes</v>
      </c>
      <c r="O257" s="1" t="str">
        <f>VLOOKUP(Cohort[[#This Row],[Code]],Codes[],COLUMN(Codes[[#Headers],[Mother''s Past Medical History]]),FALSE)</f>
        <v>Yes</v>
      </c>
      <c r="P257" s="1" t="str">
        <f>VLOOKUP(Cohort[[#This Row],[Code]],Codes[],COLUMN(Codes[[#Headers],[EDD + Mode of Conception]]),FALSE)</f>
        <v>Yes</v>
      </c>
      <c r="Q257" s="1" t="str">
        <f>VLOOKUP(Cohort[[#This Row],[Code]],Codes[],COLUMN(Codes[[#Headers],[Late Pregnancy History]]),FALSE)</f>
        <v>Yes</v>
      </c>
      <c r="R257" s="1" t="str">
        <f>VLOOKUP(Cohort[[#This Row],[Code]],Codes[],COLUMN(Codes[[#Headers],[Labour History]]),FALSE)</f>
        <v>Yes</v>
      </c>
      <c r="S257" s="1" t="str">
        <f>VLOOKUP(Cohort[[#This Row],[Code]],Codes[],COLUMN(Codes[[#Headers],[Baby Background Information]]),FALSE)</f>
        <v>Yes</v>
      </c>
      <c r="T257" s="1" t="str">
        <f>VLOOKUP(Cohort[[#This Row],[Code]],Codes[],COLUMN(Codes[[#Headers],[EPDS]]),FALSE)</f>
        <v>Yes</v>
      </c>
      <c r="U257" s="1" t="str">
        <f>VLOOKUP(Cohort[[#This Row],[Code]],Codes[],COLUMN(Codes[[#Headers],[Mother''s Medications]]),FALSE)</f>
        <v>Yes</v>
      </c>
      <c r="V257" s="1" t="str">
        <f>VLOOKUP(Cohort[[#This Row],[Code]],Codes[],COLUMN(Codes[[#Headers],[Baby Medications]]),FALSE)</f>
        <v>Yes</v>
      </c>
      <c r="W257" s="1" t="str">
        <f>VLOOKUP(Cohort[[#This Row],[Code]],Codes[],COLUMN(Codes[[#Headers],[Obstetric Histpry]]),FALSE)</f>
        <v>Yes</v>
      </c>
      <c r="X257" s="1" t="str">
        <f>VLOOKUP(Cohort[[#This Row],[Code]],Codes[],COLUMN(Codes[[#Headers],[18 Month Follow on Data]]),FALSE)</f>
        <v>Yes</v>
      </c>
    </row>
    <row r="258" spans="1:24" x14ac:dyDescent="0.2">
      <c r="A258" t="s">
        <v>270</v>
      </c>
      <c r="B258">
        <v>1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 t="str" cm="1">
        <f t="array" ref="I258">TEXT(SUM(10^Code_Mask*(Cohort[[#This Row],[Fetal Pilot Scans, validated or not]:[Has child had an 18 month assessment.  NB this includes limited data, courtesy assessments etc]]&gt;0)),"0000000")</f>
        <v>0000010</v>
      </c>
      <c r="M258" s="1" t="str">
        <f>VLOOKUP(Cohort[[#This Row],[Code]],Codes[],COLUMN(Codes[[#Headers],[Meaning]]),FALSE)</f>
        <v>Fetal pilot.  Not assessed.  Enrolment, EPDS, not cleaned</v>
      </c>
      <c r="N258" s="1" t="str">
        <f>VLOOKUP(Cohort[[#This Row],[Code]],Codes[],COLUMN(Codes[[#Headers],[Parents Demographic]]),FALSE)</f>
        <v>Yes - uncleaned</v>
      </c>
      <c r="O258" s="1" t="str">
        <f>VLOOKUP(Cohort[[#This Row],[Code]],Codes[],COLUMN(Codes[[#Headers],[Mother''s Past Medical History]]),FALSE)</f>
        <v>Yes - uncleaned</v>
      </c>
      <c r="P258" s="1" t="str">
        <f>VLOOKUP(Cohort[[#This Row],[Code]],Codes[],COLUMN(Codes[[#Headers],[EDD + Mode of Conception]]),FALSE)</f>
        <v>Yes - uncleaned</v>
      </c>
      <c r="Q258" s="1" t="str">
        <f>VLOOKUP(Cohort[[#This Row],[Code]],Codes[],COLUMN(Codes[[#Headers],[Late Pregnancy History]]),FALSE)</f>
        <v>No</v>
      </c>
      <c r="R258" s="1" t="str">
        <f>VLOOKUP(Cohort[[#This Row],[Code]],Codes[],COLUMN(Codes[[#Headers],[Labour History]]),FALSE)</f>
        <v>No</v>
      </c>
      <c r="S258" s="1" t="str">
        <f>VLOOKUP(Cohort[[#This Row],[Code]],Codes[],COLUMN(Codes[[#Headers],[Baby Background Information]]),FALSE)</f>
        <v>No</v>
      </c>
      <c r="T258" s="1" t="str">
        <f>VLOOKUP(Cohort[[#This Row],[Code]],Codes[],COLUMN(Codes[[#Headers],[EPDS]]),FALSE)</f>
        <v>Yes</v>
      </c>
      <c r="U258" s="1" t="str">
        <f>VLOOKUP(Cohort[[#This Row],[Code]],Codes[],COLUMN(Codes[[#Headers],[Mother''s Medications]]),FALSE)</f>
        <v>Yes - uncleaned</v>
      </c>
      <c r="V258" s="1" t="str">
        <f>VLOOKUP(Cohort[[#This Row],[Code]],Codes[],COLUMN(Codes[[#Headers],[Baby Medications]]),FALSE)</f>
        <v>No</v>
      </c>
      <c r="W258" s="1" t="str">
        <f>VLOOKUP(Cohort[[#This Row],[Code]],Codes[],COLUMN(Codes[[#Headers],[Obstetric Histpry]]),FALSE)</f>
        <v>Yes - uncleaned</v>
      </c>
      <c r="X258" s="1" t="str">
        <f>VLOOKUP(Cohort[[#This Row],[Code]],Codes[],COLUMN(Codes[[#Headers],[18 Month Follow on Data]]),FALSE)</f>
        <v>No</v>
      </c>
    </row>
    <row r="259" spans="1:24" x14ac:dyDescent="0.2">
      <c r="A259" t="s">
        <v>271</v>
      </c>
      <c r="B259">
        <v>0</v>
      </c>
      <c r="C259">
        <v>0</v>
      </c>
      <c r="D259">
        <v>0</v>
      </c>
      <c r="E259">
        <v>1</v>
      </c>
      <c r="F259">
        <v>0</v>
      </c>
      <c r="G259">
        <v>0</v>
      </c>
      <c r="H259">
        <v>1</v>
      </c>
      <c r="I259" t="str" cm="1">
        <f t="array" ref="I259">TEXT(SUM(10^Code_Mask*(Cohort[[#This Row],[Fetal Pilot Scans, validated or not]:[Has child had an 18 month assessment.  NB this includes limited data, courtesy assessments etc]]&gt;0)),"0000000")</f>
        <v>0100100</v>
      </c>
      <c r="M259" s="1" t="str">
        <f>VLOOKUP(Cohort[[#This Row],[Code]],Codes[],COLUMN(Codes[[#Headers],[Meaning]]),FALSE)</f>
        <v>Term scan, Assessed at 18 months</v>
      </c>
      <c r="N259" s="1" t="str">
        <f>VLOOKUP(Cohort[[#This Row],[Code]],Codes[],COLUMN(Codes[[#Headers],[Parents Demographic]]),FALSE)</f>
        <v>Yes</v>
      </c>
      <c r="O259" s="1" t="str">
        <f>VLOOKUP(Cohort[[#This Row],[Code]],Codes[],COLUMN(Codes[[#Headers],[Mother''s Past Medical History]]),FALSE)</f>
        <v>Yes</v>
      </c>
      <c r="P259" s="1" t="str">
        <f>VLOOKUP(Cohort[[#This Row],[Code]],Codes[],COLUMN(Codes[[#Headers],[EDD + Mode of Conception]]),FALSE)</f>
        <v>Yes</v>
      </c>
      <c r="Q259" s="1" t="str">
        <f>VLOOKUP(Cohort[[#This Row],[Code]],Codes[],COLUMN(Codes[[#Headers],[Late Pregnancy History]]),FALSE)</f>
        <v>Yes</v>
      </c>
      <c r="R259" s="1" t="str">
        <f>VLOOKUP(Cohort[[#This Row],[Code]],Codes[],COLUMN(Codes[[#Headers],[Labour History]]),FALSE)</f>
        <v>Yes</v>
      </c>
      <c r="S259" s="1" t="str">
        <f>VLOOKUP(Cohort[[#This Row],[Code]],Codes[],COLUMN(Codes[[#Headers],[Baby Background Information]]),FALSE)</f>
        <v>Yes</v>
      </c>
      <c r="T259" s="1" t="str">
        <f>VLOOKUP(Cohort[[#This Row],[Code]],Codes[],COLUMN(Codes[[#Headers],[EPDS]]),FALSE)</f>
        <v>Yes</v>
      </c>
      <c r="U259" s="1" t="str">
        <f>VLOOKUP(Cohort[[#This Row],[Code]],Codes[],COLUMN(Codes[[#Headers],[Mother''s Medications]]),FALSE)</f>
        <v>Yes</v>
      </c>
      <c r="V259" s="1" t="str">
        <f>VLOOKUP(Cohort[[#This Row],[Code]],Codes[],COLUMN(Codes[[#Headers],[Baby Medications]]),FALSE)</f>
        <v>Yes</v>
      </c>
      <c r="W259" s="1" t="str">
        <f>VLOOKUP(Cohort[[#This Row],[Code]],Codes[],COLUMN(Codes[[#Headers],[Obstetric Histpry]]),FALSE)</f>
        <v>Yes</v>
      </c>
      <c r="X259" s="1" t="str">
        <f>VLOOKUP(Cohort[[#This Row],[Code]],Codes[],COLUMN(Codes[[#Headers],[18 Month Follow on Data]]),FALSE)</f>
        <v>Yes</v>
      </c>
    </row>
    <row r="260" spans="1:24" x14ac:dyDescent="0.2">
      <c r="A260" t="s">
        <v>272</v>
      </c>
      <c r="B260">
        <v>1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 t="str" cm="1">
        <f t="array" ref="I260">TEXT(SUM(10^Code_Mask*(Cohort[[#This Row],[Fetal Pilot Scans, validated or not]:[Has child had an 18 month assessment.  NB this includes limited data, courtesy assessments etc]]&gt;0)),"0000000")</f>
        <v>0000010</v>
      </c>
      <c r="M260" s="1" t="str">
        <f>VLOOKUP(Cohort[[#This Row],[Code]],Codes[],COLUMN(Codes[[#Headers],[Meaning]]),FALSE)</f>
        <v>Fetal pilot.  Not assessed.  Enrolment, EPDS, not cleaned</v>
      </c>
      <c r="N260" s="1" t="str">
        <f>VLOOKUP(Cohort[[#This Row],[Code]],Codes[],COLUMN(Codes[[#Headers],[Parents Demographic]]),FALSE)</f>
        <v>Yes - uncleaned</v>
      </c>
      <c r="O260" s="1" t="str">
        <f>VLOOKUP(Cohort[[#This Row],[Code]],Codes[],COLUMN(Codes[[#Headers],[Mother''s Past Medical History]]),FALSE)</f>
        <v>Yes - uncleaned</v>
      </c>
      <c r="P260" s="1" t="str">
        <f>VLOOKUP(Cohort[[#This Row],[Code]],Codes[],COLUMN(Codes[[#Headers],[EDD + Mode of Conception]]),FALSE)</f>
        <v>Yes - uncleaned</v>
      </c>
      <c r="Q260" s="1" t="str">
        <f>VLOOKUP(Cohort[[#This Row],[Code]],Codes[],COLUMN(Codes[[#Headers],[Late Pregnancy History]]),FALSE)</f>
        <v>No</v>
      </c>
      <c r="R260" s="1" t="str">
        <f>VLOOKUP(Cohort[[#This Row],[Code]],Codes[],COLUMN(Codes[[#Headers],[Labour History]]),FALSE)</f>
        <v>No</v>
      </c>
      <c r="S260" s="1" t="str">
        <f>VLOOKUP(Cohort[[#This Row],[Code]],Codes[],COLUMN(Codes[[#Headers],[Baby Background Information]]),FALSE)</f>
        <v>No</v>
      </c>
      <c r="T260" s="1" t="str">
        <f>VLOOKUP(Cohort[[#This Row],[Code]],Codes[],COLUMN(Codes[[#Headers],[EPDS]]),FALSE)</f>
        <v>Yes</v>
      </c>
      <c r="U260" s="1" t="str">
        <f>VLOOKUP(Cohort[[#This Row],[Code]],Codes[],COLUMN(Codes[[#Headers],[Mother''s Medications]]),FALSE)</f>
        <v>Yes - uncleaned</v>
      </c>
      <c r="V260" s="1" t="str">
        <f>VLOOKUP(Cohort[[#This Row],[Code]],Codes[],COLUMN(Codes[[#Headers],[Baby Medications]]),FALSE)</f>
        <v>No</v>
      </c>
      <c r="W260" s="1" t="str">
        <f>VLOOKUP(Cohort[[#This Row],[Code]],Codes[],COLUMN(Codes[[#Headers],[Obstetric Histpry]]),FALSE)</f>
        <v>Yes - uncleaned</v>
      </c>
      <c r="X260" s="1" t="str">
        <f>VLOOKUP(Cohort[[#This Row],[Code]],Codes[],COLUMN(Codes[[#Headers],[18 Month Follow on Data]]),FALSE)</f>
        <v>No</v>
      </c>
    </row>
    <row r="261" spans="1:24" x14ac:dyDescent="0.2">
      <c r="A261" t="s">
        <v>273</v>
      </c>
      <c r="B261">
        <v>0</v>
      </c>
      <c r="C261">
        <v>0</v>
      </c>
      <c r="D261">
        <v>0</v>
      </c>
      <c r="E261">
        <v>1</v>
      </c>
      <c r="F261">
        <v>0</v>
      </c>
      <c r="G261">
        <v>0</v>
      </c>
      <c r="H261">
        <v>1</v>
      </c>
      <c r="I261" t="str" cm="1">
        <f t="array" ref="I261">TEXT(SUM(10^Code_Mask*(Cohort[[#This Row],[Fetal Pilot Scans, validated or not]:[Has child had an 18 month assessment.  NB this includes limited data, courtesy assessments etc]]&gt;0)),"0000000")</f>
        <v>0100100</v>
      </c>
      <c r="M261" s="1" t="str">
        <f>VLOOKUP(Cohort[[#This Row],[Code]],Codes[],COLUMN(Codes[[#Headers],[Meaning]]),FALSE)</f>
        <v>Term scan, Assessed at 18 months</v>
      </c>
      <c r="N261" s="1" t="str">
        <f>VLOOKUP(Cohort[[#This Row],[Code]],Codes[],COLUMN(Codes[[#Headers],[Parents Demographic]]),FALSE)</f>
        <v>Yes</v>
      </c>
      <c r="O261" s="1" t="str">
        <f>VLOOKUP(Cohort[[#This Row],[Code]],Codes[],COLUMN(Codes[[#Headers],[Mother''s Past Medical History]]),FALSE)</f>
        <v>Yes</v>
      </c>
      <c r="P261" s="1" t="str">
        <f>VLOOKUP(Cohort[[#This Row],[Code]],Codes[],COLUMN(Codes[[#Headers],[EDD + Mode of Conception]]),FALSE)</f>
        <v>Yes</v>
      </c>
      <c r="Q261" s="1" t="str">
        <f>VLOOKUP(Cohort[[#This Row],[Code]],Codes[],COLUMN(Codes[[#Headers],[Late Pregnancy History]]),FALSE)</f>
        <v>Yes</v>
      </c>
      <c r="R261" s="1" t="str">
        <f>VLOOKUP(Cohort[[#This Row],[Code]],Codes[],COLUMN(Codes[[#Headers],[Labour History]]),FALSE)</f>
        <v>Yes</v>
      </c>
      <c r="S261" s="1" t="str">
        <f>VLOOKUP(Cohort[[#This Row],[Code]],Codes[],COLUMN(Codes[[#Headers],[Baby Background Information]]),FALSE)</f>
        <v>Yes</v>
      </c>
      <c r="T261" s="1" t="str">
        <f>VLOOKUP(Cohort[[#This Row],[Code]],Codes[],COLUMN(Codes[[#Headers],[EPDS]]),FALSE)</f>
        <v>Yes</v>
      </c>
      <c r="U261" s="1" t="str">
        <f>VLOOKUP(Cohort[[#This Row],[Code]],Codes[],COLUMN(Codes[[#Headers],[Mother''s Medications]]),FALSE)</f>
        <v>Yes</v>
      </c>
      <c r="V261" s="1" t="str">
        <f>VLOOKUP(Cohort[[#This Row],[Code]],Codes[],COLUMN(Codes[[#Headers],[Baby Medications]]),FALSE)</f>
        <v>Yes</v>
      </c>
      <c r="W261" s="1" t="str">
        <f>VLOOKUP(Cohort[[#This Row],[Code]],Codes[],COLUMN(Codes[[#Headers],[Obstetric Histpry]]),FALSE)</f>
        <v>Yes</v>
      </c>
      <c r="X261" s="1" t="str">
        <f>VLOOKUP(Cohort[[#This Row],[Code]],Codes[],COLUMN(Codes[[#Headers],[18 Month Follow on Data]]),FALSE)</f>
        <v>Yes</v>
      </c>
    </row>
    <row r="262" spans="1:24" x14ac:dyDescent="0.2">
      <c r="A262" t="s">
        <v>274</v>
      </c>
      <c r="B262">
        <v>0</v>
      </c>
      <c r="C262">
        <v>0</v>
      </c>
      <c r="D262">
        <v>0</v>
      </c>
      <c r="E262">
        <v>0</v>
      </c>
      <c r="F262">
        <v>1</v>
      </c>
      <c r="G262">
        <v>0</v>
      </c>
      <c r="H262">
        <v>1</v>
      </c>
      <c r="I262" t="str" cm="1">
        <f t="array" ref="I262">TEXT(SUM(10^Code_Mask*(Cohort[[#This Row],[Fetal Pilot Scans, validated or not]:[Has child had an 18 month assessment.  NB this includes limited data, courtesy assessments etc]]&gt;0)),"0000000")</f>
        <v>0010100</v>
      </c>
      <c r="M262" s="1" t="str">
        <f>VLOOKUP(Cohort[[#This Row],[Code]],Codes[],COLUMN(Codes[[#Headers],[Meaning]]),FALSE)</f>
        <v>Pre-term scan, no other scans, assessed at 18 months</v>
      </c>
      <c r="N262" s="1" t="str">
        <f>VLOOKUP(Cohort[[#This Row],[Code]],Codes[],COLUMN(Codes[[#Headers],[Parents Demographic]]),FALSE)</f>
        <v>Yes</v>
      </c>
      <c r="O262" s="1" t="str">
        <f>VLOOKUP(Cohort[[#This Row],[Code]],Codes[],COLUMN(Codes[[#Headers],[Mother''s Past Medical History]]),FALSE)</f>
        <v>Yes</v>
      </c>
      <c r="P262" s="1" t="str">
        <f>VLOOKUP(Cohort[[#This Row],[Code]],Codes[],COLUMN(Codes[[#Headers],[EDD + Mode of Conception]]),FALSE)</f>
        <v>Yes</v>
      </c>
      <c r="Q262" s="1" t="str">
        <f>VLOOKUP(Cohort[[#This Row],[Code]],Codes[],COLUMN(Codes[[#Headers],[Late Pregnancy History]]),FALSE)</f>
        <v>Yes</v>
      </c>
      <c r="R262" s="1" t="str">
        <f>VLOOKUP(Cohort[[#This Row],[Code]],Codes[],COLUMN(Codes[[#Headers],[Labour History]]),FALSE)</f>
        <v>Yes</v>
      </c>
      <c r="S262" s="1" t="str">
        <f>VLOOKUP(Cohort[[#This Row],[Code]],Codes[],COLUMN(Codes[[#Headers],[Baby Background Information]]),FALSE)</f>
        <v>Yes</v>
      </c>
      <c r="T262" s="1" t="str">
        <f>VLOOKUP(Cohort[[#This Row],[Code]],Codes[],COLUMN(Codes[[#Headers],[EPDS]]),FALSE)</f>
        <v>Yes</v>
      </c>
      <c r="U262" s="1" t="str">
        <f>VLOOKUP(Cohort[[#This Row],[Code]],Codes[],COLUMN(Codes[[#Headers],[Mother''s Medications]]),FALSE)</f>
        <v>Yes</v>
      </c>
      <c r="V262" s="1" t="str">
        <f>VLOOKUP(Cohort[[#This Row],[Code]],Codes[],COLUMN(Codes[[#Headers],[Baby Medications]]),FALSE)</f>
        <v>Yes</v>
      </c>
      <c r="W262" s="1" t="str">
        <f>VLOOKUP(Cohort[[#This Row],[Code]],Codes[],COLUMN(Codes[[#Headers],[Obstetric Histpry]]),FALSE)</f>
        <v>Yes</v>
      </c>
      <c r="X262" s="1" t="str">
        <f>VLOOKUP(Cohort[[#This Row],[Code]],Codes[],COLUMN(Codes[[#Headers],[18 Month Follow on Data]]),FALSE)</f>
        <v>Yes</v>
      </c>
    </row>
    <row r="263" spans="1:24" x14ac:dyDescent="0.2">
      <c r="A263" t="s">
        <v>275</v>
      </c>
      <c r="B263">
        <v>0</v>
      </c>
      <c r="C263">
        <v>0</v>
      </c>
      <c r="D263">
        <v>0</v>
      </c>
      <c r="E263">
        <v>0</v>
      </c>
      <c r="F263">
        <v>1</v>
      </c>
      <c r="G263">
        <v>0</v>
      </c>
      <c r="H263">
        <v>1</v>
      </c>
      <c r="I263" t="str" cm="1">
        <f t="array" ref="I263">TEXT(SUM(10^Code_Mask*(Cohort[[#This Row],[Fetal Pilot Scans, validated or not]:[Has child had an 18 month assessment.  NB this includes limited data, courtesy assessments etc]]&gt;0)),"0000000")</f>
        <v>0010100</v>
      </c>
      <c r="M263" s="1" t="str">
        <f>VLOOKUP(Cohort[[#This Row],[Code]],Codes[],COLUMN(Codes[[#Headers],[Meaning]]),FALSE)</f>
        <v>Pre-term scan, no other scans, assessed at 18 months</v>
      </c>
      <c r="N263" s="1" t="str">
        <f>VLOOKUP(Cohort[[#This Row],[Code]],Codes[],COLUMN(Codes[[#Headers],[Parents Demographic]]),FALSE)</f>
        <v>Yes</v>
      </c>
      <c r="O263" s="1" t="str">
        <f>VLOOKUP(Cohort[[#This Row],[Code]],Codes[],COLUMN(Codes[[#Headers],[Mother''s Past Medical History]]),FALSE)</f>
        <v>Yes</v>
      </c>
      <c r="P263" s="1" t="str">
        <f>VLOOKUP(Cohort[[#This Row],[Code]],Codes[],COLUMN(Codes[[#Headers],[EDD + Mode of Conception]]),FALSE)</f>
        <v>Yes</v>
      </c>
      <c r="Q263" s="1" t="str">
        <f>VLOOKUP(Cohort[[#This Row],[Code]],Codes[],COLUMN(Codes[[#Headers],[Late Pregnancy History]]),FALSE)</f>
        <v>Yes</v>
      </c>
      <c r="R263" s="1" t="str">
        <f>VLOOKUP(Cohort[[#This Row],[Code]],Codes[],COLUMN(Codes[[#Headers],[Labour History]]),FALSE)</f>
        <v>Yes</v>
      </c>
      <c r="S263" s="1" t="str">
        <f>VLOOKUP(Cohort[[#This Row],[Code]],Codes[],COLUMN(Codes[[#Headers],[Baby Background Information]]),FALSE)</f>
        <v>Yes</v>
      </c>
      <c r="T263" s="1" t="str">
        <f>VLOOKUP(Cohort[[#This Row],[Code]],Codes[],COLUMN(Codes[[#Headers],[EPDS]]),FALSE)</f>
        <v>Yes</v>
      </c>
      <c r="U263" s="1" t="str">
        <f>VLOOKUP(Cohort[[#This Row],[Code]],Codes[],COLUMN(Codes[[#Headers],[Mother''s Medications]]),FALSE)</f>
        <v>Yes</v>
      </c>
      <c r="V263" s="1" t="str">
        <f>VLOOKUP(Cohort[[#This Row],[Code]],Codes[],COLUMN(Codes[[#Headers],[Baby Medications]]),FALSE)</f>
        <v>Yes</v>
      </c>
      <c r="W263" s="1" t="str">
        <f>VLOOKUP(Cohort[[#This Row],[Code]],Codes[],COLUMN(Codes[[#Headers],[Obstetric Histpry]]),FALSE)</f>
        <v>Yes</v>
      </c>
      <c r="X263" s="1" t="str">
        <f>VLOOKUP(Cohort[[#This Row],[Code]],Codes[],COLUMN(Codes[[#Headers],[18 Month Follow on Data]]),FALSE)</f>
        <v>Yes</v>
      </c>
    </row>
    <row r="264" spans="1:24" ht="51" x14ac:dyDescent="0.2">
      <c r="A264" t="s">
        <v>276</v>
      </c>
      <c r="B264">
        <v>1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 t="str" cm="1">
        <f t="array" ref="I264">TEXT(SUM(10^Code_Mask*(Cohort[[#This Row],[Fetal Pilot Scans, validated or not]:[Has child had an 18 month assessment.  NB this includes limited data, courtesy assessments etc]]&gt;0)),"0000000")</f>
        <v>0000010</v>
      </c>
      <c r="K264" s="1" t="s">
        <v>16</v>
      </c>
      <c r="M264" s="1" t="str">
        <f>VLOOKUP(Cohort[[#This Row],[Code]],Codes[],COLUMN(Codes[[#Headers],[Meaning]]),FALSE)</f>
        <v>Fetal pilot.  Not assessed.  Enrolment, EPDS, not cleaned</v>
      </c>
      <c r="N264" s="1" t="str">
        <f>VLOOKUP(Cohort[[#This Row],[Code]],Codes[],COLUMN(Codes[[#Headers],[Parents Demographic]]),FALSE)</f>
        <v>Yes - uncleaned</v>
      </c>
      <c r="O264" s="1" t="str">
        <f>VLOOKUP(Cohort[[#This Row],[Code]],Codes[],COLUMN(Codes[[#Headers],[Mother''s Past Medical History]]),FALSE)</f>
        <v>Yes - uncleaned</v>
      </c>
      <c r="P264" s="1" t="str">
        <f>VLOOKUP(Cohort[[#This Row],[Code]],Codes[],COLUMN(Codes[[#Headers],[EDD + Mode of Conception]]),FALSE)</f>
        <v>Yes - uncleaned</v>
      </c>
      <c r="Q264" s="1" t="str">
        <f>VLOOKUP(Cohort[[#This Row],[Code]],Codes[],COLUMN(Codes[[#Headers],[Late Pregnancy History]]),FALSE)</f>
        <v>No</v>
      </c>
      <c r="R264" s="1" t="str">
        <f>VLOOKUP(Cohort[[#This Row],[Code]],Codes[],COLUMN(Codes[[#Headers],[Labour History]]),FALSE)</f>
        <v>No</v>
      </c>
      <c r="S264" s="1" t="str">
        <f>VLOOKUP(Cohort[[#This Row],[Code]],Codes[],COLUMN(Codes[[#Headers],[Baby Background Information]]),FALSE)</f>
        <v>No</v>
      </c>
      <c r="T264" s="1" t="str">
        <f>VLOOKUP(Cohort[[#This Row],[Code]],Codes[],COLUMN(Codes[[#Headers],[EPDS]]),FALSE)</f>
        <v>Yes</v>
      </c>
      <c r="U264" s="1" t="str">
        <f>VLOOKUP(Cohort[[#This Row],[Code]],Codes[],COLUMN(Codes[[#Headers],[Mother''s Medications]]),FALSE)</f>
        <v>Yes - uncleaned</v>
      </c>
      <c r="V264" s="1" t="str">
        <f>VLOOKUP(Cohort[[#This Row],[Code]],Codes[],COLUMN(Codes[[#Headers],[Baby Medications]]),FALSE)</f>
        <v>No</v>
      </c>
      <c r="W264" s="1" t="str">
        <f>VLOOKUP(Cohort[[#This Row],[Code]],Codes[],COLUMN(Codes[[#Headers],[Obstetric Histpry]]),FALSE)</f>
        <v>Yes - uncleaned</v>
      </c>
      <c r="X264" s="1" t="str">
        <f>VLOOKUP(Cohort[[#This Row],[Code]],Codes[],COLUMN(Codes[[#Headers],[18 Month Follow on Data]]),FALSE)</f>
        <v>No</v>
      </c>
    </row>
    <row r="265" spans="1:24" x14ac:dyDescent="0.2">
      <c r="A265" t="s">
        <v>277</v>
      </c>
      <c r="B265">
        <v>0</v>
      </c>
      <c r="C265">
        <v>0</v>
      </c>
      <c r="D265">
        <v>0</v>
      </c>
      <c r="E265">
        <v>0</v>
      </c>
      <c r="F265">
        <v>1</v>
      </c>
      <c r="G265">
        <v>1</v>
      </c>
      <c r="H265">
        <v>1</v>
      </c>
      <c r="I265" t="str" cm="1">
        <f t="array" ref="I265">TEXT(SUM(10^Code_Mask*(Cohort[[#This Row],[Fetal Pilot Scans, validated or not]:[Has child had an 18 month assessment.  NB this includes limited data, courtesy assessments etc]]&gt;0)),"0000000")</f>
        <v>0011100</v>
      </c>
      <c r="M265" s="1" t="str">
        <f>VLOOKUP(Cohort[[#This Row],[Code]],Codes[],COLUMN(Codes[[#Headers],[Meaning]]),FALSE)</f>
        <v>Pre-term and pre-term at term scans, assessed at 18 months</v>
      </c>
      <c r="N265" s="1" t="str">
        <f>VLOOKUP(Cohort[[#This Row],[Code]],Codes[],COLUMN(Codes[[#Headers],[Parents Demographic]]),FALSE)</f>
        <v>Yes</v>
      </c>
      <c r="O265" s="1" t="str">
        <f>VLOOKUP(Cohort[[#This Row],[Code]],Codes[],COLUMN(Codes[[#Headers],[Mother''s Past Medical History]]),FALSE)</f>
        <v>Yes</v>
      </c>
      <c r="P265" s="1" t="str">
        <f>VLOOKUP(Cohort[[#This Row],[Code]],Codes[],COLUMN(Codes[[#Headers],[EDD + Mode of Conception]]),FALSE)</f>
        <v>Yes</v>
      </c>
      <c r="Q265" s="1" t="str">
        <f>VLOOKUP(Cohort[[#This Row],[Code]],Codes[],COLUMN(Codes[[#Headers],[Late Pregnancy History]]),FALSE)</f>
        <v>Yes</v>
      </c>
      <c r="R265" s="1" t="str">
        <f>VLOOKUP(Cohort[[#This Row],[Code]],Codes[],COLUMN(Codes[[#Headers],[Labour History]]),FALSE)</f>
        <v>Yes</v>
      </c>
      <c r="S265" s="1" t="str">
        <f>VLOOKUP(Cohort[[#This Row],[Code]],Codes[],COLUMN(Codes[[#Headers],[Baby Background Information]]),FALSE)</f>
        <v>Yes</v>
      </c>
      <c r="T265" s="1" t="str">
        <f>VLOOKUP(Cohort[[#This Row],[Code]],Codes[],COLUMN(Codes[[#Headers],[EPDS]]),FALSE)</f>
        <v>Yes</v>
      </c>
      <c r="U265" s="1" t="str">
        <f>VLOOKUP(Cohort[[#This Row],[Code]],Codes[],COLUMN(Codes[[#Headers],[Mother''s Medications]]),FALSE)</f>
        <v>Yes</v>
      </c>
      <c r="V265" s="1" t="str">
        <f>VLOOKUP(Cohort[[#This Row],[Code]],Codes[],COLUMN(Codes[[#Headers],[Baby Medications]]),FALSE)</f>
        <v>Yes</v>
      </c>
      <c r="W265" s="1" t="str">
        <f>VLOOKUP(Cohort[[#This Row],[Code]],Codes[],COLUMN(Codes[[#Headers],[Obstetric Histpry]]),FALSE)</f>
        <v>Yes</v>
      </c>
      <c r="X265" s="1" t="str">
        <f>VLOOKUP(Cohort[[#This Row],[Code]],Codes[],COLUMN(Codes[[#Headers],[18 Month Follow on Data]]),FALSE)</f>
        <v>Yes</v>
      </c>
    </row>
    <row r="266" spans="1:24" x14ac:dyDescent="0.2">
      <c r="A266" t="s">
        <v>278</v>
      </c>
      <c r="B266">
        <v>0</v>
      </c>
      <c r="C266">
        <v>0</v>
      </c>
      <c r="D266">
        <v>0</v>
      </c>
      <c r="E266">
        <v>0</v>
      </c>
      <c r="F266">
        <v>1</v>
      </c>
      <c r="G266">
        <v>1</v>
      </c>
      <c r="H266">
        <v>1</v>
      </c>
      <c r="I266" t="str" cm="1">
        <f t="array" ref="I266">TEXT(SUM(10^Code_Mask*(Cohort[[#This Row],[Fetal Pilot Scans, validated or not]:[Has child had an 18 month assessment.  NB this includes limited data, courtesy assessments etc]]&gt;0)),"0000000")</f>
        <v>0011100</v>
      </c>
      <c r="M266" s="1" t="str">
        <f>VLOOKUP(Cohort[[#This Row],[Code]],Codes[],COLUMN(Codes[[#Headers],[Meaning]]),FALSE)</f>
        <v>Pre-term and pre-term at term scans, assessed at 18 months</v>
      </c>
      <c r="N266" s="1" t="str">
        <f>VLOOKUP(Cohort[[#This Row],[Code]],Codes[],COLUMN(Codes[[#Headers],[Parents Demographic]]),FALSE)</f>
        <v>Yes</v>
      </c>
      <c r="O266" s="1" t="str">
        <f>VLOOKUP(Cohort[[#This Row],[Code]],Codes[],COLUMN(Codes[[#Headers],[Mother''s Past Medical History]]),FALSE)</f>
        <v>Yes</v>
      </c>
      <c r="P266" s="1" t="str">
        <f>VLOOKUP(Cohort[[#This Row],[Code]],Codes[],COLUMN(Codes[[#Headers],[EDD + Mode of Conception]]),FALSE)</f>
        <v>Yes</v>
      </c>
      <c r="Q266" s="1" t="str">
        <f>VLOOKUP(Cohort[[#This Row],[Code]],Codes[],COLUMN(Codes[[#Headers],[Late Pregnancy History]]),FALSE)</f>
        <v>Yes</v>
      </c>
      <c r="R266" s="1" t="str">
        <f>VLOOKUP(Cohort[[#This Row],[Code]],Codes[],COLUMN(Codes[[#Headers],[Labour History]]),FALSE)</f>
        <v>Yes</v>
      </c>
      <c r="S266" s="1" t="str">
        <f>VLOOKUP(Cohort[[#This Row],[Code]],Codes[],COLUMN(Codes[[#Headers],[Baby Background Information]]),FALSE)</f>
        <v>Yes</v>
      </c>
      <c r="T266" s="1" t="str">
        <f>VLOOKUP(Cohort[[#This Row],[Code]],Codes[],COLUMN(Codes[[#Headers],[EPDS]]),FALSE)</f>
        <v>Yes</v>
      </c>
      <c r="U266" s="1" t="str">
        <f>VLOOKUP(Cohort[[#This Row],[Code]],Codes[],COLUMN(Codes[[#Headers],[Mother''s Medications]]),FALSE)</f>
        <v>Yes</v>
      </c>
      <c r="V266" s="1" t="str">
        <f>VLOOKUP(Cohort[[#This Row],[Code]],Codes[],COLUMN(Codes[[#Headers],[Baby Medications]]),FALSE)</f>
        <v>Yes</v>
      </c>
      <c r="W266" s="1" t="str">
        <f>VLOOKUP(Cohort[[#This Row],[Code]],Codes[],COLUMN(Codes[[#Headers],[Obstetric Histpry]]),FALSE)</f>
        <v>Yes</v>
      </c>
      <c r="X266" s="1" t="str">
        <f>VLOOKUP(Cohort[[#This Row],[Code]],Codes[],COLUMN(Codes[[#Headers],[18 Month Follow on Data]]),FALSE)</f>
        <v>Yes</v>
      </c>
    </row>
    <row r="267" spans="1:24" x14ac:dyDescent="0.2">
      <c r="A267" t="s">
        <v>279</v>
      </c>
      <c r="B267">
        <v>0</v>
      </c>
      <c r="C267">
        <v>0</v>
      </c>
      <c r="D267">
        <v>0</v>
      </c>
      <c r="E267">
        <v>1</v>
      </c>
      <c r="F267">
        <v>0</v>
      </c>
      <c r="G267">
        <v>0</v>
      </c>
      <c r="H267">
        <v>1</v>
      </c>
      <c r="I267" t="str" cm="1">
        <f t="array" ref="I267">TEXT(SUM(10^Code_Mask*(Cohort[[#This Row],[Fetal Pilot Scans, validated or not]:[Has child had an 18 month assessment.  NB this includes limited data, courtesy assessments etc]]&gt;0)),"0000000")</f>
        <v>0100100</v>
      </c>
      <c r="M267" s="1" t="str">
        <f>VLOOKUP(Cohort[[#This Row],[Code]],Codes[],COLUMN(Codes[[#Headers],[Meaning]]),FALSE)</f>
        <v>Term scan, Assessed at 18 months</v>
      </c>
      <c r="N267" s="1" t="str">
        <f>VLOOKUP(Cohort[[#This Row],[Code]],Codes[],COLUMN(Codes[[#Headers],[Parents Demographic]]),FALSE)</f>
        <v>Yes</v>
      </c>
      <c r="O267" s="1" t="str">
        <f>VLOOKUP(Cohort[[#This Row],[Code]],Codes[],COLUMN(Codes[[#Headers],[Mother''s Past Medical History]]),FALSE)</f>
        <v>Yes</v>
      </c>
      <c r="P267" s="1" t="str">
        <f>VLOOKUP(Cohort[[#This Row],[Code]],Codes[],COLUMN(Codes[[#Headers],[EDD + Mode of Conception]]),FALSE)</f>
        <v>Yes</v>
      </c>
      <c r="Q267" s="1" t="str">
        <f>VLOOKUP(Cohort[[#This Row],[Code]],Codes[],COLUMN(Codes[[#Headers],[Late Pregnancy History]]),FALSE)</f>
        <v>Yes</v>
      </c>
      <c r="R267" s="1" t="str">
        <f>VLOOKUP(Cohort[[#This Row],[Code]],Codes[],COLUMN(Codes[[#Headers],[Labour History]]),FALSE)</f>
        <v>Yes</v>
      </c>
      <c r="S267" s="1" t="str">
        <f>VLOOKUP(Cohort[[#This Row],[Code]],Codes[],COLUMN(Codes[[#Headers],[Baby Background Information]]),FALSE)</f>
        <v>Yes</v>
      </c>
      <c r="T267" s="1" t="str">
        <f>VLOOKUP(Cohort[[#This Row],[Code]],Codes[],COLUMN(Codes[[#Headers],[EPDS]]),FALSE)</f>
        <v>Yes</v>
      </c>
      <c r="U267" s="1" t="str">
        <f>VLOOKUP(Cohort[[#This Row],[Code]],Codes[],COLUMN(Codes[[#Headers],[Mother''s Medications]]),FALSE)</f>
        <v>Yes</v>
      </c>
      <c r="V267" s="1" t="str">
        <f>VLOOKUP(Cohort[[#This Row],[Code]],Codes[],COLUMN(Codes[[#Headers],[Baby Medications]]),FALSE)</f>
        <v>Yes</v>
      </c>
      <c r="W267" s="1" t="str">
        <f>VLOOKUP(Cohort[[#This Row],[Code]],Codes[],COLUMN(Codes[[#Headers],[Obstetric Histpry]]),FALSE)</f>
        <v>Yes</v>
      </c>
      <c r="X267" s="1" t="str">
        <f>VLOOKUP(Cohort[[#This Row],[Code]],Codes[],COLUMN(Codes[[#Headers],[18 Month Follow on Data]]),FALSE)</f>
        <v>Yes</v>
      </c>
    </row>
    <row r="268" spans="1:24" x14ac:dyDescent="0.2">
      <c r="A268" t="s">
        <v>280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1</v>
      </c>
      <c r="H268">
        <v>1</v>
      </c>
      <c r="I268" t="str" cm="1">
        <f t="array" ref="I268">TEXT(SUM(10^Code_Mask*(Cohort[[#This Row],[Fetal Pilot Scans, validated or not]:[Has child had an 18 month assessment.  NB this includes limited data, courtesy assessments etc]]&gt;0)),"0000000")</f>
        <v>0001100</v>
      </c>
      <c r="M268" s="1" t="str">
        <f>VLOOKUP(Cohort[[#This Row],[Code]],Codes[],COLUMN(Codes[[#Headers],[Meaning]]),FALSE)</f>
        <v>Pre-term_at term only, no other scans, assessed at 18 months</v>
      </c>
      <c r="N268" s="1" t="str">
        <f>VLOOKUP(Cohort[[#This Row],[Code]],Codes[],COLUMN(Codes[[#Headers],[Parents Demographic]]),FALSE)</f>
        <v>Yes</v>
      </c>
      <c r="O268" s="1" t="str">
        <f>VLOOKUP(Cohort[[#This Row],[Code]],Codes[],COLUMN(Codes[[#Headers],[Mother''s Past Medical History]]),FALSE)</f>
        <v>Yes</v>
      </c>
      <c r="P268" s="1" t="str">
        <f>VLOOKUP(Cohort[[#This Row],[Code]],Codes[],COLUMN(Codes[[#Headers],[EDD + Mode of Conception]]),FALSE)</f>
        <v>Yes</v>
      </c>
      <c r="Q268" s="1" t="str">
        <f>VLOOKUP(Cohort[[#This Row],[Code]],Codes[],COLUMN(Codes[[#Headers],[Late Pregnancy History]]),FALSE)</f>
        <v>Yes</v>
      </c>
      <c r="R268" s="1" t="str">
        <f>VLOOKUP(Cohort[[#This Row],[Code]],Codes[],COLUMN(Codes[[#Headers],[Labour History]]),FALSE)</f>
        <v>Yes</v>
      </c>
      <c r="S268" s="1" t="str">
        <f>VLOOKUP(Cohort[[#This Row],[Code]],Codes[],COLUMN(Codes[[#Headers],[Baby Background Information]]),FALSE)</f>
        <v>Yes</v>
      </c>
      <c r="T268" s="1" t="str">
        <f>VLOOKUP(Cohort[[#This Row],[Code]],Codes[],COLUMN(Codes[[#Headers],[EPDS]]),FALSE)</f>
        <v>Yes</v>
      </c>
      <c r="U268" s="1" t="str">
        <f>VLOOKUP(Cohort[[#This Row],[Code]],Codes[],COLUMN(Codes[[#Headers],[Mother''s Medications]]),FALSE)</f>
        <v>Yes</v>
      </c>
      <c r="V268" s="1" t="str">
        <f>VLOOKUP(Cohort[[#This Row],[Code]],Codes[],COLUMN(Codes[[#Headers],[Baby Medications]]),FALSE)</f>
        <v>Yes</v>
      </c>
      <c r="W268" s="1" t="str">
        <f>VLOOKUP(Cohort[[#This Row],[Code]],Codes[],COLUMN(Codes[[#Headers],[Obstetric Histpry]]),FALSE)</f>
        <v>Yes</v>
      </c>
      <c r="X268" s="1" t="str">
        <f>VLOOKUP(Cohort[[#This Row],[Code]],Codes[],COLUMN(Codes[[#Headers],[18 Month Follow on Data]]),FALSE)</f>
        <v>Yes</v>
      </c>
    </row>
    <row r="269" spans="1:24" x14ac:dyDescent="0.2">
      <c r="A269" t="s">
        <v>281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1</v>
      </c>
      <c r="H269">
        <v>1</v>
      </c>
      <c r="I269" t="str" cm="1">
        <f t="array" ref="I269">TEXT(SUM(10^Code_Mask*(Cohort[[#This Row],[Fetal Pilot Scans, validated or not]:[Has child had an 18 month assessment.  NB this includes limited data, courtesy assessments etc]]&gt;0)),"0000000")</f>
        <v>0001100</v>
      </c>
      <c r="M269" s="1" t="str">
        <f>VLOOKUP(Cohort[[#This Row],[Code]],Codes[],COLUMN(Codes[[#Headers],[Meaning]]),FALSE)</f>
        <v>Pre-term_at term only, no other scans, assessed at 18 months</v>
      </c>
      <c r="N269" s="1" t="str">
        <f>VLOOKUP(Cohort[[#This Row],[Code]],Codes[],COLUMN(Codes[[#Headers],[Parents Demographic]]),FALSE)</f>
        <v>Yes</v>
      </c>
      <c r="O269" s="1" t="str">
        <f>VLOOKUP(Cohort[[#This Row],[Code]],Codes[],COLUMN(Codes[[#Headers],[Mother''s Past Medical History]]),FALSE)</f>
        <v>Yes</v>
      </c>
      <c r="P269" s="1" t="str">
        <f>VLOOKUP(Cohort[[#This Row],[Code]],Codes[],COLUMN(Codes[[#Headers],[EDD + Mode of Conception]]),FALSE)</f>
        <v>Yes</v>
      </c>
      <c r="Q269" s="1" t="str">
        <f>VLOOKUP(Cohort[[#This Row],[Code]],Codes[],COLUMN(Codes[[#Headers],[Late Pregnancy History]]),FALSE)</f>
        <v>Yes</v>
      </c>
      <c r="R269" s="1" t="str">
        <f>VLOOKUP(Cohort[[#This Row],[Code]],Codes[],COLUMN(Codes[[#Headers],[Labour History]]),FALSE)</f>
        <v>Yes</v>
      </c>
      <c r="S269" s="1" t="str">
        <f>VLOOKUP(Cohort[[#This Row],[Code]],Codes[],COLUMN(Codes[[#Headers],[Baby Background Information]]),FALSE)</f>
        <v>Yes</v>
      </c>
      <c r="T269" s="1" t="str">
        <f>VLOOKUP(Cohort[[#This Row],[Code]],Codes[],COLUMN(Codes[[#Headers],[EPDS]]),FALSE)</f>
        <v>Yes</v>
      </c>
      <c r="U269" s="1" t="str">
        <f>VLOOKUP(Cohort[[#This Row],[Code]],Codes[],COLUMN(Codes[[#Headers],[Mother''s Medications]]),FALSE)</f>
        <v>Yes</v>
      </c>
      <c r="V269" s="1" t="str">
        <f>VLOOKUP(Cohort[[#This Row],[Code]],Codes[],COLUMN(Codes[[#Headers],[Baby Medications]]),FALSE)</f>
        <v>Yes</v>
      </c>
      <c r="W269" s="1" t="str">
        <f>VLOOKUP(Cohort[[#This Row],[Code]],Codes[],COLUMN(Codes[[#Headers],[Obstetric Histpry]]),FALSE)</f>
        <v>Yes</v>
      </c>
      <c r="X269" s="1" t="str">
        <f>VLOOKUP(Cohort[[#This Row],[Code]],Codes[],COLUMN(Codes[[#Headers],[18 Month Follow on Data]]),FALSE)</f>
        <v>Yes</v>
      </c>
    </row>
    <row r="270" spans="1:24" x14ac:dyDescent="0.2">
      <c r="A270" t="s">
        <v>282</v>
      </c>
      <c r="B270">
        <v>1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 t="str" cm="1">
        <f t="array" ref="I270">TEXT(SUM(10^Code_Mask*(Cohort[[#This Row],[Fetal Pilot Scans, validated or not]:[Has child had an 18 month assessment.  NB this includes limited data, courtesy assessments etc]]&gt;0)),"0000000")</f>
        <v>0000010</v>
      </c>
      <c r="M270" s="1" t="str">
        <f>VLOOKUP(Cohort[[#This Row],[Code]],Codes[],COLUMN(Codes[[#Headers],[Meaning]]),FALSE)</f>
        <v>Fetal pilot.  Not assessed.  Enrolment, EPDS, not cleaned</v>
      </c>
      <c r="N270" s="1" t="str">
        <f>VLOOKUP(Cohort[[#This Row],[Code]],Codes[],COLUMN(Codes[[#Headers],[Parents Demographic]]),FALSE)</f>
        <v>Yes - uncleaned</v>
      </c>
      <c r="O270" s="1" t="str">
        <f>VLOOKUP(Cohort[[#This Row],[Code]],Codes[],COLUMN(Codes[[#Headers],[Mother''s Past Medical History]]),FALSE)</f>
        <v>Yes - uncleaned</v>
      </c>
      <c r="P270" s="1" t="str">
        <f>VLOOKUP(Cohort[[#This Row],[Code]],Codes[],COLUMN(Codes[[#Headers],[EDD + Mode of Conception]]),FALSE)</f>
        <v>Yes - uncleaned</v>
      </c>
      <c r="Q270" s="1" t="str">
        <f>VLOOKUP(Cohort[[#This Row],[Code]],Codes[],COLUMN(Codes[[#Headers],[Late Pregnancy History]]),FALSE)</f>
        <v>No</v>
      </c>
      <c r="R270" s="1" t="str">
        <f>VLOOKUP(Cohort[[#This Row],[Code]],Codes[],COLUMN(Codes[[#Headers],[Labour History]]),FALSE)</f>
        <v>No</v>
      </c>
      <c r="S270" s="1" t="str">
        <f>VLOOKUP(Cohort[[#This Row],[Code]],Codes[],COLUMN(Codes[[#Headers],[Baby Background Information]]),FALSE)</f>
        <v>No</v>
      </c>
      <c r="T270" s="1" t="str">
        <f>VLOOKUP(Cohort[[#This Row],[Code]],Codes[],COLUMN(Codes[[#Headers],[EPDS]]),FALSE)</f>
        <v>Yes</v>
      </c>
      <c r="U270" s="1" t="str">
        <f>VLOOKUP(Cohort[[#This Row],[Code]],Codes[],COLUMN(Codes[[#Headers],[Mother''s Medications]]),FALSE)</f>
        <v>Yes - uncleaned</v>
      </c>
      <c r="V270" s="1" t="str">
        <f>VLOOKUP(Cohort[[#This Row],[Code]],Codes[],COLUMN(Codes[[#Headers],[Baby Medications]]),FALSE)</f>
        <v>No</v>
      </c>
      <c r="W270" s="1" t="str">
        <f>VLOOKUP(Cohort[[#This Row],[Code]],Codes[],COLUMN(Codes[[#Headers],[Obstetric Histpry]]),FALSE)</f>
        <v>Yes - uncleaned</v>
      </c>
      <c r="X270" s="1" t="str">
        <f>VLOOKUP(Cohort[[#This Row],[Code]],Codes[],COLUMN(Codes[[#Headers],[18 Month Follow on Data]]),FALSE)</f>
        <v>No</v>
      </c>
    </row>
    <row r="271" spans="1:24" x14ac:dyDescent="0.2">
      <c r="A271" t="s">
        <v>283</v>
      </c>
      <c r="B271">
        <v>1</v>
      </c>
      <c r="C271">
        <v>0</v>
      </c>
      <c r="D271">
        <v>0</v>
      </c>
      <c r="E271">
        <v>1</v>
      </c>
      <c r="F271">
        <v>0</v>
      </c>
      <c r="G271">
        <v>0</v>
      </c>
      <c r="H271">
        <v>1</v>
      </c>
      <c r="I271" t="str" cm="1">
        <f t="array" ref="I271">TEXT(SUM(10^Code_Mask*(Cohort[[#This Row],[Fetal Pilot Scans, validated or not]:[Has child had an 18 month assessment.  NB this includes limited data, courtesy assessments etc]]&gt;0)),"0000000")</f>
        <v>0100110</v>
      </c>
      <c r="M271" s="1" t="str">
        <f>VLOOKUP(Cohort[[#This Row],[Code]],Codes[],COLUMN(Codes[[#Headers],[Meaning]]),FALSE)</f>
        <v>Term scan + fetal pilot assessed at 18 months</v>
      </c>
      <c r="N271" s="1" t="str">
        <f>VLOOKUP(Cohort[[#This Row],[Code]],Codes[],COLUMN(Codes[[#Headers],[Parents Demographic]]),FALSE)</f>
        <v>Yes</v>
      </c>
      <c r="O271" s="1" t="str">
        <f>VLOOKUP(Cohort[[#This Row],[Code]],Codes[],COLUMN(Codes[[#Headers],[Mother''s Past Medical History]]),FALSE)</f>
        <v>Yes</v>
      </c>
      <c r="P271" s="1" t="str">
        <f>VLOOKUP(Cohort[[#This Row],[Code]],Codes[],COLUMN(Codes[[#Headers],[EDD + Mode of Conception]]),FALSE)</f>
        <v>Yes</v>
      </c>
      <c r="Q271" s="1" t="str">
        <f>VLOOKUP(Cohort[[#This Row],[Code]],Codes[],COLUMN(Codes[[#Headers],[Late Pregnancy History]]),FALSE)</f>
        <v>Yes</v>
      </c>
      <c r="R271" s="1" t="str">
        <f>VLOOKUP(Cohort[[#This Row],[Code]],Codes[],COLUMN(Codes[[#Headers],[Labour History]]),FALSE)</f>
        <v>Yes</v>
      </c>
      <c r="S271" s="1" t="str">
        <f>VLOOKUP(Cohort[[#This Row],[Code]],Codes[],COLUMN(Codes[[#Headers],[Baby Background Information]]),FALSE)</f>
        <v>Yes</v>
      </c>
      <c r="T271" s="1" t="str">
        <f>VLOOKUP(Cohort[[#This Row],[Code]],Codes[],COLUMN(Codes[[#Headers],[EPDS]]),FALSE)</f>
        <v>Yes</v>
      </c>
      <c r="U271" s="1" t="str">
        <f>VLOOKUP(Cohort[[#This Row],[Code]],Codes[],COLUMN(Codes[[#Headers],[Mother''s Medications]]),FALSE)</f>
        <v>Yes</v>
      </c>
      <c r="V271" s="1" t="str">
        <f>VLOOKUP(Cohort[[#This Row],[Code]],Codes[],COLUMN(Codes[[#Headers],[Baby Medications]]),FALSE)</f>
        <v>Yes</v>
      </c>
      <c r="W271" s="1" t="str">
        <f>VLOOKUP(Cohort[[#This Row],[Code]],Codes[],COLUMN(Codes[[#Headers],[Obstetric Histpry]]),FALSE)</f>
        <v>Yes</v>
      </c>
      <c r="X271" s="1" t="str">
        <f>VLOOKUP(Cohort[[#This Row],[Code]],Codes[],COLUMN(Codes[[#Headers],[18 Month Follow on Data]]),FALSE)</f>
        <v>Yes</v>
      </c>
    </row>
    <row r="272" spans="1:24" ht="51" x14ac:dyDescent="0.2">
      <c r="A272" t="s">
        <v>284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1</v>
      </c>
      <c r="H272">
        <v>0</v>
      </c>
      <c r="I272" t="str" cm="1">
        <f t="array" ref="I272">TEXT(SUM(10^Code_Mask*(Cohort[[#This Row],[Fetal Pilot Scans, validated or not]:[Has child had an 18 month assessment.  NB this includes limited data, courtesy assessments etc]]&gt;0)),"0000000")</f>
        <v>0001000</v>
      </c>
      <c r="K272" s="1" t="s">
        <v>16</v>
      </c>
      <c r="M272" s="1" t="str">
        <f>VLOOKUP(Cohort[[#This Row],[Code]],Codes[],COLUMN(Codes[[#Headers],[Meaning]]),FALSE)</f>
        <v>Pre-term_at term only, no other scans not assessed</v>
      </c>
      <c r="N272" s="1" t="str">
        <f>VLOOKUP(Cohort[[#This Row],[Code]],Codes[],COLUMN(Codes[[#Headers],[Parents Demographic]]),FALSE)</f>
        <v>Yes</v>
      </c>
      <c r="O272" s="1" t="str">
        <f>VLOOKUP(Cohort[[#This Row],[Code]],Codes[],COLUMN(Codes[[#Headers],[Mother''s Past Medical History]]),FALSE)</f>
        <v>Yes</v>
      </c>
      <c r="P272" s="1" t="str">
        <f>VLOOKUP(Cohort[[#This Row],[Code]],Codes[],COLUMN(Codes[[#Headers],[EDD + Mode of Conception]]),FALSE)</f>
        <v>Yes</v>
      </c>
      <c r="Q272" s="1" t="str">
        <f>VLOOKUP(Cohort[[#This Row],[Code]],Codes[],COLUMN(Codes[[#Headers],[Late Pregnancy History]]),FALSE)</f>
        <v>Yes</v>
      </c>
      <c r="R272" s="1" t="str">
        <f>VLOOKUP(Cohort[[#This Row],[Code]],Codes[],COLUMN(Codes[[#Headers],[Labour History]]),FALSE)</f>
        <v>Yes</v>
      </c>
      <c r="S272" s="1" t="str">
        <f>VLOOKUP(Cohort[[#This Row],[Code]],Codes[],COLUMN(Codes[[#Headers],[Baby Background Information]]),FALSE)</f>
        <v>Yes</v>
      </c>
      <c r="T272" s="1" t="str">
        <f>VLOOKUP(Cohort[[#This Row],[Code]],Codes[],COLUMN(Codes[[#Headers],[EPDS]]),FALSE)</f>
        <v>Yes</v>
      </c>
      <c r="U272" s="1" t="str">
        <f>VLOOKUP(Cohort[[#This Row],[Code]],Codes[],COLUMN(Codes[[#Headers],[Mother''s Medications]]),FALSE)</f>
        <v>Yes</v>
      </c>
      <c r="V272" s="1" t="str">
        <f>VLOOKUP(Cohort[[#This Row],[Code]],Codes[],COLUMN(Codes[[#Headers],[Baby Medications]]),FALSE)</f>
        <v>Yes</v>
      </c>
      <c r="W272" s="1" t="str">
        <f>VLOOKUP(Cohort[[#This Row],[Code]],Codes[],COLUMN(Codes[[#Headers],[Obstetric Histpry]]),FALSE)</f>
        <v>Yes</v>
      </c>
      <c r="X272" s="1" t="str">
        <f>VLOOKUP(Cohort[[#This Row],[Code]],Codes[],COLUMN(Codes[[#Headers],[18 Month Follow on Data]]),FALSE)</f>
        <v>No</v>
      </c>
    </row>
    <row r="273" spans="1:24" x14ac:dyDescent="0.2">
      <c r="A273" t="s">
        <v>285</v>
      </c>
      <c r="B273">
        <v>0</v>
      </c>
      <c r="C273">
        <v>0</v>
      </c>
      <c r="D273">
        <v>0</v>
      </c>
      <c r="E273">
        <v>1</v>
      </c>
      <c r="F273">
        <v>0</v>
      </c>
      <c r="G273">
        <v>0</v>
      </c>
      <c r="H273">
        <v>1</v>
      </c>
      <c r="I273" t="str" cm="1">
        <f t="array" ref="I273">TEXT(SUM(10^Code_Mask*(Cohort[[#This Row],[Fetal Pilot Scans, validated or not]:[Has child had an 18 month assessment.  NB this includes limited data, courtesy assessments etc]]&gt;0)),"0000000")</f>
        <v>0100100</v>
      </c>
      <c r="M273" s="1" t="str">
        <f>VLOOKUP(Cohort[[#This Row],[Code]],Codes[],COLUMN(Codes[[#Headers],[Meaning]]),FALSE)</f>
        <v>Term scan, Assessed at 18 months</v>
      </c>
      <c r="N273" s="1" t="str">
        <f>VLOOKUP(Cohort[[#This Row],[Code]],Codes[],COLUMN(Codes[[#Headers],[Parents Demographic]]),FALSE)</f>
        <v>Yes</v>
      </c>
      <c r="O273" s="1" t="str">
        <f>VLOOKUP(Cohort[[#This Row],[Code]],Codes[],COLUMN(Codes[[#Headers],[Mother''s Past Medical History]]),FALSE)</f>
        <v>Yes</v>
      </c>
      <c r="P273" s="1" t="str">
        <f>VLOOKUP(Cohort[[#This Row],[Code]],Codes[],COLUMN(Codes[[#Headers],[EDD + Mode of Conception]]),FALSE)</f>
        <v>Yes</v>
      </c>
      <c r="Q273" s="1" t="str">
        <f>VLOOKUP(Cohort[[#This Row],[Code]],Codes[],COLUMN(Codes[[#Headers],[Late Pregnancy History]]),FALSE)</f>
        <v>Yes</v>
      </c>
      <c r="R273" s="1" t="str">
        <f>VLOOKUP(Cohort[[#This Row],[Code]],Codes[],COLUMN(Codes[[#Headers],[Labour History]]),FALSE)</f>
        <v>Yes</v>
      </c>
      <c r="S273" s="1" t="str">
        <f>VLOOKUP(Cohort[[#This Row],[Code]],Codes[],COLUMN(Codes[[#Headers],[Baby Background Information]]),FALSE)</f>
        <v>Yes</v>
      </c>
      <c r="T273" s="1" t="str">
        <f>VLOOKUP(Cohort[[#This Row],[Code]],Codes[],COLUMN(Codes[[#Headers],[EPDS]]),FALSE)</f>
        <v>Yes</v>
      </c>
      <c r="U273" s="1" t="str">
        <f>VLOOKUP(Cohort[[#This Row],[Code]],Codes[],COLUMN(Codes[[#Headers],[Mother''s Medications]]),FALSE)</f>
        <v>Yes</v>
      </c>
      <c r="V273" s="1" t="str">
        <f>VLOOKUP(Cohort[[#This Row],[Code]],Codes[],COLUMN(Codes[[#Headers],[Baby Medications]]),FALSE)</f>
        <v>Yes</v>
      </c>
      <c r="W273" s="1" t="str">
        <f>VLOOKUP(Cohort[[#This Row],[Code]],Codes[],COLUMN(Codes[[#Headers],[Obstetric Histpry]]),FALSE)</f>
        <v>Yes</v>
      </c>
      <c r="X273" s="1" t="str">
        <f>VLOOKUP(Cohort[[#This Row],[Code]],Codes[],COLUMN(Codes[[#Headers],[18 Month Follow on Data]]),FALSE)</f>
        <v>Yes</v>
      </c>
    </row>
    <row r="274" spans="1:24" x14ac:dyDescent="0.2">
      <c r="A274" t="s">
        <v>286</v>
      </c>
      <c r="B274">
        <v>0</v>
      </c>
      <c r="C274">
        <v>0</v>
      </c>
      <c r="D274">
        <v>0</v>
      </c>
      <c r="E274">
        <v>1</v>
      </c>
      <c r="F274">
        <v>0</v>
      </c>
      <c r="G274">
        <v>0</v>
      </c>
      <c r="H274">
        <v>1</v>
      </c>
      <c r="I274" t="str" cm="1">
        <f t="array" ref="I274">TEXT(SUM(10^Code_Mask*(Cohort[[#This Row],[Fetal Pilot Scans, validated or not]:[Has child had an 18 month assessment.  NB this includes limited data, courtesy assessments etc]]&gt;0)),"0000000")</f>
        <v>0100100</v>
      </c>
      <c r="M274" s="1" t="str">
        <f>VLOOKUP(Cohort[[#This Row],[Code]],Codes[],COLUMN(Codes[[#Headers],[Meaning]]),FALSE)</f>
        <v>Term scan, Assessed at 18 months</v>
      </c>
      <c r="N274" s="1" t="str">
        <f>VLOOKUP(Cohort[[#This Row],[Code]],Codes[],COLUMN(Codes[[#Headers],[Parents Demographic]]),FALSE)</f>
        <v>Yes</v>
      </c>
      <c r="O274" s="1" t="str">
        <f>VLOOKUP(Cohort[[#This Row],[Code]],Codes[],COLUMN(Codes[[#Headers],[Mother''s Past Medical History]]),FALSE)</f>
        <v>Yes</v>
      </c>
      <c r="P274" s="1" t="str">
        <f>VLOOKUP(Cohort[[#This Row],[Code]],Codes[],COLUMN(Codes[[#Headers],[EDD + Mode of Conception]]),FALSE)</f>
        <v>Yes</v>
      </c>
      <c r="Q274" s="1" t="str">
        <f>VLOOKUP(Cohort[[#This Row],[Code]],Codes[],COLUMN(Codes[[#Headers],[Late Pregnancy History]]),FALSE)</f>
        <v>Yes</v>
      </c>
      <c r="R274" s="1" t="str">
        <f>VLOOKUP(Cohort[[#This Row],[Code]],Codes[],COLUMN(Codes[[#Headers],[Labour History]]),FALSE)</f>
        <v>Yes</v>
      </c>
      <c r="S274" s="1" t="str">
        <f>VLOOKUP(Cohort[[#This Row],[Code]],Codes[],COLUMN(Codes[[#Headers],[Baby Background Information]]),FALSE)</f>
        <v>Yes</v>
      </c>
      <c r="T274" s="1" t="str">
        <f>VLOOKUP(Cohort[[#This Row],[Code]],Codes[],COLUMN(Codes[[#Headers],[EPDS]]),FALSE)</f>
        <v>Yes</v>
      </c>
      <c r="U274" s="1" t="str">
        <f>VLOOKUP(Cohort[[#This Row],[Code]],Codes[],COLUMN(Codes[[#Headers],[Mother''s Medications]]),FALSE)</f>
        <v>Yes</v>
      </c>
      <c r="V274" s="1" t="str">
        <f>VLOOKUP(Cohort[[#This Row],[Code]],Codes[],COLUMN(Codes[[#Headers],[Baby Medications]]),FALSE)</f>
        <v>Yes</v>
      </c>
      <c r="W274" s="1" t="str">
        <f>VLOOKUP(Cohort[[#This Row],[Code]],Codes[],COLUMN(Codes[[#Headers],[Obstetric Histpry]]),FALSE)</f>
        <v>Yes</v>
      </c>
      <c r="X274" s="1" t="str">
        <f>VLOOKUP(Cohort[[#This Row],[Code]],Codes[],COLUMN(Codes[[#Headers],[18 Month Follow on Data]]),FALSE)</f>
        <v>Yes</v>
      </c>
    </row>
    <row r="275" spans="1:24" x14ac:dyDescent="0.2">
      <c r="A275" t="s">
        <v>287</v>
      </c>
      <c r="B275">
        <v>0</v>
      </c>
      <c r="C275">
        <v>0</v>
      </c>
      <c r="D275">
        <v>0</v>
      </c>
      <c r="E275">
        <v>0</v>
      </c>
      <c r="F275">
        <v>1</v>
      </c>
      <c r="G275">
        <v>0</v>
      </c>
      <c r="H275">
        <v>1</v>
      </c>
      <c r="I275" t="str" cm="1">
        <f t="array" ref="I275">TEXT(SUM(10^Code_Mask*(Cohort[[#This Row],[Fetal Pilot Scans, validated or not]:[Has child had an 18 month assessment.  NB this includes limited data, courtesy assessments etc]]&gt;0)),"0000000")</f>
        <v>0010100</v>
      </c>
      <c r="M275" s="1" t="str">
        <f>VLOOKUP(Cohort[[#This Row],[Code]],Codes[],COLUMN(Codes[[#Headers],[Meaning]]),FALSE)</f>
        <v>Pre-term scan, no other scans, assessed at 18 months</v>
      </c>
      <c r="N275" s="1" t="str">
        <f>VLOOKUP(Cohort[[#This Row],[Code]],Codes[],COLUMN(Codes[[#Headers],[Parents Demographic]]),FALSE)</f>
        <v>Yes</v>
      </c>
      <c r="O275" s="1" t="str">
        <f>VLOOKUP(Cohort[[#This Row],[Code]],Codes[],COLUMN(Codes[[#Headers],[Mother''s Past Medical History]]),FALSE)</f>
        <v>Yes</v>
      </c>
      <c r="P275" s="1" t="str">
        <f>VLOOKUP(Cohort[[#This Row],[Code]],Codes[],COLUMN(Codes[[#Headers],[EDD + Mode of Conception]]),FALSE)</f>
        <v>Yes</v>
      </c>
      <c r="Q275" s="1" t="str">
        <f>VLOOKUP(Cohort[[#This Row],[Code]],Codes[],COLUMN(Codes[[#Headers],[Late Pregnancy History]]),FALSE)</f>
        <v>Yes</v>
      </c>
      <c r="R275" s="1" t="str">
        <f>VLOOKUP(Cohort[[#This Row],[Code]],Codes[],COLUMN(Codes[[#Headers],[Labour History]]),FALSE)</f>
        <v>Yes</v>
      </c>
      <c r="S275" s="1" t="str">
        <f>VLOOKUP(Cohort[[#This Row],[Code]],Codes[],COLUMN(Codes[[#Headers],[Baby Background Information]]),FALSE)</f>
        <v>Yes</v>
      </c>
      <c r="T275" s="1" t="str">
        <f>VLOOKUP(Cohort[[#This Row],[Code]],Codes[],COLUMN(Codes[[#Headers],[EPDS]]),FALSE)</f>
        <v>Yes</v>
      </c>
      <c r="U275" s="1" t="str">
        <f>VLOOKUP(Cohort[[#This Row],[Code]],Codes[],COLUMN(Codes[[#Headers],[Mother''s Medications]]),FALSE)</f>
        <v>Yes</v>
      </c>
      <c r="V275" s="1" t="str">
        <f>VLOOKUP(Cohort[[#This Row],[Code]],Codes[],COLUMN(Codes[[#Headers],[Baby Medications]]),FALSE)</f>
        <v>Yes</v>
      </c>
      <c r="W275" s="1" t="str">
        <f>VLOOKUP(Cohort[[#This Row],[Code]],Codes[],COLUMN(Codes[[#Headers],[Obstetric Histpry]]),FALSE)</f>
        <v>Yes</v>
      </c>
      <c r="X275" s="1" t="str">
        <f>VLOOKUP(Cohort[[#This Row],[Code]],Codes[],COLUMN(Codes[[#Headers],[18 Month Follow on Data]]),FALSE)</f>
        <v>Yes</v>
      </c>
    </row>
    <row r="276" spans="1:24" x14ac:dyDescent="0.2">
      <c r="A276" t="s">
        <v>288</v>
      </c>
      <c r="B276">
        <v>0</v>
      </c>
      <c r="C276">
        <v>0</v>
      </c>
      <c r="D276">
        <v>0</v>
      </c>
      <c r="E276">
        <v>0</v>
      </c>
      <c r="F276">
        <v>1</v>
      </c>
      <c r="G276">
        <v>0</v>
      </c>
      <c r="H276">
        <v>1</v>
      </c>
      <c r="I276" t="str" cm="1">
        <f t="array" ref="I276">TEXT(SUM(10^Code_Mask*(Cohort[[#This Row],[Fetal Pilot Scans, validated or not]:[Has child had an 18 month assessment.  NB this includes limited data, courtesy assessments etc]]&gt;0)),"0000000")</f>
        <v>0010100</v>
      </c>
      <c r="M276" s="1" t="str">
        <f>VLOOKUP(Cohort[[#This Row],[Code]],Codes[],COLUMN(Codes[[#Headers],[Meaning]]),FALSE)</f>
        <v>Pre-term scan, no other scans, assessed at 18 months</v>
      </c>
      <c r="N276" s="1" t="str">
        <f>VLOOKUP(Cohort[[#This Row],[Code]],Codes[],COLUMN(Codes[[#Headers],[Parents Demographic]]),FALSE)</f>
        <v>Yes</v>
      </c>
      <c r="O276" s="1" t="str">
        <f>VLOOKUP(Cohort[[#This Row],[Code]],Codes[],COLUMN(Codes[[#Headers],[Mother''s Past Medical History]]),FALSE)</f>
        <v>Yes</v>
      </c>
      <c r="P276" s="1" t="str">
        <f>VLOOKUP(Cohort[[#This Row],[Code]],Codes[],COLUMN(Codes[[#Headers],[EDD + Mode of Conception]]),FALSE)</f>
        <v>Yes</v>
      </c>
      <c r="Q276" s="1" t="str">
        <f>VLOOKUP(Cohort[[#This Row],[Code]],Codes[],COLUMN(Codes[[#Headers],[Late Pregnancy History]]),FALSE)</f>
        <v>Yes</v>
      </c>
      <c r="R276" s="1" t="str">
        <f>VLOOKUP(Cohort[[#This Row],[Code]],Codes[],COLUMN(Codes[[#Headers],[Labour History]]),FALSE)</f>
        <v>Yes</v>
      </c>
      <c r="S276" s="1" t="str">
        <f>VLOOKUP(Cohort[[#This Row],[Code]],Codes[],COLUMN(Codes[[#Headers],[Baby Background Information]]),FALSE)</f>
        <v>Yes</v>
      </c>
      <c r="T276" s="1" t="str">
        <f>VLOOKUP(Cohort[[#This Row],[Code]],Codes[],COLUMN(Codes[[#Headers],[EPDS]]),FALSE)</f>
        <v>Yes</v>
      </c>
      <c r="U276" s="1" t="str">
        <f>VLOOKUP(Cohort[[#This Row],[Code]],Codes[],COLUMN(Codes[[#Headers],[Mother''s Medications]]),FALSE)</f>
        <v>Yes</v>
      </c>
      <c r="V276" s="1" t="str">
        <f>VLOOKUP(Cohort[[#This Row],[Code]],Codes[],COLUMN(Codes[[#Headers],[Baby Medications]]),FALSE)</f>
        <v>Yes</v>
      </c>
      <c r="W276" s="1" t="str">
        <f>VLOOKUP(Cohort[[#This Row],[Code]],Codes[],COLUMN(Codes[[#Headers],[Obstetric Histpry]]),FALSE)</f>
        <v>Yes</v>
      </c>
      <c r="X276" s="1" t="str">
        <f>VLOOKUP(Cohort[[#This Row],[Code]],Codes[],COLUMN(Codes[[#Headers],[18 Month Follow on Data]]),FALSE)</f>
        <v>Yes</v>
      </c>
    </row>
    <row r="277" spans="1:24" x14ac:dyDescent="0.2">
      <c r="A277" t="s">
        <v>289</v>
      </c>
      <c r="B277">
        <v>1</v>
      </c>
      <c r="C277">
        <v>0</v>
      </c>
      <c r="D277">
        <v>0</v>
      </c>
      <c r="E277">
        <v>1</v>
      </c>
      <c r="F277">
        <v>0</v>
      </c>
      <c r="G277">
        <v>0</v>
      </c>
      <c r="H277">
        <v>1</v>
      </c>
      <c r="I277" t="str" cm="1">
        <f t="array" ref="I277">TEXT(SUM(10^Code_Mask*(Cohort[[#This Row],[Fetal Pilot Scans, validated or not]:[Has child had an 18 month assessment.  NB this includes limited data, courtesy assessments etc]]&gt;0)),"0000000")</f>
        <v>0100110</v>
      </c>
      <c r="M277" s="1" t="str">
        <f>VLOOKUP(Cohort[[#This Row],[Code]],Codes[],COLUMN(Codes[[#Headers],[Meaning]]),FALSE)</f>
        <v>Term scan + fetal pilot assessed at 18 months</v>
      </c>
      <c r="N277" s="1" t="str">
        <f>VLOOKUP(Cohort[[#This Row],[Code]],Codes[],COLUMN(Codes[[#Headers],[Parents Demographic]]),FALSE)</f>
        <v>Yes</v>
      </c>
      <c r="O277" s="1" t="str">
        <f>VLOOKUP(Cohort[[#This Row],[Code]],Codes[],COLUMN(Codes[[#Headers],[Mother''s Past Medical History]]),FALSE)</f>
        <v>Yes</v>
      </c>
      <c r="P277" s="1" t="str">
        <f>VLOOKUP(Cohort[[#This Row],[Code]],Codes[],COLUMN(Codes[[#Headers],[EDD + Mode of Conception]]),FALSE)</f>
        <v>Yes</v>
      </c>
      <c r="Q277" s="1" t="str">
        <f>VLOOKUP(Cohort[[#This Row],[Code]],Codes[],COLUMN(Codes[[#Headers],[Late Pregnancy History]]),FALSE)</f>
        <v>Yes</v>
      </c>
      <c r="R277" s="1" t="str">
        <f>VLOOKUP(Cohort[[#This Row],[Code]],Codes[],COLUMN(Codes[[#Headers],[Labour History]]),FALSE)</f>
        <v>Yes</v>
      </c>
      <c r="S277" s="1" t="str">
        <f>VLOOKUP(Cohort[[#This Row],[Code]],Codes[],COLUMN(Codes[[#Headers],[Baby Background Information]]),FALSE)</f>
        <v>Yes</v>
      </c>
      <c r="T277" s="1" t="str">
        <f>VLOOKUP(Cohort[[#This Row],[Code]],Codes[],COLUMN(Codes[[#Headers],[EPDS]]),FALSE)</f>
        <v>Yes</v>
      </c>
      <c r="U277" s="1" t="str">
        <f>VLOOKUP(Cohort[[#This Row],[Code]],Codes[],COLUMN(Codes[[#Headers],[Mother''s Medications]]),FALSE)</f>
        <v>Yes</v>
      </c>
      <c r="V277" s="1" t="str">
        <f>VLOOKUP(Cohort[[#This Row],[Code]],Codes[],COLUMN(Codes[[#Headers],[Baby Medications]]),FALSE)</f>
        <v>Yes</v>
      </c>
      <c r="W277" s="1" t="str">
        <f>VLOOKUP(Cohort[[#This Row],[Code]],Codes[],COLUMN(Codes[[#Headers],[Obstetric Histpry]]),FALSE)</f>
        <v>Yes</v>
      </c>
      <c r="X277" s="1" t="str">
        <f>VLOOKUP(Cohort[[#This Row],[Code]],Codes[],COLUMN(Codes[[#Headers],[18 Month Follow on Data]]),FALSE)</f>
        <v>Yes</v>
      </c>
    </row>
    <row r="278" spans="1:24" x14ac:dyDescent="0.2">
      <c r="A278" t="s">
        <v>290</v>
      </c>
      <c r="B278">
        <v>1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 t="str" cm="1">
        <f t="array" ref="I278">TEXT(SUM(10^Code_Mask*(Cohort[[#This Row],[Fetal Pilot Scans, validated or not]:[Has child had an 18 month assessment.  NB this includes limited data, courtesy assessments etc]]&gt;0)),"0000000")</f>
        <v>0000010</v>
      </c>
      <c r="M278" s="1" t="str">
        <f>VLOOKUP(Cohort[[#This Row],[Code]],Codes[],COLUMN(Codes[[#Headers],[Meaning]]),FALSE)</f>
        <v>Fetal pilot.  Not assessed.  Enrolment, EPDS, not cleaned</v>
      </c>
      <c r="N278" s="1" t="str">
        <f>VLOOKUP(Cohort[[#This Row],[Code]],Codes[],COLUMN(Codes[[#Headers],[Parents Demographic]]),FALSE)</f>
        <v>Yes - uncleaned</v>
      </c>
      <c r="O278" s="1" t="str">
        <f>VLOOKUP(Cohort[[#This Row],[Code]],Codes[],COLUMN(Codes[[#Headers],[Mother''s Past Medical History]]),FALSE)</f>
        <v>Yes - uncleaned</v>
      </c>
      <c r="P278" s="1" t="str">
        <f>VLOOKUP(Cohort[[#This Row],[Code]],Codes[],COLUMN(Codes[[#Headers],[EDD + Mode of Conception]]),FALSE)</f>
        <v>Yes - uncleaned</v>
      </c>
      <c r="Q278" s="1" t="str">
        <f>VLOOKUP(Cohort[[#This Row],[Code]],Codes[],COLUMN(Codes[[#Headers],[Late Pregnancy History]]),FALSE)</f>
        <v>No</v>
      </c>
      <c r="R278" s="1" t="str">
        <f>VLOOKUP(Cohort[[#This Row],[Code]],Codes[],COLUMN(Codes[[#Headers],[Labour History]]),FALSE)</f>
        <v>No</v>
      </c>
      <c r="S278" s="1" t="str">
        <f>VLOOKUP(Cohort[[#This Row],[Code]],Codes[],COLUMN(Codes[[#Headers],[Baby Background Information]]),FALSE)</f>
        <v>No</v>
      </c>
      <c r="T278" s="1" t="str">
        <f>VLOOKUP(Cohort[[#This Row],[Code]],Codes[],COLUMN(Codes[[#Headers],[EPDS]]),FALSE)</f>
        <v>Yes</v>
      </c>
      <c r="U278" s="1" t="str">
        <f>VLOOKUP(Cohort[[#This Row],[Code]],Codes[],COLUMN(Codes[[#Headers],[Mother''s Medications]]),FALSE)</f>
        <v>Yes - uncleaned</v>
      </c>
      <c r="V278" s="1" t="str">
        <f>VLOOKUP(Cohort[[#This Row],[Code]],Codes[],COLUMN(Codes[[#Headers],[Baby Medications]]),FALSE)</f>
        <v>No</v>
      </c>
      <c r="W278" s="1" t="str">
        <f>VLOOKUP(Cohort[[#This Row],[Code]],Codes[],COLUMN(Codes[[#Headers],[Obstetric Histpry]]),FALSE)</f>
        <v>Yes - uncleaned</v>
      </c>
      <c r="X278" s="1" t="str">
        <f>VLOOKUP(Cohort[[#This Row],[Code]],Codes[],COLUMN(Codes[[#Headers],[18 Month Follow on Data]]),FALSE)</f>
        <v>No</v>
      </c>
    </row>
    <row r="279" spans="1:24" x14ac:dyDescent="0.2">
      <c r="A279" t="s">
        <v>291</v>
      </c>
      <c r="B279">
        <v>1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 t="str" cm="1">
        <f t="array" ref="I279">TEXT(SUM(10^Code_Mask*(Cohort[[#This Row],[Fetal Pilot Scans, validated or not]:[Has child had an 18 month assessment.  NB this includes limited data, courtesy assessments etc]]&gt;0)),"0000000")</f>
        <v>0000010</v>
      </c>
      <c r="M279" s="1" t="str">
        <f>VLOOKUP(Cohort[[#This Row],[Code]],Codes[],COLUMN(Codes[[#Headers],[Meaning]]),FALSE)</f>
        <v>Fetal pilot.  Not assessed.  Enrolment, EPDS, not cleaned</v>
      </c>
      <c r="N279" s="1" t="str">
        <f>VLOOKUP(Cohort[[#This Row],[Code]],Codes[],COLUMN(Codes[[#Headers],[Parents Demographic]]),FALSE)</f>
        <v>Yes - uncleaned</v>
      </c>
      <c r="O279" s="1" t="str">
        <f>VLOOKUP(Cohort[[#This Row],[Code]],Codes[],COLUMN(Codes[[#Headers],[Mother''s Past Medical History]]),FALSE)</f>
        <v>Yes - uncleaned</v>
      </c>
      <c r="P279" s="1" t="str">
        <f>VLOOKUP(Cohort[[#This Row],[Code]],Codes[],COLUMN(Codes[[#Headers],[EDD + Mode of Conception]]),FALSE)</f>
        <v>Yes - uncleaned</v>
      </c>
      <c r="Q279" s="1" t="str">
        <f>VLOOKUP(Cohort[[#This Row],[Code]],Codes[],COLUMN(Codes[[#Headers],[Late Pregnancy History]]),FALSE)</f>
        <v>No</v>
      </c>
      <c r="R279" s="1" t="str">
        <f>VLOOKUP(Cohort[[#This Row],[Code]],Codes[],COLUMN(Codes[[#Headers],[Labour History]]),FALSE)</f>
        <v>No</v>
      </c>
      <c r="S279" s="1" t="str">
        <f>VLOOKUP(Cohort[[#This Row],[Code]],Codes[],COLUMN(Codes[[#Headers],[Baby Background Information]]),FALSE)</f>
        <v>No</v>
      </c>
      <c r="T279" s="1" t="str">
        <f>VLOOKUP(Cohort[[#This Row],[Code]],Codes[],COLUMN(Codes[[#Headers],[EPDS]]),FALSE)</f>
        <v>Yes</v>
      </c>
      <c r="U279" s="1" t="str">
        <f>VLOOKUP(Cohort[[#This Row],[Code]],Codes[],COLUMN(Codes[[#Headers],[Mother''s Medications]]),FALSE)</f>
        <v>Yes - uncleaned</v>
      </c>
      <c r="V279" s="1" t="str">
        <f>VLOOKUP(Cohort[[#This Row],[Code]],Codes[],COLUMN(Codes[[#Headers],[Baby Medications]]),FALSE)</f>
        <v>No</v>
      </c>
      <c r="W279" s="1" t="str">
        <f>VLOOKUP(Cohort[[#This Row],[Code]],Codes[],COLUMN(Codes[[#Headers],[Obstetric Histpry]]),FALSE)</f>
        <v>Yes - uncleaned</v>
      </c>
      <c r="X279" s="1" t="str">
        <f>VLOOKUP(Cohort[[#This Row],[Code]],Codes[],COLUMN(Codes[[#Headers],[18 Month Follow on Data]]),FALSE)</f>
        <v>No</v>
      </c>
    </row>
    <row r="280" spans="1:24" x14ac:dyDescent="0.2">
      <c r="A280" t="s">
        <v>292</v>
      </c>
      <c r="B280">
        <v>0</v>
      </c>
      <c r="C280">
        <v>0</v>
      </c>
      <c r="D280">
        <v>0</v>
      </c>
      <c r="E280">
        <v>1</v>
      </c>
      <c r="F280">
        <v>0</v>
      </c>
      <c r="G280">
        <v>0</v>
      </c>
      <c r="H280">
        <v>1</v>
      </c>
      <c r="I280" t="str" cm="1">
        <f t="array" ref="I280">TEXT(SUM(10^Code_Mask*(Cohort[[#This Row],[Fetal Pilot Scans, validated or not]:[Has child had an 18 month assessment.  NB this includes limited data, courtesy assessments etc]]&gt;0)),"0000000")</f>
        <v>0100100</v>
      </c>
      <c r="M280" s="1" t="str">
        <f>VLOOKUP(Cohort[[#This Row],[Code]],Codes[],COLUMN(Codes[[#Headers],[Meaning]]),FALSE)</f>
        <v>Term scan, Assessed at 18 months</v>
      </c>
      <c r="N280" s="1" t="str">
        <f>VLOOKUP(Cohort[[#This Row],[Code]],Codes[],COLUMN(Codes[[#Headers],[Parents Demographic]]),FALSE)</f>
        <v>Yes</v>
      </c>
      <c r="O280" s="1" t="str">
        <f>VLOOKUP(Cohort[[#This Row],[Code]],Codes[],COLUMN(Codes[[#Headers],[Mother''s Past Medical History]]),FALSE)</f>
        <v>Yes</v>
      </c>
      <c r="P280" s="1" t="str">
        <f>VLOOKUP(Cohort[[#This Row],[Code]],Codes[],COLUMN(Codes[[#Headers],[EDD + Mode of Conception]]),FALSE)</f>
        <v>Yes</v>
      </c>
      <c r="Q280" s="1" t="str">
        <f>VLOOKUP(Cohort[[#This Row],[Code]],Codes[],COLUMN(Codes[[#Headers],[Late Pregnancy History]]),FALSE)</f>
        <v>Yes</v>
      </c>
      <c r="R280" s="1" t="str">
        <f>VLOOKUP(Cohort[[#This Row],[Code]],Codes[],COLUMN(Codes[[#Headers],[Labour History]]),FALSE)</f>
        <v>Yes</v>
      </c>
      <c r="S280" s="1" t="str">
        <f>VLOOKUP(Cohort[[#This Row],[Code]],Codes[],COLUMN(Codes[[#Headers],[Baby Background Information]]),FALSE)</f>
        <v>Yes</v>
      </c>
      <c r="T280" s="1" t="str">
        <f>VLOOKUP(Cohort[[#This Row],[Code]],Codes[],COLUMN(Codes[[#Headers],[EPDS]]),FALSE)</f>
        <v>Yes</v>
      </c>
      <c r="U280" s="1" t="str">
        <f>VLOOKUP(Cohort[[#This Row],[Code]],Codes[],COLUMN(Codes[[#Headers],[Mother''s Medications]]),FALSE)</f>
        <v>Yes</v>
      </c>
      <c r="V280" s="1" t="str">
        <f>VLOOKUP(Cohort[[#This Row],[Code]],Codes[],COLUMN(Codes[[#Headers],[Baby Medications]]),FALSE)</f>
        <v>Yes</v>
      </c>
      <c r="W280" s="1" t="str">
        <f>VLOOKUP(Cohort[[#This Row],[Code]],Codes[],COLUMN(Codes[[#Headers],[Obstetric Histpry]]),FALSE)</f>
        <v>Yes</v>
      </c>
      <c r="X280" s="1" t="str">
        <f>VLOOKUP(Cohort[[#This Row],[Code]],Codes[],COLUMN(Codes[[#Headers],[18 Month Follow on Data]]),FALSE)</f>
        <v>Yes</v>
      </c>
    </row>
    <row r="281" spans="1:24" x14ac:dyDescent="0.2">
      <c r="A281" t="s">
        <v>293</v>
      </c>
      <c r="B281">
        <v>0</v>
      </c>
      <c r="C281">
        <v>0</v>
      </c>
      <c r="D281">
        <v>0</v>
      </c>
      <c r="E281">
        <v>1</v>
      </c>
      <c r="F281">
        <v>0</v>
      </c>
      <c r="G281">
        <v>0</v>
      </c>
      <c r="H281">
        <v>1</v>
      </c>
      <c r="I281" t="str" cm="1">
        <f t="array" ref="I281">TEXT(SUM(10^Code_Mask*(Cohort[[#This Row],[Fetal Pilot Scans, validated or not]:[Has child had an 18 month assessment.  NB this includes limited data, courtesy assessments etc]]&gt;0)),"0000000")</f>
        <v>0100100</v>
      </c>
      <c r="M281" s="1" t="str">
        <f>VLOOKUP(Cohort[[#This Row],[Code]],Codes[],COLUMN(Codes[[#Headers],[Meaning]]),FALSE)</f>
        <v>Term scan, Assessed at 18 months</v>
      </c>
      <c r="N281" s="1" t="str">
        <f>VLOOKUP(Cohort[[#This Row],[Code]],Codes[],COLUMN(Codes[[#Headers],[Parents Demographic]]),FALSE)</f>
        <v>Yes</v>
      </c>
      <c r="O281" s="1" t="str">
        <f>VLOOKUP(Cohort[[#This Row],[Code]],Codes[],COLUMN(Codes[[#Headers],[Mother''s Past Medical History]]),FALSE)</f>
        <v>Yes</v>
      </c>
      <c r="P281" s="1" t="str">
        <f>VLOOKUP(Cohort[[#This Row],[Code]],Codes[],COLUMN(Codes[[#Headers],[EDD + Mode of Conception]]),FALSE)</f>
        <v>Yes</v>
      </c>
      <c r="Q281" s="1" t="str">
        <f>VLOOKUP(Cohort[[#This Row],[Code]],Codes[],COLUMN(Codes[[#Headers],[Late Pregnancy History]]),FALSE)</f>
        <v>Yes</v>
      </c>
      <c r="R281" s="1" t="str">
        <f>VLOOKUP(Cohort[[#This Row],[Code]],Codes[],COLUMN(Codes[[#Headers],[Labour History]]),FALSE)</f>
        <v>Yes</v>
      </c>
      <c r="S281" s="1" t="str">
        <f>VLOOKUP(Cohort[[#This Row],[Code]],Codes[],COLUMN(Codes[[#Headers],[Baby Background Information]]),FALSE)</f>
        <v>Yes</v>
      </c>
      <c r="T281" s="1" t="str">
        <f>VLOOKUP(Cohort[[#This Row],[Code]],Codes[],COLUMN(Codes[[#Headers],[EPDS]]),FALSE)</f>
        <v>Yes</v>
      </c>
      <c r="U281" s="1" t="str">
        <f>VLOOKUP(Cohort[[#This Row],[Code]],Codes[],COLUMN(Codes[[#Headers],[Mother''s Medications]]),FALSE)</f>
        <v>Yes</v>
      </c>
      <c r="V281" s="1" t="str">
        <f>VLOOKUP(Cohort[[#This Row],[Code]],Codes[],COLUMN(Codes[[#Headers],[Baby Medications]]),FALSE)</f>
        <v>Yes</v>
      </c>
      <c r="W281" s="1" t="str">
        <f>VLOOKUP(Cohort[[#This Row],[Code]],Codes[],COLUMN(Codes[[#Headers],[Obstetric Histpry]]),FALSE)</f>
        <v>Yes</v>
      </c>
      <c r="X281" s="1" t="str">
        <f>VLOOKUP(Cohort[[#This Row],[Code]],Codes[],COLUMN(Codes[[#Headers],[18 Month Follow on Data]]),FALSE)</f>
        <v>Yes</v>
      </c>
    </row>
    <row r="282" spans="1:24" x14ac:dyDescent="0.2">
      <c r="A282" t="s">
        <v>294</v>
      </c>
      <c r="B282">
        <v>0</v>
      </c>
      <c r="C282">
        <v>0</v>
      </c>
      <c r="D282">
        <v>0</v>
      </c>
      <c r="E282">
        <v>1</v>
      </c>
      <c r="F282">
        <v>0</v>
      </c>
      <c r="G282">
        <v>0</v>
      </c>
      <c r="H282">
        <v>1</v>
      </c>
      <c r="I282" t="str" cm="1">
        <f t="array" ref="I282">TEXT(SUM(10^Code_Mask*(Cohort[[#This Row],[Fetal Pilot Scans, validated or not]:[Has child had an 18 month assessment.  NB this includes limited data, courtesy assessments etc]]&gt;0)),"0000000")</f>
        <v>0100100</v>
      </c>
      <c r="M282" s="1" t="str">
        <f>VLOOKUP(Cohort[[#This Row],[Code]],Codes[],COLUMN(Codes[[#Headers],[Meaning]]),FALSE)</f>
        <v>Term scan, Assessed at 18 months</v>
      </c>
      <c r="N282" s="1" t="str">
        <f>VLOOKUP(Cohort[[#This Row],[Code]],Codes[],COLUMN(Codes[[#Headers],[Parents Demographic]]),FALSE)</f>
        <v>Yes</v>
      </c>
      <c r="O282" s="1" t="str">
        <f>VLOOKUP(Cohort[[#This Row],[Code]],Codes[],COLUMN(Codes[[#Headers],[Mother''s Past Medical History]]),FALSE)</f>
        <v>Yes</v>
      </c>
      <c r="P282" s="1" t="str">
        <f>VLOOKUP(Cohort[[#This Row],[Code]],Codes[],COLUMN(Codes[[#Headers],[EDD + Mode of Conception]]),FALSE)</f>
        <v>Yes</v>
      </c>
      <c r="Q282" s="1" t="str">
        <f>VLOOKUP(Cohort[[#This Row],[Code]],Codes[],COLUMN(Codes[[#Headers],[Late Pregnancy History]]),FALSE)</f>
        <v>Yes</v>
      </c>
      <c r="R282" s="1" t="str">
        <f>VLOOKUP(Cohort[[#This Row],[Code]],Codes[],COLUMN(Codes[[#Headers],[Labour History]]),FALSE)</f>
        <v>Yes</v>
      </c>
      <c r="S282" s="1" t="str">
        <f>VLOOKUP(Cohort[[#This Row],[Code]],Codes[],COLUMN(Codes[[#Headers],[Baby Background Information]]),FALSE)</f>
        <v>Yes</v>
      </c>
      <c r="T282" s="1" t="str">
        <f>VLOOKUP(Cohort[[#This Row],[Code]],Codes[],COLUMN(Codes[[#Headers],[EPDS]]),FALSE)</f>
        <v>Yes</v>
      </c>
      <c r="U282" s="1" t="str">
        <f>VLOOKUP(Cohort[[#This Row],[Code]],Codes[],COLUMN(Codes[[#Headers],[Mother''s Medications]]),FALSE)</f>
        <v>Yes</v>
      </c>
      <c r="V282" s="1" t="str">
        <f>VLOOKUP(Cohort[[#This Row],[Code]],Codes[],COLUMN(Codes[[#Headers],[Baby Medications]]),FALSE)</f>
        <v>Yes</v>
      </c>
      <c r="W282" s="1" t="str">
        <f>VLOOKUP(Cohort[[#This Row],[Code]],Codes[],COLUMN(Codes[[#Headers],[Obstetric Histpry]]),FALSE)</f>
        <v>Yes</v>
      </c>
      <c r="X282" s="1" t="str">
        <f>VLOOKUP(Cohort[[#This Row],[Code]],Codes[],COLUMN(Codes[[#Headers],[18 Month Follow on Data]]),FALSE)</f>
        <v>Yes</v>
      </c>
    </row>
    <row r="283" spans="1:24" x14ac:dyDescent="0.2">
      <c r="A283" t="s">
        <v>295</v>
      </c>
      <c r="B283">
        <v>0</v>
      </c>
      <c r="C283">
        <v>0</v>
      </c>
      <c r="D283">
        <v>0</v>
      </c>
      <c r="E283">
        <v>0</v>
      </c>
      <c r="F283">
        <v>1</v>
      </c>
      <c r="G283">
        <v>1</v>
      </c>
      <c r="H283">
        <v>0</v>
      </c>
      <c r="I283" t="str" cm="1">
        <f t="array" ref="I283">TEXT(SUM(10^Code_Mask*(Cohort[[#This Row],[Fetal Pilot Scans, validated or not]:[Has child had an 18 month assessment.  NB this includes limited data, courtesy assessments etc]]&gt;0)),"0000000")</f>
        <v>0011000</v>
      </c>
      <c r="M283" s="1" t="str">
        <f>VLOOKUP(Cohort[[#This Row],[Code]],Codes[],COLUMN(Codes[[#Headers],[Meaning]]),FALSE)</f>
        <v>Pre-term and pre-term at term scans, not assessed</v>
      </c>
      <c r="N283" s="1" t="str">
        <f>VLOOKUP(Cohort[[#This Row],[Code]],Codes[],COLUMN(Codes[[#Headers],[Parents Demographic]]),FALSE)</f>
        <v>Yes</v>
      </c>
      <c r="O283" s="1" t="str">
        <f>VLOOKUP(Cohort[[#This Row],[Code]],Codes[],COLUMN(Codes[[#Headers],[Mother''s Past Medical History]]),FALSE)</f>
        <v>Yes</v>
      </c>
      <c r="P283" s="1" t="str">
        <f>VLOOKUP(Cohort[[#This Row],[Code]],Codes[],COLUMN(Codes[[#Headers],[EDD + Mode of Conception]]),FALSE)</f>
        <v>Yes</v>
      </c>
      <c r="Q283" s="1" t="str">
        <f>VLOOKUP(Cohort[[#This Row],[Code]],Codes[],COLUMN(Codes[[#Headers],[Late Pregnancy History]]),FALSE)</f>
        <v>Yes</v>
      </c>
      <c r="R283" s="1" t="str">
        <f>VLOOKUP(Cohort[[#This Row],[Code]],Codes[],COLUMN(Codes[[#Headers],[Labour History]]),FALSE)</f>
        <v>Yes</v>
      </c>
      <c r="S283" s="1" t="str">
        <f>VLOOKUP(Cohort[[#This Row],[Code]],Codes[],COLUMN(Codes[[#Headers],[Baby Background Information]]),FALSE)</f>
        <v>Yes</v>
      </c>
      <c r="T283" s="1" t="str">
        <f>VLOOKUP(Cohort[[#This Row],[Code]],Codes[],COLUMN(Codes[[#Headers],[EPDS]]),FALSE)</f>
        <v>Yes</v>
      </c>
      <c r="U283" s="1" t="str">
        <f>VLOOKUP(Cohort[[#This Row],[Code]],Codes[],COLUMN(Codes[[#Headers],[Mother''s Medications]]),FALSE)</f>
        <v>Yes</v>
      </c>
      <c r="V283" s="1" t="str">
        <f>VLOOKUP(Cohort[[#This Row],[Code]],Codes[],COLUMN(Codes[[#Headers],[Baby Medications]]),FALSE)</f>
        <v>Yes</v>
      </c>
      <c r="W283" s="1" t="str">
        <f>VLOOKUP(Cohort[[#This Row],[Code]],Codes[],COLUMN(Codes[[#Headers],[Obstetric Histpry]]),FALSE)</f>
        <v>Yes</v>
      </c>
      <c r="X283" s="1" t="str">
        <f>VLOOKUP(Cohort[[#This Row],[Code]],Codes[],COLUMN(Codes[[#Headers],[18 Month Follow on Data]]),FALSE)</f>
        <v>No</v>
      </c>
    </row>
    <row r="284" spans="1:24" x14ac:dyDescent="0.2">
      <c r="A284" t="s">
        <v>296</v>
      </c>
      <c r="B284">
        <v>1</v>
      </c>
      <c r="C284">
        <v>0</v>
      </c>
      <c r="D284">
        <v>0</v>
      </c>
      <c r="E284">
        <v>1</v>
      </c>
      <c r="F284">
        <v>0</v>
      </c>
      <c r="G284">
        <v>0</v>
      </c>
      <c r="H284">
        <v>0</v>
      </c>
      <c r="I284" t="str" cm="1">
        <f t="array" ref="I284">TEXT(SUM(10^Code_Mask*(Cohort[[#This Row],[Fetal Pilot Scans, validated or not]:[Has child had an 18 month assessment.  NB this includes limited data, courtesy assessments etc]]&gt;0)),"0000000")</f>
        <v>0100010</v>
      </c>
      <c r="M284" s="1" t="str">
        <f>VLOOKUP(Cohort[[#This Row],[Code]],Codes[],COLUMN(Codes[[#Headers],[Meaning]]),FALSE)</f>
        <v>Term scan + fetal pilot not assessed</v>
      </c>
      <c r="N284" s="1" t="str">
        <f>VLOOKUP(Cohort[[#This Row],[Code]],Codes[],COLUMN(Codes[[#Headers],[Parents Demographic]]),FALSE)</f>
        <v>Yes</v>
      </c>
      <c r="O284" s="1" t="str">
        <f>VLOOKUP(Cohort[[#This Row],[Code]],Codes[],COLUMN(Codes[[#Headers],[Mother''s Past Medical History]]),FALSE)</f>
        <v>Yes</v>
      </c>
      <c r="P284" s="1" t="str">
        <f>VLOOKUP(Cohort[[#This Row],[Code]],Codes[],COLUMN(Codes[[#Headers],[EDD + Mode of Conception]]),FALSE)</f>
        <v>Yes</v>
      </c>
      <c r="Q284" s="1" t="str">
        <f>VLOOKUP(Cohort[[#This Row],[Code]],Codes[],COLUMN(Codes[[#Headers],[Late Pregnancy History]]),FALSE)</f>
        <v>Yes</v>
      </c>
      <c r="R284" s="1" t="str">
        <f>VLOOKUP(Cohort[[#This Row],[Code]],Codes[],COLUMN(Codes[[#Headers],[Labour History]]),FALSE)</f>
        <v>Yes</v>
      </c>
      <c r="S284" s="1" t="str">
        <f>VLOOKUP(Cohort[[#This Row],[Code]],Codes[],COLUMN(Codes[[#Headers],[Baby Background Information]]),FALSE)</f>
        <v>Yes</v>
      </c>
      <c r="T284" s="1" t="str">
        <f>VLOOKUP(Cohort[[#This Row],[Code]],Codes[],COLUMN(Codes[[#Headers],[EPDS]]),FALSE)</f>
        <v>Yes</v>
      </c>
      <c r="U284" s="1" t="str">
        <f>VLOOKUP(Cohort[[#This Row],[Code]],Codes[],COLUMN(Codes[[#Headers],[Mother''s Medications]]),FALSE)</f>
        <v>Yes</v>
      </c>
      <c r="V284" s="1" t="str">
        <f>VLOOKUP(Cohort[[#This Row],[Code]],Codes[],COLUMN(Codes[[#Headers],[Baby Medications]]),FALSE)</f>
        <v>Yes</v>
      </c>
      <c r="W284" s="1" t="str">
        <f>VLOOKUP(Cohort[[#This Row],[Code]],Codes[],COLUMN(Codes[[#Headers],[Obstetric Histpry]]),FALSE)</f>
        <v>Yes</v>
      </c>
      <c r="X284" s="1" t="str">
        <f>VLOOKUP(Cohort[[#This Row],[Code]],Codes[],COLUMN(Codes[[#Headers],[18 Month Follow on Data]]),FALSE)</f>
        <v>No</v>
      </c>
    </row>
    <row r="285" spans="1:24" x14ac:dyDescent="0.2">
      <c r="A285" t="s">
        <v>297</v>
      </c>
      <c r="B285">
        <v>0</v>
      </c>
      <c r="C285">
        <v>0</v>
      </c>
      <c r="D285">
        <v>0</v>
      </c>
      <c r="E285">
        <v>1</v>
      </c>
      <c r="F285">
        <v>0</v>
      </c>
      <c r="G285">
        <v>0</v>
      </c>
      <c r="H285">
        <v>1</v>
      </c>
      <c r="I285" t="str" cm="1">
        <f t="array" ref="I285">TEXT(SUM(10^Code_Mask*(Cohort[[#This Row],[Fetal Pilot Scans, validated or not]:[Has child had an 18 month assessment.  NB this includes limited data, courtesy assessments etc]]&gt;0)),"0000000")</f>
        <v>0100100</v>
      </c>
      <c r="M285" s="1" t="str">
        <f>VLOOKUP(Cohort[[#This Row],[Code]],Codes[],COLUMN(Codes[[#Headers],[Meaning]]),FALSE)</f>
        <v>Term scan, Assessed at 18 months</v>
      </c>
      <c r="N285" s="1" t="str">
        <f>VLOOKUP(Cohort[[#This Row],[Code]],Codes[],COLUMN(Codes[[#Headers],[Parents Demographic]]),FALSE)</f>
        <v>Yes</v>
      </c>
      <c r="O285" s="1" t="str">
        <f>VLOOKUP(Cohort[[#This Row],[Code]],Codes[],COLUMN(Codes[[#Headers],[Mother''s Past Medical History]]),FALSE)</f>
        <v>Yes</v>
      </c>
      <c r="P285" s="1" t="str">
        <f>VLOOKUP(Cohort[[#This Row],[Code]],Codes[],COLUMN(Codes[[#Headers],[EDD + Mode of Conception]]),FALSE)</f>
        <v>Yes</v>
      </c>
      <c r="Q285" s="1" t="str">
        <f>VLOOKUP(Cohort[[#This Row],[Code]],Codes[],COLUMN(Codes[[#Headers],[Late Pregnancy History]]),FALSE)</f>
        <v>Yes</v>
      </c>
      <c r="R285" s="1" t="str">
        <f>VLOOKUP(Cohort[[#This Row],[Code]],Codes[],COLUMN(Codes[[#Headers],[Labour History]]),FALSE)</f>
        <v>Yes</v>
      </c>
      <c r="S285" s="1" t="str">
        <f>VLOOKUP(Cohort[[#This Row],[Code]],Codes[],COLUMN(Codes[[#Headers],[Baby Background Information]]),FALSE)</f>
        <v>Yes</v>
      </c>
      <c r="T285" s="1" t="str">
        <f>VLOOKUP(Cohort[[#This Row],[Code]],Codes[],COLUMN(Codes[[#Headers],[EPDS]]),FALSE)</f>
        <v>Yes</v>
      </c>
      <c r="U285" s="1" t="str">
        <f>VLOOKUP(Cohort[[#This Row],[Code]],Codes[],COLUMN(Codes[[#Headers],[Mother''s Medications]]),FALSE)</f>
        <v>Yes</v>
      </c>
      <c r="V285" s="1" t="str">
        <f>VLOOKUP(Cohort[[#This Row],[Code]],Codes[],COLUMN(Codes[[#Headers],[Baby Medications]]),FALSE)</f>
        <v>Yes</v>
      </c>
      <c r="W285" s="1" t="str">
        <f>VLOOKUP(Cohort[[#This Row],[Code]],Codes[],COLUMN(Codes[[#Headers],[Obstetric Histpry]]),FALSE)</f>
        <v>Yes</v>
      </c>
      <c r="X285" s="1" t="str">
        <f>VLOOKUP(Cohort[[#This Row],[Code]],Codes[],COLUMN(Codes[[#Headers],[18 Month Follow on Data]]),FALSE)</f>
        <v>Yes</v>
      </c>
    </row>
    <row r="286" spans="1:24" x14ac:dyDescent="0.2">
      <c r="A286" t="s">
        <v>298</v>
      </c>
      <c r="B286">
        <v>1</v>
      </c>
      <c r="C286">
        <v>0</v>
      </c>
      <c r="D286">
        <v>0</v>
      </c>
      <c r="E286">
        <v>1</v>
      </c>
      <c r="F286">
        <v>0</v>
      </c>
      <c r="G286">
        <v>0</v>
      </c>
      <c r="H286">
        <v>1</v>
      </c>
      <c r="I286" t="str" cm="1">
        <f t="array" ref="I286">TEXT(SUM(10^Code_Mask*(Cohort[[#This Row],[Fetal Pilot Scans, validated or not]:[Has child had an 18 month assessment.  NB this includes limited data, courtesy assessments etc]]&gt;0)),"0000000")</f>
        <v>0100110</v>
      </c>
      <c r="M286" s="1" t="str">
        <f>VLOOKUP(Cohort[[#This Row],[Code]],Codes[],COLUMN(Codes[[#Headers],[Meaning]]),FALSE)</f>
        <v>Term scan + fetal pilot assessed at 18 months</v>
      </c>
      <c r="N286" s="1" t="str">
        <f>VLOOKUP(Cohort[[#This Row],[Code]],Codes[],COLUMN(Codes[[#Headers],[Parents Demographic]]),FALSE)</f>
        <v>Yes</v>
      </c>
      <c r="O286" s="1" t="str">
        <f>VLOOKUP(Cohort[[#This Row],[Code]],Codes[],COLUMN(Codes[[#Headers],[Mother''s Past Medical History]]),FALSE)</f>
        <v>Yes</v>
      </c>
      <c r="P286" s="1" t="str">
        <f>VLOOKUP(Cohort[[#This Row],[Code]],Codes[],COLUMN(Codes[[#Headers],[EDD + Mode of Conception]]),FALSE)</f>
        <v>Yes</v>
      </c>
      <c r="Q286" s="1" t="str">
        <f>VLOOKUP(Cohort[[#This Row],[Code]],Codes[],COLUMN(Codes[[#Headers],[Late Pregnancy History]]),FALSE)</f>
        <v>Yes</v>
      </c>
      <c r="R286" s="1" t="str">
        <f>VLOOKUP(Cohort[[#This Row],[Code]],Codes[],COLUMN(Codes[[#Headers],[Labour History]]),FALSE)</f>
        <v>Yes</v>
      </c>
      <c r="S286" s="1" t="str">
        <f>VLOOKUP(Cohort[[#This Row],[Code]],Codes[],COLUMN(Codes[[#Headers],[Baby Background Information]]),FALSE)</f>
        <v>Yes</v>
      </c>
      <c r="T286" s="1" t="str">
        <f>VLOOKUP(Cohort[[#This Row],[Code]],Codes[],COLUMN(Codes[[#Headers],[EPDS]]),FALSE)</f>
        <v>Yes</v>
      </c>
      <c r="U286" s="1" t="str">
        <f>VLOOKUP(Cohort[[#This Row],[Code]],Codes[],COLUMN(Codes[[#Headers],[Mother''s Medications]]),FALSE)</f>
        <v>Yes</v>
      </c>
      <c r="V286" s="1" t="str">
        <f>VLOOKUP(Cohort[[#This Row],[Code]],Codes[],COLUMN(Codes[[#Headers],[Baby Medications]]),FALSE)</f>
        <v>Yes</v>
      </c>
      <c r="W286" s="1" t="str">
        <f>VLOOKUP(Cohort[[#This Row],[Code]],Codes[],COLUMN(Codes[[#Headers],[Obstetric Histpry]]),FALSE)</f>
        <v>Yes</v>
      </c>
      <c r="X286" s="1" t="str">
        <f>VLOOKUP(Cohort[[#This Row],[Code]],Codes[],COLUMN(Codes[[#Headers],[18 Month Follow on Data]]),FALSE)</f>
        <v>Yes</v>
      </c>
    </row>
    <row r="287" spans="1:24" x14ac:dyDescent="0.2">
      <c r="A287" t="s">
        <v>299</v>
      </c>
      <c r="B287">
        <v>0</v>
      </c>
      <c r="C287">
        <v>0</v>
      </c>
      <c r="D287">
        <v>0</v>
      </c>
      <c r="E287">
        <v>0</v>
      </c>
      <c r="F287">
        <v>1</v>
      </c>
      <c r="G287">
        <v>1</v>
      </c>
      <c r="H287">
        <v>1</v>
      </c>
      <c r="I287" t="str" cm="1">
        <f t="array" ref="I287">TEXT(SUM(10^Code_Mask*(Cohort[[#This Row],[Fetal Pilot Scans, validated or not]:[Has child had an 18 month assessment.  NB this includes limited data, courtesy assessments etc]]&gt;0)),"0000000")</f>
        <v>0011100</v>
      </c>
      <c r="M287" s="1" t="str">
        <f>VLOOKUP(Cohort[[#This Row],[Code]],Codes[],COLUMN(Codes[[#Headers],[Meaning]]),FALSE)</f>
        <v>Pre-term and pre-term at term scans, assessed at 18 months</v>
      </c>
      <c r="N287" s="1" t="str">
        <f>VLOOKUP(Cohort[[#This Row],[Code]],Codes[],COLUMN(Codes[[#Headers],[Parents Demographic]]),FALSE)</f>
        <v>Yes</v>
      </c>
      <c r="O287" s="1" t="str">
        <f>VLOOKUP(Cohort[[#This Row],[Code]],Codes[],COLUMN(Codes[[#Headers],[Mother''s Past Medical History]]),FALSE)</f>
        <v>Yes</v>
      </c>
      <c r="P287" s="1" t="str">
        <f>VLOOKUP(Cohort[[#This Row],[Code]],Codes[],COLUMN(Codes[[#Headers],[EDD + Mode of Conception]]),FALSE)</f>
        <v>Yes</v>
      </c>
      <c r="Q287" s="1" t="str">
        <f>VLOOKUP(Cohort[[#This Row],[Code]],Codes[],COLUMN(Codes[[#Headers],[Late Pregnancy History]]),FALSE)</f>
        <v>Yes</v>
      </c>
      <c r="R287" s="1" t="str">
        <f>VLOOKUP(Cohort[[#This Row],[Code]],Codes[],COLUMN(Codes[[#Headers],[Labour History]]),FALSE)</f>
        <v>Yes</v>
      </c>
      <c r="S287" s="1" t="str">
        <f>VLOOKUP(Cohort[[#This Row],[Code]],Codes[],COLUMN(Codes[[#Headers],[Baby Background Information]]),FALSE)</f>
        <v>Yes</v>
      </c>
      <c r="T287" s="1" t="str">
        <f>VLOOKUP(Cohort[[#This Row],[Code]],Codes[],COLUMN(Codes[[#Headers],[EPDS]]),FALSE)</f>
        <v>Yes</v>
      </c>
      <c r="U287" s="1" t="str">
        <f>VLOOKUP(Cohort[[#This Row],[Code]],Codes[],COLUMN(Codes[[#Headers],[Mother''s Medications]]),FALSE)</f>
        <v>Yes</v>
      </c>
      <c r="V287" s="1" t="str">
        <f>VLOOKUP(Cohort[[#This Row],[Code]],Codes[],COLUMN(Codes[[#Headers],[Baby Medications]]),FALSE)</f>
        <v>Yes</v>
      </c>
      <c r="W287" s="1" t="str">
        <f>VLOOKUP(Cohort[[#This Row],[Code]],Codes[],COLUMN(Codes[[#Headers],[Obstetric Histpry]]),FALSE)</f>
        <v>Yes</v>
      </c>
      <c r="X287" s="1" t="str">
        <f>VLOOKUP(Cohort[[#This Row],[Code]],Codes[],COLUMN(Codes[[#Headers],[18 Month Follow on Data]]),FALSE)</f>
        <v>Yes</v>
      </c>
    </row>
    <row r="288" spans="1:24" ht="51" x14ac:dyDescent="0.2">
      <c r="A288" t="s">
        <v>300</v>
      </c>
      <c r="B288">
        <v>0</v>
      </c>
      <c r="C288">
        <v>0</v>
      </c>
      <c r="D288">
        <v>0</v>
      </c>
      <c r="E288">
        <v>1</v>
      </c>
      <c r="F288">
        <v>0</v>
      </c>
      <c r="G288">
        <v>0</v>
      </c>
      <c r="H288">
        <v>0</v>
      </c>
      <c r="I288" t="str" cm="1">
        <f t="array" ref="I288">TEXT(SUM(10^Code_Mask*(Cohort[[#This Row],[Fetal Pilot Scans, validated or not]:[Has child had an 18 month assessment.  NB this includes limited data, courtesy assessments etc]]&gt;0)),"0000000")</f>
        <v>0100000</v>
      </c>
      <c r="K288" s="1" t="s">
        <v>16</v>
      </c>
      <c r="M288" s="1" t="str">
        <f>VLOOKUP(Cohort[[#This Row],[Code]],Codes[],COLUMN(Codes[[#Headers],[Meaning]]),FALSE)</f>
        <v>Term scan, not assessed</v>
      </c>
      <c r="N288" s="1" t="str">
        <f>VLOOKUP(Cohort[[#This Row],[Code]],Codes[],COLUMN(Codes[[#Headers],[Parents Demographic]]),FALSE)</f>
        <v>Yes</v>
      </c>
      <c r="O288" s="1" t="str">
        <f>VLOOKUP(Cohort[[#This Row],[Code]],Codes[],COLUMN(Codes[[#Headers],[Mother''s Past Medical History]]),FALSE)</f>
        <v>Yes</v>
      </c>
      <c r="P288" s="1" t="str">
        <f>VLOOKUP(Cohort[[#This Row],[Code]],Codes[],COLUMN(Codes[[#Headers],[EDD + Mode of Conception]]),FALSE)</f>
        <v>Yes</v>
      </c>
      <c r="Q288" s="1" t="str">
        <f>VLOOKUP(Cohort[[#This Row],[Code]],Codes[],COLUMN(Codes[[#Headers],[Late Pregnancy History]]),FALSE)</f>
        <v>Yes</v>
      </c>
      <c r="R288" s="1" t="str">
        <f>VLOOKUP(Cohort[[#This Row],[Code]],Codes[],COLUMN(Codes[[#Headers],[Labour History]]),FALSE)</f>
        <v>Yes</v>
      </c>
      <c r="S288" s="1" t="str">
        <f>VLOOKUP(Cohort[[#This Row],[Code]],Codes[],COLUMN(Codes[[#Headers],[Baby Background Information]]),FALSE)</f>
        <v>Yes</v>
      </c>
      <c r="T288" s="1" t="str">
        <f>VLOOKUP(Cohort[[#This Row],[Code]],Codes[],COLUMN(Codes[[#Headers],[EPDS]]),FALSE)</f>
        <v>Yes</v>
      </c>
      <c r="U288" s="1" t="str">
        <f>VLOOKUP(Cohort[[#This Row],[Code]],Codes[],COLUMN(Codes[[#Headers],[Mother''s Medications]]),FALSE)</f>
        <v>Yes</v>
      </c>
      <c r="V288" s="1" t="str">
        <f>VLOOKUP(Cohort[[#This Row],[Code]],Codes[],COLUMN(Codes[[#Headers],[Baby Medications]]),FALSE)</f>
        <v>Yes</v>
      </c>
      <c r="W288" s="1" t="str">
        <f>VLOOKUP(Cohort[[#This Row],[Code]],Codes[],COLUMN(Codes[[#Headers],[Obstetric Histpry]]),FALSE)</f>
        <v>Yes</v>
      </c>
      <c r="X288" s="1" t="str">
        <f>VLOOKUP(Cohort[[#This Row],[Code]],Codes[],COLUMN(Codes[[#Headers],[18 Month Follow on Data]]),FALSE)</f>
        <v>No</v>
      </c>
    </row>
    <row r="289" spans="1:24" x14ac:dyDescent="0.2">
      <c r="A289" t="s">
        <v>301</v>
      </c>
      <c r="B289">
        <v>0</v>
      </c>
      <c r="C289">
        <v>0</v>
      </c>
      <c r="D289">
        <v>0</v>
      </c>
      <c r="E289">
        <v>1</v>
      </c>
      <c r="F289">
        <v>0</v>
      </c>
      <c r="G289">
        <v>0</v>
      </c>
      <c r="H289">
        <v>1</v>
      </c>
      <c r="I289" t="str" cm="1">
        <f t="array" ref="I289">TEXT(SUM(10^Code_Mask*(Cohort[[#This Row],[Fetal Pilot Scans, validated or not]:[Has child had an 18 month assessment.  NB this includes limited data, courtesy assessments etc]]&gt;0)),"0000000")</f>
        <v>0100100</v>
      </c>
      <c r="M289" s="1" t="str">
        <f>VLOOKUP(Cohort[[#This Row],[Code]],Codes[],COLUMN(Codes[[#Headers],[Meaning]]),FALSE)</f>
        <v>Term scan, Assessed at 18 months</v>
      </c>
      <c r="N289" s="1" t="str">
        <f>VLOOKUP(Cohort[[#This Row],[Code]],Codes[],COLUMN(Codes[[#Headers],[Parents Demographic]]),FALSE)</f>
        <v>Yes</v>
      </c>
      <c r="O289" s="1" t="str">
        <f>VLOOKUP(Cohort[[#This Row],[Code]],Codes[],COLUMN(Codes[[#Headers],[Mother''s Past Medical History]]),FALSE)</f>
        <v>Yes</v>
      </c>
      <c r="P289" s="1" t="str">
        <f>VLOOKUP(Cohort[[#This Row],[Code]],Codes[],COLUMN(Codes[[#Headers],[EDD + Mode of Conception]]),FALSE)</f>
        <v>Yes</v>
      </c>
      <c r="Q289" s="1" t="str">
        <f>VLOOKUP(Cohort[[#This Row],[Code]],Codes[],COLUMN(Codes[[#Headers],[Late Pregnancy History]]),FALSE)</f>
        <v>Yes</v>
      </c>
      <c r="R289" s="1" t="str">
        <f>VLOOKUP(Cohort[[#This Row],[Code]],Codes[],COLUMN(Codes[[#Headers],[Labour History]]),FALSE)</f>
        <v>Yes</v>
      </c>
      <c r="S289" s="1" t="str">
        <f>VLOOKUP(Cohort[[#This Row],[Code]],Codes[],COLUMN(Codes[[#Headers],[Baby Background Information]]),FALSE)</f>
        <v>Yes</v>
      </c>
      <c r="T289" s="1" t="str">
        <f>VLOOKUP(Cohort[[#This Row],[Code]],Codes[],COLUMN(Codes[[#Headers],[EPDS]]),FALSE)</f>
        <v>Yes</v>
      </c>
      <c r="U289" s="1" t="str">
        <f>VLOOKUP(Cohort[[#This Row],[Code]],Codes[],COLUMN(Codes[[#Headers],[Mother''s Medications]]),FALSE)</f>
        <v>Yes</v>
      </c>
      <c r="V289" s="1" t="str">
        <f>VLOOKUP(Cohort[[#This Row],[Code]],Codes[],COLUMN(Codes[[#Headers],[Baby Medications]]),FALSE)</f>
        <v>Yes</v>
      </c>
      <c r="W289" s="1" t="str">
        <f>VLOOKUP(Cohort[[#This Row],[Code]],Codes[],COLUMN(Codes[[#Headers],[Obstetric Histpry]]),FALSE)</f>
        <v>Yes</v>
      </c>
      <c r="X289" s="1" t="str">
        <f>VLOOKUP(Cohort[[#This Row],[Code]],Codes[],COLUMN(Codes[[#Headers],[18 Month Follow on Data]]),FALSE)</f>
        <v>Yes</v>
      </c>
    </row>
    <row r="290" spans="1:24" x14ac:dyDescent="0.2">
      <c r="A290" t="s">
        <v>302</v>
      </c>
      <c r="B290">
        <v>0</v>
      </c>
      <c r="C290">
        <v>0</v>
      </c>
      <c r="D290">
        <v>0</v>
      </c>
      <c r="E290">
        <v>1</v>
      </c>
      <c r="F290">
        <v>0</v>
      </c>
      <c r="G290">
        <v>0</v>
      </c>
      <c r="H290">
        <v>1</v>
      </c>
      <c r="I290" t="str" cm="1">
        <f t="array" ref="I290">TEXT(SUM(10^Code_Mask*(Cohort[[#This Row],[Fetal Pilot Scans, validated or not]:[Has child had an 18 month assessment.  NB this includes limited data, courtesy assessments etc]]&gt;0)),"0000000")</f>
        <v>0100100</v>
      </c>
      <c r="M290" s="1" t="str">
        <f>VLOOKUP(Cohort[[#This Row],[Code]],Codes[],COLUMN(Codes[[#Headers],[Meaning]]),FALSE)</f>
        <v>Term scan, Assessed at 18 months</v>
      </c>
      <c r="N290" s="1" t="str">
        <f>VLOOKUP(Cohort[[#This Row],[Code]],Codes[],COLUMN(Codes[[#Headers],[Parents Demographic]]),FALSE)</f>
        <v>Yes</v>
      </c>
      <c r="O290" s="1" t="str">
        <f>VLOOKUP(Cohort[[#This Row],[Code]],Codes[],COLUMN(Codes[[#Headers],[Mother''s Past Medical History]]),FALSE)</f>
        <v>Yes</v>
      </c>
      <c r="P290" s="1" t="str">
        <f>VLOOKUP(Cohort[[#This Row],[Code]],Codes[],COLUMN(Codes[[#Headers],[EDD + Mode of Conception]]),FALSE)</f>
        <v>Yes</v>
      </c>
      <c r="Q290" s="1" t="str">
        <f>VLOOKUP(Cohort[[#This Row],[Code]],Codes[],COLUMN(Codes[[#Headers],[Late Pregnancy History]]),FALSE)</f>
        <v>Yes</v>
      </c>
      <c r="R290" s="1" t="str">
        <f>VLOOKUP(Cohort[[#This Row],[Code]],Codes[],COLUMN(Codes[[#Headers],[Labour History]]),FALSE)</f>
        <v>Yes</v>
      </c>
      <c r="S290" s="1" t="str">
        <f>VLOOKUP(Cohort[[#This Row],[Code]],Codes[],COLUMN(Codes[[#Headers],[Baby Background Information]]),FALSE)</f>
        <v>Yes</v>
      </c>
      <c r="T290" s="1" t="str">
        <f>VLOOKUP(Cohort[[#This Row],[Code]],Codes[],COLUMN(Codes[[#Headers],[EPDS]]),FALSE)</f>
        <v>Yes</v>
      </c>
      <c r="U290" s="1" t="str">
        <f>VLOOKUP(Cohort[[#This Row],[Code]],Codes[],COLUMN(Codes[[#Headers],[Mother''s Medications]]),FALSE)</f>
        <v>Yes</v>
      </c>
      <c r="V290" s="1" t="str">
        <f>VLOOKUP(Cohort[[#This Row],[Code]],Codes[],COLUMN(Codes[[#Headers],[Baby Medications]]),FALSE)</f>
        <v>Yes</v>
      </c>
      <c r="W290" s="1" t="str">
        <f>VLOOKUP(Cohort[[#This Row],[Code]],Codes[],COLUMN(Codes[[#Headers],[Obstetric Histpry]]),FALSE)</f>
        <v>Yes</v>
      </c>
      <c r="X290" s="1" t="str">
        <f>VLOOKUP(Cohort[[#This Row],[Code]],Codes[],COLUMN(Codes[[#Headers],[18 Month Follow on Data]]),FALSE)</f>
        <v>Yes</v>
      </c>
    </row>
    <row r="291" spans="1:24" x14ac:dyDescent="0.2">
      <c r="A291" t="s">
        <v>303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1</v>
      </c>
      <c r="H291">
        <v>1</v>
      </c>
      <c r="I291" t="str" cm="1">
        <f t="array" ref="I291">TEXT(SUM(10^Code_Mask*(Cohort[[#This Row],[Fetal Pilot Scans, validated or not]:[Has child had an 18 month assessment.  NB this includes limited data, courtesy assessments etc]]&gt;0)),"0000000")</f>
        <v>0001100</v>
      </c>
      <c r="M291" s="1" t="str">
        <f>VLOOKUP(Cohort[[#This Row],[Code]],Codes[],COLUMN(Codes[[#Headers],[Meaning]]),FALSE)</f>
        <v>Pre-term_at term only, no other scans, assessed at 18 months</v>
      </c>
      <c r="N291" s="1" t="str">
        <f>VLOOKUP(Cohort[[#This Row],[Code]],Codes[],COLUMN(Codes[[#Headers],[Parents Demographic]]),FALSE)</f>
        <v>Yes</v>
      </c>
      <c r="O291" s="1" t="str">
        <f>VLOOKUP(Cohort[[#This Row],[Code]],Codes[],COLUMN(Codes[[#Headers],[Mother''s Past Medical History]]),FALSE)</f>
        <v>Yes</v>
      </c>
      <c r="P291" s="1" t="str">
        <f>VLOOKUP(Cohort[[#This Row],[Code]],Codes[],COLUMN(Codes[[#Headers],[EDD + Mode of Conception]]),FALSE)</f>
        <v>Yes</v>
      </c>
      <c r="Q291" s="1" t="str">
        <f>VLOOKUP(Cohort[[#This Row],[Code]],Codes[],COLUMN(Codes[[#Headers],[Late Pregnancy History]]),FALSE)</f>
        <v>Yes</v>
      </c>
      <c r="R291" s="1" t="str">
        <f>VLOOKUP(Cohort[[#This Row],[Code]],Codes[],COLUMN(Codes[[#Headers],[Labour History]]),FALSE)</f>
        <v>Yes</v>
      </c>
      <c r="S291" s="1" t="str">
        <f>VLOOKUP(Cohort[[#This Row],[Code]],Codes[],COLUMN(Codes[[#Headers],[Baby Background Information]]),FALSE)</f>
        <v>Yes</v>
      </c>
      <c r="T291" s="1" t="str">
        <f>VLOOKUP(Cohort[[#This Row],[Code]],Codes[],COLUMN(Codes[[#Headers],[EPDS]]),FALSE)</f>
        <v>Yes</v>
      </c>
      <c r="U291" s="1" t="str">
        <f>VLOOKUP(Cohort[[#This Row],[Code]],Codes[],COLUMN(Codes[[#Headers],[Mother''s Medications]]),FALSE)</f>
        <v>Yes</v>
      </c>
      <c r="V291" s="1" t="str">
        <f>VLOOKUP(Cohort[[#This Row],[Code]],Codes[],COLUMN(Codes[[#Headers],[Baby Medications]]),FALSE)</f>
        <v>Yes</v>
      </c>
      <c r="W291" s="1" t="str">
        <f>VLOOKUP(Cohort[[#This Row],[Code]],Codes[],COLUMN(Codes[[#Headers],[Obstetric Histpry]]),FALSE)</f>
        <v>Yes</v>
      </c>
      <c r="X291" s="1" t="str">
        <f>VLOOKUP(Cohort[[#This Row],[Code]],Codes[],COLUMN(Codes[[#Headers],[18 Month Follow on Data]]),FALSE)</f>
        <v>Yes</v>
      </c>
    </row>
    <row r="292" spans="1:24" x14ac:dyDescent="0.2">
      <c r="A292" t="s">
        <v>304</v>
      </c>
      <c r="B292">
        <v>0</v>
      </c>
      <c r="C292">
        <v>0</v>
      </c>
      <c r="D292">
        <v>0</v>
      </c>
      <c r="E292">
        <v>0</v>
      </c>
      <c r="F292">
        <v>1</v>
      </c>
      <c r="G292">
        <v>0</v>
      </c>
      <c r="H292">
        <v>1</v>
      </c>
      <c r="I292" t="str" cm="1">
        <f t="array" ref="I292">TEXT(SUM(10^Code_Mask*(Cohort[[#This Row],[Fetal Pilot Scans, validated or not]:[Has child had an 18 month assessment.  NB this includes limited data, courtesy assessments etc]]&gt;0)),"0000000")</f>
        <v>0010100</v>
      </c>
      <c r="M292" s="1" t="str">
        <f>VLOOKUP(Cohort[[#This Row],[Code]],Codes[],COLUMN(Codes[[#Headers],[Meaning]]),FALSE)</f>
        <v>Pre-term scan, no other scans, assessed at 18 months</v>
      </c>
      <c r="N292" s="1" t="str">
        <f>VLOOKUP(Cohort[[#This Row],[Code]],Codes[],COLUMN(Codes[[#Headers],[Parents Demographic]]),FALSE)</f>
        <v>Yes</v>
      </c>
      <c r="O292" s="1" t="str">
        <f>VLOOKUP(Cohort[[#This Row],[Code]],Codes[],COLUMN(Codes[[#Headers],[Mother''s Past Medical History]]),FALSE)</f>
        <v>Yes</v>
      </c>
      <c r="P292" s="1" t="str">
        <f>VLOOKUP(Cohort[[#This Row],[Code]],Codes[],COLUMN(Codes[[#Headers],[EDD + Mode of Conception]]),FALSE)</f>
        <v>Yes</v>
      </c>
      <c r="Q292" s="1" t="str">
        <f>VLOOKUP(Cohort[[#This Row],[Code]],Codes[],COLUMN(Codes[[#Headers],[Late Pregnancy History]]),FALSE)</f>
        <v>Yes</v>
      </c>
      <c r="R292" s="1" t="str">
        <f>VLOOKUP(Cohort[[#This Row],[Code]],Codes[],COLUMN(Codes[[#Headers],[Labour History]]),FALSE)</f>
        <v>Yes</v>
      </c>
      <c r="S292" s="1" t="str">
        <f>VLOOKUP(Cohort[[#This Row],[Code]],Codes[],COLUMN(Codes[[#Headers],[Baby Background Information]]),FALSE)</f>
        <v>Yes</v>
      </c>
      <c r="T292" s="1" t="str">
        <f>VLOOKUP(Cohort[[#This Row],[Code]],Codes[],COLUMN(Codes[[#Headers],[EPDS]]),FALSE)</f>
        <v>Yes</v>
      </c>
      <c r="U292" s="1" t="str">
        <f>VLOOKUP(Cohort[[#This Row],[Code]],Codes[],COLUMN(Codes[[#Headers],[Mother''s Medications]]),FALSE)</f>
        <v>Yes</v>
      </c>
      <c r="V292" s="1" t="str">
        <f>VLOOKUP(Cohort[[#This Row],[Code]],Codes[],COLUMN(Codes[[#Headers],[Baby Medications]]),FALSE)</f>
        <v>Yes</v>
      </c>
      <c r="W292" s="1" t="str">
        <f>VLOOKUP(Cohort[[#This Row],[Code]],Codes[],COLUMN(Codes[[#Headers],[Obstetric Histpry]]),FALSE)</f>
        <v>Yes</v>
      </c>
      <c r="X292" s="1" t="str">
        <f>VLOOKUP(Cohort[[#This Row],[Code]],Codes[],COLUMN(Codes[[#Headers],[18 Month Follow on Data]]),FALSE)</f>
        <v>Yes</v>
      </c>
    </row>
    <row r="293" spans="1:24" x14ac:dyDescent="0.2">
      <c r="A293" t="s">
        <v>305</v>
      </c>
      <c r="B293">
        <v>1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 t="str" cm="1">
        <f t="array" ref="I293">TEXT(SUM(10^Code_Mask*(Cohort[[#This Row],[Fetal Pilot Scans, validated or not]:[Has child had an 18 month assessment.  NB this includes limited data, courtesy assessments etc]]&gt;0)),"0000000")</f>
        <v>0000010</v>
      </c>
      <c r="M293" s="1" t="str">
        <f>VLOOKUP(Cohort[[#This Row],[Code]],Codes[],COLUMN(Codes[[#Headers],[Meaning]]),FALSE)</f>
        <v>Fetal pilot.  Not assessed.  Enrolment, EPDS, not cleaned</v>
      </c>
      <c r="N293" s="1" t="str">
        <f>VLOOKUP(Cohort[[#This Row],[Code]],Codes[],COLUMN(Codes[[#Headers],[Parents Demographic]]),FALSE)</f>
        <v>Yes - uncleaned</v>
      </c>
      <c r="O293" s="1" t="str">
        <f>VLOOKUP(Cohort[[#This Row],[Code]],Codes[],COLUMN(Codes[[#Headers],[Mother''s Past Medical History]]),FALSE)</f>
        <v>Yes - uncleaned</v>
      </c>
      <c r="P293" s="1" t="str">
        <f>VLOOKUP(Cohort[[#This Row],[Code]],Codes[],COLUMN(Codes[[#Headers],[EDD + Mode of Conception]]),FALSE)</f>
        <v>Yes - uncleaned</v>
      </c>
      <c r="Q293" s="1" t="str">
        <f>VLOOKUP(Cohort[[#This Row],[Code]],Codes[],COLUMN(Codes[[#Headers],[Late Pregnancy History]]),FALSE)</f>
        <v>No</v>
      </c>
      <c r="R293" s="1" t="str">
        <f>VLOOKUP(Cohort[[#This Row],[Code]],Codes[],COLUMN(Codes[[#Headers],[Labour History]]),FALSE)</f>
        <v>No</v>
      </c>
      <c r="S293" s="1" t="str">
        <f>VLOOKUP(Cohort[[#This Row],[Code]],Codes[],COLUMN(Codes[[#Headers],[Baby Background Information]]),FALSE)</f>
        <v>No</v>
      </c>
      <c r="T293" s="1" t="str">
        <f>VLOOKUP(Cohort[[#This Row],[Code]],Codes[],COLUMN(Codes[[#Headers],[EPDS]]),FALSE)</f>
        <v>Yes</v>
      </c>
      <c r="U293" s="1" t="str">
        <f>VLOOKUP(Cohort[[#This Row],[Code]],Codes[],COLUMN(Codes[[#Headers],[Mother''s Medications]]),FALSE)</f>
        <v>Yes - uncleaned</v>
      </c>
      <c r="V293" s="1" t="str">
        <f>VLOOKUP(Cohort[[#This Row],[Code]],Codes[],COLUMN(Codes[[#Headers],[Baby Medications]]),FALSE)</f>
        <v>No</v>
      </c>
      <c r="W293" s="1" t="str">
        <f>VLOOKUP(Cohort[[#This Row],[Code]],Codes[],COLUMN(Codes[[#Headers],[Obstetric Histpry]]),FALSE)</f>
        <v>Yes - uncleaned</v>
      </c>
      <c r="X293" s="1" t="str">
        <f>VLOOKUP(Cohort[[#This Row],[Code]],Codes[],COLUMN(Codes[[#Headers],[18 Month Follow on Data]]),FALSE)</f>
        <v>No</v>
      </c>
    </row>
    <row r="294" spans="1:24" x14ac:dyDescent="0.2">
      <c r="A294" t="s">
        <v>306</v>
      </c>
      <c r="B294">
        <v>0</v>
      </c>
      <c r="C294">
        <v>0</v>
      </c>
      <c r="D294">
        <v>0</v>
      </c>
      <c r="E294">
        <v>1</v>
      </c>
      <c r="F294">
        <v>0</v>
      </c>
      <c r="G294">
        <v>0</v>
      </c>
      <c r="H294">
        <v>1</v>
      </c>
      <c r="I294" t="str" cm="1">
        <f t="array" ref="I294">TEXT(SUM(10^Code_Mask*(Cohort[[#This Row],[Fetal Pilot Scans, validated or not]:[Has child had an 18 month assessment.  NB this includes limited data, courtesy assessments etc]]&gt;0)),"0000000")</f>
        <v>0100100</v>
      </c>
      <c r="M294" s="1" t="str">
        <f>VLOOKUP(Cohort[[#This Row],[Code]],Codes[],COLUMN(Codes[[#Headers],[Meaning]]),FALSE)</f>
        <v>Term scan, Assessed at 18 months</v>
      </c>
      <c r="N294" s="1" t="str">
        <f>VLOOKUP(Cohort[[#This Row],[Code]],Codes[],COLUMN(Codes[[#Headers],[Parents Demographic]]),FALSE)</f>
        <v>Yes</v>
      </c>
      <c r="O294" s="1" t="str">
        <f>VLOOKUP(Cohort[[#This Row],[Code]],Codes[],COLUMN(Codes[[#Headers],[Mother''s Past Medical History]]),FALSE)</f>
        <v>Yes</v>
      </c>
      <c r="P294" s="1" t="str">
        <f>VLOOKUP(Cohort[[#This Row],[Code]],Codes[],COLUMN(Codes[[#Headers],[EDD + Mode of Conception]]),FALSE)</f>
        <v>Yes</v>
      </c>
      <c r="Q294" s="1" t="str">
        <f>VLOOKUP(Cohort[[#This Row],[Code]],Codes[],COLUMN(Codes[[#Headers],[Late Pregnancy History]]),FALSE)</f>
        <v>Yes</v>
      </c>
      <c r="R294" s="1" t="str">
        <f>VLOOKUP(Cohort[[#This Row],[Code]],Codes[],COLUMN(Codes[[#Headers],[Labour History]]),FALSE)</f>
        <v>Yes</v>
      </c>
      <c r="S294" s="1" t="str">
        <f>VLOOKUP(Cohort[[#This Row],[Code]],Codes[],COLUMN(Codes[[#Headers],[Baby Background Information]]),FALSE)</f>
        <v>Yes</v>
      </c>
      <c r="T294" s="1" t="str">
        <f>VLOOKUP(Cohort[[#This Row],[Code]],Codes[],COLUMN(Codes[[#Headers],[EPDS]]),FALSE)</f>
        <v>Yes</v>
      </c>
      <c r="U294" s="1" t="str">
        <f>VLOOKUP(Cohort[[#This Row],[Code]],Codes[],COLUMN(Codes[[#Headers],[Mother''s Medications]]),FALSE)</f>
        <v>Yes</v>
      </c>
      <c r="V294" s="1" t="str">
        <f>VLOOKUP(Cohort[[#This Row],[Code]],Codes[],COLUMN(Codes[[#Headers],[Baby Medications]]),FALSE)</f>
        <v>Yes</v>
      </c>
      <c r="W294" s="1" t="str">
        <f>VLOOKUP(Cohort[[#This Row],[Code]],Codes[],COLUMN(Codes[[#Headers],[Obstetric Histpry]]),FALSE)</f>
        <v>Yes</v>
      </c>
      <c r="X294" s="1" t="str">
        <f>VLOOKUP(Cohort[[#This Row],[Code]],Codes[],COLUMN(Codes[[#Headers],[18 Month Follow on Data]]),FALSE)</f>
        <v>Yes</v>
      </c>
    </row>
    <row r="295" spans="1:24" x14ac:dyDescent="0.2">
      <c r="A295" t="s">
        <v>307</v>
      </c>
      <c r="B295">
        <v>0</v>
      </c>
      <c r="C295">
        <v>0</v>
      </c>
      <c r="D295">
        <v>0</v>
      </c>
      <c r="E295">
        <v>1</v>
      </c>
      <c r="F295">
        <v>0</v>
      </c>
      <c r="G295">
        <v>0</v>
      </c>
      <c r="H295">
        <v>1</v>
      </c>
      <c r="I295" t="str" cm="1">
        <f t="array" ref="I295">TEXT(SUM(10^Code_Mask*(Cohort[[#This Row],[Fetal Pilot Scans, validated or not]:[Has child had an 18 month assessment.  NB this includes limited data, courtesy assessments etc]]&gt;0)),"0000000")</f>
        <v>0100100</v>
      </c>
      <c r="M295" s="1" t="str">
        <f>VLOOKUP(Cohort[[#This Row],[Code]],Codes[],COLUMN(Codes[[#Headers],[Meaning]]),FALSE)</f>
        <v>Term scan, Assessed at 18 months</v>
      </c>
      <c r="N295" s="1" t="str">
        <f>VLOOKUP(Cohort[[#This Row],[Code]],Codes[],COLUMN(Codes[[#Headers],[Parents Demographic]]),FALSE)</f>
        <v>Yes</v>
      </c>
      <c r="O295" s="1" t="str">
        <f>VLOOKUP(Cohort[[#This Row],[Code]],Codes[],COLUMN(Codes[[#Headers],[Mother''s Past Medical History]]),FALSE)</f>
        <v>Yes</v>
      </c>
      <c r="P295" s="1" t="str">
        <f>VLOOKUP(Cohort[[#This Row],[Code]],Codes[],COLUMN(Codes[[#Headers],[EDD + Mode of Conception]]),FALSE)</f>
        <v>Yes</v>
      </c>
      <c r="Q295" s="1" t="str">
        <f>VLOOKUP(Cohort[[#This Row],[Code]],Codes[],COLUMN(Codes[[#Headers],[Late Pregnancy History]]),FALSE)</f>
        <v>Yes</v>
      </c>
      <c r="R295" s="1" t="str">
        <f>VLOOKUP(Cohort[[#This Row],[Code]],Codes[],COLUMN(Codes[[#Headers],[Labour History]]),FALSE)</f>
        <v>Yes</v>
      </c>
      <c r="S295" s="1" t="str">
        <f>VLOOKUP(Cohort[[#This Row],[Code]],Codes[],COLUMN(Codes[[#Headers],[Baby Background Information]]),FALSE)</f>
        <v>Yes</v>
      </c>
      <c r="T295" s="1" t="str">
        <f>VLOOKUP(Cohort[[#This Row],[Code]],Codes[],COLUMN(Codes[[#Headers],[EPDS]]),FALSE)</f>
        <v>Yes</v>
      </c>
      <c r="U295" s="1" t="str">
        <f>VLOOKUP(Cohort[[#This Row],[Code]],Codes[],COLUMN(Codes[[#Headers],[Mother''s Medications]]),FALSE)</f>
        <v>Yes</v>
      </c>
      <c r="V295" s="1" t="str">
        <f>VLOOKUP(Cohort[[#This Row],[Code]],Codes[],COLUMN(Codes[[#Headers],[Baby Medications]]),FALSE)</f>
        <v>Yes</v>
      </c>
      <c r="W295" s="1" t="str">
        <f>VLOOKUP(Cohort[[#This Row],[Code]],Codes[],COLUMN(Codes[[#Headers],[Obstetric Histpry]]),FALSE)</f>
        <v>Yes</v>
      </c>
      <c r="X295" s="1" t="str">
        <f>VLOOKUP(Cohort[[#This Row],[Code]],Codes[],COLUMN(Codes[[#Headers],[18 Month Follow on Data]]),FALSE)</f>
        <v>Yes</v>
      </c>
    </row>
    <row r="296" spans="1:24" x14ac:dyDescent="0.2">
      <c r="A296" t="s">
        <v>308</v>
      </c>
      <c r="B296">
        <v>1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 t="str" cm="1">
        <f t="array" ref="I296">TEXT(SUM(10^Code_Mask*(Cohort[[#This Row],[Fetal Pilot Scans, validated or not]:[Has child had an 18 month assessment.  NB this includes limited data, courtesy assessments etc]]&gt;0)),"0000000")</f>
        <v>0000010</v>
      </c>
      <c r="M296" s="1" t="str">
        <f>VLOOKUP(Cohort[[#This Row],[Code]],Codes[],COLUMN(Codes[[#Headers],[Meaning]]),FALSE)</f>
        <v>Fetal pilot.  Not assessed.  Enrolment, EPDS, not cleaned</v>
      </c>
      <c r="N296" s="1" t="str">
        <f>VLOOKUP(Cohort[[#This Row],[Code]],Codes[],COLUMN(Codes[[#Headers],[Parents Demographic]]),FALSE)</f>
        <v>Yes - uncleaned</v>
      </c>
      <c r="O296" s="1" t="str">
        <f>VLOOKUP(Cohort[[#This Row],[Code]],Codes[],COLUMN(Codes[[#Headers],[Mother''s Past Medical History]]),FALSE)</f>
        <v>Yes - uncleaned</v>
      </c>
      <c r="P296" s="1" t="str">
        <f>VLOOKUP(Cohort[[#This Row],[Code]],Codes[],COLUMN(Codes[[#Headers],[EDD + Mode of Conception]]),FALSE)</f>
        <v>Yes - uncleaned</v>
      </c>
      <c r="Q296" s="1" t="str">
        <f>VLOOKUP(Cohort[[#This Row],[Code]],Codes[],COLUMN(Codes[[#Headers],[Late Pregnancy History]]),FALSE)</f>
        <v>No</v>
      </c>
      <c r="R296" s="1" t="str">
        <f>VLOOKUP(Cohort[[#This Row],[Code]],Codes[],COLUMN(Codes[[#Headers],[Labour History]]),FALSE)</f>
        <v>No</v>
      </c>
      <c r="S296" s="1" t="str">
        <f>VLOOKUP(Cohort[[#This Row],[Code]],Codes[],COLUMN(Codes[[#Headers],[Baby Background Information]]),FALSE)</f>
        <v>No</v>
      </c>
      <c r="T296" s="1" t="str">
        <f>VLOOKUP(Cohort[[#This Row],[Code]],Codes[],COLUMN(Codes[[#Headers],[EPDS]]),FALSE)</f>
        <v>Yes</v>
      </c>
      <c r="U296" s="1" t="str">
        <f>VLOOKUP(Cohort[[#This Row],[Code]],Codes[],COLUMN(Codes[[#Headers],[Mother''s Medications]]),FALSE)</f>
        <v>Yes - uncleaned</v>
      </c>
      <c r="V296" s="1" t="str">
        <f>VLOOKUP(Cohort[[#This Row],[Code]],Codes[],COLUMN(Codes[[#Headers],[Baby Medications]]),FALSE)</f>
        <v>No</v>
      </c>
      <c r="W296" s="1" t="str">
        <f>VLOOKUP(Cohort[[#This Row],[Code]],Codes[],COLUMN(Codes[[#Headers],[Obstetric Histpry]]),FALSE)</f>
        <v>Yes - uncleaned</v>
      </c>
      <c r="X296" s="1" t="str">
        <f>VLOOKUP(Cohort[[#This Row],[Code]],Codes[],COLUMN(Codes[[#Headers],[18 Month Follow on Data]]),FALSE)</f>
        <v>No</v>
      </c>
    </row>
    <row r="297" spans="1:24" ht="51" x14ac:dyDescent="0.2">
      <c r="A297" t="s">
        <v>309</v>
      </c>
      <c r="B297">
        <v>0</v>
      </c>
      <c r="C297">
        <v>0</v>
      </c>
      <c r="D297">
        <v>0</v>
      </c>
      <c r="E297">
        <v>1</v>
      </c>
      <c r="F297">
        <v>0</v>
      </c>
      <c r="G297">
        <v>0</v>
      </c>
      <c r="H297">
        <v>0</v>
      </c>
      <c r="I297" t="str" cm="1">
        <f t="array" ref="I297">TEXT(SUM(10^Code_Mask*(Cohort[[#This Row],[Fetal Pilot Scans, validated or not]:[Has child had an 18 month assessment.  NB this includes limited data, courtesy assessments etc]]&gt;0)),"0000000")</f>
        <v>0100000</v>
      </c>
      <c r="K297" s="1" t="s">
        <v>16</v>
      </c>
      <c r="M297" s="1" t="str">
        <f>VLOOKUP(Cohort[[#This Row],[Code]],Codes[],COLUMN(Codes[[#Headers],[Meaning]]),FALSE)</f>
        <v>Term scan, not assessed</v>
      </c>
      <c r="N297" s="1" t="str">
        <f>VLOOKUP(Cohort[[#This Row],[Code]],Codes[],COLUMN(Codes[[#Headers],[Parents Demographic]]),FALSE)</f>
        <v>Yes</v>
      </c>
      <c r="O297" s="1" t="str">
        <f>VLOOKUP(Cohort[[#This Row],[Code]],Codes[],COLUMN(Codes[[#Headers],[Mother''s Past Medical History]]),FALSE)</f>
        <v>Yes</v>
      </c>
      <c r="P297" s="1" t="str">
        <f>VLOOKUP(Cohort[[#This Row],[Code]],Codes[],COLUMN(Codes[[#Headers],[EDD + Mode of Conception]]),FALSE)</f>
        <v>Yes</v>
      </c>
      <c r="Q297" s="1" t="str">
        <f>VLOOKUP(Cohort[[#This Row],[Code]],Codes[],COLUMN(Codes[[#Headers],[Late Pregnancy History]]),FALSE)</f>
        <v>Yes</v>
      </c>
      <c r="R297" s="1" t="str">
        <f>VLOOKUP(Cohort[[#This Row],[Code]],Codes[],COLUMN(Codes[[#Headers],[Labour History]]),FALSE)</f>
        <v>Yes</v>
      </c>
      <c r="S297" s="1" t="str">
        <f>VLOOKUP(Cohort[[#This Row],[Code]],Codes[],COLUMN(Codes[[#Headers],[Baby Background Information]]),FALSE)</f>
        <v>Yes</v>
      </c>
      <c r="T297" s="1" t="str">
        <f>VLOOKUP(Cohort[[#This Row],[Code]],Codes[],COLUMN(Codes[[#Headers],[EPDS]]),FALSE)</f>
        <v>Yes</v>
      </c>
      <c r="U297" s="1" t="str">
        <f>VLOOKUP(Cohort[[#This Row],[Code]],Codes[],COLUMN(Codes[[#Headers],[Mother''s Medications]]),FALSE)</f>
        <v>Yes</v>
      </c>
      <c r="V297" s="1" t="str">
        <f>VLOOKUP(Cohort[[#This Row],[Code]],Codes[],COLUMN(Codes[[#Headers],[Baby Medications]]),FALSE)</f>
        <v>Yes</v>
      </c>
      <c r="W297" s="1" t="str">
        <f>VLOOKUP(Cohort[[#This Row],[Code]],Codes[],COLUMN(Codes[[#Headers],[Obstetric Histpry]]),FALSE)</f>
        <v>Yes</v>
      </c>
      <c r="X297" s="1" t="str">
        <f>VLOOKUP(Cohort[[#This Row],[Code]],Codes[],COLUMN(Codes[[#Headers],[18 Month Follow on Data]]),FALSE)</f>
        <v>No</v>
      </c>
    </row>
    <row r="298" spans="1:24" x14ac:dyDescent="0.2">
      <c r="A298" t="s">
        <v>310</v>
      </c>
      <c r="B298">
        <v>1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 t="str" cm="1">
        <f t="array" ref="I298">TEXT(SUM(10^Code_Mask*(Cohort[[#This Row],[Fetal Pilot Scans, validated or not]:[Has child had an 18 month assessment.  NB this includes limited data, courtesy assessments etc]]&gt;0)),"0000000")</f>
        <v>0000010</v>
      </c>
      <c r="M298" s="1" t="str">
        <f>VLOOKUP(Cohort[[#This Row],[Code]],Codes[],COLUMN(Codes[[#Headers],[Meaning]]),FALSE)</f>
        <v>Fetal pilot.  Not assessed.  Enrolment, EPDS, not cleaned</v>
      </c>
      <c r="N298" s="1" t="str">
        <f>VLOOKUP(Cohort[[#This Row],[Code]],Codes[],COLUMN(Codes[[#Headers],[Parents Demographic]]),FALSE)</f>
        <v>Yes - uncleaned</v>
      </c>
      <c r="O298" s="1" t="str">
        <f>VLOOKUP(Cohort[[#This Row],[Code]],Codes[],COLUMN(Codes[[#Headers],[Mother''s Past Medical History]]),FALSE)</f>
        <v>Yes - uncleaned</v>
      </c>
      <c r="P298" s="1" t="str">
        <f>VLOOKUP(Cohort[[#This Row],[Code]],Codes[],COLUMN(Codes[[#Headers],[EDD + Mode of Conception]]),FALSE)</f>
        <v>Yes - uncleaned</v>
      </c>
      <c r="Q298" s="1" t="str">
        <f>VLOOKUP(Cohort[[#This Row],[Code]],Codes[],COLUMN(Codes[[#Headers],[Late Pregnancy History]]),FALSE)</f>
        <v>No</v>
      </c>
      <c r="R298" s="1" t="str">
        <f>VLOOKUP(Cohort[[#This Row],[Code]],Codes[],COLUMN(Codes[[#Headers],[Labour History]]),FALSE)</f>
        <v>No</v>
      </c>
      <c r="S298" s="1" t="str">
        <f>VLOOKUP(Cohort[[#This Row],[Code]],Codes[],COLUMN(Codes[[#Headers],[Baby Background Information]]),FALSE)</f>
        <v>No</v>
      </c>
      <c r="T298" s="1" t="str">
        <f>VLOOKUP(Cohort[[#This Row],[Code]],Codes[],COLUMN(Codes[[#Headers],[EPDS]]),FALSE)</f>
        <v>Yes</v>
      </c>
      <c r="U298" s="1" t="str">
        <f>VLOOKUP(Cohort[[#This Row],[Code]],Codes[],COLUMN(Codes[[#Headers],[Mother''s Medications]]),FALSE)</f>
        <v>Yes - uncleaned</v>
      </c>
      <c r="V298" s="1" t="str">
        <f>VLOOKUP(Cohort[[#This Row],[Code]],Codes[],COLUMN(Codes[[#Headers],[Baby Medications]]),FALSE)</f>
        <v>No</v>
      </c>
      <c r="W298" s="1" t="str">
        <f>VLOOKUP(Cohort[[#This Row],[Code]],Codes[],COLUMN(Codes[[#Headers],[Obstetric Histpry]]),FALSE)</f>
        <v>Yes - uncleaned</v>
      </c>
      <c r="X298" s="1" t="str">
        <f>VLOOKUP(Cohort[[#This Row],[Code]],Codes[],COLUMN(Codes[[#Headers],[18 Month Follow on Data]]),FALSE)</f>
        <v>No</v>
      </c>
    </row>
    <row r="299" spans="1:24" x14ac:dyDescent="0.2">
      <c r="A299" t="s">
        <v>311</v>
      </c>
      <c r="B299">
        <v>1</v>
      </c>
      <c r="C299">
        <v>0</v>
      </c>
      <c r="D299">
        <v>0</v>
      </c>
      <c r="E299">
        <v>1</v>
      </c>
      <c r="F299">
        <v>0</v>
      </c>
      <c r="G299">
        <v>0</v>
      </c>
      <c r="H299">
        <v>1</v>
      </c>
      <c r="I299" t="str" cm="1">
        <f t="array" ref="I299">TEXT(SUM(10^Code_Mask*(Cohort[[#This Row],[Fetal Pilot Scans, validated or not]:[Has child had an 18 month assessment.  NB this includes limited data, courtesy assessments etc]]&gt;0)),"0000000")</f>
        <v>0100110</v>
      </c>
      <c r="M299" s="1" t="str">
        <f>VLOOKUP(Cohort[[#This Row],[Code]],Codes[],COLUMN(Codes[[#Headers],[Meaning]]),FALSE)</f>
        <v>Term scan + fetal pilot assessed at 18 months</v>
      </c>
      <c r="N299" s="1" t="str">
        <f>VLOOKUP(Cohort[[#This Row],[Code]],Codes[],COLUMN(Codes[[#Headers],[Parents Demographic]]),FALSE)</f>
        <v>Yes</v>
      </c>
      <c r="O299" s="1" t="str">
        <f>VLOOKUP(Cohort[[#This Row],[Code]],Codes[],COLUMN(Codes[[#Headers],[Mother''s Past Medical History]]),FALSE)</f>
        <v>Yes</v>
      </c>
      <c r="P299" s="1" t="str">
        <f>VLOOKUP(Cohort[[#This Row],[Code]],Codes[],COLUMN(Codes[[#Headers],[EDD + Mode of Conception]]),FALSE)</f>
        <v>Yes</v>
      </c>
      <c r="Q299" s="1" t="str">
        <f>VLOOKUP(Cohort[[#This Row],[Code]],Codes[],COLUMN(Codes[[#Headers],[Late Pregnancy History]]),FALSE)</f>
        <v>Yes</v>
      </c>
      <c r="R299" s="1" t="str">
        <f>VLOOKUP(Cohort[[#This Row],[Code]],Codes[],COLUMN(Codes[[#Headers],[Labour History]]),FALSE)</f>
        <v>Yes</v>
      </c>
      <c r="S299" s="1" t="str">
        <f>VLOOKUP(Cohort[[#This Row],[Code]],Codes[],COLUMN(Codes[[#Headers],[Baby Background Information]]),FALSE)</f>
        <v>Yes</v>
      </c>
      <c r="T299" s="1" t="str">
        <f>VLOOKUP(Cohort[[#This Row],[Code]],Codes[],COLUMN(Codes[[#Headers],[EPDS]]),FALSE)</f>
        <v>Yes</v>
      </c>
      <c r="U299" s="1" t="str">
        <f>VLOOKUP(Cohort[[#This Row],[Code]],Codes[],COLUMN(Codes[[#Headers],[Mother''s Medications]]),FALSE)</f>
        <v>Yes</v>
      </c>
      <c r="V299" s="1" t="str">
        <f>VLOOKUP(Cohort[[#This Row],[Code]],Codes[],COLUMN(Codes[[#Headers],[Baby Medications]]),FALSE)</f>
        <v>Yes</v>
      </c>
      <c r="W299" s="1" t="str">
        <f>VLOOKUP(Cohort[[#This Row],[Code]],Codes[],COLUMN(Codes[[#Headers],[Obstetric Histpry]]),FALSE)</f>
        <v>Yes</v>
      </c>
      <c r="X299" s="1" t="str">
        <f>VLOOKUP(Cohort[[#This Row],[Code]],Codes[],COLUMN(Codes[[#Headers],[18 Month Follow on Data]]),FALSE)</f>
        <v>Yes</v>
      </c>
    </row>
    <row r="300" spans="1:24" ht="51" x14ac:dyDescent="0.2">
      <c r="A300" t="s">
        <v>312</v>
      </c>
      <c r="B300">
        <v>0</v>
      </c>
      <c r="C300">
        <v>0</v>
      </c>
      <c r="D300">
        <v>0</v>
      </c>
      <c r="E300">
        <v>1</v>
      </c>
      <c r="F300">
        <v>0</v>
      </c>
      <c r="G300">
        <v>0</v>
      </c>
      <c r="H300">
        <v>0</v>
      </c>
      <c r="I300" t="str" cm="1">
        <f t="array" ref="I300">TEXT(SUM(10^Code_Mask*(Cohort[[#This Row],[Fetal Pilot Scans, validated or not]:[Has child had an 18 month assessment.  NB this includes limited data, courtesy assessments etc]]&gt;0)),"0000000")</f>
        <v>0100000</v>
      </c>
      <c r="K300" s="1" t="s">
        <v>16</v>
      </c>
      <c r="M300" s="1" t="str">
        <f>VLOOKUP(Cohort[[#This Row],[Code]],Codes[],COLUMN(Codes[[#Headers],[Meaning]]),FALSE)</f>
        <v>Term scan, not assessed</v>
      </c>
      <c r="N300" s="1" t="str">
        <f>VLOOKUP(Cohort[[#This Row],[Code]],Codes[],COLUMN(Codes[[#Headers],[Parents Demographic]]),FALSE)</f>
        <v>Yes</v>
      </c>
      <c r="O300" s="1" t="str">
        <f>VLOOKUP(Cohort[[#This Row],[Code]],Codes[],COLUMN(Codes[[#Headers],[Mother''s Past Medical History]]),FALSE)</f>
        <v>Yes</v>
      </c>
      <c r="P300" s="1" t="str">
        <f>VLOOKUP(Cohort[[#This Row],[Code]],Codes[],COLUMN(Codes[[#Headers],[EDD + Mode of Conception]]),FALSE)</f>
        <v>Yes</v>
      </c>
      <c r="Q300" s="1" t="str">
        <f>VLOOKUP(Cohort[[#This Row],[Code]],Codes[],COLUMN(Codes[[#Headers],[Late Pregnancy History]]),FALSE)</f>
        <v>Yes</v>
      </c>
      <c r="R300" s="1" t="str">
        <f>VLOOKUP(Cohort[[#This Row],[Code]],Codes[],COLUMN(Codes[[#Headers],[Labour History]]),FALSE)</f>
        <v>Yes</v>
      </c>
      <c r="S300" s="1" t="str">
        <f>VLOOKUP(Cohort[[#This Row],[Code]],Codes[],COLUMN(Codes[[#Headers],[Baby Background Information]]),FALSE)</f>
        <v>Yes</v>
      </c>
      <c r="T300" s="1" t="str">
        <f>VLOOKUP(Cohort[[#This Row],[Code]],Codes[],COLUMN(Codes[[#Headers],[EPDS]]),FALSE)</f>
        <v>Yes</v>
      </c>
      <c r="U300" s="1" t="str">
        <f>VLOOKUP(Cohort[[#This Row],[Code]],Codes[],COLUMN(Codes[[#Headers],[Mother''s Medications]]),FALSE)</f>
        <v>Yes</v>
      </c>
      <c r="V300" s="1" t="str">
        <f>VLOOKUP(Cohort[[#This Row],[Code]],Codes[],COLUMN(Codes[[#Headers],[Baby Medications]]),FALSE)</f>
        <v>Yes</v>
      </c>
      <c r="W300" s="1" t="str">
        <f>VLOOKUP(Cohort[[#This Row],[Code]],Codes[],COLUMN(Codes[[#Headers],[Obstetric Histpry]]),FALSE)</f>
        <v>Yes</v>
      </c>
      <c r="X300" s="1" t="str">
        <f>VLOOKUP(Cohort[[#This Row],[Code]],Codes[],COLUMN(Codes[[#Headers],[18 Month Follow on Data]]),FALSE)</f>
        <v>No</v>
      </c>
    </row>
    <row r="301" spans="1:24" ht="51" x14ac:dyDescent="0.2">
      <c r="A301" t="s">
        <v>313</v>
      </c>
      <c r="B301">
        <v>0</v>
      </c>
      <c r="C301">
        <v>0</v>
      </c>
      <c r="D301">
        <v>0</v>
      </c>
      <c r="E301">
        <v>1</v>
      </c>
      <c r="F301">
        <v>0</v>
      </c>
      <c r="G301">
        <v>0</v>
      </c>
      <c r="H301">
        <v>0</v>
      </c>
      <c r="I301" t="str" cm="1">
        <f t="array" ref="I301">TEXT(SUM(10^Code_Mask*(Cohort[[#This Row],[Fetal Pilot Scans, validated or not]:[Has child had an 18 month assessment.  NB this includes limited data, courtesy assessments etc]]&gt;0)),"0000000")</f>
        <v>0100000</v>
      </c>
      <c r="K301" s="1" t="s">
        <v>16</v>
      </c>
      <c r="M301" s="1" t="str">
        <f>VLOOKUP(Cohort[[#This Row],[Code]],Codes[],COLUMN(Codes[[#Headers],[Meaning]]),FALSE)</f>
        <v>Term scan, not assessed</v>
      </c>
      <c r="N301" s="1" t="str">
        <f>VLOOKUP(Cohort[[#This Row],[Code]],Codes[],COLUMN(Codes[[#Headers],[Parents Demographic]]),FALSE)</f>
        <v>Yes</v>
      </c>
      <c r="O301" s="1" t="str">
        <f>VLOOKUP(Cohort[[#This Row],[Code]],Codes[],COLUMN(Codes[[#Headers],[Mother''s Past Medical History]]),FALSE)</f>
        <v>Yes</v>
      </c>
      <c r="P301" s="1" t="str">
        <f>VLOOKUP(Cohort[[#This Row],[Code]],Codes[],COLUMN(Codes[[#Headers],[EDD + Mode of Conception]]),FALSE)</f>
        <v>Yes</v>
      </c>
      <c r="Q301" s="1" t="str">
        <f>VLOOKUP(Cohort[[#This Row],[Code]],Codes[],COLUMN(Codes[[#Headers],[Late Pregnancy History]]),FALSE)</f>
        <v>Yes</v>
      </c>
      <c r="R301" s="1" t="str">
        <f>VLOOKUP(Cohort[[#This Row],[Code]],Codes[],COLUMN(Codes[[#Headers],[Labour History]]),FALSE)</f>
        <v>Yes</v>
      </c>
      <c r="S301" s="1" t="str">
        <f>VLOOKUP(Cohort[[#This Row],[Code]],Codes[],COLUMN(Codes[[#Headers],[Baby Background Information]]),FALSE)</f>
        <v>Yes</v>
      </c>
      <c r="T301" s="1" t="str">
        <f>VLOOKUP(Cohort[[#This Row],[Code]],Codes[],COLUMN(Codes[[#Headers],[EPDS]]),FALSE)</f>
        <v>Yes</v>
      </c>
      <c r="U301" s="1" t="str">
        <f>VLOOKUP(Cohort[[#This Row],[Code]],Codes[],COLUMN(Codes[[#Headers],[Mother''s Medications]]),FALSE)</f>
        <v>Yes</v>
      </c>
      <c r="V301" s="1" t="str">
        <f>VLOOKUP(Cohort[[#This Row],[Code]],Codes[],COLUMN(Codes[[#Headers],[Baby Medications]]),FALSE)</f>
        <v>Yes</v>
      </c>
      <c r="W301" s="1" t="str">
        <f>VLOOKUP(Cohort[[#This Row],[Code]],Codes[],COLUMN(Codes[[#Headers],[Obstetric Histpry]]),FALSE)</f>
        <v>Yes</v>
      </c>
      <c r="X301" s="1" t="str">
        <f>VLOOKUP(Cohort[[#This Row],[Code]],Codes[],COLUMN(Codes[[#Headers],[18 Month Follow on Data]]),FALSE)</f>
        <v>No</v>
      </c>
    </row>
    <row r="302" spans="1:24" x14ac:dyDescent="0.2">
      <c r="A302" t="s">
        <v>314</v>
      </c>
      <c r="B302">
        <v>0</v>
      </c>
      <c r="C302">
        <v>0</v>
      </c>
      <c r="D302">
        <v>0</v>
      </c>
      <c r="E302">
        <v>1</v>
      </c>
      <c r="F302">
        <v>0</v>
      </c>
      <c r="G302">
        <v>0</v>
      </c>
      <c r="H302">
        <v>1</v>
      </c>
      <c r="I302" t="str" cm="1">
        <f t="array" ref="I302">TEXT(SUM(10^Code_Mask*(Cohort[[#This Row],[Fetal Pilot Scans, validated or not]:[Has child had an 18 month assessment.  NB this includes limited data, courtesy assessments etc]]&gt;0)),"0000000")</f>
        <v>0100100</v>
      </c>
      <c r="M302" s="1" t="str">
        <f>VLOOKUP(Cohort[[#This Row],[Code]],Codes[],COLUMN(Codes[[#Headers],[Meaning]]),FALSE)</f>
        <v>Term scan, Assessed at 18 months</v>
      </c>
      <c r="N302" s="1" t="str">
        <f>VLOOKUP(Cohort[[#This Row],[Code]],Codes[],COLUMN(Codes[[#Headers],[Parents Demographic]]),FALSE)</f>
        <v>Yes</v>
      </c>
      <c r="O302" s="1" t="str">
        <f>VLOOKUP(Cohort[[#This Row],[Code]],Codes[],COLUMN(Codes[[#Headers],[Mother''s Past Medical History]]),FALSE)</f>
        <v>Yes</v>
      </c>
      <c r="P302" s="1" t="str">
        <f>VLOOKUP(Cohort[[#This Row],[Code]],Codes[],COLUMN(Codes[[#Headers],[EDD + Mode of Conception]]),FALSE)</f>
        <v>Yes</v>
      </c>
      <c r="Q302" s="1" t="str">
        <f>VLOOKUP(Cohort[[#This Row],[Code]],Codes[],COLUMN(Codes[[#Headers],[Late Pregnancy History]]),FALSE)</f>
        <v>Yes</v>
      </c>
      <c r="R302" s="1" t="str">
        <f>VLOOKUP(Cohort[[#This Row],[Code]],Codes[],COLUMN(Codes[[#Headers],[Labour History]]),FALSE)</f>
        <v>Yes</v>
      </c>
      <c r="S302" s="1" t="str">
        <f>VLOOKUP(Cohort[[#This Row],[Code]],Codes[],COLUMN(Codes[[#Headers],[Baby Background Information]]),FALSE)</f>
        <v>Yes</v>
      </c>
      <c r="T302" s="1" t="str">
        <f>VLOOKUP(Cohort[[#This Row],[Code]],Codes[],COLUMN(Codes[[#Headers],[EPDS]]),FALSE)</f>
        <v>Yes</v>
      </c>
      <c r="U302" s="1" t="str">
        <f>VLOOKUP(Cohort[[#This Row],[Code]],Codes[],COLUMN(Codes[[#Headers],[Mother''s Medications]]),FALSE)</f>
        <v>Yes</v>
      </c>
      <c r="V302" s="1" t="str">
        <f>VLOOKUP(Cohort[[#This Row],[Code]],Codes[],COLUMN(Codes[[#Headers],[Baby Medications]]),FALSE)</f>
        <v>Yes</v>
      </c>
      <c r="W302" s="1" t="str">
        <f>VLOOKUP(Cohort[[#This Row],[Code]],Codes[],COLUMN(Codes[[#Headers],[Obstetric Histpry]]),FALSE)</f>
        <v>Yes</v>
      </c>
      <c r="X302" s="1" t="str">
        <f>VLOOKUP(Cohort[[#This Row],[Code]],Codes[],COLUMN(Codes[[#Headers],[18 Month Follow on Data]]),FALSE)</f>
        <v>Yes</v>
      </c>
    </row>
    <row r="303" spans="1:24" x14ac:dyDescent="0.2">
      <c r="A303" t="s">
        <v>315</v>
      </c>
      <c r="B303">
        <v>1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 t="str" cm="1">
        <f t="array" ref="I303">TEXT(SUM(10^Code_Mask*(Cohort[[#This Row],[Fetal Pilot Scans, validated or not]:[Has child had an 18 month assessment.  NB this includes limited data, courtesy assessments etc]]&gt;0)),"0000000")</f>
        <v>0000010</v>
      </c>
      <c r="M303" s="1" t="str">
        <f>VLOOKUP(Cohort[[#This Row],[Code]],Codes[],COLUMN(Codes[[#Headers],[Meaning]]),FALSE)</f>
        <v>Fetal pilot.  Not assessed.  Enrolment, EPDS, not cleaned</v>
      </c>
      <c r="N303" s="1" t="str">
        <f>VLOOKUP(Cohort[[#This Row],[Code]],Codes[],COLUMN(Codes[[#Headers],[Parents Demographic]]),FALSE)</f>
        <v>Yes - uncleaned</v>
      </c>
      <c r="O303" s="1" t="str">
        <f>VLOOKUP(Cohort[[#This Row],[Code]],Codes[],COLUMN(Codes[[#Headers],[Mother''s Past Medical History]]),FALSE)</f>
        <v>Yes - uncleaned</v>
      </c>
      <c r="P303" s="1" t="str">
        <f>VLOOKUP(Cohort[[#This Row],[Code]],Codes[],COLUMN(Codes[[#Headers],[EDD + Mode of Conception]]),FALSE)</f>
        <v>Yes - uncleaned</v>
      </c>
      <c r="Q303" s="1" t="str">
        <f>VLOOKUP(Cohort[[#This Row],[Code]],Codes[],COLUMN(Codes[[#Headers],[Late Pregnancy History]]),FALSE)</f>
        <v>No</v>
      </c>
      <c r="R303" s="1" t="str">
        <f>VLOOKUP(Cohort[[#This Row],[Code]],Codes[],COLUMN(Codes[[#Headers],[Labour History]]),FALSE)</f>
        <v>No</v>
      </c>
      <c r="S303" s="1" t="str">
        <f>VLOOKUP(Cohort[[#This Row],[Code]],Codes[],COLUMN(Codes[[#Headers],[Baby Background Information]]),FALSE)</f>
        <v>No</v>
      </c>
      <c r="T303" s="1" t="str">
        <f>VLOOKUP(Cohort[[#This Row],[Code]],Codes[],COLUMN(Codes[[#Headers],[EPDS]]),FALSE)</f>
        <v>Yes</v>
      </c>
      <c r="U303" s="1" t="str">
        <f>VLOOKUP(Cohort[[#This Row],[Code]],Codes[],COLUMN(Codes[[#Headers],[Mother''s Medications]]),FALSE)</f>
        <v>Yes - uncleaned</v>
      </c>
      <c r="V303" s="1" t="str">
        <f>VLOOKUP(Cohort[[#This Row],[Code]],Codes[],COLUMN(Codes[[#Headers],[Baby Medications]]),FALSE)</f>
        <v>No</v>
      </c>
      <c r="W303" s="1" t="str">
        <f>VLOOKUP(Cohort[[#This Row],[Code]],Codes[],COLUMN(Codes[[#Headers],[Obstetric Histpry]]),FALSE)</f>
        <v>Yes - uncleaned</v>
      </c>
      <c r="X303" s="1" t="str">
        <f>VLOOKUP(Cohort[[#This Row],[Code]],Codes[],COLUMN(Codes[[#Headers],[18 Month Follow on Data]]),FALSE)</f>
        <v>No</v>
      </c>
    </row>
    <row r="304" spans="1:24" ht="51" x14ac:dyDescent="0.2">
      <c r="A304" t="s">
        <v>316</v>
      </c>
      <c r="B304">
        <v>1</v>
      </c>
      <c r="C304">
        <v>0</v>
      </c>
      <c r="D304">
        <v>0</v>
      </c>
      <c r="E304">
        <v>1</v>
      </c>
      <c r="F304">
        <v>0</v>
      </c>
      <c r="G304">
        <v>0</v>
      </c>
      <c r="H304">
        <v>0</v>
      </c>
      <c r="I304" t="str" cm="1">
        <f t="array" ref="I304">TEXT(SUM(10^Code_Mask*(Cohort[[#This Row],[Fetal Pilot Scans, validated or not]:[Has child had an 18 month assessment.  NB this includes limited data, courtesy assessments etc]]&gt;0)),"0000000")</f>
        <v>0100010</v>
      </c>
      <c r="K304" s="1" t="s">
        <v>16</v>
      </c>
      <c r="M304" s="1" t="str">
        <f>VLOOKUP(Cohort[[#This Row],[Code]],Codes[],COLUMN(Codes[[#Headers],[Meaning]]),FALSE)</f>
        <v>Term scan + fetal pilot not assessed</v>
      </c>
      <c r="N304" s="1" t="str">
        <f>VLOOKUP(Cohort[[#This Row],[Code]],Codes[],COLUMN(Codes[[#Headers],[Parents Demographic]]),FALSE)</f>
        <v>Yes</v>
      </c>
      <c r="O304" s="1" t="str">
        <f>VLOOKUP(Cohort[[#This Row],[Code]],Codes[],COLUMN(Codes[[#Headers],[Mother''s Past Medical History]]),FALSE)</f>
        <v>Yes</v>
      </c>
      <c r="P304" s="1" t="str">
        <f>VLOOKUP(Cohort[[#This Row],[Code]],Codes[],COLUMN(Codes[[#Headers],[EDD + Mode of Conception]]),FALSE)</f>
        <v>Yes</v>
      </c>
      <c r="Q304" s="1" t="str">
        <f>VLOOKUP(Cohort[[#This Row],[Code]],Codes[],COLUMN(Codes[[#Headers],[Late Pregnancy History]]),FALSE)</f>
        <v>Yes</v>
      </c>
      <c r="R304" s="1" t="str">
        <f>VLOOKUP(Cohort[[#This Row],[Code]],Codes[],COLUMN(Codes[[#Headers],[Labour History]]),FALSE)</f>
        <v>Yes</v>
      </c>
      <c r="S304" s="1" t="str">
        <f>VLOOKUP(Cohort[[#This Row],[Code]],Codes[],COLUMN(Codes[[#Headers],[Baby Background Information]]),FALSE)</f>
        <v>Yes</v>
      </c>
      <c r="T304" s="1" t="str">
        <f>VLOOKUP(Cohort[[#This Row],[Code]],Codes[],COLUMN(Codes[[#Headers],[EPDS]]),FALSE)</f>
        <v>Yes</v>
      </c>
      <c r="U304" s="1" t="str">
        <f>VLOOKUP(Cohort[[#This Row],[Code]],Codes[],COLUMN(Codes[[#Headers],[Mother''s Medications]]),FALSE)</f>
        <v>Yes</v>
      </c>
      <c r="V304" s="1" t="str">
        <f>VLOOKUP(Cohort[[#This Row],[Code]],Codes[],COLUMN(Codes[[#Headers],[Baby Medications]]),FALSE)</f>
        <v>Yes</v>
      </c>
      <c r="W304" s="1" t="str">
        <f>VLOOKUP(Cohort[[#This Row],[Code]],Codes[],COLUMN(Codes[[#Headers],[Obstetric Histpry]]),FALSE)</f>
        <v>Yes</v>
      </c>
      <c r="X304" s="1" t="str">
        <f>VLOOKUP(Cohort[[#This Row],[Code]],Codes[],COLUMN(Codes[[#Headers],[18 Month Follow on Data]]),FALSE)</f>
        <v>No</v>
      </c>
    </row>
    <row r="305" spans="1:24" x14ac:dyDescent="0.2">
      <c r="A305" t="s">
        <v>317</v>
      </c>
      <c r="B305">
        <v>0</v>
      </c>
      <c r="C305">
        <v>0</v>
      </c>
      <c r="D305">
        <v>0</v>
      </c>
      <c r="E305">
        <v>1</v>
      </c>
      <c r="F305">
        <v>0</v>
      </c>
      <c r="G305">
        <v>0</v>
      </c>
      <c r="H305">
        <v>1</v>
      </c>
      <c r="I305" t="str" cm="1">
        <f t="array" ref="I305">TEXT(SUM(10^Code_Mask*(Cohort[[#This Row],[Fetal Pilot Scans, validated or not]:[Has child had an 18 month assessment.  NB this includes limited data, courtesy assessments etc]]&gt;0)),"0000000")</f>
        <v>0100100</v>
      </c>
      <c r="M305" s="1" t="str">
        <f>VLOOKUP(Cohort[[#This Row],[Code]],Codes[],COLUMN(Codes[[#Headers],[Meaning]]),FALSE)</f>
        <v>Term scan, Assessed at 18 months</v>
      </c>
      <c r="N305" s="1" t="str">
        <f>VLOOKUP(Cohort[[#This Row],[Code]],Codes[],COLUMN(Codes[[#Headers],[Parents Demographic]]),FALSE)</f>
        <v>Yes</v>
      </c>
      <c r="O305" s="1" t="str">
        <f>VLOOKUP(Cohort[[#This Row],[Code]],Codes[],COLUMN(Codes[[#Headers],[Mother''s Past Medical History]]),FALSE)</f>
        <v>Yes</v>
      </c>
      <c r="P305" s="1" t="str">
        <f>VLOOKUP(Cohort[[#This Row],[Code]],Codes[],COLUMN(Codes[[#Headers],[EDD + Mode of Conception]]),FALSE)</f>
        <v>Yes</v>
      </c>
      <c r="Q305" s="1" t="str">
        <f>VLOOKUP(Cohort[[#This Row],[Code]],Codes[],COLUMN(Codes[[#Headers],[Late Pregnancy History]]),FALSE)</f>
        <v>Yes</v>
      </c>
      <c r="R305" s="1" t="str">
        <f>VLOOKUP(Cohort[[#This Row],[Code]],Codes[],COLUMN(Codes[[#Headers],[Labour History]]),FALSE)</f>
        <v>Yes</v>
      </c>
      <c r="S305" s="1" t="str">
        <f>VLOOKUP(Cohort[[#This Row],[Code]],Codes[],COLUMN(Codes[[#Headers],[Baby Background Information]]),FALSE)</f>
        <v>Yes</v>
      </c>
      <c r="T305" s="1" t="str">
        <f>VLOOKUP(Cohort[[#This Row],[Code]],Codes[],COLUMN(Codes[[#Headers],[EPDS]]),FALSE)</f>
        <v>Yes</v>
      </c>
      <c r="U305" s="1" t="str">
        <f>VLOOKUP(Cohort[[#This Row],[Code]],Codes[],COLUMN(Codes[[#Headers],[Mother''s Medications]]),FALSE)</f>
        <v>Yes</v>
      </c>
      <c r="V305" s="1" t="str">
        <f>VLOOKUP(Cohort[[#This Row],[Code]],Codes[],COLUMN(Codes[[#Headers],[Baby Medications]]),FALSE)</f>
        <v>Yes</v>
      </c>
      <c r="W305" s="1" t="str">
        <f>VLOOKUP(Cohort[[#This Row],[Code]],Codes[],COLUMN(Codes[[#Headers],[Obstetric Histpry]]),FALSE)</f>
        <v>Yes</v>
      </c>
      <c r="X305" s="1" t="str">
        <f>VLOOKUP(Cohort[[#This Row],[Code]],Codes[],COLUMN(Codes[[#Headers],[18 Month Follow on Data]]),FALSE)</f>
        <v>Yes</v>
      </c>
    </row>
    <row r="306" spans="1:24" x14ac:dyDescent="0.2">
      <c r="A306" t="s">
        <v>318</v>
      </c>
      <c r="B306">
        <v>0</v>
      </c>
      <c r="C306">
        <v>0</v>
      </c>
      <c r="D306">
        <v>0</v>
      </c>
      <c r="E306">
        <v>0</v>
      </c>
      <c r="F306">
        <v>1</v>
      </c>
      <c r="G306">
        <v>1</v>
      </c>
      <c r="H306">
        <v>0</v>
      </c>
      <c r="I306" t="str" cm="1">
        <f t="array" ref="I306">TEXT(SUM(10^Code_Mask*(Cohort[[#This Row],[Fetal Pilot Scans, validated or not]:[Has child had an 18 month assessment.  NB this includes limited data, courtesy assessments etc]]&gt;0)),"0000000")</f>
        <v>0011000</v>
      </c>
      <c r="M306" s="1" t="str">
        <f>VLOOKUP(Cohort[[#This Row],[Code]],Codes[],COLUMN(Codes[[#Headers],[Meaning]]),FALSE)</f>
        <v>Pre-term and pre-term at term scans, not assessed</v>
      </c>
      <c r="N306" s="1" t="str">
        <f>VLOOKUP(Cohort[[#This Row],[Code]],Codes[],COLUMN(Codes[[#Headers],[Parents Demographic]]),FALSE)</f>
        <v>Yes</v>
      </c>
      <c r="O306" s="1" t="str">
        <f>VLOOKUP(Cohort[[#This Row],[Code]],Codes[],COLUMN(Codes[[#Headers],[Mother''s Past Medical History]]),FALSE)</f>
        <v>Yes</v>
      </c>
      <c r="P306" s="1" t="str">
        <f>VLOOKUP(Cohort[[#This Row],[Code]],Codes[],COLUMN(Codes[[#Headers],[EDD + Mode of Conception]]),FALSE)</f>
        <v>Yes</v>
      </c>
      <c r="Q306" s="1" t="str">
        <f>VLOOKUP(Cohort[[#This Row],[Code]],Codes[],COLUMN(Codes[[#Headers],[Late Pregnancy History]]),FALSE)</f>
        <v>Yes</v>
      </c>
      <c r="R306" s="1" t="str">
        <f>VLOOKUP(Cohort[[#This Row],[Code]],Codes[],COLUMN(Codes[[#Headers],[Labour History]]),FALSE)</f>
        <v>Yes</v>
      </c>
      <c r="S306" s="1" t="str">
        <f>VLOOKUP(Cohort[[#This Row],[Code]],Codes[],COLUMN(Codes[[#Headers],[Baby Background Information]]),FALSE)</f>
        <v>Yes</v>
      </c>
      <c r="T306" s="1" t="str">
        <f>VLOOKUP(Cohort[[#This Row],[Code]],Codes[],COLUMN(Codes[[#Headers],[EPDS]]),FALSE)</f>
        <v>Yes</v>
      </c>
      <c r="U306" s="1" t="str">
        <f>VLOOKUP(Cohort[[#This Row],[Code]],Codes[],COLUMN(Codes[[#Headers],[Mother''s Medications]]),FALSE)</f>
        <v>Yes</v>
      </c>
      <c r="V306" s="1" t="str">
        <f>VLOOKUP(Cohort[[#This Row],[Code]],Codes[],COLUMN(Codes[[#Headers],[Baby Medications]]),FALSE)</f>
        <v>Yes</v>
      </c>
      <c r="W306" s="1" t="str">
        <f>VLOOKUP(Cohort[[#This Row],[Code]],Codes[],COLUMN(Codes[[#Headers],[Obstetric Histpry]]),FALSE)</f>
        <v>Yes</v>
      </c>
      <c r="X306" s="1" t="str">
        <f>VLOOKUP(Cohort[[#This Row],[Code]],Codes[],COLUMN(Codes[[#Headers],[18 Month Follow on Data]]),FALSE)</f>
        <v>No</v>
      </c>
    </row>
    <row r="307" spans="1:24" x14ac:dyDescent="0.2">
      <c r="A307" t="s">
        <v>319</v>
      </c>
      <c r="B307">
        <v>1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 t="str" cm="1">
        <f t="array" ref="I307">TEXT(SUM(10^Code_Mask*(Cohort[[#This Row],[Fetal Pilot Scans, validated or not]:[Has child had an 18 month assessment.  NB this includes limited data, courtesy assessments etc]]&gt;0)),"0000000")</f>
        <v>0000010</v>
      </c>
      <c r="M307" s="1" t="str">
        <f>VLOOKUP(Cohort[[#This Row],[Code]],Codes[],COLUMN(Codes[[#Headers],[Meaning]]),FALSE)</f>
        <v>Fetal pilot.  Not assessed.  Enrolment, EPDS, not cleaned</v>
      </c>
      <c r="N307" s="1" t="str">
        <f>VLOOKUP(Cohort[[#This Row],[Code]],Codes[],COLUMN(Codes[[#Headers],[Parents Demographic]]),FALSE)</f>
        <v>Yes - uncleaned</v>
      </c>
      <c r="O307" s="1" t="str">
        <f>VLOOKUP(Cohort[[#This Row],[Code]],Codes[],COLUMN(Codes[[#Headers],[Mother''s Past Medical History]]),FALSE)</f>
        <v>Yes - uncleaned</v>
      </c>
      <c r="P307" s="1" t="str">
        <f>VLOOKUP(Cohort[[#This Row],[Code]],Codes[],COLUMN(Codes[[#Headers],[EDD + Mode of Conception]]),FALSE)</f>
        <v>Yes - uncleaned</v>
      </c>
      <c r="Q307" s="1" t="str">
        <f>VLOOKUP(Cohort[[#This Row],[Code]],Codes[],COLUMN(Codes[[#Headers],[Late Pregnancy History]]),FALSE)</f>
        <v>No</v>
      </c>
      <c r="R307" s="1" t="str">
        <f>VLOOKUP(Cohort[[#This Row],[Code]],Codes[],COLUMN(Codes[[#Headers],[Labour History]]),FALSE)</f>
        <v>No</v>
      </c>
      <c r="S307" s="1" t="str">
        <f>VLOOKUP(Cohort[[#This Row],[Code]],Codes[],COLUMN(Codes[[#Headers],[Baby Background Information]]),FALSE)</f>
        <v>No</v>
      </c>
      <c r="T307" s="1" t="str">
        <f>VLOOKUP(Cohort[[#This Row],[Code]],Codes[],COLUMN(Codes[[#Headers],[EPDS]]),FALSE)</f>
        <v>Yes</v>
      </c>
      <c r="U307" s="1" t="str">
        <f>VLOOKUP(Cohort[[#This Row],[Code]],Codes[],COLUMN(Codes[[#Headers],[Mother''s Medications]]),FALSE)</f>
        <v>Yes - uncleaned</v>
      </c>
      <c r="V307" s="1" t="str">
        <f>VLOOKUP(Cohort[[#This Row],[Code]],Codes[],COLUMN(Codes[[#Headers],[Baby Medications]]),FALSE)</f>
        <v>No</v>
      </c>
      <c r="W307" s="1" t="str">
        <f>VLOOKUP(Cohort[[#This Row],[Code]],Codes[],COLUMN(Codes[[#Headers],[Obstetric Histpry]]),FALSE)</f>
        <v>Yes - uncleaned</v>
      </c>
      <c r="X307" s="1" t="str">
        <f>VLOOKUP(Cohort[[#This Row],[Code]],Codes[],COLUMN(Codes[[#Headers],[18 Month Follow on Data]]),FALSE)</f>
        <v>No</v>
      </c>
    </row>
    <row r="308" spans="1:24" x14ac:dyDescent="0.2">
      <c r="A308" t="s">
        <v>320</v>
      </c>
      <c r="B308">
        <v>0</v>
      </c>
      <c r="C308">
        <v>0</v>
      </c>
      <c r="D308">
        <v>0</v>
      </c>
      <c r="E308">
        <v>1</v>
      </c>
      <c r="F308">
        <v>0</v>
      </c>
      <c r="G308">
        <v>0</v>
      </c>
      <c r="H308">
        <v>0</v>
      </c>
      <c r="I308" t="str" cm="1">
        <f t="array" ref="I308">TEXT(SUM(10^Code_Mask*(Cohort[[#This Row],[Fetal Pilot Scans, validated or not]:[Has child had an 18 month assessment.  NB this includes limited data, courtesy assessments etc]]&gt;0)),"0000000")</f>
        <v>0100000</v>
      </c>
      <c r="M308" s="1" t="str">
        <f>VLOOKUP(Cohort[[#This Row],[Code]],Codes[],COLUMN(Codes[[#Headers],[Meaning]]),FALSE)</f>
        <v>Term scan, not assessed</v>
      </c>
      <c r="N308" s="1" t="str">
        <f>VLOOKUP(Cohort[[#This Row],[Code]],Codes[],COLUMN(Codes[[#Headers],[Parents Demographic]]),FALSE)</f>
        <v>Yes</v>
      </c>
      <c r="O308" s="1" t="str">
        <f>VLOOKUP(Cohort[[#This Row],[Code]],Codes[],COLUMN(Codes[[#Headers],[Mother''s Past Medical History]]),FALSE)</f>
        <v>Yes</v>
      </c>
      <c r="P308" s="1" t="str">
        <f>VLOOKUP(Cohort[[#This Row],[Code]],Codes[],COLUMN(Codes[[#Headers],[EDD + Mode of Conception]]),FALSE)</f>
        <v>Yes</v>
      </c>
      <c r="Q308" s="1" t="str">
        <f>VLOOKUP(Cohort[[#This Row],[Code]],Codes[],COLUMN(Codes[[#Headers],[Late Pregnancy History]]),FALSE)</f>
        <v>Yes</v>
      </c>
      <c r="R308" s="1" t="str">
        <f>VLOOKUP(Cohort[[#This Row],[Code]],Codes[],COLUMN(Codes[[#Headers],[Labour History]]),FALSE)</f>
        <v>Yes</v>
      </c>
      <c r="S308" s="1" t="str">
        <f>VLOOKUP(Cohort[[#This Row],[Code]],Codes[],COLUMN(Codes[[#Headers],[Baby Background Information]]),FALSE)</f>
        <v>Yes</v>
      </c>
      <c r="T308" s="1" t="str">
        <f>VLOOKUP(Cohort[[#This Row],[Code]],Codes[],COLUMN(Codes[[#Headers],[EPDS]]),FALSE)</f>
        <v>Yes</v>
      </c>
      <c r="U308" s="1" t="str">
        <f>VLOOKUP(Cohort[[#This Row],[Code]],Codes[],COLUMN(Codes[[#Headers],[Mother''s Medications]]),FALSE)</f>
        <v>Yes</v>
      </c>
      <c r="V308" s="1" t="str">
        <f>VLOOKUP(Cohort[[#This Row],[Code]],Codes[],COLUMN(Codes[[#Headers],[Baby Medications]]),FALSE)</f>
        <v>Yes</v>
      </c>
      <c r="W308" s="1" t="str">
        <f>VLOOKUP(Cohort[[#This Row],[Code]],Codes[],COLUMN(Codes[[#Headers],[Obstetric Histpry]]),FALSE)</f>
        <v>Yes</v>
      </c>
      <c r="X308" s="1" t="str">
        <f>VLOOKUP(Cohort[[#This Row],[Code]],Codes[],COLUMN(Codes[[#Headers],[18 Month Follow on Data]]),FALSE)</f>
        <v>No</v>
      </c>
    </row>
    <row r="309" spans="1:24" x14ac:dyDescent="0.2">
      <c r="A309" t="s">
        <v>321</v>
      </c>
      <c r="B309">
        <v>0</v>
      </c>
      <c r="C309">
        <v>0</v>
      </c>
      <c r="D309">
        <v>0</v>
      </c>
      <c r="E309">
        <v>1</v>
      </c>
      <c r="F309">
        <v>0</v>
      </c>
      <c r="G309">
        <v>0</v>
      </c>
      <c r="H309">
        <v>1</v>
      </c>
      <c r="I309" t="str" cm="1">
        <f t="array" ref="I309">TEXT(SUM(10^Code_Mask*(Cohort[[#This Row],[Fetal Pilot Scans, validated or not]:[Has child had an 18 month assessment.  NB this includes limited data, courtesy assessments etc]]&gt;0)),"0000000")</f>
        <v>0100100</v>
      </c>
      <c r="M309" s="1" t="str">
        <f>VLOOKUP(Cohort[[#This Row],[Code]],Codes[],COLUMN(Codes[[#Headers],[Meaning]]),FALSE)</f>
        <v>Term scan, Assessed at 18 months</v>
      </c>
      <c r="N309" s="1" t="str">
        <f>VLOOKUP(Cohort[[#This Row],[Code]],Codes[],COLUMN(Codes[[#Headers],[Parents Demographic]]),FALSE)</f>
        <v>Yes</v>
      </c>
      <c r="O309" s="1" t="str">
        <f>VLOOKUP(Cohort[[#This Row],[Code]],Codes[],COLUMN(Codes[[#Headers],[Mother''s Past Medical History]]),FALSE)</f>
        <v>Yes</v>
      </c>
      <c r="P309" s="1" t="str">
        <f>VLOOKUP(Cohort[[#This Row],[Code]],Codes[],COLUMN(Codes[[#Headers],[EDD + Mode of Conception]]),FALSE)</f>
        <v>Yes</v>
      </c>
      <c r="Q309" s="1" t="str">
        <f>VLOOKUP(Cohort[[#This Row],[Code]],Codes[],COLUMN(Codes[[#Headers],[Late Pregnancy History]]),FALSE)</f>
        <v>Yes</v>
      </c>
      <c r="R309" s="1" t="str">
        <f>VLOOKUP(Cohort[[#This Row],[Code]],Codes[],COLUMN(Codes[[#Headers],[Labour History]]),FALSE)</f>
        <v>Yes</v>
      </c>
      <c r="S309" s="1" t="str">
        <f>VLOOKUP(Cohort[[#This Row],[Code]],Codes[],COLUMN(Codes[[#Headers],[Baby Background Information]]),FALSE)</f>
        <v>Yes</v>
      </c>
      <c r="T309" s="1" t="str">
        <f>VLOOKUP(Cohort[[#This Row],[Code]],Codes[],COLUMN(Codes[[#Headers],[EPDS]]),FALSE)</f>
        <v>Yes</v>
      </c>
      <c r="U309" s="1" t="str">
        <f>VLOOKUP(Cohort[[#This Row],[Code]],Codes[],COLUMN(Codes[[#Headers],[Mother''s Medications]]),FALSE)</f>
        <v>Yes</v>
      </c>
      <c r="V309" s="1" t="str">
        <f>VLOOKUP(Cohort[[#This Row],[Code]],Codes[],COLUMN(Codes[[#Headers],[Baby Medications]]),FALSE)</f>
        <v>Yes</v>
      </c>
      <c r="W309" s="1" t="str">
        <f>VLOOKUP(Cohort[[#This Row],[Code]],Codes[],COLUMN(Codes[[#Headers],[Obstetric Histpry]]),FALSE)</f>
        <v>Yes</v>
      </c>
      <c r="X309" s="1" t="str">
        <f>VLOOKUP(Cohort[[#This Row],[Code]],Codes[],COLUMN(Codes[[#Headers],[18 Month Follow on Data]]),FALSE)</f>
        <v>Yes</v>
      </c>
    </row>
    <row r="310" spans="1:24" x14ac:dyDescent="0.2">
      <c r="A310" t="s">
        <v>322</v>
      </c>
      <c r="B310">
        <v>1</v>
      </c>
      <c r="C310">
        <v>0</v>
      </c>
      <c r="D310">
        <v>0</v>
      </c>
      <c r="E310">
        <v>1</v>
      </c>
      <c r="F310">
        <v>0</v>
      </c>
      <c r="G310">
        <v>0</v>
      </c>
      <c r="H310">
        <v>1</v>
      </c>
      <c r="I310" t="str" cm="1">
        <f t="array" ref="I310">TEXT(SUM(10^Code_Mask*(Cohort[[#This Row],[Fetal Pilot Scans, validated or not]:[Has child had an 18 month assessment.  NB this includes limited data, courtesy assessments etc]]&gt;0)),"0000000")</f>
        <v>0100110</v>
      </c>
      <c r="M310" s="1" t="str">
        <f>VLOOKUP(Cohort[[#This Row],[Code]],Codes[],COLUMN(Codes[[#Headers],[Meaning]]),FALSE)</f>
        <v>Term scan + fetal pilot assessed at 18 months</v>
      </c>
      <c r="N310" s="1" t="str">
        <f>VLOOKUP(Cohort[[#This Row],[Code]],Codes[],COLUMN(Codes[[#Headers],[Parents Demographic]]),FALSE)</f>
        <v>Yes</v>
      </c>
      <c r="O310" s="1" t="str">
        <f>VLOOKUP(Cohort[[#This Row],[Code]],Codes[],COLUMN(Codes[[#Headers],[Mother''s Past Medical History]]),FALSE)</f>
        <v>Yes</v>
      </c>
      <c r="P310" s="1" t="str">
        <f>VLOOKUP(Cohort[[#This Row],[Code]],Codes[],COLUMN(Codes[[#Headers],[EDD + Mode of Conception]]),FALSE)</f>
        <v>Yes</v>
      </c>
      <c r="Q310" s="1" t="str">
        <f>VLOOKUP(Cohort[[#This Row],[Code]],Codes[],COLUMN(Codes[[#Headers],[Late Pregnancy History]]),FALSE)</f>
        <v>Yes</v>
      </c>
      <c r="R310" s="1" t="str">
        <f>VLOOKUP(Cohort[[#This Row],[Code]],Codes[],COLUMN(Codes[[#Headers],[Labour History]]),FALSE)</f>
        <v>Yes</v>
      </c>
      <c r="S310" s="1" t="str">
        <f>VLOOKUP(Cohort[[#This Row],[Code]],Codes[],COLUMN(Codes[[#Headers],[Baby Background Information]]),FALSE)</f>
        <v>Yes</v>
      </c>
      <c r="T310" s="1" t="str">
        <f>VLOOKUP(Cohort[[#This Row],[Code]],Codes[],COLUMN(Codes[[#Headers],[EPDS]]),FALSE)</f>
        <v>Yes</v>
      </c>
      <c r="U310" s="1" t="str">
        <f>VLOOKUP(Cohort[[#This Row],[Code]],Codes[],COLUMN(Codes[[#Headers],[Mother''s Medications]]),FALSE)</f>
        <v>Yes</v>
      </c>
      <c r="V310" s="1" t="str">
        <f>VLOOKUP(Cohort[[#This Row],[Code]],Codes[],COLUMN(Codes[[#Headers],[Baby Medications]]),FALSE)</f>
        <v>Yes</v>
      </c>
      <c r="W310" s="1" t="str">
        <f>VLOOKUP(Cohort[[#This Row],[Code]],Codes[],COLUMN(Codes[[#Headers],[Obstetric Histpry]]),FALSE)</f>
        <v>Yes</v>
      </c>
      <c r="X310" s="1" t="str">
        <f>VLOOKUP(Cohort[[#This Row],[Code]],Codes[],COLUMN(Codes[[#Headers],[18 Month Follow on Data]]),FALSE)</f>
        <v>Yes</v>
      </c>
    </row>
    <row r="311" spans="1:24" x14ac:dyDescent="0.2">
      <c r="A311" t="s">
        <v>323</v>
      </c>
      <c r="B311">
        <v>1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 t="str" cm="1">
        <f t="array" ref="I311">TEXT(SUM(10^Code_Mask*(Cohort[[#This Row],[Fetal Pilot Scans, validated or not]:[Has child had an 18 month assessment.  NB this includes limited data, courtesy assessments etc]]&gt;0)),"0000000")</f>
        <v>0000010</v>
      </c>
      <c r="M311" s="1" t="str">
        <f>VLOOKUP(Cohort[[#This Row],[Code]],Codes[],COLUMN(Codes[[#Headers],[Meaning]]),FALSE)</f>
        <v>Fetal pilot.  Not assessed.  Enrolment, EPDS, not cleaned</v>
      </c>
      <c r="N311" s="1" t="str">
        <f>VLOOKUP(Cohort[[#This Row],[Code]],Codes[],COLUMN(Codes[[#Headers],[Parents Demographic]]),FALSE)</f>
        <v>Yes - uncleaned</v>
      </c>
      <c r="O311" s="1" t="str">
        <f>VLOOKUP(Cohort[[#This Row],[Code]],Codes[],COLUMN(Codes[[#Headers],[Mother''s Past Medical History]]),FALSE)</f>
        <v>Yes - uncleaned</v>
      </c>
      <c r="P311" s="1" t="str">
        <f>VLOOKUP(Cohort[[#This Row],[Code]],Codes[],COLUMN(Codes[[#Headers],[EDD + Mode of Conception]]),FALSE)</f>
        <v>Yes - uncleaned</v>
      </c>
      <c r="Q311" s="1" t="str">
        <f>VLOOKUP(Cohort[[#This Row],[Code]],Codes[],COLUMN(Codes[[#Headers],[Late Pregnancy History]]),FALSE)</f>
        <v>No</v>
      </c>
      <c r="R311" s="1" t="str">
        <f>VLOOKUP(Cohort[[#This Row],[Code]],Codes[],COLUMN(Codes[[#Headers],[Labour History]]),FALSE)</f>
        <v>No</v>
      </c>
      <c r="S311" s="1" t="str">
        <f>VLOOKUP(Cohort[[#This Row],[Code]],Codes[],COLUMN(Codes[[#Headers],[Baby Background Information]]),FALSE)</f>
        <v>No</v>
      </c>
      <c r="T311" s="1" t="str">
        <f>VLOOKUP(Cohort[[#This Row],[Code]],Codes[],COLUMN(Codes[[#Headers],[EPDS]]),FALSE)</f>
        <v>Yes</v>
      </c>
      <c r="U311" s="1" t="str">
        <f>VLOOKUP(Cohort[[#This Row],[Code]],Codes[],COLUMN(Codes[[#Headers],[Mother''s Medications]]),FALSE)</f>
        <v>Yes - uncleaned</v>
      </c>
      <c r="V311" s="1" t="str">
        <f>VLOOKUP(Cohort[[#This Row],[Code]],Codes[],COLUMN(Codes[[#Headers],[Baby Medications]]),FALSE)</f>
        <v>No</v>
      </c>
      <c r="W311" s="1" t="str">
        <f>VLOOKUP(Cohort[[#This Row],[Code]],Codes[],COLUMN(Codes[[#Headers],[Obstetric Histpry]]),FALSE)</f>
        <v>Yes - uncleaned</v>
      </c>
      <c r="X311" s="1" t="str">
        <f>VLOOKUP(Cohort[[#This Row],[Code]],Codes[],COLUMN(Codes[[#Headers],[18 Month Follow on Data]]),FALSE)</f>
        <v>No</v>
      </c>
    </row>
    <row r="312" spans="1:24" ht="51" x14ac:dyDescent="0.2">
      <c r="A312" t="s">
        <v>324</v>
      </c>
      <c r="B312">
        <v>0</v>
      </c>
      <c r="C312">
        <v>0</v>
      </c>
      <c r="D312">
        <v>0</v>
      </c>
      <c r="E312">
        <v>1</v>
      </c>
      <c r="F312">
        <v>0</v>
      </c>
      <c r="G312">
        <v>0</v>
      </c>
      <c r="H312">
        <v>0</v>
      </c>
      <c r="I312" t="str" cm="1">
        <f t="array" ref="I312">TEXT(SUM(10^Code_Mask*(Cohort[[#This Row],[Fetal Pilot Scans, validated or not]:[Has child had an 18 month assessment.  NB this includes limited data, courtesy assessments etc]]&gt;0)),"0000000")</f>
        <v>0100000</v>
      </c>
      <c r="K312" s="1" t="s">
        <v>16</v>
      </c>
      <c r="M312" s="1" t="str">
        <f>VLOOKUP(Cohort[[#This Row],[Code]],Codes[],COLUMN(Codes[[#Headers],[Meaning]]),FALSE)</f>
        <v>Term scan, not assessed</v>
      </c>
      <c r="N312" s="1" t="str">
        <f>VLOOKUP(Cohort[[#This Row],[Code]],Codes[],COLUMN(Codes[[#Headers],[Parents Demographic]]),FALSE)</f>
        <v>Yes</v>
      </c>
      <c r="O312" s="1" t="str">
        <f>VLOOKUP(Cohort[[#This Row],[Code]],Codes[],COLUMN(Codes[[#Headers],[Mother''s Past Medical History]]),FALSE)</f>
        <v>Yes</v>
      </c>
      <c r="P312" s="1" t="str">
        <f>VLOOKUP(Cohort[[#This Row],[Code]],Codes[],COLUMN(Codes[[#Headers],[EDD + Mode of Conception]]),FALSE)</f>
        <v>Yes</v>
      </c>
      <c r="Q312" s="1" t="str">
        <f>VLOOKUP(Cohort[[#This Row],[Code]],Codes[],COLUMN(Codes[[#Headers],[Late Pregnancy History]]),FALSE)</f>
        <v>Yes</v>
      </c>
      <c r="R312" s="1" t="str">
        <f>VLOOKUP(Cohort[[#This Row],[Code]],Codes[],COLUMN(Codes[[#Headers],[Labour History]]),FALSE)</f>
        <v>Yes</v>
      </c>
      <c r="S312" s="1" t="str">
        <f>VLOOKUP(Cohort[[#This Row],[Code]],Codes[],COLUMN(Codes[[#Headers],[Baby Background Information]]),FALSE)</f>
        <v>Yes</v>
      </c>
      <c r="T312" s="1" t="str">
        <f>VLOOKUP(Cohort[[#This Row],[Code]],Codes[],COLUMN(Codes[[#Headers],[EPDS]]),FALSE)</f>
        <v>Yes</v>
      </c>
      <c r="U312" s="1" t="str">
        <f>VLOOKUP(Cohort[[#This Row],[Code]],Codes[],COLUMN(Codes[[#Headers],[Mother''s Medications]]),FALSE)</f>
        <v>Yes</v>
      </c>
      <c r="V312" s="1" t="str">
        <f>VLOOKUP(Cohort[[#This Row],[Code]],Codes[],COLUMN(Codes[[#Headers],[Baby Medications]]),FALSE)</f>
        <v>Yes</v>
      </c>
      <c r="W312" s="1" t="str">
        <f>VLOOKUP(Cohort[[#This Row],[Code]],Codes[],COLUMN(Codes[[#Headers],[Obstetric Histpry]]),FALSE)</f>
        <v>Yes</v>
      </c>
      <c r="X312" s="1" t="str">
        <f>VLOOKUP(Cohort[[#This Row],[Code]],Codes[],COLUMN(Codes[[#Headers],[18 Month Follow on Data]]),FALSE)</f>
        <v>No</v>
      </c>
    </row>
    <row r="313" spans="1:24" x14ac:dyDescent="0.2">
      <c r="A313" t="s">
        <v>325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1</v>
      </c>
      <c r="H313">
        <v>0</v>
      </c>
      <c r="I313" t="str" cm="1">
        <f t="array" ref="I313">TEXT(SUM(10^Code_Mask*(Cohort[[#This Row],[Fetal Pilot Scans, validated or not]:[Has child had an 18 month assessment.  NB this includes limited data, courtesy assessments etc]]&gt;0)),"0000000")</f>
        <v>0001000</v>
      </c>
      <c r="M313" s="1" t="str">
        <f>VLOOKUP(Cohort[[#This Row],[Code]],Codes[],COLUMN(Codes[[#Headers],[Meaning]]),FALSE)</f>
        <v>Pre-term_at term only, no other scans not assessed</v>
      </c>
      <c r="N313" s="1" t="str">
        <f>VLOOKUP(Cohort[[#This Row],[Code]],Codes[],COLUMN(Codes[[#Headers],[Parents Demographic]]),FALSE)</f>
        <v>Yes</v>
      </c>
      <c r="O313" s="1" t="str">
        <f>VLOOKUP(Cohort[[#This Row],[Code]],Codes[],COLUMN(Codes[[#Headers],[Mother''s Past Medical History]]),FALSE)</f>
        <v>Yes</v>
      </c>
      <c r="P313" s="1" t="str">
        <f>VLOOKUP(Cohort[[#This Row],[Code]],Codes[],COLUMN(Codes[[#Headers],[EDD + Mode of Conception]]),FALSE)</f>
        <v>Yes</v>
      </c>
      <c r="Q313" s="1" t="str">
        <f>VLOOKUP(Cohort[[#This Row],[Code]],Codes[],COLUMN(Codes[[#Headers],[Late Pregnancy History]]),FALSE)</f>
        <v>Yes</v>
      </c>
      <c r="R313" s="1" t="str">
        <f>VLOOKUP(Cohort[[#This Row],[Code]],Codes[],COLUMN(Codes[[#Headers],[Labour History]]),FALSE)</f>
        <v>Yes</v>
      </c>
      <c r="S313" s="1" t="str">
        <f>VLOOKUP(Cohort[[#This Row],[Code]],Codes[],COLUMN(Codes[[#Headers],[Baby Background Information]]),FALSE)</f>
        <v>Yes</v>
      </c>
      <c r="T313" s="1" t="str">
        <f>VLOOKUP(Cohort[[#This Row],[Code]],Codes[],COLUMN(Codes[[#Headers],[EPDS]]),FALSE)</f>
        <v>Yes</v>
      </c>
      <c r="U313" s="1" t="str">
        <f>VLOOKUP(Cohort[[#This Row],[Code]],Codes[],COLUMN(Codes[[#Headers],[Mother''s Medications]]),FALSE)</f>
        <v>Yes</v>
      </c>
      <c r="V313" s="1" t="str">
        <f>VLOOKUP(Cohort[[#This Row],[Code]],Codes[],COLUMN(Codes[[#Headers],[Baby Medications]]),FALSE)</f>
        <v>Yes</v>
      </c>
      <c r="W313" s="1" t="str">
        <f>VLOOKUP(Cohort[[#This Row],[Code]],Codes[],COLUMN(Codes[[#Headers],[Obstetric Histpry]]),FALSE)</f>
        <v>Yes</v>
      </c>
      <c r="X313" s="1" t="str">
        <f>VLOOKUP(Cohort[[#This Row],[Code]],Codes[],COLUMN(Codes[[#Headers],[18 Month Follow on Data]]),FALSE)</f>
        <v>No</v>
      </c>
    </row>
    <row r="314" spans="1:24" x14ac:dyDescent="0.2">
      <c r="A314" t="s">
        <v>326</v>
      </c>
      <c r="B314">
        <v>0</v>
      </c>
      <c r="C314">
        <v>0</v>
      </c>
      <c r="D314">
        <v>0</v>
      </c>
      <c r="E314">
        <v>1</v>
      </c>
      <c r="F314">
        <v>0</v>
      </c>
      <c r="G314">
        <v>0</v>
      </c>
      <c r="H314">
        <v>0</v>
      </c>
      <c r="I314" t="str" cm="1">
        <f t="array" ref="I314">TEXT(SUM(10^Code_Mask*(Cohort[[#This Row],[Fetal Pilot Scans, validated or not]:[Has child had an 18 month assessment.  NB this includes limited data, courtesy assessments etc]]&gt;0)),"0000000")</f>
        <v>0100000</v>
      </c>
      <c r="M314" s="1" t="str">
        <f>VLOOKUP(Cohort[[#This Row],[Code]],Codes[],COLUMN(Codes[[#Headers],[Meaning]]),FALSE)</f>
        <v>Term scan, not assessed</v>
      </c>
      <c r="N314" s="1" t="str">
        <f>VLOOKUP(Cohort[[#This Row],[Code]],Codes[],COLUMN(Codes[[#Headers],[Parents Demographic]]),FALSE)</f>
        <v>Yes</v>
      </c>
      <c r="O314" s="1" t="str">
        <f>VLOOKUP(Cohort[[#This Row],[Code]],Codes[],COLUMN(Codes[[#Headers],[Mother''s Past Medical History]]),FALSE)</f>
        <v>Yes</v>
      </c>
      <c r="P314" s="1" t="str">
        <f>VLOOKUP(Cohort[[#This Row],[Code]],Codes[],COLUMN(Codes[[#Headers],[EDD + Mode of Conception]]),FALSE)</f>
        <v>Yes</v>
      </c>
      <c r="Q314" s="1" t="str">
        <f>VLOOKUP(Cohort[[#This Row],[Code]],Codes[],COLUMN(Codes[[#Headers],[Late Pregnancy History]]),FALSE)</f>
        <v>Yes</v>
      </c>
      <c r="R314" s="1" t="str">
        <f>VLOOKUP(Cohort[[#This Row],[Code]],Codes[],COLUMN(Codes[[#Headers],[Labour History]]),FALSE)</f>
        <v>Yes</v>
      </c>
      <c r="S314" s="1" t="str">
        <f>VLOOKUP(Cohort[[#This Row],[Code]],Codes[],COLUMN(Codes[[#Headers],[Baby Background Information]]),FALSE)</f>
        <v>Yes</v>
      </c>
      <c r="T314" s="1" t="str">
        <f>VLOOKUP(Cohort[[#This Row],[Code]],Codes[],COLUMN(Codes[[#Headers],[EPDS]]),FALSE)</f>
        <v>Yes</v>
      </c>
      <c r="U314" s="1" t="str">
        <f>VLOOKUP(Cohort[[#This Row],[Code]],Codes[],COLUMN(Codes[[#Headers],[Mother''s Medications]]),FALSE)</f>
        <v>Yes</v>
      </c>
      <c r="V314" s="1" t="str">
        <f>VLOOKUP(Cohort[[#This Row],[Code]],Codes[],COLUMN(Codes[[#Headers],[Baby Medications]]),FALSE)</f>
        <v>Yes</v>
      </c>
      <c r="W314" s="1" t="str">
        <f>VLOOKUP(Cohort[[#This Row],[Code]],Codes[],COLUMN(Codes[[#Headers],[Obstetric Histpry]]),FALSE)</f>
        <v>Yes</v>
      </c>
      <c r="X314" s="1" t="str">
        <f>VLOOKUP(Cohort[[#This Row],[Code]],Codes[],COLUMN(Codes[[#Headers],[18 Month Follow on Data]]),FALSE)</f>
        <v>No</v>
      </c>
    </row>
    <row r="315" spans="1:24" x14ac:dyDescent="0.2">
      <c r="A315" t="s">
        <v>327</v>
      </c>
      <c r="B315">
        <v>0</v>
      </c>
      <c r="C315">
        <v>0</v>
      </c>
      <c r="D315">
        <v>0</v>
      </c>
      <c r="E315">
        <v>1</v>
      </c>
      <c r="F315">
        <v>0</v>
      </c>
      <c r="G315">
        <v>0</v>
      </c>
      <c r="H315">
        <v>1</v>
      </c>
      <c r="I315" t="str" cm="1">
        <f t="array" ref="I315">TEXT(SUM(10^Code_Mask*(Cohort[[#This Row],[Fetal Pilot Scans, validated or not]:[Has child had an 18 month assessment.  NB this includes limited data, courtesy assessments etc]]&gt;0)),"0000000")</f>
        <v>0100100</v>
      </c>
      <c r="M315" s="1" t="str">
        <f>VLOOKUP(Cohort[[#This Row],[Code]],Codes[],COLUMN(Codes[[#Headers],[Meaning]]),FALSE)</f>
        <v>Term scan, Assessed at 18 months</v>
      </c>
      <c r="N315" s="1" t="str">
        <f>VLOOKUP(Cohort[[#This Row],[Code]],Codes[],COLUMN(Codes[[#Headers],[Parents Demographic]]),FALSE)</f>
        <v>Yes</v>
      </c>
      <c r="O315" s="1" t="str">
        <f>VLOOKUP(Cohort[[#This Row],[Code]],Codes[],COLUMN(Codes[[#Headers],[Mother''s Past Medical History]]),FALSE)</f>
        <v>Yes</v>
      </c>
      <c r="P315" s="1" t="str">
        <f>VLOOKUP(Cohort[[#This Row],[Code]],Codes[],COLUMN(Codes[[#Headers],[EDD + Mode of Conception]]),FALSE)</f>
        <v>Yes</v>
      </c>
      <c r="Q315" s="1" t="str">
        <f>VLOOKUP(Cohort[[#This Row],[Code]],Codes[],COLUMN(Codes[[#Headers],[Late Pregnancy History]]),FALSE)</f>
        <v>Yes</v>
      </c>
      <c r="R315" s="1" t="str">
        <f>VLOOKUP(Cohort[[#This Row],[Code]],Codes[],COLUMN(Codes[[#Headers],[Labour History]]),FALSE)</f>
        <v>Yes</v>
      </c>
      <c r="S315" s="1" t="str">
        <f>VLOOKUP(Cohort[[#This Row],[Code]],Codes[],COLUMN(Codes[[#Headers],[Baby Background Information]]),FALSE)</f>
        <v>Yes</v>
      </c>
      <c r="T315" s="1" t="str">
        <f>VLOOKUP(Cohort[[#This Row],[Code]],Codes[],COLUMN(Codes[[#Headers],[EPDS]]),FALSE)</f>
        <v>Yes</v>
      </c>
      <c r="U315" s="1" t="str">
        <f>VLOOKUP(Cohort[[#This Row],[Code]],Codes[],COLUMN(Codes[[#Headers],[Mother''s Medications]]),FALSE)</f>
        <v>Yes</v>
      </c>
      <c r="V315" s="1" t="str">
        <f>VLOOKUP(Cohort[[#This Row],[Code]],Codes[],COLUMN(Codes[[#Headers],[Baby Medications]]),FALSE)</f>
        <v>Yes</v>
      </c>
      <c r="W315" s="1" t="str">
        <f>VLOOKUP(Cohort[[#This Row],[Code]],Codes[],COLUMN(Codes[[#Headers],[Obstetric Histpry]]),FALSE)</f>
        <v>Yes</v>
      </c>
      <c r="X315" s="1" t="str">
        <f>VLOOKUP(Cohort[[#This Row],[Code]],Codes[],COLUMN(Codes[[#Headers],[18 Month Follow on Data]]),FALSE)</f>
        <v>Yes</v>
      </c>
    </row>
    <row r="316" spans="1:24" x14ac:dyDescent="0.2">
      <c r="A316" t="s">
        <v>328</v>
      </c>
      <c r="B316">
        <v>0</v>
      </c>
      <c r="C316">
        <v>0</v>
      </c>
      <c r="D316">
        <v>0</v>
      </c>
      <c r="E316">
        <v>1</v>
      </c>
      <c r="F316">
        <v>0</v>
      </c>
      <c r="G316">
        <v>0</v>
      </c>
      <c r="H316">
        <v>1</v>
      </c>
      <c r="I316" t="str" cm="1">
        <f t="array" ref="I316">TEXT(SUM(10^Code_Mask*(Cohort[[#This Row],[Fetal Pilot Scans, validated or not]:[Has child had an 18 month assessment.  NB this includes limited data, courtesy assessments etc]]&gt;0)),"0000000")</f>
        <v>0100100</v>
      </c>
      <c r="M316" s="1" t="str">
        <f>VLOOKUP(Cohort[[#This Row],[Code]],Codes[],COLUMN(Codes[[#Headers],[Meaning]]),FALSE)</f>
        <v>Term scan, Assessed at 18 months</v>
      </c>
      <c r="N316" s="1" t="str">
        <f>VLOOKUP(Cohort[[#This Row],[Code]],Codes[],COLUMN(Codes[[#Headers],[Parents Demographic]]),FALSE)</f>
        <v>Yes</v>
      </c>
      <c r="O316" s="1" t="str">
        <f>VLOOKUP(Cohort[[#This Row],[Code]],Codes[],COLUMN(Codes[[#Headers],[Mother''s Past Medical History]]),FALSE)</f>
        <v>Yes</v>
      </c>
      <c r="P316" s="1" t="str">
        <f>VLOOKUP(Cohort[[#This Row],[Code]],Codes[],COLUMN(Codes[[#Headers],[EDD + Mode of Conception]]),FALSE)</f>
        <v>Yes</v>
      </c>
      <c r="Q316" s="1" t="str">
        <f>VLOOKUP(Cohort[[#This Row],[Code]],Codes[],COLUMN(Codes[[#Headers],[Late Pregnancy History]]),FALSE)</f>
        <v>Yes</v>
      </c>
      <c r="R316" s="1" t="str">
        <f>VLOOKUP(Cohort[[#This Row],[Code]],Codes[],COLUMN(Codes[[#Headers],[Labour History]]),FALSE)</f>
        <v>Yes</v>
      </c>
      <c r="S316" s="1" t="str">
        <f>VLOOKUP(Cohort[[#This Row],[Code]],Codes[],COLUMN(Codes[[#Headers],[Baby Background Information]]),FALSE)</f>
        <v>Yes</v>
      </c>
      <c r="T316" s="1" t="str">
        <f>VLOOKUP(Cohort[[#This Row],[Code]],Codes[],COLUMN(Codes[[#Headers],[EPDS]]),FALSE)</f>
        <v>Yes</v>
      </c>
      <c r="U316" s="1" t="str">
        <f>VLOOKUP(Cohort[[#This Row],[Code]],Codes[],COLUMN(Codes[[#Headers],[Mother''s Medications]]),FALSE)</f>
        <v>Yes</v>
      </c>
      <c r="V316" s="1" t="str">
        <f>VLOOKUP(Cohort[[#This Row],[Code]],Codes[],COLUMN(Codes[[#Headers],[Baby Medications]]),FALSE)</f>
        <v>Yes</v>
      </c>
      <c r="W316" s="1" t="str">
        <f>VLOOKUP(Cohort[[#This Row],[Code]],Codes[],COLUMN(Codes[[#Headers],[Obstetric Histpry]]),FALSE)</f>
        <v>Yes</v>
      </c>
      <c r="X316" s="1" t="str">
        <f>VLOOKUP(Cohort[[#This Row],[Code]],Codes[],COLUMN(Codes[[#Headers],[18 Month Follow on Data]]),FALSE)</f>
        <v>Yes</v>
      </c>
    </row>
    <row r="317" spans="1:24" x14ac:dyDescent="0.2">
      <c r="A317" t="s">
        <v>329</v>
      </c>
      <c r="B317">
        <v>0</v>
      </c>
      <c r="C317">
        <v>0</v>
      </c>
      <c r="D317">
        <v>0</v>
      </c>
      <c r="E317">
        <v>1</v>
      </c>
      <c r="F317">
        <v>0</v>
      </c>
      <c r="G317">
        <v>0</v>
      </c>
      <c r="H317">
        <v>1</v>
      </c>
      <c r="I317" t="str" cm="1">
        <f t="array" ref="I317">TEXT(SUM(10^Code_Mask*(Cohort[[#This Row],[Fetal Pilot Scans, validated or not]:[Has child had an 18 month assessment.  NB this includes limited data, courtesy assessments etc]]&gt;0)),"0000000")</f>
        <v>0100100</v>
      </c>
      <c r="M317" s="1" t="str">
        <f>VLOOKUP(Cohort[[#This Row],[Code]],Codes[],COLUMN(Codes[[#Headers],[Meaning]]),FALSE)</f>
        <v>Term scan, Assessed at 18 months</v>
      </c>
      <c r="N317" s="1" t="str">
        <f>VLOOKUP(Cohort[[#This Row],[Code]],Codes[],COLUMN(Codes[[#Headers],[Parents Demographic]]),FALSE)</f>
        <v>Yes</v>
      </c>
      <c r="O317" s="1" t="str">
        <f>VLOOKUP(Cohort[[#This Row],[Code]],Codes[],COLUMN(Codes[[#Headers],[Mother''s Past Medical History]]),FALSE)</f>
        <v>Yes</v>
      </c>
      <c r="P317" s="1" t="str">
        <f>VLOOKUP(Cohort[[#This Row],[Code]],Codes[],COLUMN(Codes[[#Headers],[EDD + Mode of Conception]]),FALSE)</f>
        <v>Yes</v>
      </c>
      <c r="Q317" s="1" t="str">
        <f>VLOOKUP(Cohort[[#This Row],[Code]],Codes[],COLUMN(Codes[[#Headers],[Late Pregnancy History]]),FALSE)</f>
        <v>Yes</v>
      </c>
      <c r="R317" s="1" t="str">
        <f>VLOOKUP(Cohort[[#This Row],[Code]],Codes[],COLUMN(Codes[[#Headers],[Labour History]]),FALSE)</f>
        <v>Yes</v>
      </c>
      <c r="S317" s="1" t="str">
        <f>VLOOKUP(Cohort[[#This Row],[Code]],Codes[],COLUMN(Codes[[#Headers],[Baby Background Information]]),FALSE)</f>
        <v>Yes</v>
      </c>
      <c r="T317" s="1" t="str">
        <f>VLOOKUP(Cohort[[#This Row],[Code]],Codes[],COLUMN(Codes[[#Headers],[EPDS]]),FALSE)</f>
        <v>Yes</v>
      </c>
      <c r="U317" s="1" t="str">
        <f>VLOOKUP(Cohort[[#This Row],[Code]],Codes[],COLUMN(Codes[[#Headers],[Mother''s Medications]]),FALSE)</f>
        <v>Yes</v>
      </c>
      <c r="V317" s="1" t="str">
        <f>VLOOKUP(Cohort[[#This Row],[Code]],Codes[],COLUMN(Codes[[#Headers],[Baby Medications]]),FALSE)</f>
        <v>Yes</v>
      </c>
      <c r="W317" s="1" t="str">
        <f>VLOOKUP(Cohort[[#This Row],[Code]],Codes[],COLUMN(Codes[[#Headers],[Obstetric Histpry]]),FALSE)</f>
        <v>Yes</v>
      </c>
      <c r="X317" s="1" t="str">
        <f>VLOOKUP(Cohort[[#This Row],[Code]],Codes[],COLUMN(Codes[[#Headers],[18 Month Follow on Data]]),FALSE)</f>
        <v>Yes</v>
      </c>
    </row>
    <row r="318" spans="1:24" x14ac:dyDescent="0.2">
      <c r="A318" t="s">
        <v>330</v>
      </c>
      <c r="B318">
        <v>0</v>
      </c>
      <c r="C318">
        <v>0</v>
      </c>
      <c r="D318">
        <v>0</v>
      </c>
      <c r="E318">
        <v>1</v>
      </c>
      <c r="F318">
        <v>0</v>
      </c>
      <c r="G318">
        <v>0</v>
      </c>
      <c r="H318">
        <v>1</v>
      </c>
      <c r="I318" t="str" cm="1">
        <f t="array" ref="I318">TEXT(SUM(10^Code_Mask*(Cohort[[#This Row],[Fetal Pilot Scans, validated or not]:[Has child had an 18 month assessment.  NB this includes limited data, courtesy assessments etc]]&gt;0)),"0000000")</f>
        <v>0100100</v>
      </c>
      <c r="M318" s="1" t="str">
        <f>VLOOKUP(Cohort[[#This Row],[Code]],Codes[],COLUMN(Codes[[#Headers],[Meaning]]),FALSE)</f>
        <v>Term scan, Assessed at 18 months</v>
      </c>
      <c r="N318" s="1" t="str">
        <f>VLOOKUP(Cohort[[#This Row],[Code]],Codes[],COLUMN(Codes[[#Headers],[Parents Demographic]]),FALSE)</f>
        <v>Yes</v>
      </c>
      <c r="O318" s="1" t="str">
        <f>VLOOKUP(Cohort[[#This Row],[Code]],Codes[],COLUMN(Codes[[#Headers],[Mother''s Past Medical History]]),FALSE)</f>
        <v>Yes</v>
      </c>
      <c r="P318" s="1" t="str">
        <f>VLOOKUP(Cohort[[#This Row],[Code]],Codes[],COLUMN(Codes[[#Headers],[EDD + Mode of Conception]]),FALSE)</f>
        <v>Yes</v>
      </c>
      <c r="Q318" s="1" t="str">
        <f>VLOOKUP(Cohort[[#This Row],[Code]],Codes[],COLUMN(Codes[[#Headers],[Late Pregnancy History]]),FALSE)</f>
        <v>Yes</v>
      </c>
      <c r="R318" s="1" t="str">
        <f>VLOOKUP(Cohort[[#This Row],[Code]],Codes[],COLUMN(Codes[[#Headers],[Labour History]]),FALSE)</f>
        <v>Yes</v>
      </c>
      <c r="S318" s="1" t="str">
        <f>VLOOKUP(Cohort[[#This Row],[Code]],Codes[],COLUMN(Codes[[#Headers],[Baby Background Information]]),FALSE)</f>
        <v>Yes</v>
      </c>
      <c r="T318" s="1" t="str">
        <f>VLOOKUP(Cohort[[#This Row],[Code]],Codes[],COLUMN(Codes[[#Headers],[EPDS]]),FALSE)</f>
        <v>Yes</v>
      </c>
      <c r="U318" s="1" t="str">
        <f>VLOOKUP(Cohort[[#This Row],[Code]],Codes[],COLUMN(Codes[[#Headers],[Mother''s Medications]]),FALSE)</f>
        <v>Yes</v>
      </c>
      <c r="V318" s="1" t="str">
        <f>VLOOKUP(Cohort[[#This Row],[Code]],Codes[],COLUMN(Codes[[#Headers],[Baby Medications]]),FALSE)</f>
        <v>Yes</v>
      </c>
      <c r="W318" s="1" t="str">
        <f>VLOOKUP(Cohort[[#This Row],[Code]],Codes[],COLUMN(Codes[[#Headers],[Obstetric Histpry]]),FALSE)</f>
        <v>Yes</v>
      </c>
      <c r="X318" s="1" t="str">
        <f>VLOOKUP(Cohort[[#This Row],[Code]],Codes[],COLUMN(Codes[[#Headers],[18 Month Follow on Data]]),FALSE)</f>
        <v>Yes</v>
      </c>
    </row>
    <row r="319" spans="1:24" x14ac:dyDescent="0.2">
      <c r="A319" t="s">
        <v>331</v>
      </c>
      <c r="B319">
        <v>0</v>
      </c>
      <c r="C319">
        <v>0</v>
      </c>
      <c r="D319">
        <v>0</v>
      </c>
      <c r="E319">
        <v>1</v>
      </c>
      <c r="F319">
        <v>0</v>
      </c>
      <c r="G319">
        <v>0</v>
      </c>
      <c r="H319">
        <v>1</v>
      </c>
      <c r="I319" t="str" cm="1">
        <f t="array" ref="I319">TEXT(SUM(10^Code_Mask*(Cohort[[#This Row],[Fetal Pilot Scans, validated or not]:[Has child had an 18 month assessment.  NB this includes limited data, courtesy assessments etc]]&gt;0)),"0000000")</f>
        <v>0100100</v>
      </c>
      <c r="M319" s="1" t="str">
        <f>VLOOKUP(Cohort[[#This Row],[Code]],Codes[],COLUMN(Codes[[#Headers],[Meaning]]),FALSE)</f>
        <v>Term scan, Assessed at 18 months</v>
      </c>
      <c r="N319" s="1" t="str">
        <f>VLOOKUP(Cohort[[#This Row],[Code]],Codes[],COLUMN(Codes[[#Headers],[Parents Demographic]]),FALSE)</f>
        <v>Yes</v>
      </c>
      <c r="O319" s="1" t="str">
        <f>VLOOKUP(Cohort[[#This Row],[Code]],Codes[],COLUMN(Codes[[#Headers],[Mother''s Past Medical History]]),FALSE)</f>
        <v>Yes</v>
      </c>
      <c r="P319" s="1" t="str">
        <f>VLOOKUP(Cohort[[#This Row],[Code]],Codes[],COLUMN(Codes[[#Headers],[EDD + Mode of Conception]]),FALSE)</f>
        <v>Yes</v>
      </c>
      <c r="Q319" s="1" t="str">
        <f>VLOOKUP(Cohort[[#This Row],[Code]],Codes[],COLUMN(Codes[[#Headers],[Late Pregnancy History]]),FALSE)</f>
        <v>Yes</v>
      </c>
      <c r="R319" s="1" t="str">
        <f>VLOOKUP(Cohort[[#This Row],[Code]],Codes[],COLUMN(Codes[[#Headers],[Labour History]]),FALSE)</f>
        <v>Yes</v>
      </c>
      <c r="S319" s="1" t="str">
        <f>VLOOKUP(Cohort[[#This Row],[Code]],Codes[],COLUMN(Codes[[#Headers],[Baby Background Information]]),FALSE)</f>
        <v>Yes</v>
      </c>
      <c r="T319" s="1" t="str">
        <f>VLOOKUP(Cohort[[#This Row],[Code]],Codes[],COLUMN(Codes[[#Headers],[EPDS]]),FALSE)</f>
        <v>Yes</v>
      </c>
      <c r="U319" s="1" t="str">
        <f>VLOOKUP(Cohort[[#This Row],[Code]],Codes[],COLUMN(Codes[[#Headers],[Mother''s Medications]]),FALSE)</f>
        <v>Yes</v>
      </c>
      <c r="V319" s="1" t="str">
        <f>VLOOKUP(Cohort[[#This Row],[Code]],Codes[],COLUMN(Codes[[#Headers],[Baby Medications]]),FALSE)</f>
        <v>Yes</v>
      </c>
      <c r="W319" s="1" t="str">
        <f>VLOOKUP(Cohort[[#This Row],[Code]],Codes[],COLUMN(Codes[[#Headers],[Obstetric Histpry]]),FALSE)</f>
        <v>Yes</v>
      </c>
      <c r="X319" s="1" t="str">
        <f>VLOOKUP(Cohort[[#This Row],[Code]],Codes[],COLUMN(Codes[[#Headers],[18 Month Follow on Data]]),FALSE)</f>
        <v>Yes</v>
      </c>
    </row>
    <row r="320" spans="1:24" x14ac:dyDescent="0.2">
      <c r="A320" t="s">
        <v>332</v>
      </c>
      <c r="B320">
        <v>0</v>
      </c>
      <c r="C320">
        <v>0</v>
      </c>
      <c r="D320">
        <v>0</v>
      </c>
      <c r="E320">
        <v>1</v>
      </c>
      <c r="F320">
        <v>0</v>
      </c>
      <c r="G320">
        <v>0</v>
      </c>
      <c r="H320">
        <v>1</v>
      </c>
      <c r="I320" t="str" cm="1">
        <f t="array" ref="I320">TEXT(SUM(10^Code_Mask*(Cohort[[#This Row],[Fetal Pilot Scans, validated or not]:[Has child had an 18 month assessment.  NB this includes limited data, courtesy assessments etc]]&gt;0)),"0000000")</f>
        <v>0100100</v>
      </c>
      <c r="M320" s="1" t="str">
        <f>VLOOKUP(Cohort[[#This Row],[Code]],Codes[],COLUMN(Codes[[#Headers],[Meaning]]),FALSE)</f>
        <v>Term scan, Assessed at 18 months</v>
      </c>
      <c r="N320" s="1" t="str">
        <f>VLOOKUP(Cohort[[#This Row],[Code]],Codes[],COLUMN(Codes[[#Headers],[Parents Demographic]]),FALSE)</f>
        <v>Yes</v>
      </c>
      <c r="O320" s="1" t="str">
        <f>VLOOKUP(Cohort[[#This Row],[Code]],Codes[],COLUMN(Codes[[#Headers],[Mother''s Past Medical History]]),FALSE)</f>
        <v>Yes</v>
      </c>
      <c r="P320" s="1" t="str">
        <f>VLOOKUP(Cohort[[#This Row],[Code]],Codes[],COLUMN(Codes[[#Headers],[EDD + Mode of Conception]]),FALSE)</f>
        <v>Yes</v>
      </c>
      <c r="Q320" s="1" t="str">
        <f>VLOOKUP(Cohort[[#This Row],[Code]],Codes[],COLUMN(Codes[[#Headers],[Late Pregnancy History]]),FALSE)</f>
        <v>Yes</v>
      </c>
      <c r="R320" s="1" t="str">
        <f>VLOOKUP(Cohort[[#This Row],[Code]],Codes[],COLUMN(Codes[[#Headers],[Labour History]]),FALSE)</f>
        <v>Yes</v>
      </c>
      <c r="S320" s="1" t="str">
        <f>VLOOKUP(Cohort[[#This Row],[Code]],Codes[],COLUMN(Codes[[#Headers],[Baby Background Information]]),FALSE)</f>
        <v>Yes</v>
      </c>
      <c r="T320" s="1" t="str">
        <f>VLOOKUP(Cohort[[#This Row],[Code]],Codes[],COLUMN(Codes[[#Headers],[EPDS]]),FALSE)</f>
        <v>Yes</v>
      </c>
      <c r="U320" s="1" t="str">
        <f>VLOOKUP(Cohort[[#This Row],[Code]],Codes[],COLUMN(Codes[[#Headers],[Mother''s Medications]]),FALSE)</f>
        <v>Yes</v>
      </c>
      <c r="V320" s="1" t="str">
        <f>VLOOKUP(Cohort[[#This Row],[Code]],Codes[],COLUMN(Codes[[#Headers],[Baby Medications]]),FALSE)</f>
        <v>Yes</v>
      </c>
      <c r="W320" s="1" t="str">
        <f>VLOOKUP(Cohort[[#This Row],[Code]],Codes[],COLUMN(Codes[[#Headers],[Obstetric Histpry]]),FALSE)</f>
        <v>Yes</v>
      </c>
      <c r="X320" s="1" t="str">
        <f>VLOOKUP(Cohort[[#This Row],[Code]],Codes[],COLUMN(Codes[[#Headers],[18 Month Follow on Data]]),FALSE)</f>
        <v>Yes</v>
      </c>
    </row>
    <row r="321" spans="1:24" x14ac:dyDescent="0.2">
      <c r="A321" t="s">
        <v>333</v>
      </c>
      <c r="B321">
        <v>0</v>
      </c>
      <c r="C321">
        <v>0</v>
      </c>
      <c r="D321">
        <v>0</v>
      </c>
      <c r="E321">
        <v>1</v>
      </c>
      <c r="F321">
        <v>0</v>
      </c>
      <c r="G321">
        <v>0</v>
      </c>
      <c r="H321">
        <v>1</v>
      </c>
      <c r="I321" t="str" cm="1">
        <f t="array" ref="I321">TEXT(SUM(10^Code_Mask*(Cohort[[#This Row],[Fetal Pilot Scans, validated or not]:[Has child had an 18 month assessment.  NB this includes limited data, courtesy assessments etc]]&gt;0)),"0000000")</f>
        <v>0100100</v>
      </c>
      <c r="M321" s="1" t="str">
        <f>VLOOKUP(Cohort[[#This Row],[Code]],Codes[],COLUMN(Codes[[#Headers],[Meaning]]),FALSE)</f>
        <v>Term scan, Assessed at 18 months</v>
      </c>
      <c r="N321" s="1" t="str">
        <f>VLOOKUP(Cohort[[#This Row],[Code]],Codes[],COLUMN(Codes[[#Headers],[Parents Demographic]]),FALSE)</f>
        <v>Yes</v>
      </c>
      <c r="O321" s="1" t="str">
        <f>VLOOKUP(Cohort[[#This Row],[Code]],Codes[],COLUMN(Codes[[#Headers],[Mother''s Past Medical History]]),FALSE)</f>
        <v>Yes</v>
      </c>
      <c r="P321" s="1" t="str">
        <f>VLOOKUP(Cohort[[#This Row],[Code]],Codes[],COLUMN(Codes[[#Headers],[EDD + Mode of Conception]]),FALSE)</f>
        <v>Yes</v>
      </c>
      <c r="Q321" s="1" t="str">
        <f>VLOOKUP(Cohort[[#This Row],[Code]],Codes[],COLUMN(Codes[[#Headers],[Late Pregnancy History]]),FALSE)</f>
        <v>Yes</v>
      </c>
      <c r="R321" s="1" t="str">
        <f>VLOOKUP(Cohort[[#This Row],[Code]],Codes[],COLUMN(Codes[[#Headers],[Labour History]]),FALSE)</f>
        <v>Yes</v>
      </c>
      <c r="S321" s="1" t="str">
        <f>VLOOKUP(Cohort[[#This Row],[Code]],Codes[],COLUMN(Codes[[#Headers],[Baby Background Information]]),FALSE)</f>
        <v>Yes</v>
      </c>
      <c r="T321" s="1" t="str">
        <f>VLOOKUP(Cohort[[#This Row],[Code]],Codes[],COLUMN(Codes[[#Headers],[EPDS]]),FALSE)</f>
        <v>Yes</v>
      </c>
      <c r="U321" s="1" t="str">
        <f>VLOOKUP(Cohort[[#This Row],[Code]],Codes[],COLUMN(Codes[[#Headers],[Mother''s Medications]]),FALSE)</f>
        <v>Yes</v>
      </c>
      <c r="V321" s="1" t="str">
        <f>VLOOKUP(Cohort[[#This Row],[Code]],Codes[],COLUMN(Codes[[#Headers],[Baby Medications]]),FALSE)</f>
        <v>Yes</v>
      </c>
      <c r="W321" s="1" t="str">
        <f>VLOOKUP(Cohort[[#This Row],[Code]],Codes[],COLUMN(Codes[[#Headers],[Obstetric Histpry]]),FALSE)</f>
        <v>Yes</v>
      </c>
      <c r="X321" s="1" t="str">
        <f>VLOOKUP(Cohort[[#This Row],[Code]],Codes[],COLUMN(Codes[[#Headers],[18 Month Follow on Data]]),FALSE)</f>
        <v>Yes</v>
      </c>
    </row>
    <row r="322" spans="1:24" x14ac:dyDescent="0.2">
      <c r="A322" t="s">
        <v>334</v>
      </c>
      <c r="B322">
        <v>0</v>
      </c>
      <c r="C322">
        <v>0</v>
      </c>
      <c r="D322">
        <v>0</v>
      </c>
      <c r="E322">
        <v>1</v>
      </c>
      <c r="F322">
        <v>0</v>
      </c>
      <c r="G322">
        <v>0</v>
      </c>
      <c r="H322">
        <v>1</v>
      </c>
      <c r="I322" t="str" cm="1">
        <f t="array" ref="I322">TEXT(SUM(10^Code_Mask*(Cohort[[#This Row],[Fetal Pilot Scans, validated or not]:[Has child had an 18 month assessment.  NB this includes limited data, courtesy assessments etc]]&gt;0)),"0000000")</f>
        <v>0100100</v>
      </c>
      <c r="M322" s="1" t="str">
        <f>VLOOKUP(Cohort[[#This Row],[Code]],Codes[],COLUMN(Codes[[#Headers],[Meaning]]),FALSE)</f>
        <v>Term scan, Assessed at 18 months</v>
      </c>
      <c r="N322" s="1" t="str">
        <f>VLOOKUP(Cohort[[#This Row],[Code]],Codes[],COLUMN(Codes[[#Headers],[Parents Demographic]]),FALSE)</f>
        <v>Yes</v>
      </c>
      <c r="O322" s="1" t="str">
        <f>VLOOKUP(Cohort[[#This Row],[Code]],Codes[],COLUMN(Codes[[#Headers],[Mother''s Past Medical History]]),FALSE)</f>
        <v>Yes</v>
      </c>
      <c r="P322" s="1" t="str">
        <f>VLOOKUP(Cohort[[#This Row],[Code]],Codes[],COLUMN(Codes[[#Headers],[EDD + Mode of Conception]]),FALSE)</f>
        <v>Yes</v>
      </c>
      <c r="Q322" s="1" t="str">
        <f>VLOOKUP(Cohort[[#This Row],[Code]],Codes[],COLUMN(Codes[[#Headers],[Late Pregnancy History]]),FALSE)</f>
        <v>Yes</v>
      </c>
      <c r="R322" s="1" t="str">
        <f>VLOOKUP(Cohort[[#This Row],[Code]],Codes[],COLUMN(Codes[[#Headers],[Labour History]]),FALSE)</f>
        <v>Yes</v>
      </c>
      <c r="S322" s="1" t="str">
        <f>VLOOKUP(Cohort[[#This Row],[Code]],Codes[],COLUMN(Codes[[#Headers],[Baby Background Information]]),FALSE)</f>
        <v>Yes</v>
      </c>
      <c r="T322" s="1" t="str">
        <f>VLOOKUP(Cohort[[#This Row],[Code]],Codes[],COLUMN(Codes[[#Headers],[EPDS]]),FALSE)</f>
        <v>Yes</v>
      </c>
      <c r="U322" s="1" t="str">
        <f>VLOOKUP(Cohort[[#This Row],[Code]],Codes[],COLUMN(Codes[[#Headers],[Mother''s Medications]]),FALSE)</f>
        <v>Yes</v>
      </c>
      <c r="V322" s="1" t="str">
        <f>VLOOKUP(Cohort[[#This Row],[Code]],Codes[],COLUMN(Codes[[#Headers],[Baby Medications]]),FALSE)</f>
        <v>Yes</v>
      </c>
      <c r="W322" s="1" t="str">
        <f>VLOOKUP(Cohort[[#This Row],[Code]],Codes[],COLUMN(Codes[[#Headers],[Obstetric Histpry]]),FALSE)</f>
        <v>Yes</v>
      </c>
      <c r="X322" s="1" t="str">
        <f>VLOOKUP(Cohort[[#This Row],[Code]],Codes[],COLUMN(Codes[[#Headers],[18 Month Follow on Data]]),FALSE)</f>
        <v>Yes</v>
      </c>
    </row>
    <row r="323" spans="1:24" x14ac:dyDescent="0.2">
      <c r="A323" t="s">
        <v>335</v>
      </c>
      <c r="B323">
        <v>0</v>
      </c>
      <c r="C323">
        <v>0</v>
      </c>
      <c r="D323">
        <v>0</v>
      </c>
      <c r="E323">
        <v>1</v>
      </c>
      <c r="F323">
        <v>0</v>
      </c>
      <c r="G323">
        <v>0</v>
      </c>
      <c r="H323">
        <v>1</v>
      </c>
      <c r="I323" t="str" cm="1">
        <f t="array" ref="I323">TEXT(SUM(10^Code_Mask*(Cohort[[#This Row],[Fetal Pilot Scans, validated or not]:[Has child had an 18 month assessment.  NB this includes limited data, courtesy assessments etc]]&gt;0)),"0000000")</f>
        <v>0100100</v>
      </c>
      <c r="M323" s="1" t="str">
        <f>VLOOKUP(Cohort[[#This Row],[Code]],Codes[],COLUMN(Codes[[#Headers],[Meaning]]),FALSE)</f>
        <v>Term scan, Assessed at 18 months</v>
      </c>
      <c r="N323" s="1" t="str">
        <f>VLOOKUP(Cohort[[#This Row],[Code]],Codes[],COLUMN(Codes[[#Headers],[Parents Demographic]]),FALSE)</f>
        <v>Yes</v>
      </c>
      <c r="O323" s="1" t="str">
        <f>VLOOKUP(Cohort[[#This Row],[Code]],Codes[],COLUMN(Codes[[#Headers],[Mother''s Past Medical History]]),FALSE)</f>
        <v>Yes</v>
      </c>
      <c r="P323" s="1" t="str">
        <f>VLOOKUP(Cohort[[#This Row],[Code]],Codes[],COLUMN(Codes[[#Headers],[EDD + Mode of Conception]]),FALSE)</f>
        <v>Yes</v>
      </c>
      <c r="Q323" s="1" t="str">
        <f>VLOOKUP(Cohort[[#This Row],[Code]],Codes[],COLUMN(Codes[[#Headers],[Late Pregnancy History]]),FALSE)</f>
        <v>Yes</v>
      </c>
      <c r="R323" s="1" t="str">
        <f>VLOOKUP(Cohort[[#This Row],[Code]],Codes[],COLUMN(Codes[[#Headers],[Labour History]]),FALSE)</f>
        <v>Yes</v>
      </c>
      <c r="S323" s="1" t="str">
        <f>VLOOKUP(Cohort[[#This Row],[Code]],Codes[],COLUMN(Codes[[#Headers],[Baby Background Information]]),FALSE)</f>
        <v>Yes</v>
      </c>
      <c r="T323" s="1" t="str">
        <f>VLOOKUP(Cohort[[#This Row],[Code]],Codes[],COLUMN(Codes[[#Headers],[EPDS]]),FALSE)</f>
        <v>Yes</v>
      </c>
      <c r="U323" s="1" t="str">
        <f>VLOOKUP(Cohort[[#This Row],[Code]],Codes[],COLUMN(Codes[[#Headers],[Mother''s Medications]]),FALSE)</f>
        <v>Yes</v>
      </c>
      <c r="V323" s="1" t="str">
        <f>VLOOKUP(Cohort[[#This Row],[Code]],Codes[],COLUMN(Codes[[#Headers],[Baby Medications]]),FALSE)</f>
        <v>Yes</v>
      </c>
      <c r="W323" s="1" t="str">
        <f>VLOOKUP(Cohort[[#This Row],[Code]],Codes[],COLUMN(Codes[[#Headers],[Obstetric Histpry]]),FALSE)</f>
        <v>Yes</v>
      </c>
      <c r="X323" s="1" t="str">
        <f>VLOOKUP(Cohort[[#This Row],[Code]],Codes[],COLUMN(Codes[[#Headers],[18 Month Follow on Data]]),FALSE)</f>
        <v>Yes</v>
      </c>
    </row>
    <row r="324" spans="1:24" x14ac:dyDescent="0.2">
      <c r="A324" t="s">
        <v>336</v>
      </c>
      <c r="B324">
        <v>0</v>
      </c>
      <c r="C324">
        <v>0</v>
      </c>
      <c r="D324">
        <v>0</v>
      </c>
      <c r="E324">
        <v>1</v>
      </c>
      <c r="F324">
        <v>0</v>
      </c>
      <c r="G324">
        <v>0</v>
      </c>
      <c r="H324">
        <v>1</v>
      </c>
      <c r="I324" t="str" cm="1">
        <f t="array" ref="I324">TEXT(SUM(10^Code_Mask*(Cohort[[#This Row],[Fetal Pilot Scans, validated or not]:[Has child had an 18 month assessment.  NB this includes limited data, courtesy assessments etc]]&gt;0)),"0000000")</f>
        <v>0100100</v>
      </c>
      <c r="M324" s="1" t="str">
        <f>VLOOKUP(Cohort[[#This Row],[Code]],Codes[],COLUMN(Codes[[#Headers],[Meaning]]),FALSE)</f>
        <v>Term scan, Assessed at 18 months</v>
      </c>
      <c r="N324" s="1" t="str">
        <f>VLOOKUP(Cohort[[#This Row],[Code]],Codes[],COLUMN(Codes[[#Headers],[Parents Demographic]]),FALSE)</f>
        <v>Yes</v>
      </c>
      <c r="O324" s="1" t="str">
        <f>VLOOKUP(Cohort[[#This Row],[Code]],Codes[],COLUMN(Codes[[#Headers],[Mother''s Past Medical History]]),FALSE)</f>
        <v>Yes</v>
      </c>
      <c r="P324" s="1" t="str">
        <f>VLOOKUP(Cohort[[#This Row],[Code]],Codes[],COLUMN(Codes[[#Headers],[EDD + Mode of Conception]]),FALSE)</f>
        <v>Yes</v>
      </c>
      <c r="Q324" s="1" t="str">
        <f>VLOOKUP(Cohort[[#This Row],[Code]],Codes[],COLUMN(Codes[[#Headers],[Late Pregnancy History]]),FALSE)</f>
        <v>Yes</v>
      </c>
      <c r="R324" s="1" t="str">
        <f>VLOOKUP(Cohort[[#This Row],[Code]],Codes[],COLUMN(Codes[[#Headers],[Labour History]]),FALSE)</f>
        <v>Yes</v>
      </c>
      <c r="S324" s="1" t="str">
        <f>VLOOKUP(Cohort[[#This Row],[Code]],Codes[],COLUMN(Codes[[#Headers],[Baby Background Information]]),FALSE)</f>
        <v>Yes</v>
      </c>
      <c r="T324" s="1" t="str">
        <f>VLOOKUP(Cohort[[#This Row],[Code]],Codes[],COLUMN(Codes[[#Headers],[EPDS]]),FALSE)</f>
        <v>Yes</v>
      </c>
      <c r="U324" s="1" t="str">
        <f>VLOOKUP(Cohort[[#This Row],[Code]],Codes[],COLUMN(Codes[[#Headers],[Mother''s Medications]]),FALSE)</f>
        <v>Yes</v>
      </c>
      <c r="V324" s="1" t="str">
        <f>VLOOKUP(Cohort[[#This Row],[Code]],Codes[],COLUMN(Codes[[#Headers],[Baby Medications]]),FALSE)</f>
        <v>Yes</v>
      </c>
      <c r="W324" s="1" t="str">
        <f>VLOOKUP(Cohort[[#This Row],[Code]],Codes[],COLUMN(Codes[[#Headers],[Obstetric Histpry]]),FALSE)</f>
        <v>Yes</v>
      </c>
      <c r="X324" s="1" t="str">
        <f>VLOOKUP(Cohort[[#This Row],[Code]],Codes[],COLUMN(Codes[[#Headers],[18 Month Follow on Data]]),FALSE)</f>
        <v>Yes</v>
      </c>
    </row>
    <row r="325" spans="1:24" x14ac:dyDescent="0.2">
      <c r="A325" t="s">
        <v>337</v>
      </c>
      <c r="B325">
        <v>0</v>
      </c>
      <c r="C325">
        <v>0</v>
      </c>
      <c r="D325">
        <v>0</v>
      </c>
      <c r="E325">
        <v>1</v>
      </c>
      <c r="F325">
        <v>0</v>
      </c>
      <c r="G325">
        <v>0</v>
      </c>
      <c r="H325">
        <v>1</v>
      </c>
      <c r="I325" t="str" cm="1">
        <f t="array" ref="I325">TEXT(SUM(10^Code_Mask*(Cohort[[#This Row],[Fetal Pilot Scans, validated or not]:[Has child had an 18 month assessment.  NB this includes limited data, courtesy assessments etc]]&gt;0)),"0000000")</f>
        <v>0100100</v>
      </c>
      <c r="M325" s="1" t="str">
        <f>VLOOKUP(Cohort[[#This Row],[Code]],Codes[],COLUMN(Codes[[#Headers],[Meaning]]),FALSE)</f>
        <v>Term scan, Assessed at 18 months</v>
      </c>
      <c r="N325" s="1" t="str">
        <f>VLOOKUP(Cohort[[#This Row],[Code]],Codes[],COLUMN(Codes[[#Headers],[Parents Demographic]]),FALSE)</f>
        <v>Yes</v>
      </c>
      <c r="O325" s="1" t="str">
        <f>VLOOKUP(Cohort[[#This Row],[Code]],Codes[],COLUMN(Codes[[#Headers],[Mother''s Past Medical History]]),FALSE)</f>
        <v>Yes</v>
      </c>
      <c r="P325" s="1" t="str">
        <f>VLOOKUP(Cohort[[#This Row],[Code]],Codes[],COLUMN(Codes[[#Headers],[EDD + Mode of Conception]]),FALSE)</f>
        <v>Yes</v>
      </c>
      <c r="Q325" s="1" t="str">
        <f>VLOOKUP(Cohort[[#This Row],[Code]],Codes[],COLUMN(Codes[[#Headers],[Late Pregnancy History]]),FALSE)</f>
        <v>Yes</v>
      </c>
      <c r="R325" s="1" t="str">
        <f>VLOOKUP(Cohort[[#This Row],[Code]],Codes[],COLUMN(Codes[[#Headers],[Labour History]]),FALSE)</f>
        <v>Yes</v>
      </c>
      <c r="S325" s="1" t="str">
        <f>VLOOKUP(Cohort[[#This Row],[Code]],Codes[],COLUMN(Codes[[#Headers],[Baby Background Information]]),FALSE)</f>
        <v>Yes</v>
      </c>
      <c r="T325" s="1" t="str">
        <f>VLOOKUP(Cohort[[#This Row],[Code]],Codes[],COLUMN(Codes[[#Headers],[EPDS]]),FALSE)</f>
        <v>Yes</v>
      </c>
      <c r="U325" s="1" t="str">
        <f>VLOOKUP(Cohort[[#This Row],[Code]],Codes[],COLUMN(Codes[[#Headers],[Mother''s Medications]]),FALSE)</f>
        <v>Yes</v>
      </c>
      <c r="V325" s="1" t="str">
        <f>VLOOKUP(Cohort[[#This Row],[Code]],Codes[],COLUMN(Codes[[#Headers],[Baby Medications]]),FALSE)</f>
        <v>Yes</v>
      </c>
      <c r="W325" s="1" t="str">
        <f>VLOOKUP(Cohort[[#This Row],[Code]],Codes[],COLUMN(Codes[[#Headers],[Obstetric Histpry]]),FALSE)</f>
        <v>Yes</v>
      </c>
      <c r="X325" s="1" t="str">
        <f>VLOOKUP(Cohort[[#This Row],[Code]],Codes[],COLUMN(Codes[[#Headers],[18 Month Follow on Data]]),FALSE)</f>
        <v>Yes</v>
      </c>
    </row>
    <row r="326" spans="1:24" ht="51" x14ac:dyDescent="0.2">
      <c r="A326" t="s">
        <v>338</v>
      </c>
      <c r="B326">
        <v>0</v>
      </c>
      <c r="C326">
        <v>0</v>
      </c>
      <c r="D326">
        <v>0</v>
      </c>
      <c r="E326">
        <v>1</v>
      </c>
      <c r="F326">
        <v>0</v>
      </c>
      <c r="G326">
        <v>0</v>
      </c>
      <c r="H326">
        <v>0</v>
      </c>
      <c r="I326" t="str" cm="1">
        <f t="array" ref="I326">TEXT(SUM(10^Code_Mask*(Cohort[[#This Row],[Fetal Pilot Scans, validated or not]:[Has child had an 18 month assessment.  NB this includes limited data, courtesy assessments etc]]&gt;0)),"0000000")</f>
        <v>0100000</v>
      </c>
      <c r="K326" s="1" t="s">
        <v>16</v>
      </c>
      <c r="M326" s="1" t="str">
        <f>VLOOKUP(Cohort[[#This Row],[Code]],Codes[],COLUMN(Codes[[#Headers],[Meaning]]),FALSE)</f>
        <v>Term scan, not assessed</v>
      </c>
      <c r="N326" s="1" t="str">
        <f>VLOOKUP(Cohort[[#This Row],[Code]],Codes[],COLUMN(Codes[[#Headers],[Parents Demographic]]),FALSE)</f>
        <v>Yes</v>
      </c>
      <c r="O326" s="1" t="str">
        <f>VLOOKUP(Cohort[[#This Row],[Code]],Codes[],COLUMN(Codes[[#Headers],[Mother''s Past Medical History]]),FALSE)</f>
        <v>Yes</v>
      </c>
      <c r="P326" s="1" t="str">
        <f>VLOOKUP(Cohort[[#This Row],[Code]],Codes[],COLUMN(Codes[[#Headers],[EDD + Mode of Conception]]),FALSE)</f>
        <v>Yes</v>
      </c>
      <c r="Q326" s="1" t="str">
        <f>VLOOKUP(Cohort[[#This Row],[Code]],Codes[],COLUMN(Codes[[#Headers],[Late Pregnancy History]]),FALSE)</f>
        <v>Yes</v>
      </c>
      <c r="R326" s="1" t="str">
        <f>VLOOKUP(Cohort[[#This Row],[Code]],Codes[],COLUMN(Codes[[#Headers],[Labour History]]),FALSE)</f>
        <v>Yes</v>
      </c>
      <c r="S326" s="1" t="str">
        <f>VLOOKUP(Cohort[[#This Row],[Code]],Codes[],COLUMN(Codes[[#Headers],[Baby Background Information]]),FALSE)</f>
        <v>Yes</v>
      </c>
      <c r="T326" s="1" t="str">
        <f>VLOOKUP(Cohort[[#This Row],[Code]],Codes[],COLUMN(Codes[[#Headers],[EPDS]]),FALSE)</f>
        <v>Yes</v>
      </c>
      <c r="U326" s="1" t="str">
        <f>VLOOKUP(Cohort[[#This Row],[Code]],Codes[],COLUMN(Codes[[#Headers],[Mother''s Medications]]),FALSE)</f>
        <v>Yes</v>
      </c>
      <c r="V326" s="1" t="str">
        <f>VLOOKUP(Cohort[[#This Row],[Code]],Codes[],COLUMN(Codes[[#Headers],[Baby Medications]]),FALSE)</f>
        <v>Yes</v>
      </c>
      <c r="W326" s="1" t="str">
        <f>VLOOKUP(Cohort[[#This Row],[Code]],Codes[],COLUMN(Codes[[#Headers],[Obstetric Histpry]]),FALSE)</f>
        <v>Yes</v>
      </c>
      <c r="X326" s="1" t="str">
        <f>VLOOKUP(Cohort[[#This Row],[Code]],Codes[],COLUMN(Codes[[#Headers],[18 Month Follow on Data]]),FALSE)</f>
        <v>No</v>
      </c>
    </row>
    <row r="327" spans="1:24" x14ac:dyDescent="0.2">
      <c r="A327" t="s">
        <v>339</v>
      </c>
      <c r="B327">
        <v>0</v>
      </c>
      <c r="C327">
        <v>0</v>
      </c>
      <c r="D327">
        <v>0</v>
      </c>
      <c r="E327">
        <v>1</v>
      </c>
      <c r="F327">
        <v>0</v>
      </c>
      <c r="G327">
        <v>0</v>
      </c>
      <c r="H327">
        <v>1</v>
      </c>
      <c r="I327" t="str" cm="1">
        <f t="array" ref="I327">TEXT(SUM(10^Code_Mask*(Cohort[[#This Row],[Fetal Pilot Scans, validated or not]:[Has child had an 18 month assessment.  NB this includes limited data, courtesy assessments etc]]&gt;0)),"0000000")</f>
        <v>0100100</v>
      </c>
      <c r="M327" s="1" t="str">
        <f>VLOOKUP(Cohort[[#This Row],[Code]],Codes[],COLUMN(Codes[[#Headers],[Meaning]]),FALSE)</f>
        <v>Term scan, Assessed at 18 months</v>
      </c>
      <c r="N327" s="1" t="str">
        <f>VLOOKUP(Cohort[[#This Row],[Code]],Codes[],COLUMN(Codes[[#Headers],[Parents Demographic]]),FALSE)</f>
        <v>Yes</v>
      </c>
      <c r="O327" s="1" t="str">
        <f>VLOOKUP(Cohort[[#This Row],[Code]],Codes[],COLUMN(Codes[[#Headers],[Mother''s Past Medical History]]),FALSE)</f>
        <v>Yes</v>
      </c>
      <c r="P327" s="1" t="str">
        <f>VLOOKUP(Cohort[[#This Row],[Code]],Codes[],COLUMN(Codes[[#Headers],[EDD + Mode of Conception]]),FALSE)</f>
        <v>Yes</v>
      </c>
      <c r="Q327" s="1" t="str">
        <f>VLOOKUP(Cohort[[#This Row],[Code]],Codes[],COLUMN(Codes[[#Headers],[Late Pregnancy History]]),FALSE)</f>
        <v>Yes</v>
      </c>
      <c r="R327" s="1" t="str">
        <f>VLOOKUP(Cohort[[#This Row],[Code]],Codes[],COLUMN(Codes[[#Headers],[Labour History]]),FALSE)</f>
        <v>Yes</v>
      </c>
      <c r="S327" s="1" t="str">
        <f>VLOOKUP(Cohort[[#This Row],[Code]],Codes[],COLUMN(Codes[[#Headers],[Baby Background Information]]),FALSE)</f>
        <v>Yes</v>
      </c>
      <c r="T327" s="1" t="str">
        <f>VLOOKUP(Cohort[[#This Row],[Code]],Codes[],COLUMN(Codes[[#Headers],[EPDS]]),FALSE)</f>
        <v>Yes</v>
      </c>
      <c r="U327" s="1" t="str">
        <f>VLOOKUP(Cohort[[#This Row],[Code]],Codes[],COLUMN(Codes[[#Headers],[Mother''s Medications]]),FALSE)</f>
        <v>Yes</v>
      </c>
      <c r="V327" s="1" t="str">
        <f>VLOOKUP(Cohort[[#This Row],[Code]],Codes[],COLUMN(Codes[[#Headers],[Baby Medications]]),FALSE)</f>
        <v>Yes</v>
      </c>
      <c r="W327" s="1" t="str">
        <f>VLOOKUP(Cohort[[#This Row],[Code]],Codes[],COLUMN(Codes[[#Headers],[Obstetric Histpry]]),FALSE)</f>
        <v>Yes</v>
      </c>
      <c r="X327" s="1" t="str">
        <f>VLOOKUP(Cohort[[#This Row],[Code]],Codes[],COLUMN(Codes[[#Headers],[18 Month Follow on Data]]),FALSE)</f>
        <v>Yes</v>
      </c>
    </row>
    <row r="328" spans="1:24" x14ac:dyDescent="0.2">
      <c r="A328" t="s">
        <v>340</v>
      </c>
      <c r="B328">
        <v>0</v>
      </c>
      <c r="C328">
        <v>0</v>
      </c>
      <c r="D328">
        <v>0</v>
      </c>
      <c r="E328">
        <v>1</v>
      </c>
      <c r="F328">
        <v>0</v>
      </c>
      <c r="G328">
        <v>0</v>
      </c>
      <c r="H328">
        <v>1</v>
      </c>
      <c r="I328" t="str" cm="1">
        <f t="array" ref="I328">TEXT(SUM(10^Code_Mask*(Cohort[[#This Row],[Fetal Pilot Scans, validated or not]:[Has child had an 18 month assessment.  NB this includes limited data, courtesy assessments etc]]&gt;0)),"0000000")</f>
        <v>0100100</v>
      </c>
      <c r="M328" s="1" t="str">
        <f>VLOOKUP(Cohort[[#This Row],[Code]],Codes[],COLUMN(Codes[[#Headers],[Meaning]]),FALSE)</f>
        <v>Term scan, Assessed at 18 months</v>
      </c>
      <c r="N328" s="1" t="str">
        <f>VLOOKUP(Cohort[[#This Row],[Code]],Codes[],COLUMN(Codes[[#Headers],[Parents Demographic]]),FALSE)</f>
        <v>Yes</v>
      </c>
      <c r="O328" s="1" t="str">
        <f>VLOOKUP(Cohort[[#This Row],[Code]],Codes[],COLUMN(Codes[[#Headers],[Mother''s Past Medical History]]),FALSE)</f>
        <v>Yes</v>
      </c>
      <c r="P328" s="1" t="str">
        <f>VLOOKUP(Cohort[[#This Row],[Code]],Codes[],COLUMN(Codes[[#Headers],[EDD + Mode of Conception]]),FALSE)</f>
        <v>Yes</v>
      </c>
      <c r="Q328" s="1" t="str">
        <f>VLOOKUP(Cohort[[#This Row],[Code]],Codes[],COLUMN(Codes[[#Headers],[Late Pregnancy History]]),FALSE)</f>
        <v>Yes</v>
      </c>
      <c r="R328" s="1" t="str">
        <f>VLOOKUP(Cohort[[#This Row],[Code]],Codes[],COLUMN(Codes[[#Headers],[Labour History]]),FALSE)</f>
        <v>Yes</v>
      </c>
      <c r="S328" s="1" t="str">
        <f>VLOOKUP(Cohort[[#This Row],[Code]],Codes[],COLUMN(Codes[[#Headers],[Baby Background Information]]),FALSE)</f>
        <v>Yes</v>
      </c>
      <c r="T328" s="1" t="str">
        <f>VLOOKUP(Cohort[[#This Row],[Code]],Codes[],COLUMN(Codes[[#Headers],[EPDS]]),FALSE)</f>
        <v>Yes</v>
      </c>
      <c r="U328" s="1" t="str">
        <f>VLOOKUP(Cohort[[#This Row],[Code]],Codes[],COLUMN(Codes[[#Headers],[Mother''s Medications]]),FALSE)</f>
        <v>Yes</v>
      </c>
      <c r="V328" s="1" t="str">
        <f>VLOOKUP(Cohort[[#This Row],[Code]],Codes[],COLUMN(Codes[[#Headers],[Baby Medications]]),FALSE)</f>
        <v>Yes</v>
      </c>
      <c r="W328" s="1" t="str">
        <f>VLOOKUP(Cohort[[#This Row],[Code]],Codes[],COLUMN(Codes[[#Headers],[Obstetric Histpry]]),FALSE)</f>
        <v>Yes</v>
      </c>
      <c r="X328" s="1" t="str">
        <f>VLOOKUP(Cohort[[#This Row],[Code]],Codes[],COLUMN(Codes[[#Headers],[18 Month Follow on Data]]),FALSE)</f>
        <v>Yes</v>
      </c>
    </row>
    <row r="329" spans="1:24" x14ac:dyDescent="0.2">
      <c r="A329" t="s">
        <v>341</v>
      </c>
      <c r="B329">
        <v>0</v>
      </c>
      <c r="C329">
        <v>0</v>
      </c>
      <c r="D329">
        <v>0</v>
      </c>
      <c r="E329">
        <v>1</v>
      </c>
      <c r="F329">
        <v>0</v>
      </c>
      <c r="G329">
        <v>0</v>
      </c>
      <c r="H329">
        <v>1</v>
      </c>
      <c r="I329" t="str" cm="1">
        <f t="array" ref="I329">TEXT(SUM(10^Code_Mask*(Cohort[[#This Row],[Fetal Pilot Scans, validated or not]:[Has child had an 18 month assessment.  NB this includes limited data, courtesy assessments etc]]&gt;0)),"0000000")</f>
        <v>0100100</v>
      </c>
      <c r="M329" s="1" t="str">
        <f>VLOOKUP(Cohort[[#This Row],[Code]],Codes[],COLUMN(Codes[[#Headers],[Meaning]]),FALSE)</f>
        <v>Term scan, Assessed at 18 months</v>
      </c>
      <c r="N329" s="1" t="str">
        <f>VLOOKUP(Cohort[[#This Row],[Code]],Codes[],COLUMN(Codes[[#Headers],[Parents Demographic]]),FALSE)</f>
        <v>Yes</v>
      </c>
      <c r="O329" s="1" t="str">
        <f>VLOOKUP(Cohort[[#This Row],[Code]],Codes[],COLUMN(Codes[[#Headers],[Mother''s Past Medical History]]),FALSE)</f>
        <v>Yes</v>
      </c>
      <c r="P329" s="1" t="str">
        <f>VLOOKUP(Cohort[[#This Row],[Code]],Codes[],COLUMN(Codes[[#Headers],[EDD + Mode of Conception]]),FALSE)</f>
        <v>Yes</v>
      </c>
      <c r="Q329" s="1" t="str">
        <f>VLOOKUP(Cohort[[#This Row],[Code]],Codes[],COLUMN(Codes[[#Headers],[Late Pregnancy History]]),FALSE)</f>
        <v>Yes</v>
      </c>
      <c r="R329" s="1" t="str">
        <f>VLOOKUP(Cohort[[#This Row],[Code]],Codes[],COLUMN(Codes[[#Headers],[Labour History]]),FALSE)</f>
        <v>Yes</v>
      </c>
      <c r="S329" s="1" t="str">
        <f>VLOOKUP(Cohort[[#This Row],[Code]],Codes[],COLUMN(Codes[[#Headers],[Baby Background Information]]),FALSE)</f>
        <v>Yes</v>
      </c>
      <c r="T329" s="1" t="str">
        <f>VLOOKUP(Cohort[[#This Row],[Code]],Codes[],COLUMN(Codes[[#Headers],[EPDS]]),FALSE)</f>
        <v>Yes</v>
      </c>
      <c r="U329" s="1" t="str">
        <f>VLOOKUP(Cohort[[#This Row],[Code]],Codes[],COLUMN(Codes[[#Headers],[Mother''s Medications]]),FALSE)</f>
        <v>Yes</v>
      </c>
      <c r="V329" s="1" t="str">
        <f>VLOOKUP(Cohort[[#This Row],[Code]],Codes[],COLUMN(Codes[[#Headers],[Baby Medications]]),FALSE)</f>
        <v>Yes</v>
      </c>
      <c r="W329" s="1" t="str">
        <f>VLOOKUP(Cohort[[#This Row],[Code]],Codes[],COLUMN(Codes[[#Headers],[Obstetric Histpry]]),FALSE)</f>
        <v>Yes</v>
      </c>
      <c r="X329" s="1" t="str">
        <f>VLOOKUP(Cohort[[#This Row],[Code]],Codes[],COLUMN(Codes[[#Headers],[18 Month Follow on Data]]),FALSE)</f>
        <v>Yes</v>
      </c>
    </row>
    <row r="330" spans="1:24" ht="51" x14ac:dyDescent="0.2">
      <c r="A330" t="s">
        <v>342</v>
      </c>
      <c r="B330">
        <v>0</v>
      </c>
      <c r="C330">
        <v>0</v>
      </c>
      <c r="D330">
        <v>0</v>
      </c>
      <c r="E330">
        <v>1</v>
      </c>
      <c r="F330">
        <v>0</v>
      </c>
      <c r="G330">
        <v>0</v>
      </c>
      <c r="H330">
        <v>0</v>
      </c>
      <c r="I330" t="str" cm="1">
        <f t="array" ref="I330">TEXT(SUM(10^Code_Mask*(Cohort[[#This Row],[Fetal Pilot Scans, validated or not]:[Has child had an 18 month assessment.  NB this includes limited data, courtesy assessments etc]]&gt;0)),"0000000")</f>
        <v>0100000</v>
      </c>
      <c r="K330" s="1" t="s">
        <v>16</v>
      </c>
      <c r="M330" s="1" t="str">
        <f>VLOOKUP(Cohort[[#This Row],[Code]],Codes[],COLUMN(Codes[[#Headers],[Meaning]]),FALSE)</f>
        <v>Term scan, not assessed</v>
      </c>
      <c r="N330" s="1" t="str">
        <f>VLOOKUP(Cohort[[#This Row],[Code]],Codes[],COLUMN(Codes[[#Headers],[Parents Demographic]]),FALSE)</f>
        <v>Yes</v>
      </c>
      <c r="O330" s="1" t="str">
        <f>VLOOKUP(Cohort[[#This Row],[Code]],Codes[],COLUMN(Codes[[#Headers],[Mother''s Past Medical History]]),FALSE)</f>
        <v>Yes</v>
      </c>
      <c r="P330" s="1" t="str">
        <f>VLOOKUP(Cohort[[#This Row],[Code]],Codes[],COLUMN(Codes[[#Headers],[EDD + Mode of Conception]]),FALSE)</f>
        <v>Yes</v>
      </c>
      <c r="Q330" s="1" t="str">
        <f>VLOOKUP(Cohort[[#This Row],[Code]],Codes[],COLUMN(Codes[[#Headers],[Late Pregnancy History]]),FALSE)</f>
        <v>Yes</v>
      </c>
      <c r="R330" s="1" t="str">
        <f>VLOOKUP(Cohort[[#This Row],[Code]],Codes[],COLUMN(Codes[[#Headers],[Labour History]]),FALSE)</f>
        <v>Yes</v>
      </c>
      <c r="S330" s="1" t="str">
        <f>VLOOKUP(Cohort[[#This Row],[Code]],Codes[],COLUMN(Codes[[#Headers],[Baby Background Information]]),FALSE)</f>
        <v>Yes</v>
      </c>
      <c r="T330" s="1" t="str">
        <f>VLOOKUP(Cohort[[#This Row],[Code]],Codes[],COLUMN(Codes[[#Headers],[EPDS]]),FALSE)</f>
        <v>Yes</v>
      </c>
      <c r="U330" s="1" t="str">
        <f>VLOOKUP(Cohort[[#This Row],[Code]],Codes[],COLUMN(Codes[[#Headers],[Mother''s Medications]]),FALSE)</f>
        <v>Yes</v>
      </c>
      <c r="V330" s="1" t="str">
        <f>VLOOKUP(Cohort[[#This Row],[Code]],Codes[],COLUMN(Codes[[#Headers],[Baby Medications]]),FALSE)</f>
        <v>Yes</v>
      </c>
      <c r="W330" s="1" t="str">
        <f>VLOOKUP(Cohort[[#This Row],[Code]],Codes[],COLUMN(Codes[[#Headers],[Obstetric Histpry]]),FALSE)</f>
        <v>Yes</v>
      </c>
      <c r="X330" s="1" t="str">
        <f>VLOOKUP(Cohort[[#This Row],[Code]],Codes[],COLUMN(Codes[[#Headers],[18 Month Follow on Data]]),FALSE)</f>
        <v>No</v>
      </c>
    </row>
    <row r="331" spans="1:24" x14ac:dyDescent="0.2">
      <c r="A331" t="s">
        <v>343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1</v>
      </c>
      <c r="H331">
        <v>1</v>
      </c>
      <c r="I331" t="str" cm="1">
        <f t="array" ref="I331">TEXT(SUM(10^Code_Mask*(Cohort[[#This Row],[Fetal Pilot Scans, validated or not]:[Has child had an 18 month assessment.  NB this includes limited data, courtesy assessments etc]]&gt;0)),"0000000")</f>
        <v>0001100</v>
      </c>
      <c r="M331" s="1" t="str">
        <f>VLOOKUP(Cohort[[#This Row],[Code]],Codes[],COLUMN(Codes[[#Headers],[Meaning]]),FALSE)</f>
        <v>Pre-term_at term only, no other scans, assessed at 18 months</v>
      </c>
      <c r="N331" s="1" t="str">
        <f>VLOOKUP(Cohort[[#This Row],[Code]],Codes[],COLUMN(Codes[[#Headers],[Parents Demographic]]),FALSE)</f>
        <v>Yes</v>
      </c>
      <c r="O331" s="1" t="str">
        <f>VLOOKUP(Cohort[[#This Row],[Code]],Codes[],COLUMN(Codes[[#Headers],[Mother''s Past Medical History]]),FALSE)</f>
        <v>Yes</v>
      </c>
      <c r="P331" s="1" t="str">
        <f>VLOOKUP(Cohort[[#This Row],[Code]],Codes[],COLUMN(Codes[[#Headers],[EDD + Mode of Conception]]),FALSE)</f>
        <v>Yes</v>
      </c>
      <c r="Q331" s="1" t="str">
        <f>VLOOKUP(Cohort[[#This Row],[Code]],Codes[],COLUMN(Codes[[#Headers],[Late Pregnancy History]]),FALSE)</f>
        <v>Yes</v>
      </c>
      <c r="R331" s="1" t="str">
        <f>VLOOKUP(Cohort[[#This Row],[Code]],Codes[],COLUMN(Codes[[#Headers],[Labour History]]),FALSE)</f>
        <v>Yes</v>
      </c>
      <c r="S331" s="1" t="str">
        <f>VLOOKUP(Cohort[[#This Row],[Code]],Codes[],COLUMN(Codes[[#Headers],[Baby Background Information]]),FALSE)</f>
        <v>Yes</v>
      </c>
      <c r="T331" s="1" t="str">
        <f>VLOOKUP(Cohort[[#This Row],[Code]],Codes[],COLUMN(Codes[[#Headers],[EPDS]]),FALSE)</f>
        <v>Yes</v>
      </c>
      <c r="U331" s="1" t="str">
        <f>VLOOKUP(Cohort[[#This Row],[Code]],Codes[],COLUMN(Codes[[#Headers],[Mother''s Medications]]),FALSE)</f>
        <v>Yes</v>
      </c>
      <c r="V331" s="1" t="str">
        <f>VLOOKUP(Cohort[[#This Row],[Code]],Codes[],COLUMN(Codes[[#Headers],[Baby Medications]]),FALSE)</f>
        <v>Yes</v>
      </c>
      <c r="W331" s="1" t="str">
        <f>VLOOKUP(Cohort[[#This Row],[Code]],Codes[],COLUMN(Codes[[#Headers],[Obstetric Histpry]]),FALSE)</f>
        <v>Yes</v>
      </c>
      <c r="X331" s="1" t="str">
        <f>VLOOKUP(Cohort[[#This Row],[Code]],Codes[],COLUMN(Codes[[#Headers],[18 Month Follow on Data]]),FALSE)</f>
        <v>Yes</v>
      </c>
    </row>
    <row r="332" spans="1:24" x14ac:dyDescent="0.2">
      <c r="A332" t="s">
        <v>344</v>
      </c>
      <c r="B332">
        <v>0</v>
      </c>
      <c r="C332">
        <v>0</v>
      </c>
      <c r="D332">
        <v>0</v>
      </c>
      <c r="E332">
        <v>0</v>
      </c>
      <c r="F332">
        <v>1</v>
      </c>
      <c r="G332">
        <v>0</v>
      </c>
      <c r="H332">
        <v>1</v>
      </c>
      <c r="I332" t="str" cm="1">
        <f t="array" ref="I332">TEXT(SUM(10^Code_Mask*(Cohort[[#This Row],[Fetal Pilot Scans, validated or not]:[Has child had an 18 month assessment.  NB this includes limited data, courtesy assessments etc]]&gt;0)),"0000000")</f>
        <v>0010100</v>
      </c>
      <c r="M332" s="1" t="str">
        <f>VLOOKUP(Cohort[[#This Row],[Code]],Codes[],COLUMN(Codes[[#Headers],[Meaning]]),FALSE)</f>
        <v>Pre-term scan, no other scans, assessed at 18 months</v>
      </c>
      <c r="N332" s="1" t="str">
        <f>VLOOKUP(Cohort[[#This Row],[Code]],Codes[],COLUMN(Codes[[#Headers],[Parents Demographic]]),FALSE)</f>
        <v>Yes</v>
      </c>
      <c r="O332" s="1" t="str">
        <f>VLOOKUP(Cohort[[#This Row],[Code]],Codes[],COLUMN(Codes[[#Headers],[Mother''s Past Medical History]]),FALSE)</f>
        <v>Yes</v>
      </c>
      <c r="P332" s="1" t="str">
        <f>VLOOKUP(Cohort[[#This Row],[Code]],Codes[],COLUMN(Codes[[#Headers],[EDD + Mode of Conception]]),FALSE)</f>
        <v>Yes</v>
      </c>
      <c r="Q332" s="1" t="str">
        <f>VLOOKUP(Cohort[[#This Row],[Code]],Codes[],COLUMN(Codes[[#Headers],[Late Pregnancy History]]),FALSE)</f>
        <v>Yes</v>
      </c>
      <c r="R332" s="1" t="str">
        <f>VLOOKUP(Cohort[[#This Row],[Code]],Codes[],COLUMN(Codes[[#Headers],[Labour History]]),FALSE)</f>
        <v>Yes</v>
      </c>
      <c r="S332" s="1" t="str">
        <f>VLOOKUP(Cohort[[#This Row],[Code]],Codes[],COLUMN(Codes[[#Headers],[Baby Background Information]]),FALSE)</f>
        <v>Yes</v>
      </c>
      <c r="T332" s="1" t="str">
        <f>VLOOKUP(Cohort[[#This Row],[Code]],Codes[],COLUMN(Codes[[#Headers],[EPDS]]),FALSE)</f>
        <v>Yes</v>
      </c>
      <c r="U332" s="1" t="str">
        <f>VLOOKUP(Cohort[[#This Row],[Code]],Codes[],COLUMN(Codes[[#Headers],[Mother''s Medications]]),FALSE)</f>
        <v>Yes</v>
      </c>
      <c r="V332" s="1" t="str">
        <f>VLOOKUP(Cohort[[#This Row],[Code]],Codes[],COLUMN(Codes[[#Headers],[Baby Medications]]),FALSE)</f>
        <v>Yes</v>
      </c>
      <c r="W332" s="1" t="str">
        <f>VLOOKUP(Cohort[[#This Row],[Code]],Codes[],COLUMN(Codes[[#Headers],[Obstetric Histpry]]),FALSE)</f>
        <v>Yes</v>
      </c>
      <c r="X332" s="1" t="str">
        <f>VLOOKUP(Cohort[[#This Row],[Code]],Codes[],COLUMN(Codes[[#Headers],[18 Month Follow on Data]]),FALSE)</f>
        <v>Yes</v>
      </c>
    </row>
    <row r="333" spans="1:24" x14ac:dyDescent="0.2">
      <c r="A333" t="s">
        <v>345</v>
      </c>
      <c r="B333">
        <v>0</v>
      </c>
      <c r="C333">
        <v>0</v>
      </c>
      <c r="D333">
        <v>0</v>
      </c>
      <c r="E333">
        <v>1</v>
      </c>
      <c r="F333">
        <v>0</v>
      </c>
      <c r="G333">
        <v>0</v>
      </c>
      <c r="H333">
        <v>1</v>
      </c>
      <c r="I333" t="str" cm="1">
        <f t="array" ref="I333">TEXT(SUM(10^Code_Mask*(Cohort[[#This Row],[Fetal Pilot Scans, validated or not]:[Has child had an 18 month assessment.  NB this includes limited data, courtesy assessments etc]]&gt;0)),"0000000")</f>
        <v>0100100</v>
      </c>
      <c r="M333" s="1" t="str">
        <f>VLOOKUP(Cohort[[#This Row],[Code]],Codes[],COLUMN(Codes[[#Headers],[Meaning]]),FALSE)</f>
        <v>Term scan, Assessed at 18 months</v>
      </c>
      <c r="N333" s="1" t="str">
        <f>VLOOKUP(Cohort[[#This Row],[Code]],Codes[],COLUMN(Codes[[#Headers],[Parents Demographic]]),FALSE)</f>
        <v>Yes</v>
      </c>
      <c r="O333" s="1" t="str">
        <f>VLOOKUP(Cohort[[#This Row],[Code]],Codes[],COLUMN(Codes[[#Headers],[Mother''s Past Medical History]]),FALSE)</f>
        <v>Yes</v>
      </c>
      <c r="P333" s="1" t="str">
        <f>VLOOKUP(Cohort[[#This Row],[Code]],Codes[],COLUMN(Codes[[#Headers],[EDD + Mode of Conception]]),FALSE)</f>
        <v>Yes</v>
      </c>
      <c r="Q333" s="1" t="str">
        <f>VLOOKUP(Cohort[[#This Row],[Code]],Codes[],COLUMN(Codes[[#Headers],[Late Pregnancy History]]),FALSE)</f>
        <v>Yes</v>
      </c>
      <c r="R333" s="1" t="str">
        <f>VLOOKUP(Cohort[[#This Row],[Code]],Codes[],COLUMN(Codes[[#Headers],[Labour History]]),FALSE)</f>
        <v>Yes</v>
      </c>
      <c r="S333" s="1" t="str">
        <f>VLOOKUP(Cohort[[#This Row],[Code]],Codes[],COLUMN(Codes[[#Headers],[Baby Background Information]]),FALSE)</f>
        <v>Yes</v>
      </c>
      <c r="T333" s="1" t="str">
        <f>VLOOKUP(Cohort[[#This Row],[Code]],Codes[],COLUMN(Codes[[#Headers],[EPDS]]),FALSE)</f>
        <v>Yes</v>
      </c>
      <c r="U333" s="1" t="str">
        <f>VLOOKUP(Cohort[[#This Row],[Code]],Codes[],COLUMN(Codes[[#Headers],[Mother''s Medications]]),FALSE)</f>
        <v>Yes</v>
      </c>
      <c r="V333" s="1" t="str">
        <f>VLOOKUP(Cohort[[#This Row],[Code]],Codes[],COLUMN(Codes[[#Headers],[Baby Medications]]),FALSE)</f>
        <v>Yes</v>
      </c>
      <c r="W333" s="1" t="str">
        <f>VLOOKUP(Cohort[[#This Row],[Code]],Codes[],COLUMN(Codes[[#Headers],[Obstetric Histpry]]),FALSE)</f>
        <v>Yes</v>
      </c>
      <c r="X333" s="1" t="str">
        <f>VLOOKUP(Cohort[[#This Row],[Code]],Codes[],COLUMN(Codes[[#Headers],[18 Month Follow on Data]]),FALSE)</f>
        <v>Yes</v>
      </c>
    </row>
    <row r="334" spans="1:24" x14ac:dyDescent="0.2">
      <c r="A334" t="s">
        <v>346</v>
      </c>
      <c r="B334">
        <v>0</v>
      </c>
      <c r="C334">
        <v>0</v>
      </c>
      <c r="D334">
        <v>0</v>
      </c>
      <c r="E334">
        <v>1</v>
      </c>
      <c r="F334">
        <v>0</v>
      </c>
      <c r="G334">
        <v>0</v>
      </c>
      <c r="H334">
        <v>1</v>
      </c>
      <c r="I334" t="str" cm="1">
        <f t="array" ref="I334">TEXT(SUM(10^Code_Mask*(Cohort[[#This Row],[Fetal Pilot Scans, validated or not]:[Has child had an 18 month assessment.  NB this includes limited data, courtesy assessments etc]]&gt;0)),"0000000")</f>
        <v>0100100</v>
      </c>
      <c r="M334" s="1" t="str">
        <f>VLOOKUP(Cohort[[#This Row],[Code]],Codes[],COLUMN(Codes[[#Headers],[Meaning]]),FALSE)</f>
        <v>Term scan, Assessed at 18 months</v>
      </c>
      <c r="N334" s="1" t="str">
        <f>VLOOKUP(Cohort[[#This Row],[Code]],Codes[],COLUMN(Codes[[#Headers],[Parents Demographic]]),FALSE)</f>
        <v>Yes</v>
      </c>
      <c r="O334" s="1" t="str">
        <f>VLOOKUP(Cohort[[#This Row],[Code]],Codes[],COLUMN(Codes[[#Headers],[Mother''s Past Medical History]]),FALSE)</f>
        <v>Yes</v>
      </c>
      <c r="P334" s="1" t="str">
        <f>VLOOKUP(Cohort[[#This Row],[Code]],Codes[],COLUMN(Codes[[#Headers],[EDD + Mode of Conception]]),FALSE)</f>
        <v>Yes</v>
      </c>
      <c r="Q334" s="1" t="str">
        <f>VLOOKUP(Cohort[[#This Row],[Code]],Codes[],COLUMN(Codes[[#Headers],[Late Pregnancy History]]),FALSE)</f>
        <v>Yes</v>
      </c>
      <c r="R334" s="1" t="str">
        <f>VLOOKUP(Cohort[[#This Row],[Code]],Codes[],COLUMN(Codes[[#Headers],[Labour History]]),FALSE)</f>
        <v>Yes</v>
      </c>
      <c r="S334" s="1" t="str">
        <f>VLOOKUP(Cohort[[#This Row],[Code]],Codes[],COLUMN(Codes[[#Headers],[Baby Background Information]]),FALSE)</f>
        <v>Yes</v>
      </c>
      <c r="T334" s="1" t="str">
        <f>VLOOKUP(Cohort[[#This Row],[Code]],Codes[],COLUMN(Codes[[#Headers],[EPDS]]),FALSE)</f>
        <v>Yes</v>
      </c>
      <c r="U334" s="1" t="str">
        <f>VLOOKUP(Cohort[[#This Row],[Code]],Codes[],COLUMN(Codes[[#Headers],[Mother''s Medications]]),FALSE)</f>
        <v>Yes</v>
      </c>
      <c r="V334" s="1" t="str">
        <f>VLOOKUP(Cohort[[#This Row],[Code]],Codes[],COLUMN(Codes[[#Headers],[Baby Medications]]),FALSE)</f>
        <v>Yes</v>
      </c>
      <c r="W334" s="1" t="str">
        <f>VLOOKUP(Cohort[[#This Row],[Code]],Codes[],COLUMN(Codes[[#Headers],[Obstetric Histpry]]),FALSE)</f>
        <v>Yes</v>
      </c>
      <c r="X334" s="1" t="str">
        <f>VLOOKUP(Cohort[[#This Row],[Code]],Codes[],COLUMN(Codes[[#Headers],[18 Month Follow on Data]]),FALSE)</f>
        <v>Yes</v>
      </c>
    </row>
    <row r="335" spans="1:24" x14ac:dyDescent="0.2">
      <c r="A335" t="s">
        <v>347</v>
      </c>
      <c r="B335">
        <v>0</v>
      </c>
      <c r="C335">
        <v>0</v>
      </c>
      <c r="D335">
        <v>0</v>
      </c>
      <c r="E335">
        <v>1</v>
      </c>
      <c r="F335">
        <v>0</v>
      </c>
      <c r="G335">
        <v>0</v>
      </c>
      <c r="H335">
        <v>1</v>
      </c>
      <c r="I335" t="str" cm="1">
        <f t="array" ref="I335">TEXT(SUM(10^Code_Mask*(Cohort[[#This Row],[Fetal Pilot Scans, validated or not]:[Has child had an 18 month assessment.  NB this includes limited data, courtesy assessments etc]]&gt;0)),"0000000")</f>
        <v>0100100</v>
      </c>
      <c r="M335" s="1" t="str">
        <f>VLOOKUP(Cohort[[#This Row],[Code]],Codes[],COLUMN(Codes[[#Headers],[Meaning]]),FALSE)</f>
        <v>Term scan, Assessed at 18 months</v>
      </c>
      <c r="N335" s="1" t="str">
        <f>VLOOKUP(Cohort[[#This Row],[Code]],Codes[],COLUMN(Codes[[#Headers],[Parents Demographic]]),FALSE)</f>
        <v>Yes</v>
      </c>
      <c r="O335" s="1" t="str">
        <f>VLOOKUP(Cohort[[#This Row],[Code]],Codes[],COLUMN(Codes[[#Headers],[Mother''s Past Medical History]]),FALSE)</f>
        <v>Yes</v>
      </c>
      <c r="P335" s="1" t="str">
        <f>VLOOKUP(Cohort[[#This Row],[Code]],Codes[],COLUMN(Codes[[#Headers],[EDD + Mode of Conception]]),FALSE)</f>
        <v>Yes</v>
      </c>
      <c r="Q335" s="1" t="str">
        <f>VLOOKUP(Cohort[[#This Row],[Code]],Codes[],COLUMN(Codes[[#Headers],[Late Pregnancy History]]),FALSE)</f>
        <v>Yes</v>
      </c>
      <c r="R335" s="1" t="str">
        <f>VLOOKUP(Cohort[[#This Row],[Code]],Codes[],COLUMN(Codes[[#Headers],[Labour History]]),FALSE)</f>
        <v>Yes</v>
      </c>
      <c r="S335" s="1" t="str">
        <f>VLOOKUP(Cohort[[#This Row],[Code]],Codes[],COLUMN(Codes[[#Headers],[Baby Background Information]]),FALSE)</f>
        <v>Yes</v>
      </c>
      <c r="T335" s="1" t="str">
        <f>VLOOKUP(Cohort[[#This Row],[Code]],Codes[],COLUMN(Codes[[#Headers],[EPDS]]),FALSE)</f>
        <v>Yes</v>
      </c>
      <c r="U335" s="1" t="str">
        <f>VLOOKUP(Cohort[[#This Row],[Code]],Codes[],COLUMN(Codes[[#Headers],[Mother''s Medications]]),FALSE)</f>
        <v>Yes</v>
      </c>
      <c r="V335" s="1" t="str">
        <f>VLOOKUP(Cohort[[#This Row],[Code]],Codes[],COLUMN(Codes[[#Headers],[Baby Medications]]),FALSE)</f>
        <v>Yes</v>
      </c>
      <c r="W335" s="1" t="str">
        <f>VLOOKUP(Cohort[[#This Row],[Code]],Codes[],COLUMN(Codes[[#Headers],[Obstetric Histpry]]),FALSE)</f>
        <v>Yes</v>
      </c>
      <c r="X335" s="1" t="str">
        <f>VLOOKUP(Cohort[[#This Row],[Code]],Codes[],COLUMN(Codes[[#Headers],[18 Month Follow on Data]]),FALSE)</f>
        <v>Yes</v>
      </c>
    </row>
    <row r="336" spans="1:24" x14ac:dyDescent="0.2">
      <c r="A336" t="s">
        <v>348</v>
      </c>
      <c r="B336">
        <v>0</v>
      </c>
      <c r="C336">
        <v>0</v>
      </c>
      <c r="D336">
        <v>0</v>
      </c>
      <c r="E336">
        <v>1</v>
      </c>
      <c r="F336">
        <v>0</v>
      </c>
      <c r="G336">
        <v>0</v>
      </c>
      <c r="H336">
        <v>0</v>
      </c>
      <c r="I336" t="str" cm="1">
        <f t="array" ref="I336">TEXT(SUM(10^Code_Mask*(Cohort[[#This Row],[Fetal Pilot Scans, validated or not]:[Has child had an 18 month assessment.  NB this includes limited data, courtesy assessments etc]]&gt;0)),"0000000")</f>
        <v>0100000</v>
      </c>
      <c r="M336" s="1" t="str">
        <f>VLOOKUP(Cohort[[#This Row],[Code]],Codes[],COLUMN(Codes[[#Headers],[Meaning]]),FALSE)</f>
        <v>Term scan, not assessed</v>
      </c>
      <c r="N336" s="1" t="str">
        <f>VLOOKUP(Cohort[[#This Row],[Code]],Codes[],COLUMN(Codes[[#Headers],[Parents Demographic]]),FALSE)</f>
        <v>Yes</v>
      </c>
      <c r="O336" s="1" t="str">
        <f>VLOOKUP(Cohort[[#This Row],[Code]],Codes[],COLUMN(Codes[[#Headers],[Mother''s Past Medical History]]),FALSE)</f>
        <v>Yes</v>
      </c>
      <c r="P336" s="1" t="str">
        <f>VLOOKUP(Cohort[[#This Row],[Code]],Codes[],COLUMN(Codes[[#Headers],[EDD + Mode of Conception]]),FALSE)</f>
        <v>Yes</v>
      </c>
      <c r="Q336" s="1" t="str">
        <f>VLOOKUP(Cohort[[#This Row],[Code]],Codes[],COLUMN(Codes[[#Headers],[Late Pregnancy History]]),FALSE)</f>
        <v>Yes</v>
      </c>
      <c r="R336" s="1" t="str">
        <f>VLOOKUP(Cohort[[#This Row],[Code]],Codes[],COLUMN(Codes[[#Headers],[Labour History]]),FALSE)</f>
        <v>Yes</v>
      </c>
      <c r="S336" s="1" t="str">
        <f>VLOOKUP(Cohort[[#This Row],[Code]],Codes[],COLUMN(Codes[[#Headers],[Baby Background Information]]),FALSE)</f>
        <v>Yes</v>
      </c>
      <c r="T336" s="1" t="str">
        <f>VLOOKUP(Cohort[[#This Row],[Code]],Codes[],COLUMN(Codes[[#Headers],[EPDS]]),FALSE)</f>
        <v>Yes</v>
      </c>
      <c r="U336" s="1" t="str">
        <f>VLOOKUP(Cohort[[#This Row],[Code]],Codes[],COLUMN(Codes[[#Headers],[Mother''s Medications]]),FALSE)</f>
        <v>Yes</v>
      </c>
      <c r="V336" s="1" t="str">
        <f>VLOOKUP(Cohort[[#This Row],[Code]],Codes[],COLUMN(Codes[[#Headers],[Baby Medications]]),FALSE)</f>
        <v>Yes</v>
      </c>
      <c r="W336" s="1" t="str">
        <f>VLOOKUP(Cohort[[#This Row],[Code]],Codes[],COLUMN(Codes[[#Headers],[Obstetric Histpry]]),FALSE)</f>
        <v>Yes</v>
      </c>
      <c r="X336" s="1" t="str">
        <f>VLOOKUP(Cohort[[#This Row],[Code]],Codes[],COLUMN(Codes[[#Headers],[18 Month Follow on Data]]),FALSE)</f>
        <v>No</v>
      </c>
    </row>
    <row r="337" spans="1:24" x14ac:dyDescent="0.2">
      <c r="A337" t="s">
        <v>349</v>
      </c>
      <c r="B337">
        <v>0</v>
      </c>
      <c r="C337">
        <v>0</v>
      </c>
      <c r="D337">
        <v>0</v>
      </c>
      <c r="E337">
        <v>1</v>
      </c>
      <c r="F337">
        <v>0</v>
      </c>
      <c r="G337">
        <v>0</v>
      </c>
      <c r="H337">
        <v>1</v>
      </c>
      <c r="I337" t="str" cm="1">
        <f t="array" ref="I337">TEXT(SUM(10^Code_Mask*(Cohort[[#This Row],[Fetal Pilot Scans, validated or not]:[Has child had an 18 month assessment.  NB this includes limited data, courtesy assessments etc]]&gt;0)),"0000000")</f>
        <v>0100100</v>
      </c>
      <c r="M337" s="1" t="str">
        <f>VLOOKUP(Cohort[[#This Row],[Code]],Codes[],COLUMN(Codes[[#Headers],[Meaning]]),FALSE)</f>
        <v>Term scan, Assessed at 18 months</v>
      </c>
      <c r="N337" s="1" t="str">
        <f>VLOOKUP(Cohort[[#This Row],[Code]],Codes[],COLUMN(Codes[[#Headers],[Parents Demographic]]),FALSE)</f>
        <v>Yes</v>
      </c>
      <c r="O337" s="1" t="str">
        <f>VLOOKUP(Cohort[[#This Row],[Code]],Codes[],COLUMN(Codes[[#Headers],[Mother''s Past Medical History]]),FALSE)</f>
        <v>Yes</v>
      </c>
      <c r="P337" s="1" t="str">
        <f>VLOOKUP(Cohort[[#This Row],[Code]],Codes[],COLUMN(Codes[[#Headers],[EDD + Mode of Conception]]),FALSE)</f>
        <v>Yes</v>
      </c>
      <c r="Q337" s="1" t="str">
        <f>VLOOKUP(Cohort[[#This Row],[Code]],Codes[],COLUMN(Codes[[#Headers],[Late Pregnancy History]]),FALSE)</f>
        <v>Yes</v>
      </c>
      <c r="R337" s="1" t="str">
        <f>VLOOKUP(Cohort[[#This Row],[Code]],Codes[],COLUMN(Codes[[#Headers],[Labour History]]),FALSE)</f>
        <v>Yes</v>
      </c>
      <c r="S337" s="1" t="str">
        <f>VLOOKUP(Cohort[[#This Row],[Code]],Codes[],COLUMN(Codes[[#Headers],[Baby Background Information]]),FALSE)</f>
        <v>Yes</v>
      </c>
      <c r="T337" s="1" t="str">
        <f>VLOOKUP(Cohort[[#This Row],[Code]],Codes[],COLUMN(Codes[[#Headers],[EPDS]]),FALSE)</f>
        <v>Yes</v>
      </c>
      <c r="U337" s="1" t="str">
        <f>VLOOKUP(Cohort[[#This Row],[Code]],Codes[],COLUMN(Codes[[#Headers],[Mother''s Medications]]),FALSE)</f>
        <v>Yes</v>
      </c>
      <c r="V337" s="1" t="str">
        <f>VLOOKUP(Cohort[[#This Row],[Code]],Codes[],COLUMN(Codes[[#Headers],[Baby Medications]]),FALSE)</f>
        <v>Yes</v>
      </c>
      <c r="W337" s="1" t="str">
        <f>VLOOKUP(Cohort[[#This Row],[Code]],Codes[],COLUMN(Codes[[#Headers],[Obstetric Histpry]]),FALSE)</f>
        <v>Yes</v>
      </c>
      <c r="X337" s="1" t="str">
        <f>VLOOKUP(Cohort[[#This Row],[Code]],Codes[],COLUMN(Codes[[#Headers],[18 Month Follow on Data]]),FALSE)</f>
        <v>Yes</v>
      </c>
    </row>
    <row r="338" spans="1:24" x14ac:dyDescent="0.2">
      <c r="A338" t="s">
        <v>350</v>
      </c>
      <c r="B338">
        <v>0</v>
      </c>
      <c r="C338">
        <v>0</v>
      </c>
      <c r="D338">
        <v>0</v>
      </c>
      <c r="E338">
        <v>1</v>
      </c>
      <c r="F338">
        <v>0</v>
      </c>
      <c r="G338">
        <v>0</v>
      </c>
      <c r="H338">
        <v>1</v>
      </c>
      <c r="I338" t="str" cm="1">
        <f t="array" ref="I338">TEXT(SUM(10^Code_Mask*(Cohort[[#This Row],[Fetal Pilot Scans, validated or not]:[Has child had an 18 month assessment.  NB this includes limited data, courtesy assessments etc]]&gt;0)),"0000000")</f>
        <v>0100100</v>
      </c>
      <c r="M338" s="1" t="str">
        <f>VLOOKUP(Cohort[[#This Row],[Code]],Codes[],COLUMN(Codes[[#Headers],[Meaning]]),FALSE)</f>
        <v>Term scan, Assessed at 18 months</v>
      </c>
      <c r="N338" s="1" t="str">
        <f>VLOOKUP(Cohort[[#This Row],[Code]],Codes[],COLUMN(Codes[[#Headers],[Parents Demographic]]),FALSE)</f>
        <v>Yes</v>
      </c>
      <c r="O338" s="1" t="str">
        <f>VLOOKUP(Cohort[[#This Row],[Code]],Codes[],COLUMN(Codes[[#Headers],[Mother''s Past Medical History]]),FALSE)</f>
        <v>Yes</v>
      </c>
      <c r="P338" s="1" t="str">
        <f>VLOOKUP(Cohort[[#This Row],[Code]],Codes[],COLUMN(Codes[[#Headers],[EDD + Mode of Conception]]),FALSE)</f>
        <v>Yes</v>
      </c>
      <c r="Q338" s="1" t="str">
        <f>VLOOKUP(Cohort[[#This Row],[Code]],Codes[],COLUMN(Codes[[#Headers],[Late Pregnancy History]]),FALSE)</f>
        <v>Yes</v>
      </c>
      <c r="R338" s="1" t="str">
        <f>VLOOKUP(Cohort[[#This Row],[Code]],Codes[],COLUMN(Codes[[#Headers],[Labour History]]),FALSE)</f>
        <v>Yes</v>
      </c>
      <c r="S338" s="1" t="str">
        <f>VLOOKUP(Cohort[[#This Row],[Code]],Codes[],COLUMN(Codes[[#Headers],[Baby Background Information]]),FALSE)</f>
        <v>Yes</v>
      </c>
      <c r="T338" s="1" t="str">
        <f>VLOOKUP(Cohort[[#This Row],[Code]],Codes[],COLUMN(Codes[[#Headers],[EPDS]]),FALSE)</f>
        <v>Yes</v>
      </c>
      <c r="U338" s="1" t="str">
        <f>VLOOKUP(Cohort[[#This Row],[Code]],Codes[],COLUMN(Codes[[#Headers],[Mother''s Medications]]),FALSE)</f>
        <v>Yes</v>
      </c>
      <c r="V338" s="1" t="str">
        <f>VLOOKUP(Cohort[[#This Row],[Code]],Codes[],COLUMN(Codes[[#Headers],[Baby Medications]]),FALSE)</f>
        <v>Yes</v>
      </c>
      <c r="W338" s="1" t="str">
        <f>VLOOKUP(Cohort[[#This Row],[Code]],Codes[],COLUMN(Codes[[#Headers],[Obstetric Histpry]]),FALSE)</f>
        <v>Yes</v>
      </c>
      <c r="X338" s="1" t="str">
        <f>VLOOKUP(Cohort[[#This Row],[Code]],Codes[],COLUMN(Codes[[#Headers],[18 Month Follow on Data]]),FALSE)</f>
        <v>Yes</v>
      </c>
    </row>
    <row r="339" spans="1:24" x14ac:dyDescent="0.2">
      <c r="A339" t="s">
        <v>351</v>
      </c>
      <c r="B339">
        <v>0</v>
      </c>
      <c r="C339">
        <v>0</v>
      </c>
      <c r="D339">
        <v>0</v>
      </c>
      <c r="E339">
        <v>1</v>
      </c>
      <c r="F339">
        <v>0</v>
      </c>
      <c r="G339">
        <v>0</v>
      </c>
      <c r="H339">
        <v>1</v>
      </c>
      <c r="I339" t="str" cm="1">
        <f t="array" ref="I339">TEXT(SUM(10^Code_Mask*(Cohort[[#This Row],[Fetal Pilot Scans, validated or not]:[Has child had an 18 month assessment.  NB this includes limited data, courtesy assessments etc]]&gt;0)),"0000000")</f>
        <v>0100100</v>
      </c>
      <c r="M339" s="1" t="str">
        <f>VLOOKUP(Cohort[[#This Row],[Code]],Codes[],COLUMN(Codes[[#Headers],[Meaning]]),FALSE)</f>
        <v>Term scan, Assessed at 18 months</v>
      </c>
      <c r="N339" s="1" t="str">
        <f>VLOOKUP(Cohort[[#This Row],[Code]],Codes[],COLUMN(Codes[[#Headers],[Parents Demographic]]),FALSE)</f>
        <v>Yes</v>
      </c>
      <c r="O339" s="1" t="str">
        <f>VLOOKUP(Cohort[[#This Row],[Code]],Codes[],COLUMN(Codes[[#Headers],[Mother''s Past Medical History]]),FALSE)</f>
        <v>Yes</v>
      </c>
      <c r="P339" s="1" t="str">
        <f>VLOOKUP(Cohort[[#This Row],[Code]],Codes[],COLUMN(Codes[[#Headers],[EDD + Mode of Conception]]),FALSE)</f>
        <v>Yes</v>
      </c>
      <c r="Q339" s="1" t="str">
        <f>VLOOKUP(Cohort[[#This Row],[Code]],Codes[],COLUMN(Codes[[#Headers],[Late Pregnancy History]]),FALSE)</f>
        <v>Yes</v>
      </c>
      <c r="R339" s="1" t="str">
        <f>VLOOKUP(Cohort[[#This Row],[Code]],Codes[],COLUMN(Codes[[#Headers],[Labour History]]),FALSE)</f>
        <v>Yes</v>
      </c>
      <c r="S339" s="1" t="str">
        <f>VLOOKUP(Cohort[[#This Row],[Code]],Codes[],COLUMN(Codes[[#Headers],[Baby Background Information]]),FALSE)</f>
        <v>Yes</v>
      </c>
      <c r="T339" s="1" t="str">
        <f>VLOOKUP(Cohort[[#This Row],[Code]],Codes[],COLUMN(Codes[[#Headers],[EPDS]]),FALSE)</f>
        <v>Yes</v>
      </c>
      <c r="U339" s="1" t="str">
        <f>VLOOKUP(Cohort[[#This Row],[Code]],Codes[],COLUMN(Codes[[#Headers],[Mother''s Medications]]),FALSE)</f>
        <v>Yes</v>
      </c>
      <c r="V339" s="1" t="str">
        <f>VLOOKUP(Cohort[[#This Row],[Code]],Codes[],COLUMN(Codes[[#Headers],[Baby Medications]]),FALSE)</f>
        <v>Yes</v>
      </c>
      <c r="W339" s="1" t="str">
        <f>VLOOKUP(Cohort[[#This Row],[Code]],Codes[],COLUMN(Codes[[#Headers],[Obstetric Histpry]]),FALSE)</f>
        <v>Yes</v>
      </c>
      <c r="X339" s="1" t="str">
        <f>VLOOKUP(Cohort[[#This Row],[Code]],Codes[],COLUMN(Codes[[#Headers],[18 Month Follow on Data]]),FALSE)</f>
        <v>Yes</v>
      </c>
    </row>
    <row r="340" spans="1:24" x14ac:dyDescent="0.2">
      <c r="A340" t="s">
        <v>352</v>
      </c>
      <c r="B340">
        <v>1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 t="str" cm="1">
        <f t="array" ref="I340">TEXT(SUM(10^Code_Mask*(Cohort[[#This Row],[Fetal Pilot Scans, validated or not]:[Has child had an 18 month assessment.  NB this includes limited data, courtesy assessments etc]]&gt;0)),"0000000")</f>
        <v>0000010</v>
      </c>
      <c r="M340" s="1" t="str">
        <f>VLOOKUP(Cohort[[#This Row],[Code]],Codes[],COLUMN(Codes[[#Headers],[Meaning]]),FALSE)</f>
        <v>Fetal pilot.  Not assessed.  Enrolment, EPDS, not cleaned</v>
      </c>
      <c r="N340" s="1" t="str">
        <f>VLOOKUP(Cohort[[#This Row],[Code]],Codes[],COLUMN(Codes[[#Headers],[Parents Demographic]]),FALSE)</f>
        <v>Yes - uncleaned</v>
      </c>
      <c r="O340" s="1" t="str">
        <f>VLOOKUP(Cohort[[#This Row],[Code]],Codes[],COLUMN(Codes[[#Headers],[Mother''s Past Medical History]]),FALSE)</f>
        <v>Yes - uncleaned</v>
      </c>
      <c r="P340" s="1" t="str">
        <f>VLOOKUP(Cohort[[#This Row],[Code]],Codes[],COLUMN(Codes[[#Headers],[EDD + Mode of Conception]]),FALSE)</f>
        <v>Yes - uncleaned</v>
      </c>
      <c r="Q340" s="1" t="str">
        <f>VLOOKUP(Cohort[[#This Row],[Code]],Codes[],COLUMN(Codes[[#Headers],[Late Pregnancy History]]),FALSE)</f>
        <v>No</v>
      </c>
      <c r="R340" s="1" t="str">
        <f>VLOOKUP(Cohort[[#This Row],[Code]],Codes[],COLUMN(Codes[[#Headers],[Labour History]]),FALSE)</f>
        <v>No</v>
      </c>
      <c r="S340" s="1" t="str">
        <f>VLOOKUP(Cohort[[#This Row],[Code]],Codes[],COLUMN(Codes[[#Headers],[Baby Background Information]]),FALSE)</f>
        <v>No</v>
      </c>
      <c r="T340" s="1" t="str">
        <f>VLOOKUP(Cohort[[#This Row],[Code]],Codes[],COLUMN(Codes[[#Headers],[EPDS]]),FALSE)</f>
        <v>Yes</v>
      </c>
      <c r="U340" s="1" t="str">
        <f>VLOOKUP(Cohort[[#This Row],[Code]],Codes[],COLUMN(Codes[[#Headers],[Mother''s Medications]]),FALSE)</f>
        <v>Yes - uncleaned</v>
      </c>
      <c r="V340" s="1" t="str">
        <f>VLOOKUP(Cohort[[#This Row],[Code]],Codes[],COLUMN(Codes[[#Headers],[Baby Medications]]),FALSE)</f>
        <v>No</v>
      </c>
      <c r="W340" s="1" t="str">
        <f>VLOOKUP(Cohort[[#This Row],[Code]],Codes[],COLUMN(Codes[[#Headers],[Obstetric Histpry]]),FALSE)</f>
        <v>Yes - uncleaned</v>
      </c>
      <c r="X340" s="1" t="str">
        <f>VLOOKUP(Cohort[[#This Row],[Code]],Codes[],COLUMN(Codes[[#Headers],[18 Month Follow on Data]]),FALSE)</f>
        <v>No</v>
      </c>
    </row>
    <row r="341" spans="1:24" x14ac:dyDescent="0.2">
      <c r="A341" t="s">
        <v>353</v>
      </c>
      <c r="B341">
        <v>0</v>
      </c>
      <c r="C341">
        <v>0</v>
      </c>
      <c r="D341">
        <v>0</v>
      </c>
      <c r="E341">
        <v>0</v>
      </c>
      <c r="F341">
        <v>1</v>
      </c>
      <c r="G341">
        <v>1</v>
      </c>
      <c r="H341">
        <v>1</v>
      </c>
      <c r="I341" t="str" cm="1">
        <f t="array" ref="I341">TEXT(SUM(10^Code_Mask*(Cohort[[#This Row],[Fetal Pilot Scans, validated or not]:[Has child had an 18 month assessment.  NB this includes limited data, courtesy assessments etc]]&gt;0)),"0000000")</f>
        <v>0011100</v>
      </c>
      <c r="M341" s="1" t="str">
        <f>VLOOKUP(Cohort[[#This Row],[Code]],Codes[],COLUMN(Codes[[#Headers],[Meaning]]),FALSE)</f>
        <v>Pre-term and pre-term at term scans, assessed at 18 months</v>
      </c>
      <c r="N341" s="1" t="str">
        <f>VLOOKUP(Cohort[[#This Row],[Code]],Codes[],COLUMN(Codes[[#Headers],[Parents Demographic]]),FALSE)</f>
        <v>Yes</v>
      </c>
      <c r="O341" s="1" t="str">
        <f>VLOOKUP(Cohort[[#This Row],[Code]],Codes[],COLUMN(Codes[[#Headers],[Mother''s Past Medical History]]),FALSE)</f>
        <v>Yes</v>
      </c>
      <c r="P341" s="1" t="str">
        <f>VLOOKUP(Cohort[[#This Row],[Code]],Codes[],COLUMN(Codes[[#Headers],[EDD + Mode of Conception]]),FALSE)</f>
        <v>Yes</v>
      </c>
      <c r="Q341" s="1" t="str">
        <f>VLOOKUP(Cohort[[#This Row],[Code]],Codes[],COLUMN(Codes[[#Headers],[Late Pregnancy History]]),FALSE)</f>
        <v>Yes</v>
      </c>
      <c r="R341" s="1" t="str">
        <f>VLOOKUP(Cohort[[#This Row],[Code]],Codes[],COLUMN(Codes[[#Headers],[Labour History]]),FALSE)</f>
        <v>Yes</v>
      </c>
      <c r="S341" s="1" t="str">
        <f>VLOOKUP(Cohort[[#This Row],[Code]],Codes[],COLUMN(Codes[[#Headers],[Baby Background Information]]),FALSE)</f>
        <v>Yes</v>
      </c>
      <c r="T341" s="1" t="str">
        <f>VLOOKUP(Cohort[[#This Row],[Code]],Codes[],COLUMN(Codes[[#Headers],[EPDS]]),FALSE)</f>
        <v>Yes</v>
      </c>
      <c r="U341" s="1" t="str">
        <f>VLOOKUP(Cohort[[#This Row],[Code]],Codes[],COLUMN(Codes[[#Headers],[Mother''s Medications]]),FALSE)</f>
        <v>Yes</v>
      </c>
      <c r="V341" s="1" t="str">
        <f>VLOOKUP(Cohort[[#This Row],[Code]],Codes[],COLUMN(Codes[[#Headers],[Baby Medications]]),FALSE)</f>
        <v>Yes</v>
      </c>
      <c r="W341" s="1" t="str">
        <f>VLOOKUP(Cohort[[#This Row],[Code]],Codes[],COLUMN(Codes[[#Headers],[Obstetric Histpry]]),FALSE)</f>
        <v>Yes</v>
      </c>
      <c r="X341" s="1" t="str">
        <f>VLOOKUP(Cohort[[#This Row],[Code]],Codes[],COLUMN(Codes[[#Headers],[18 Month Follow on Data]]),FALSE)</f>
        <v>Yes</v>
      </c>
    </row>
    <row r="342" spans="1:24" x14ac:dyDescent="0.2">
      <c r="A342" t="s">
        <v>354</v>
      </c>
      <c r="B342">
        <v>0</v>
      </c>
      <c r="C342">
        <v>0</v>
      </c>
      <c r="D342">
        <v>0</v>
      </c>
      <c r="E342">
        <v>1</v>
      </c>
      <c r="F342">
        <v>0</v>
      </c>
      <c r="G342">
        <v>0</v>
      </c>
      <c r="H342">
        <v>1</v>
      </c>
      <c r="I342" t="str" cm="1">
        <f t="array" ref="I342">TEXT(SUM(10^Code_Mask*(Cohort[[#This Row],[Fetal Pilot Scans, validated or not]:[Has child had an 18 month assessment.  NB this includes limited data, courtesy assessments etc]]&gt;0)),"0000000")</f>
        <v>0100100</v>
      </c>
      <c r="M342" s="1" t="str">
        <f>VLOOKUP(Cohort[[#This Row],[Code]],Codes[],COLUMN(Codes[[#Headers],[Meaning]]),FALSE)</f>
        <v>Term scan, Assessed at 18 months</v>
      </c>
      <c r="N342" s="1" t="str">
        <f>VLOOKUP(Cohort[[#This Row],[Code]],Codes[],COLUMN(Codes[[#Headers],[Parents Demographic]]),FALSE)</f>
        <v>Yes</v>
      </c>
      <c r="O342" s="1" t="str">
        <f>VLOOKUP(Cohort[[#This Row],[Code]],Codes[],COLUMN(Codes[[#Headers],[Mother''s Past Medical History]]),FALSE)</f>
        <v>Yes</v>
      </c>
      <c r="P342" s="1" t="str">
        <f>VLOOKUP(Cohort[[#This Row],[Code]],Codes[],COLUMN(Codes[[#Headers],[EDD + Mode of Conception]]),FALSE)</f>
        <v>Yes</v>
      </c>
      <c r="Q342" s="1" t="str">
        <f>VLOOKUP(Cohort[[#This Row],[Code]],Codes[],COLUMN(Codes[[#Headers],[Late Pregnancy History]]),FALSE)</f>
        <v>Yes</v>
      </c>
      <c r="R342" s="1" t="str">
        <f>VLOOKUP(Cohort[[#This Row],[Code]],Codes[],COLUMN(Codes[[#Headers],[Labour History]]),FALSE)</f>
        <v>Yes</v>
      </c>
      <c r="S342" s="1" t="str">
        <f>VLOOKUP(Cohort[[#This Row],[Code]],Codes[],COLUMN(Codes[[#Headers],[Baby Background Information]]),FALSE)</f>
        <v>Yes</v>
      </c>
      <c r="T342" s="1" t="str">
        <f>VLOOKUP(Cohort[[#This Row],[Code]],Codes[],COLUMN(Codes[[#Headers],[EPDS]]),FALSE)</f>
        <v>Yes</v>
      </c>
      <c r="U342" s="1" t="str">
        <f>VLOOKUP(Cohort[[#This Row],[Code]],Codes[],COLUMN(Codes[[#Headers],[Mother''s Medications]]),FALSE)</f>
        <v>Yes</v>
      </c>
      <c r="V342" s="1" t="str">
        <f>VLOOKUP(Cohort[[#This Row],[Code]],Codes[],COLUMN(Codes[[#Headers],[Baby Medications]]),FALSE)</f>
        <v>Yes</v>
      </c>
      <c r="W342" s="1" t="str">
        <f>VLOOKUP(Cohort[[#This Row],[Code]],Codes[],COLUMN(Codes[[#Headers],[Obstetric Histpry]]),FALSE)</f>
        <v>Yes</v>
      </c>
      <c r="X342" s="1" t="str">
        <f>VLOOKUP(Cohort[[#This Row],[Code]],Codes[],COLUMN(Codes[[#Headers],[18 Month Follow on Data]]),FALSE)</f>
        <v>Yes</v>
      </c>
    </row>
    <row r="343" spans="1:24" x14ac:dyDescent="0.2">
      <c r="A343" t="s">
        <v>355</v>
      </c>
      <c r="B343">
        <v>0</v>
      </c>
      <c r="C343">
        <v>0</v>
      </c>
      <c r="D343">
        <v>0</v>
      </c>
      <c r="E343">
        <v>1</v>
      </c>
      <c r="F343">
        <v>0</v>
      </c>
      <c r="G343">
        <v>0</v>
      </c>
      <c r="H343">
        <v>1</v>
      </c>
      <c r="I343" t="str" cm="1">
        <f t="array" ref="I343">TEXT(SUM(10^Code_Mask*(Cohort[[#This Row],[Fetal Pilot Scans, validated or not]:[Has child had an 18 month assessment.  NB this includes limited data, courtesy assessments etc]]&gt;0)),"0000000")</f>
        <v>0100100</v>
      </c>
      <c r="M343" s="1" t="str">
        <f>VLOOKUP(Cohort[[#This Row],[Code]],Codes[],COLUMN(Codes[[#Headers],[Meaning]]),FALSE)</f>
        <v>Term scan, Assessed at 18 months</v>
      </c>
      <c r="N343" s="1" t="str">
        <f>VLOOKUP(Cohort[[#This Row],[Code]],Codes[],COLUMN(Codes[[#Headers],[Parents Demographic]]),FALSE)</f>
        <v>Yes</v>
      </c>
      <c r="O343" s="1" t="str">
        <f>VLOOKUP(Cohort[[#This Row],[Code]],Codes[],COLUMN(Codes[[#Headers],[Mother''s Past Medical History]]),FALSE)</f>
        <v>Yes</v>
      </c>
      <c r="P343" s="1" t="str">
        <f>VLOOKUP(Cohort[[#This Row],[Code]],Codes[],COLUMN(Codes[[#Headers],[EDD + Mode of Conception]]),FALSE)</f>
        <v>Yes</v>
      </c>
      <c r="Q343" s="1" t="str">
        <f>VLOOKUP(Cohort[[#This Row],[Code]],Codes[],COLUMN(Codes[[#Headers],[Late Pregnancy History]]),FALSE)</f>
        <v>Yes</v>
      </c>
      <c r="R343" s="1" t="str">
        <f>VLOOKUP(Cohort[[#This Row],[Code]],Codes[],COLUMN(Codes[[#Headers],[Labour History]]),FALSE)</f>
        <v>Yes</v>
      </c>
      <c r="S343" s="1" t="str">
        <f>VLOOKUP(Cohort[[#This Row],[Code]],Codes[],COLUMN(Codes[[#Headers],[Baby Background Information]]),FALSE)</f>
        <v>Yes</v>
      </c>
      <c r="T343" s="1" t="str">
        <f>VLOOKUP(Cohort[[#This Row],[Code]],Codes[],COLUMN(Codes[[#Headers],[EPDS]]),FALSE)</f>
        <v>Yes</v>
      </c>
      <c r="U343" s="1" t="str">
        <f>VLOOKUP(Cohort[[#This Row],[Code]],Codes[],COLUMN(Codes[[#Headers],[Mother''s Medications]]),FALSE)</f>
        <v>Yes</v>
      </c>
      <c r="V343" s="1" t="str">
        <f>VLOOKUP(Cohort[[#This Row],[Code]],Codes[],COLUMN(Codes[[#Headers],[Baby Medications]]),FALSE)</f>
        <v>Yes</v>
      </c>
      <c r="W343" s="1" t="str">
        <f>VLOOKUP(Cohort[[#This Row],[Code]],Codes[],COLUMN(Codes[[#Headers],[Obstetric Histpry]]),FALSE)</f>
        <v>Yes</v>
      </c>
      <c r="X343" s="1" t="str">
        <f>VLOOKUP(Cohort[[#This Row],[Code]],Codes[],COLUMN(Codes[[#Headers],[18 Month Follow on Data]]),FALSE)</f>
        <v>Yes</v>
      </c>
    </row>
    <row r="344" spans="1:24" x14ac:dyDescent="0.2">
      <c r="A344" t="s">
        <v>356</v>
      </c>
      <c r="B344">
        <v>0</v>
      </c>
      <c r="C344">
        <v>0</v>
      </c>
      <c r="D344">
        <v>0</v>
      </c>
      <c r="E344">
        <v>1</v>
      </c>
      <c r="F344">
        <v>0</v>
      </c>
      <c r="G344">
        <v>0</v>
      </c>
      <c r="H344">
        <v>1</v>
      </c>
      <c r="I344" t="str" cm="1">
        <f t="array" ref="I344">TEXT(SUM(10^Code_Mask*(Cohort[[#This Row],[Fetal Pilot Scans, validated or not]:[Has child had an 18 month assessment.  NB this includes limited data, courtesy assessments etc]]&gt;0)),"0000000")</f>
        <v>0100100</v>
      </c>
      <c r="M344" s="1" t="str">
        <f>VLOOKUP(Cohort[[#This Row],[Code]],Codes[],COLUMN(Codes[[#Headers],[Meaning]]),FALSE)</f>
        <v>Term scan, Assessed at 18 months</v>
      </c>
      <c r="N344" s="1" t="str">
        <f>VLOOKUP(Cohort[[#This Row],[Code]],Codes[],COLUMN(Codes[[#Headers],[Parents Demographic]]),FALSE)</f>
        <v>Yes</v>
      </c>
      <c r="O344" s="1" t="str">
        <f>VLOOKUP(Cohort[[#This Row],[Code]],Codes[],COLUMN(Codes[[#Headers],[Mother''s Past Medical History]]),FALSE)</f>
        <v>Yes</v>
      </c>
      <c r="P344" s="1" t="str">
        <f>VLOOKUP(Cohort[[#This Row],[Code]],Codes[],COLUMN(Codes[[#Headers],[EDD + Mode of Conception]]),FALSE)</f>
        <v>Yes</v>
      </c>
      <c r="Q344" s="1" t="str">
        <f>VLOOKUP(Cohort[[#This Row],[Code]],Codes[],COLUMN(Codes[[#Headers],[Late Pregnancy History]]),FALSE)</f>
        <v>Yes</v>
      </c>
      <c r="R344" s="1" t="str">
        <f>VLOOKUP(Cohort[[#This Row],[Code]],Codes[],COLUMN(Codes[[#Headers],[Labour History]]),FALSE)</f>
        <v>Yes</v>
      </c>
      <c r="S344" s="1" t="str">
        <f>VLOOKUP(Cohort[[#This Row],[Code]],Codes[],COLUMN(Codes[[#Headers],[Baby Background Information]]),FALSE)</f>
        <v>Yes</v>
      </c>
      <c r="T344" s="1" t="str">
        <f>VLOOKUP(Cohort[[#This Row],[Code]],Codes[],COLUMN(Codes[[#Headers],[EPDS]]),FALSE)</f>
        <v>Yes</v>
      </c>
      <c r="U344" s="1" t="str">
        <f>VLOOKUP(Cohort[[#This Row],[Code]],Codes[],COLUMN(Codes[[#Headers],[Mother''s Medications]]),FALSE)</f>
        <v>Yes</v>
      </c>
      <c r="V344" s="1" t="str">
        <f>VLOOKUP(Cohort[[#This Row],[Code]],Codes[],COLUMN(Codes[[#Headers],[Baby Medications]]),FALSE)</f>
        <v>Yes</v>
      </c>
      <c r="W344" s="1" t="str">
        <f>VLOOKUP(Cohort[[#This Row],[Code]],Codes[],COLUMN(Codes[[#Headers],[Obstetric Histpry]]),FALSE)</f>
        <v>Yes</v>
      </c>
      <c r="X344" s="1" t="str">
        <f>VLOOKUP(Cohort[[#This Row],[Code]],Codes[],COLUMN(Codes[[#Headers],[18 Month Follow on Data]]),FALSE)</f>
        <v>Yes</v>
      </c>
    </row>
    <row r="345" spans="1:24" x14ac:dyDescent="0.2">
      <c r="A345" t="s">
        <v>357</v>
      </c>
      <c r="B345">
        <v>0</v>
      </c>
      <c r="C345">
        <v>0</v>
      </c>
      <c r="D345">
        <v>0</v>
      </c>
      <c r="E345">
        <v>1</v>
      </c>
      <c r="F345">
        <v>0</v>
      </c>
      <c r="G345">
        <v>0</v>
      </c>
      <c r="H345">
        <v>1</v>
      </c>
      <c r="I345" t="str" cm="1">
        <f t="array" ref="I345">TEXT(SUM(10^Code_Mask*(Cohort[[#This Row],[Fetal Pilot Scans, validated or not]:[Has child had an 18 month assessment.  NB this includes limited data, courtesy assessments etc]]&gt;0)),"0000000")</f>
        <v>0100100</v>
      </c>
      <c r="M345" s="1" t="str">
        <f>VLOOKUP(Cohort[[#This Row],[Code]],Codes[],COLUMN(Codes[[#Headers],[Meaning]]),FALSE)</f>
        <v>Term scan, Assessed at 18 months</v>
      </c>
      <c r="N345" s="1" t="str">
        <f>VLOOKUP(Cohort[[#This Row],[Code]],Codes[],COLUMN(Codes[[#Headers],[Parents Demographic]]),FALSE)</f>
        <v>Yes</v>
      </c>
      <c r="O345" s="1" t="str">
        <f>VLOOKUP(Cohort[[#This Row],[Code]],Codes[],COLUMN(Codes[[#Headers],[Mother''s Past Medical History]]),FALSE)</f>
        <v>Yes</v>
      </c>
      <c r="P345" s="1" t="str">
        <f>VLOOKUP(Cohort[[#This Row],[Code]],Codes[],COLUMN(Codes[[#Headers],[EDD + Mode of Conception]]),FALSE)</f>
        <v>Yes</v>
      </c>
      <c r="Q345" s="1" t="str">
        <f>VLOOKUP(Cohort[[#This Row],[Code]],Codes[],COLUMN(Codes[[#Headers],[Late Pregnancy History]]),FALSE)</f>
        <v>Yes</v>
      </c>
      <c r="R345" s="1" t="str">
        <f>VLOOKUP(Cohort[[#This Row],[Code]],Codes[],COLUMN(Codes[[#Headers],[Labour History]]),FALSE)</f>
        <v>Yes</v>
      </c>
      <c r="S345" s="1" t="str">
        <f>VLOOKUP(Cohort[[#This Row],[Code]],Codes[],COLUMN(Codes[[#Headers],[Baby Background Information]]),FALSE)</f>
        <v>Yes</v>
      </c>
      <c r="T345" s="1" t="str">
        <f>VLOOKUP(Cohort[[#This Row],[Code]],Codes[],COLUMN(Codes[[#Headers],[EPDS]]),FALSE)</f>
        <v>Yes</v>
      </c>
      <c r="U345" s="1" t="str">
        <f>VLOOKUP(Cohort[[#This Row],[Code]],Codes[],COLUMN(Codes[[#Headers],[Mother''s Medications]]),FALSE)</f>
        <v>Yes</v>
      </c>
      <c r="V345" s="1" t="str">
        <f>VLOOKUP(Cohort[[#This Row],[Code]],Codes[],COLUMN(Codes[[#Headers],[Baby Medications]]),FALSE)</f>
        <v>Yes</v>
      </c>
      <c r="W345" s="1" t="str">
        <f>VLOOKUP(Cohort[[#This Row],[Code]],Codes[],COLUMN(Codes[[#Headers],[Obstetric Histpry]]),FALSE)</f>
        <v>Yes</v>
      </c>
      <c r="X345" s="1" t="str">
        <f>VLOOKUP(Cohort[[#This Row],[Code]],Codes[],COLUMN(Codes[[#Headers],[18 Month Follow on Data]]),FALSE)</f>
        <v>Yes</v>
      </c>
    </row>
    <row r="346" spans="1:24" x14ac:dyDescent="0.2">
      <c r="A346" t="s">
        <v>358</v>
      </c>
      <c r="B346">
        <v>0</v>
      </c>
      <c r="C346">
        <v>0</v>
      </c>
      <c r="D346">
        <v>0</v>
      </c>
      <c r="E346">
        <v>1</v>
      </c>
      <c r="F346">
        <v>0</v>
      </c>
      <c r="G346">
        <v>0</v>
      </c>
      <c r="H346">
        <v>1</v>
      </c>
      <c r="I346" t="str" cm="1">
        <f t="array" ref="I346">TEXT(SUM(10^Code_Mask*(Cohort[[#This Row],[Fetal Pilot Scans, validated or not]:[Has child had an 18 month assessment.  NB this includes limited data, courtesy assessments etc]]&gt;0)),"0000000")</f>
        <v>0100100</v>
      </c>
      <c r="M346" s="1" t="str">
        <f>VLOOKUP(Cohort[[#This Row],[Code]],Codes[],COLUMN(Codes[[#Headers],[Meaning]]),FALSE)</f>
        <v>Term scan, Assessed at 18 months</v>
      </c>
      <c r="N346" s="1" t="str">
        <f>VLOOKUP(Cohort[[#This Row],[Code]],Codes[],COLUMN(Codes[[#Headers],[Parents Demographic]]),FALSE)</f>
        <v>Yes</v>
      </c>
      <c r="O346" s="1" t="str">
        <f>VLOOKUP(Cohort[[#This Row],[Code]],Codes[],COLUMN(Codes[[#Headers],[Mother''s Past Medical History]]),FALSE)</f>
        <v>Yes</v>
      </c>
      <c r="P346" s="1" t="str">
        <f>VLOOKUP(Cohort[[#This Row],[Code]],Codes[],COLUMN(Codes[[#Headers],[EDD + Mode of Conception]]),FALSE)</f>
        <v>Yes</v>
      </c>
      <c r="Q346" s="1" t="str">
        <f>VLOOKUP(Cohort[[#This Row],[Code]],Codes[],COLUMN(Codes[[#Headers],[Late Pregnancy History]]),FALSE)</f>
        <v>Yes</v>
      </c>
      <c r="R346" s="1" t="str">
        <f>VLOOKUP(Cohort[[#This Row],[Code]],Codes[],COLUMN(Codes[[#Headers],[Labour History]]),FALSE)</f>
        <v>Yes</v>
      </c>
      <c r="S346" s="1" t="str">
        <f>VLOOKUP(Cohort[[#This Row],[Code]],Codes[],COLUMN(Codes[[#Headers],[Baby Background Information]]),FALSE)</f>
        <v>Yes</v>
      </c>
      <c r="T346" s="1" t="str">
        <f>VLOOKUP(Cohort[[#This Row],[Code]],Codes[],COLUMN(Codes[[#Headers],[EPDS]]),FALSE)</f>
        <v>Yes</v>
      </c>
      <c r="U346" s="1" t="str">
        <f>VLOOKUP(Cohort[[#This Row],[Code]],Codes[],COLUMN(Codes[[#Headers],[Mother''s Medications]]),FALSE)</f>
        <v>Yes</v>
      </c>
      <c r="V346" s="1" t="str">
        <f>VLOOKUP(Cohort[[#This Row],[Code]],Codes[],COLUMN(Codes[[#Headers],[Baby Medications]]),FALSE)</f>
        <v>Yes</v>
      </c>
      <c r="W346" s="1" t="str">
        <f>VLOOKUP(Cohort[[#This Row],[Code]],Codes[],COLUMN(Codes[[#Headers],[Obstetric Histpry]]),FALSE)</f>
        <v>Yes</v>
      </c>
      <c r="X346" s="1" t="str">
        <f>VLOOKUP(Cohort[[#This Row],[Code]],Codes[],COLUMN(Codes[[#Headers],[18 Month Follow on Data]]),FALSE)</f>
        <v>Yes</v>
      </c>
    </row>
    <row r="347" spans="1:24" x14ac:dyDescent="0.2">
      <c r="A347" t="s">
        <v>359</v>
      </c>
      <c r="B347">
        <v>0</v>
      </c>
      <c r="C347">
        <v>0</v>
      </c>
      <c r="D347">
        <v>0</v>
      </c>
      <c r="E347">
        <v>1</v>
      </c>
      <c r="F347">
        <v>0</v>
      </c>
      <c r="G347">
        <v>0</v>
      </c>
      <c r="H347">
        <v>1</v>
      </c>
      <c r="I347" t="str" cm="1">
        <f t="array" ref="I347">TEXT(SUM(10^Code_Mask*(Cohort[[#This Row],[Fetal Pilot Scans, validated or not]:[Has child had an 18 month assessment.  NB this includes limited data, courtesy assessments etc]]&gt;0)),"0000000")</f>
        <v>0100100</v>
      </c>
      <c r="M347" s="1" t="str">
        <f>VLOOKUP(Cohort[[#This Row],[Code]],Codes[],COLUMN(Codes[[#Headers],[Meaning]]),FALSE)</f>
        <v>Term scan, Assessed at 18 months</v>
      </c>
      <c r="N347" s="1" t="str">
        <f>VLOOKUP(Cohort[[#This Row],[Code]],Codes[],COLUMN(Codes[[#Headers],[Parents Demographic]]),FALSE)</f>
        <v>Yes</v>
      </c>
      <c r="O347" s="1" t="str">
        <f>VLOOKUP(Cohort[[#This Row],[Code]],Codes[],COLUMN(Codes[[#Headers],[Mother''s Past Medical History]]),FALSE)</f>
        <v>Yes</v>
      </c>
      <c r="P347" s="1" t="str">
        <f>VLOOKUP(Cohort[[#This Row],[Code]],Codes[],COLUMN(Codes[[#Headers],[EDD + Mode of Conception]]),FALSE)</f>
        <v>Yes</v>
      </c>
      <c r="Q347" s="1" t="str">
        <f>VLOOKUP(Cohort[[#This Row],[Code]],Codes[],COLUMN(Codes[[#Headers],[Late Pregnancy History]]),FALSE)</f>
        <v>Yes</v>
      </c>
      <c r="R347" s="1" t="str">
        <f>VLOOKUP(Cohort[[#This Row],[Code]],Codes[],COLUMN(Codes[[#Headers],[Labour History]]),FALSE)</f>
        <v>Yes</v>
      </c>
      <c r="S347" s="1" t="str">
        <f>VLOOKUP(Cohort[[#This Row],[Code]],Codes[],COLUMN(Codes[[#Headers],[Baby Background Information]]),FALSE)</f>
        <v>Yes</v>
      </c>
      <c r="T347" s="1" t="str">
        <f>VLOOKUP(Cohort[[#This Row],[Code]],Codes[],COLUMN(Codes[[#Headers],[EPDS]]),FALSE)</f>
        <v>Yes</v>
      </c>
      <c r="U347" s="1" t="str">
        <f>VLOOKUP(Cohort[[#This Row],[Code]],Codes[],COLUMN(Codes[[#Headers],[Mother''s Medications]]),FALSE)</f>
        <v>Yes</v>
      </c>
      <c r="V347" s="1" t="str">
        <f>VLOOKUP(Cohort[[#This Row],[Code]],Codes[],COLUMN(Codes[[#Headers],[Baby Medications]]),FALSE)</f>
        <v>Yes</v>
      </c>
      <c r="W347" s="1" t="str">
        <f>VLOOKUP(Cohort[[#This Row],[Code]],Codes[],COLUMN(Codes[[#Headers],[Obstetric Histpry]]),FALSE)</f>
        <v>Yes</v>
      </c>
      <c r="X347" s="1" t="str">
        <f>VLOOKUP(Cohort[[#This Row],[Code]],Codes[],COLUMN(Codes[[#Headers],[18 Month Follow on Data]]),FALSE)</f>
        <v>Yes</v>
      </c>
    </row>
    <row r="348" spans="1:24" x14ac:dyDescent="0.2">
      <c r="A348" t="s">
        <v>360</v>
      </c>
      <c r="B348">
        <v>0</v>
      </c>
      <c r="C348">
        <v>0</v>
      </c>
      <c r="D348">
        <v>0</v>
      </c>
      <c r="E348">
        <v>1</v>
      </c>
      <c r="F348">
        <v>0</v>
      </c>
      <c r="G348">
        <v>0</v>
      </c>
      <c r="H348">
        <v>0</v>
      </c>
      <c r="I348" t="str" cm="1">
        <f t="array" ref="I348">TEXT(SUM(10^Code_Mask*(Cohort[[#This Row],[Fetal Pilot Scans, validated or not]:[Has child had an 18 month assessment.  NB this includes limited data, courtesy assessments etc]]&gt;0)),"0000000")</f>
        <v>0100000</v>
      </c>
      <c r="M348" s="1" t="str">
        <f>VLOOKUP(Cohort[[#This Row],[Code]],Codes[],COLUMN(Codes[[#Headers],[Meaning]]),FALSE)</f>
        <v>Term scan, not assessed</v>
      </c>
      <c r="N348" s="1" t="str">
        <f>VLOOKUP(Cohort[[#This Row],[Code]],Codes[],COLUMN(Codes[[#Headers],[Parents Demographic]]),FALSE)</f>
        <v>Yes</v>
      </c>
      <c r="O348" s="1" t="str">
        <f>VLOOKUP(Cohort[[#This Row],[Code]],Codes[],COLUMN(Codes[[#Headers],[Mother''s Past Medical History]]),FALSE)</f>
        <v>Yes</v>
      </c>
      <c r="P348" s="1" t="str">
        <f>VLOOKUP(Cohort[[#This Row],[Code]],Codes[],COLUMN(Codes[[#Headers],[EDD + Mode of Conception]]),FALSE)</f>
        <v>Yes</v>
      </c>
      <c r="Q348" s="1" t="str">
        <f>VLOOKUP(Cohort[[#This Row],[Code]],Codes[],COLUMN(Codes[[#Headers],[Late Pregnancy History]]),FALSE)</f>
        <v>Yes</v>
      </c>
      <c r="R348" s="1" t="str">
        <f>VLOOKUP(Cohort[[#This Row],[Code]],Codes[],COLUMN(Codes[[#Headers],[Labour History]]),FALSE)</f>
        <v>Yes</v>
      </c>
      <c r="S348" s="1" t="str">
        <f>VLOOKUP(Cohort[[#This Row],[Code]],Codes[],COLUMN(Codes[[#Headers],[Baby Background Information]]),FALSE)</f>
        <v>Yes</v>
      </c>
      <c r="T348" s="1" t="str">
        <f>VLOOKUP(Cohort[[#This Row],[Code]],Codes[],COLUMN(Codes[[#Headers],[EPDS]]),FALSE)</f>
        <v>Yes</v>
      </c>
      <c r="U348" s="1" t="str">
        <f>VLOOKUP(Cohort[[#This Row],[Code]],Codes[],COLUMN(Codes[[#Headers],[Mother''s Medications]]),FALSE)</f>
        <v>Yes</v>
      </c>
      <c r="V348" s="1" t="str">
        <f>VLOOKUP(Cohort[[#This Row],[Code]],Codes[],COLUMN(Codes[[#Headers],[Baby Medications]]),FALSE)</f>
        <v>Yes</v>
      </c>
      <c r="W348" s="1" t="str">
        <f>VLOOKUP(Cohort[[#This Row],[Code]],Codes[],COLUMN(Codes[[#Headers],[Obstetric Histpry]]),FALSE)</f>
        <v>Yes</v>
      </c>
      <c r="X348" s="1" t="str">
        <f>VLOOKUP(Cohort[[#This Row],[Code]],Codes[],COLUMN(Codes[[#Headers],[18 Month Follow on Data]]),FALSE)</f>
        <v>No</v>
      </c>
    </row>
    <row r="349" spans="1:24" x14ac:dyDescent="0.2">
      <c r="A349" t="s">
        <v>361</v>
      </c>
      <c r="B349">
        <v>1</v>
      </c>
      <c r="C349">
        <v>0</v>
      </c>
      <c r="D349">
        <v>0</v>
      </c>
      <c r="E349">
        <v>1</v>
      </c>
      <c r="F349">
        <v>0</v>
      </c>
      <c r="G349">
        <v>0</v>
      </c>
      <c r="H349">
        <v>1</v>
      </c>
      <c r="I349" t="str" cm="1">
        <f t="array" ref="I349">TEXT(SUM(10^Code_Mask*(Cohort[[#This Row],[Fetal Pilot Scans, validated or not]:[Has child had an 18 month assessment.  NB this includes limited data, courtesy assessments etc]]&gt;0)),"0000000")</f>
        <v>0100110</v>
      </c>
      <c r="M349" s="1" t="str">
        <f>VLOOKUP(Cohort[[#This Row],[Code]],Codes[],COLUMN(Codes[[#Headers],[Meaning]]),FALSE)</f>
        <v>Term scan + fetal pilot assessed at 18 months</v>
      </c>
      <c r="N349" s="1" t="str">
        <f>VLOOKUP(Cohort[[#This Row],[Code]],Codes[],COLUMN(Codes[[#Headers],[Parents Demographic]]),FALSE)</f>
        <v>Yes</v>
      </c>
      <c r="O349" s="1" t="str">
        <f>VLOOKUP(Cohort[[#This Row],[Code]],Codes[],COLUMN(Codes[[#Headers],[Mother''s Past Medical History]]),FALSE)</f>
        <v>Yes</v>
      </c>
      <c r="P349" s="1" t="str">
        <f>VLOOKUP(Cohort[[#This Row],[Code]],Codes[],COLUMN(Codes[[#Headers],[EDD + Mode of Conception]]),FALSE)</f>
        <v>Yes</v>
      </c>
      <c r="Q349" s="1" t="str">
        <f>VLOOKUP(Cohort[[#This Row],[Code]],Codes[],COLUMN(Codes[[#Headers],[Late Pregnancy History]]),FALSE)</f>
        <v>Yes</v>
      </c>
      <c r="R349" s="1" t="str">
        <f>VLOOKUP(Cohort[[#This Row],[Code]],Codes[],COLUMN(Codes[[#Headers],[Labour History]]),FALSE)</f>
        <v>Yes</v>
      </c>
      <c r="S349" s="1" t="str">
        <f>VLOOKUP(Cohort[[#This Row],[Code]],Codes[],COLUMN(Codes[[#Headers],[Baby Background Information]]),FALSE)</f>
        <v>Yes</v>
      </c>
      <c r="T349" s="1" t="str">
        <f>VLOOKUP(Cohort[[#This Row],[Code]],Codes[],COLUMN(Codes[[#Headers],[EPDS]]),FALSE)</f>
        <v>Yes</v>
      </c>
      <c r="U349" s="1" t="str">
        <f>VLOOKUP(Cohort[[#This Row],[Code]],Codes[],COLUMN(Codes[[#Headers],[Mother''s Medications]]),FALSE)</f>
        <v>Yes</v>
      </c>
      <c r="V349" s="1" t="str">
        <f>VLOOKUP(Cohort[[#This Row],[Code]],Codes[],COLUMN(Codes[[#Headers],[Baby Medications]]),FALSE)</f>
        <v>Yes</v>
      </c>
      <c r="W349" s="1" t="str">
        <f>VLOOKUP(Cohort[[#This Row],[Code]],Codes[],COLUMN(Codes[[#Headers],[Obstetric Histpry]]),FALSE)</f>
        <v>Yes</v>
      </c>
      <c r="X349" s="1" t="str">
        <f>VLOOKUP(Cohort[[#This Row],[Code]],Codes[],COLUMN(Codes[[#Headers],[18 Month Follow on Data]]),FALSE)</f>
        <v>Yes</v>
      </c>
    </row>
    <row r="350" spans="1:24" x14ac:dyDescent="0.2">
      <c r="A350" t="s">
        <v>362</v>
      </c>
      <c r="B350">
        <v>1</v>
      </c>
      <c r="C350">
        <v>0</v>
      </c>
      <c r="D350">
        <v>0</v>
      </c>
      <c r="E350">
        <v>1</v>
      </c>
      <c r="F350">
        <v>0</v>
      </c>
      <c r="G350">
        <v>0</v>
      </c>
      <c r="H350">
        <v>1</v>
      </c>
      <c r="I350" t="str" cm="1">
        <f t="array" ref="I350">TEXT(SUM(10^Code_Mask*(Cohort[[#This Row],[Fetal Pilot Scans, validated or not]:[Has child had an 18 month assessment.  NB this includes limited data, courtesy assessments etc]]&gt;0)),"0000000")</f>
        <v>0100110</v>
      </c>
      <c r="M350" s="1" t="str">
        <f>VLOOKUP(Cohort[[#This Row],[Code]],Codes[],COLUMN(Codes[[#Headers],[Meaning]]),FALSE)</f>
        <v>Term scan + fetal pilot assessed at 18 months</v>
      </c>
      <c r="N350" s="1" t="str">
        <f>VLOOKUP(Cohort[[#This Row],[Code]],Codes[],COLUMN(Codes[[#Headers],[Parents Demographic]]),FALSE)</f>
        <v>Yes</v>
      </c>
      <c r="O350" s="1" t="str">
        <f>VLOOKUP(Cohort[[#This Row],[Code]],Codes[],COLUMN(Codes[[#Headers],[Mother''s Past Medical History]]),FALSE)</f>
        <v>Yes</v>
      </c>
      <c r="P350" s="1" t="str">
        <f>VLOOKUP(Cohort[[#This Row],[Code]],Codes[],COLUMN(Codes[[#Headers],[EDD + Mode of Conception]]),FALSE)</f>
        <v>Yes</v>
      </c>
      <c r="Q350" s="1" t="str">
        <f>VLOOKUP(Cohort[[#This Row],[Code]],Codes[],COLUMN(Codes[[#Headers],[Late Pregnancy History]]),FALSE)</f>
        <v>Yes</v>
      </c>
      <c r="R350" s="1" t="str">
        <f>VLOOKUP(Cohort[[#This Row],[Code]],Codes[],COLUMN(Codes[[#Headers],[Labour History]]),FALSE)</f>
        <v>Yes</v>
      </c>
      <c r="S350" s="1" t="str">
        <f>VLOOKUP(Cohort[[#This Row],[Code]],Codes[],COLUMN(Codes[[#Headers],[Baby Background Information]]),FALSE)</f>
        <v>Yes</v>
      </c>
      <c r="T350" s="1" t="str">
        <f>VLOOKUP(Cohort[[#This Row],[Code]],Codes[],COLUMN(Codes[[#Headers],[EPDS]]),FALSE)</f>
        <v>Yes</v>
      </c>
      <c r="U350" s="1" t="str">
        <f>VLOOKUP(Cohort[[#This Row],[Code]],Codes[],COLUMN(Codes[[#Headers],[Mother''s Medications]]),FALSE)</f>
        <v>Yes</v>
      </c>
      <c r="V350" s="1" t="str">
        <f>VLOOKUP(Cohort[[#This Row],[Code]],Codes[],COLUMN(Codes[[#Headers],[Baby Medications]]),FALSE)</f>
        <v>Yes</v>
      </c>
      <c r="W350" s="1" t="str">
        <f>VLOOKUP(Cohort[[#This Row],[Code]],Codes[],COLUMN(Codes[[#Headers],[Obstetric Histpry]]),FALSE)</f>
        <v>Yes</v>
      </c>
      <c r="X350" s="1" t="str">
        <f>VLOOKUP(Cohort[[#This Row],[Code]],Codes[],COLUMN(Codes[[#Headers],[18 Month Follow on Data]]),FALSE)</f>
        <v>Yes</v>
      </c>
    </row>
    <row r="351" spans="1:24" x14ac:dyDescent="0.2">
      <c r="A351" t="s">
        <v>363</v>
      </c>
      <c r="B351">
        <v>1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 t="str" cm="1">
        <f t="array" ref="I351">TEXT(SUM(10^Code_Mask*(Cohort[[#This Row],[Fetal Pilot Scans, validated or not]:[Has child had an 18 month assessment.  NB this includes limited data, courtesy assessments etc]]&gt;0)),"0000000")</f>
        <v>0000010</v>
      </c>
      <c r="M351" s="1" t="str">
        <f>VLOOKUP(Cohort[[#This Row],[Code]],Codes[],COLUMN(Codes[[#Headers],[Meaning]]),FALSE)</f>
        <v>Fetal pilot.  Not assessed.  Enrolment, EPDS, not cleaned</v>
      </c>
      <c r="N351" s="1" t="str">
        <f>VLOOKUP(Cohort[[#This Row],[Code]],Codes[],COLUMN(Codes[[#Headers],[Parents Demographic]]),FALSE)</f>
        <v>Yes - uncleaned</v>
      </c>
      <c r="O351" s="1" t="str">
        <f>VLOOKUP(Cohort[[#This Row],[Code]],Codes[],COLUMN(Codes[[#Headers],[Mother''s Past Medical History]]),FALSE)</f>
        <v>Yes - uncleaned</v>
      </c>
      <c r="P351" s="1" t="str">
        <f>VLOOKUP(Cohort[[#This Row],[Code]],Codes[],COLUMN(Codes[[#Headers],[EDD + Mode of Conception]]),FALSE)</f>
        <v>Yes - uncleaned</v>
      </c>
      <c r="Q351" s="1" t="str">
        <f>VLOOKUP(Cohort[[#This Row],[Code]],Codes[],COLUMN(Codes[[#Headers],[Late Pregnancy History]]),FALSE)</f>
        <v>No</v>
      </c>
      <c r="R351" s="1" t="str">
        <f>VLOOKUP(Cohort[[#This Row],[Code]],Codes[],COLUMN(Codes[[#Headers],[Labour History]]),FALSE)</f>
        <v>No</v>
      </c>
      <c r="S351" s="1" t="str">
        <f>VLOOKUP(Cohort[[#This Row],[Code]],Codes[],COLUMN(Codes[[#Headers],[Baby Background Information]]),FALSE)</f>
        <v>No</v>
      </c>
      <c r="T351" s="1" t="str">
        <f>VLOOKUP(Cohort[[#This Row],[Code]],Codes[],COLUMN(Codes[[#Headers],[EPDS]]),FALSE)</f>
        <v>Yes</v>
      </c>
      <c r="U351" s="1" t="str">
        <f>VLOOKUP(Cohort[[#This Row],[Code]],Codes[],COLUMN(Codes[[#Headers],[Mother''s Medications]]),FALSE)</f>
        <v>Yes - uncleaned</v>
      </c>
      <c r="V351" s="1" t="str">
        <f>VLOOKUP(Cohort[[#This Row],[Code]],Codes[],COLUMN(Codes[[#Headers],[Baby Medications]]),FALSE)</f>
        <v>No</v>
      </c>
      <c r="W351" s="1" t="str">
        <f>VLOOKUP(Cohort[[#This Row],[Code]],Codes[],COLUMN(Codes[[#Headers],[Obstetric Histpry]]),FALSE)</f>
        <v>Yes - uncleaned</v>
      </c>
      <c r="X351" s="1" t="str">
        <f>VLOOKUP(Cohort[[#This Row],[Code]],Codes[],COLUMN(Codes[[#Headers],[18 Month Follow on Data]]),FALSE)</f>
        <v>No</v>
      </c>
    </row>
    <row r="352" spans="1:24" x14ac:dyDescent="0.2">
      <c r="A352" t="s">
        <v>364</v>
      </c>
      <c r="B352">
        <v>1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 t="str" cm="1">
        <f t="array" ref="I352">TEXT(SUM(10^Code_Mask*(Cohort[[#This Row],[Fetal Pilot Scans, validated or not]:[Has child had an 18 month assessment.  NB this includes limited data, courtesy assessments etc]]&gt;0)),"0000000")</f>
        <v>0000010</v>
      </c>
      <c r="M352" s="1" t="str">
        <f>VLOOKUP(Cohort[[#This Row],[Code]],Codes[],COLUMN(Codes[[#Headers],[Meaning]]),FALSE)</f>
        <v>Fetal pilot.  Not assessed.  Enrolment, EPDS, not cleaned</v>
      </c>
      <c r="N352" s="1" t="str">
        <f>VLOOKUP(Cohort[[#This Row],[Code]],Codes[],COLUMN(Codes[[#Headers],[Parents Demographic]]),FALSE)</f>
        <v>Yes - uncleaned</v>
      </c>
      <c r="O352" s="1" t="str">
        <f>VLOOKUP(Cohort[[#This Row],[Code]],Codes[],COLUMN(Codes[[#Headers],[Mother''s Past Medical History]]),FALSE)</f>
        <v>Yes - uncleaned</v>
      </c>
      <c r="P352" s="1" t="str">
        <f>VLOOKUP(Cohort[[#This Row],[Code]],Codes[],COLUMN(Codes[[#Headers],[EDD + Mode of Conception]]),FALSE)</f>
        <v>Yes - uncleaned</v>
      </c>
      <c r="Q352" s="1" t="str">
        <f>VLOOKUP(Cohort[[#This Row],[Code]],Codes[],COLUMN(Codes[[#Headers],[Late Pregnancy History]]),FALSE)</f>
        <v>No</v>
      </c>
      <c r="R352" s="1" t="str">
        <f>VLOOKUP(Cohort[[#This Row],[Code]],Codes[],COLUMN(Codes[[#Headers],[Labour History]]),FALSE)</f>
        <v>No</v>
      </c>
      <c r="S352" s="1" t="str">
        <f>VLOOKUP(Cohort[[#This Row],[Code]],Codes[],COLUMN(Codes[[#Headers],[Baby Background Information]]),FALSE)</f>
        <v>No</v>
      </c>
      <c r="T352" s="1" t="str">
        <f>VLOOKUP(Cohort[[#This Row],[Code]],Codes[],COLUMN(Codes[[#Headers],[EPDS]]),FALSE)</f>
        <v>Yes</v>
      </c>
      <c r="U352" s="1" t="str">
        <f>VLOOKUP(Cohort[[#This Row],[Code]],Codes[],COLUMN(Codes[[#Headers],[Mother''s Medications]]),FALSE)</f>
        <v>Yes - uncleaned</v>
      </c>
      <c r="V352" s="1" t="str">
        <f>VLOOKUP(Cohort[[#This Row],[Code]],Codes[],COLUMN(Codes[[#Headers],[Baby Medications]]),FALSE)</f>
        <v>No</v>
      </c>
      <c r="W352" s="1" t="str">
        <f>VLOOKUP(Cohort[[#This Row],[Code]],Codes[],COLUMN(Codes[[#Headers],[Obstetric Histpry]]),FALSE)</f>
        <v>Yes - uncleaned</v>
      </c>
      <c r="X352" s="1" t="str">
        <f>VLOOKUP(Cohort[[#This Row],[Code]],Codes[],COLUMN(Codes[[#Headers],[18 Month Follow on Data]]),FALSE)</f>
        <v>No</v>
      </c>
    </row>
    <row r="353" spans="1:24" x14ac:dyDescent="0.2">
      <c r="A353" t="s">
        <v>365</v>
      </c>
      <c r="B353">
        <v>1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 t="str" cm="1">
        <f t="array" ref="I353">TEXT(SUM(10^Code_Mask*(Cohort[[#This Row],[Fetal Pilot Scans, validated or not]:[Has child had an 18 month assessment.  NB this includes limited data, courtesy assessments etc]]&gt;0)),"0000000")</f>
        <v>0000010</v>
      </c>
      <c r="M353" s="1" t="str">
        <f>VLOOKUP(Cohort[[#This Row],[Code]],Codes[],COLUMN(Codes[[#Headers],[Meaning]]),FALSE)</f>
        <v>Fetal pilot.  Not assessed.  Enrolment, EPDS, not cleaned</v>
      </c>
      <c r="N353" s="1" t="str">
        <f>VLOOKUP(Cohort[[#This Row],[Code]],Codes[],COLUMN(Codes[[#Headers],[Parents Demographic]]),FALSE)</f>
        <v>Yes - uncleaned</v>
      </c>
      <c r="O353" s="1" t="str">
        <f>VLOOKUP(Cohort[[#This Row],[Code]],Codes[],COLUMN(Codes[[#Headers],[Mother''s Past Medical History]]),FALSE)</f>
        <v>Yes - uncleaned</v>
      </c>
      <c r="P353" s="1" t="str">
        <f>VLOOKUP(Cohort[[#This Row],[Code]],Codes[],COLUMN(Codes[[#Headers],[EDD + Mode of Conception]]),FALSE)</f>
        <v>Yes - uncleaned</v>
      </c>
      <c r="Q353" s="1" t="str">
        <f>VLOOKUP(Cohort[[#This Row],[Code]],Codes[],COLUMN(Codes[[#Headers],[Late Pregnancy History]]),FALSE)</f>
        <v>No</v>
      </c>
      <c r="R353" s="1" t="str">
        <f>VLOOKUP(Cohort[[#This Row],[Code]],Codes[],COLUMN(Codes[[#Headers],[Labour History]]),FALSE)</f>
        <v>No</v>
      </c>
      <c r="S353" s="1" t="str">
        <f>VLOOKUP(Cohort[[#This Row],[Code]],Codes[],COLUMN(Codes[[#Headers],[Baby Background Information]]),FALSE)</f>
        <v>No</v>
      </c>
      <c r="T353" s="1" t="str">
        <f>VLOOKUP(Cohort[[#This Row],[Code]],Codes[],COLUMN(Codes[[#Headers],[EPDS]]),FALSE)</f>
        <v>Yes</v>
      </c>
      <c r="U353" s="1" t="str">
        <f>VLOOKUP(Cohort[[#This Row],[Code]],Codes[],COLUMN(Codes[[#Headers],[Mother''s Medications]]),FALSE)</f>
        <v>Yes - uncleaned</v>
      </c>
      <c r="V353" s="1" t="str">
        <f>VLOOKUP(Cohort[[#This Row],[Code]],Codes[],COLUMN(Codes[[#Headers],[Baby Medications]]),FALSE)</f>
        <v>No</v>
      </c>
      <c r="W353" s="1" t="str">
        <f>VLOOKUP(Cohort[[#This Row],[Code]],Codes[],COLUMN(Codes[[#Headers],[Obstetric Histpry]]),FALSE)</f>
        <v>Yes - uncleaned</v>
      </c>
      <c r="X353" s="1" t="str">
        <f>VLOOKUP(Cohort[[#This Row],[Code]],Codes[],COLUMN(Codes[[#Headers],[18 Month Follow on Data]]),FALSE)</f>
        <v>No</v>
      </c>
    </row>
    <row r="354" spans="1:24" x14ac:dyDescent="0.2">
      <c r="A354" t="s">
        <v>366</v>
      </c>
      <c r="B354">
        <v>0</v>
      </c>
      <c r="C354">
        <v>0</v>
      </c>
      <c r="D354">
        <v>0</v>
      </c>
      <c r="E354">
        <v>1</v>
      </c>
      <c r="F354">
        <v>0</v>
      </c>
      <c r="G354">
        <v>0</v>
      </c>
      <c r="H354">
        <v>1</v>
      </c>
      <c r="I354" t="str" cm="1">
        <f t="array" ref="I354">TEXT(SUM(10^Code_Mask*(Cohort[[#This Row],[Fetal Pilot Scans, validated or not]:[Has child had an 18 month assessment.  NB this includes limited data, courtesy assessments etc]]&gt;0)),"0000000")</f>
        <v>0100100</v>
      </c>
      <c r="M354" s="1" t="str">
        <f>VLOOKUP(Cohort[[#This Row],[Code]],Codes[],COLUMN(Codes[[#Headers],[Meaning]]),FALSE)</f>
        <v>Term scan, Assessed at 18 months</v>
      </c>
      <c r="N354" s="1" t="str">
        <f>VLOOKUP(Cohort[[#This Row],[Code]],Codes[],COLUMN(Codes[[#Headers],[Parents Demographic]]),FALSE)</f>
        <v>Yes</v>
      </c>
      <c r="O354" s="1" t="str">
        <f>VLOOKUP(Cohort[[#This Row],[Code]],Codes[],COLUMN(Codes[[#Headers],[Mother''s Past Medical History]]),FALSE)</f>
        <v>Yes</v>
      </c>
      <c r="P354" s="1" t="str">
        <f>VLOOKUP(Cohort[[#This Row],[Code]],Codes[],COLUMN(Codes[[#Headers],[EDD + Mode of Conception]]),FALSE)</f>
        <v>Yes</v>
      </c>
      <c r="Q354" s="1" t="str">
        <f>VLOOKUP(Cohort[[#This Row],[Code]],Codes[],COLUMN(Codes[[#Headers],[Late Pregnancy History]]),FALSE)</f>
        <v>Yes</v>
      </c>
      <c r="R354" s="1" t="str">
        <f>VLOOKUP(Cohort[[#This Row],[Code]],Codes[],COLUMN(Codes[[#Headers],[Labour History]]),FALSE)</f>
        <v>Yes</v>
      </c>
      <c r="S354" s="1" t="str">
        <f>VLOOKUP(Cohort[[#This Row],[Code]],Codes[],COLUMN(Codes[[#Headers],[Baby Background Information]]),FALSE)</f>
        <v>Yes</v>
      </c>
      <c r="T354" s="1" t="str">
        <f>VLOOKUP(Cohort[[#This Row],[Code]],Codes[],COLUMN(Codes[[#Headers],[EPDS]]),FALSE)</f>
        <v>Yes</v>
      </c>
      <c r="U354" s="1" t="str">
        <f>VLOOKUP(Cohort[[#This Row],[Code]],Codes[],COLUMN(Codes[[#Headers],[Mother''s Medications]]),FALSE)</f>
        <v>Yes</v>
      </c>
      <c r="V354" s="1" t="str">
        <f>VLOOKUP(Cohort[[#This Row],[Code]],Codes[],COLUMN(Codes[[#Headers],[Baby Medications]]),FALSE)</f>
        <v>Yes</v>
      </c>
      <c r="W354" s="1" t="str">
        <f>VLOOKUP(Cohort[[#This Row],[Code]],Codes[],COLUMN(Codes[[#Headers],[Obstetric Histpry]]),FALSE)</f>
        <v>Yes</v>
      </c>
      <c r="X354" s="1" t="str">
        <f>VLOOKUP(Cohort[[#This Row],[Code]],Codes[],COLUMN(Codes[[#Headers],[18 Month Follow on Data]]),FALSE)</f>
        <v>Yes</v>
      </c>
    </row>
    <row r="355" spans="1:24" ht="51" x14ac:dyDescent="0.2">
      <c r="A355" t="s">
        <v>367</v>
      </c>
      <c r="B355">
        <v>0</v>
      </c>
      <c r="C355">
        <v>0</v>
      </c>
      <c r="D355">
        <v>0</v>
      </c>
      <c r="E355">
        <v>1</v>
      </c>
      <c r="F355">
        <v>0</v>
      </c>
      <c r="G355">
        <v>0</v>
      </c>
      <c r="H355">
        <v>0</v>
      </c>
      <c r="I355" t="str" cm="1">
        <f t="array" ref="I355">TEXT(SUM(10^Code_Mask*(Cohort[[#This Row],[Fetal Pilot Scans, validated or not]:[Has child had an 18 month assessment.  NB this includes limited data, courtesy assessments etc]]&gt;0)),"0000000")</f>
        <v>0100000</v>
      </c>
      <c r="K355" s="1" t="s">
        <v>16</v>
      </c>
      <c r="M355" s="1" t="str">
        <f>VLOOKUP(Cohort[[#This Row],[Code]],Codes[],COLUMN(Codes[[#Headers],[Meaning]]),FALSE)</f>
        <v>Term scan, not assessed</v>
      </c>
      <c r="N355" s="1" t="str">
        <f>VLOOKUP(Cohort[[#This Row],[Code]],Codes[],COLUMN(Codes[[#Headers],[Parents Demographic]]),FALSE)</f>
        <v>Yes</v>
      </c>
      <c r="O355" s="1" t="str">
        <f>VLOOKUP(Cohort[[#This Row],[Code]],Codes[],COLUMN(Codes[[#Headers],[Mother''s Past Medical History]]),FALSE)</f>
        <v>Yes</v>
      </c>
      <c r="P355" s="1" t="str">
        <f>VLOOKUP(Cohort[[#This Row],[Code]],Codes[],COLUMN(Codes[[#Headers],[EDD + Mode of Conception]]),FALSE)</f>
        <v>Yes</v>
      </c>
      <c r="Q355" s="1" t="str">
        <f>VLOOKUP(Cohort[[#This Row],[Code]],Codes[],COLUMN(Codes[[#Headers],[Late Pregnancy History]]),FALSE)</f>
        <v>Yes</v>
      </c>
      <c r="R355" s="1" t="str">
        <f>VLOOKUP(Cohort[[#This Row],[Code]],Codes[],COLUMN(Codes[[#Headers],[Labour History]]),FALSE)</f>
        <v>Yes</v>
      </c>
      <c r="S355" s="1" t="str">
        <f>VLOOKUP(Cohort[[#This Row],[Code]],Codes[],COLUMN(Codes[[#Headers],[Baby Background Information]]),FALSE)</f>
        <v>Yes</v>
      </c>
      <c r="T355" s="1" t="str">
        <f>VLOOKUP(Cohort[[#This Row],[Code]],Codes[],COLUMN(Codes[[#Headers],[EPDS]]),FALSE)</f>
        <v>Yes</v>
      </c>
      <c r="U355" s="1" t="str">
        <f>VLOOKUP(Cohort[[#This Row],[Code]],Codes[],COLUMN(Codes[[#Headers],[Mother''s Medications]]),FALSE)</f>
        <v>Yes</v>
      </c>
      <c r="V355" s="1" t="str">
        <f>VLOOKUP(Cohort[[#This Row],[Code]],Codes[],COLUMN(Codes[[#Headers],[Baby Medications]]),FALSE)</f>
        <v>Yes</v>
      </c>
      <c r="W355" s="1" t="str">
        <f>VLOOKUP(Cohort[[#This Row],[Code]],Codes[],COLUMN(Codes[[#Headers],[Obstetric Histpry]]),FALSE)</f>
        <v>Yes</v>
      </c>
      <c r="X355" s="1" t="str">
        <f>VLOOKUP(Cohort[[#This Row],[Code]],Codes[],COLUMN(Codes[[#Headers],[18 Month Follow on Data]]),FALSE)</f>
        <v>No</v>
      </c>
    </row>
    <row r="356" spans="1:24" x14ac:dyDescent="0.2">
      <c r="A356" t="s">
        <v>368</v>
      </c>
      <c r="B356">
        <v>0</v>
      </c>
      <c r="C356">
        <v>0</v>
      </c>
      <c r="D356">
        <v>0</v>
      </c>
      <c r="E356">
        <v>1</v>
      </c>
      <c r="F356">
        <v>0</v>
      </c>
      <c r="G356">
        <v>0</v>
      </c>
      <c r="H356">
        <v>0</v>
      </c>
      <c r="I356" t="str" cm="1">
        <f t="array" ref="I356">TEXT(SUM(10^Code_Mask*(Cohort[[#This Row],[Fetal Pilot Scans, validated or not]:[Has child had an 18 month assessment.  NB this includes limited data, courtesy assessments etc]]&gt;0)),"0000000")</f>
        <v>0100000</v>
      </c>
      <c r="M356" s="1" t="str">
        <f>VLOOKUP(Cohort[[#This Row],[Code]],Codes[],COLUMN(Codes[[#Headers],[Meaning]]),FALSE)</f>
        <v>Term scan, not assessed</v>
      </c>
      <c r="N356" s="1" t="str">
        <f>VLOOKUP(Cohort[[#This Row],[Code]],Codes[],COLUMN(Codes[[#Headers],[Parents Demographic]]),FALSE)</f>
        <v>Yes</v>
      </c>
      <c r="O356" s="1" t="str">
        <f>VLOOKUP(Cohort[[#This Row],[Code]],Codes[],COLUMN(Codes[[#Headers],[Mother''s Past Medical History]]),FALSE)</f>
        <v>Yes</v>
      </c>
      <c r="P356" s="1" t="str">
        <f>VLOOKUP(Cohort[[#This Row],[Code]],Codes[],COLUMN(Codes[[#Headers],[EDD + Mode of Conception]]),FALSE)</f>
        <v>Yes</v>
      </c>
      <c r="Q356" s="1" t="str">
        <f>VLOOKUP(Cohort[[#This Row],[Code]],Codes[],COLUMN(Codes[[#Headers],[Late Pregnancy History]]),FALSE)</f>
        <v>Yes</v>
      </c>
      <c r="R356" s="1" t="str">
        <f>VLOOKUP(Cohort[[#This Row],[Code]],Codes[],COLUMN(Codes[[#Headers],[Labour History]]),FALSE)</f>
        <v>Yes</v>
      </c>
      <c r="S356" s="1" t="str">
        <f>VLOOKUP(Cohort[[#This Row],[Code]],Codes[],COLUMN(Codes[[#Headers],[Baby Background Information]]),FALSE)</f>
        <v>Yes</v>
      </c>
      <c r="T356" s="1" t="str">
        <f>VLOOKUP(Cohort[[#This Row],[Code]],Codes[],COLUMN(Codes[[#Headers],[EPDS]]),FALSE)</f>
        <v>Yes</v>
      </c>
      <c r="U356" s="1" t="str">
        <f>VLOOKUP(Cohort[[#This Row],[Code]],Codes[],COLUMN(Codes[[#Headers],[Mother''s Medications]]),FALSE)</f>
        <v>Yes</v>
      </c>
      <c r="V356" s="1" t="str">
        <f>VLOOKUP(Cohort[[#This Row],[Code]],Codes[],COLUMN(Codes[[#Headers],[Baby Medications]]),FALSE)</f>
        <v>Yes</v>
      </c>
      <c r="W356" s="1" t="str">
        <f>VLOOKUP(Cohort[[#This Row],[Code]],Codes[],COLUMN(Codes[[#Headers],[Obstetric Histpry]]),FALSE)</f>
        <v>Yes</v>
      </c>
      <c r="X356" s="1" t="str">
        <f>VLOOKUP(Cohort[[#This Row],[Code]],Codes[],COLUMN(Codes[[#Headers],[18 Month Follow on Data]]),FALSE)</f>
        <v>No</v>
      </c>
    </row>
    <row r="357" spans="1:24" x14ac:dyDescent="0.2">
      <c r="A357" t="s">
        <v>369</v>
      </c>
      <c r="B357">
        <v>0</v>
      </c>
      <c r="C357">
        <v>0</v>
      </c>
      <c r="D357">
        <v>0</v>
      </c>
      <c r="E357">
        <v>1</v>
      </c>
      <c r="F357">
        <v>0</v>
      </c>
      <c r="G357">
        <v>0</v>
      </c>
      <c r="H357">
        <v>1</v>
      </c>
      <c r="I357" t="str" cm="1">
        <f t="array" ref="I357">TEXT(SUM(10^Code_Mask*(Cohort[[#This Row],[Fetal Pilot Scans, validated or not]:[Has child had an 18 month assessment.  NB this includes limited data, courtesy assessments etc]]&gt;0)),"0000000")</f>
        <v>0100100</v>
      </c>
      <c r="M357" s="1" t="str">
        <f>VLOOKUP(Cohort[[#This Row],[Code]],Codes[],COLUMN(Codes[[#Headers],[Meaning]]),FALSE)</f>
        <v>Term scan, Assessed at 18 months</v>
      </c>
      <c r="N357" s="1" t="str">
        <f>VLOOKUP(Cohort[[#This Row],[Code]],Codes[],COLUMN(Codes[[#Headers],[Parents Demographic]]),FALSE)</f>
        <v>Yes</v>
      </c>
      <c r="O357" s="1" t="str">
        <f>VLOOKUP(Cohort[[#This Row],[Code]],Codes[],COLUMN(Codes[[#Headers],[Mother''s Past Medical History]]),FALSE)</f>
        <v>Yes</v>
      </c>
      <c r="P357" s="1" t="str">
        <f>VLOOKUP(Cohort[[#This Row],[Code]],Codes[],COLUMN(Codes[[#Headers],[EDD + Mode of Conception]]),FALSE)</f>
        <v>Yes</v>
      </c>
      <c r="Q357" s="1" t="str">
        <f>VLOOKUP(Cohort[[#This Row],[Code]],Codes[],COLUMN(Codes[[#Headers],[Late Pregnancy History]]),FALSE)</f>
        <v>Yes</v>
      </c>
      <c r="R357" s="1" t="str">
        <f>VLOOKUP(Cohort[[#This Row],[Code]],Codes[],COLUMN(Codes[[#Headers],[Labour History]]),FALSE)</f>
        <v>Yes</v>
      </c>
      <c r="S357" s="1" t="str">
        <f>VLOOKUP(Cohort[[#This Row],[Code]],Codes[],COLUMN(Codes[[#Headers],[Baby Background Information]]),FALSE)</f>
        <v>Yes</v>
      </c>
      <c r="T357" s="1" t="str">
        <f>VLOOKUP(Cohort[[#This Row],[Code]],Codes[],COLUMN(Codes[[#Headers],[EPDS]]),FALSE)</f>
        <v>Yes</v>
      </c>
      <c r="U357" s="1" t="str">
        <f>VLOOKUP(Cohort[[#This Row],[Code]],Codes[],COLUMN(Codes[[#Headers],[Mother''s Medications]]),FALSE)</f>
        <v>Yes</v>
      </c>
      <c r="V357" s="1" t="str">
        <f>VLOOKUP(Cohort[[#This Row],[Code]],Codes[],COLUMN(Codes[[#Headers],[Baby Medications]]),FALSE)</f>
        <v>Yes</v>
      </c>
      <c r="W357" s="1" t="str">
        <f>VLOOKUP(Cohort[[#This Row],[Code]],Codes[],COLUMN(Codes[[#Headers],[Obstetric Histpry]]),FALSE)</f>
        <v>Yes</v>
      </c>
      <c r="X357" s="1" t="str">
        <f>VLOOKUP(Cohort[[#This Row],[Code]],Codes[],COLUMN(Codes[[#Headers],[18 Month Follow on Data]]),FALSE)</f>
        <v>Yes</v>
      </c>
    </row>
    <row r="358" spans="1:24" x14ac:dyDescent="0.2">
      <c r="A358" t="s">
        <v>370</v>
      </c>
      <c r="B358">
        <v>0</v>
      </c>
      <c r="C358">
        <v>0</v>
      </c>
      <c r="D358">
        <v>0</v>
      </c>
      <c r="E358">
        <v>1</v>
      </c>
      <c r="F358">
        <v>0</v>
      </c>
      <c r="G358">
        <v>0</v>
      </c>
      <c r="H358">
        <v>1</v>
      </c>
      <c r="I358" t="str" cm="1">
        <f t="array" ref="I358">TEXT(SUM(10^Code_Mask*(Cohort[[#This Row],[Fetal Pilot Scans, validated or not]:[Has child had an 18 month assessment.  NB this includes limited data, courtesy assessments etc]]&gt;0)),"0000000")</f>
        <v>0100100</v>
      </c>
      <c r="M358" s="1" t="str">
        <f>VLOOKUP(Cohort[[#This Row],[Code]],Codes[],COLUMN(Codes[[#Headers],[Meaning]]),FALSE)</f>
        <v>Term scan, Assessed at 18 months</v>
      </c>
      <c r="N358" s="1" t="str">
        <f>VLOOKUP(Cohort[[#This Row],[Code]],Codes[],COLUMN(Codes[[#Headers],[Parents Demographic]]),FALSE)</f>
        <v>Yes</v>
      </c>
      <c r="O358" s="1" t="str">
        <f>VLOOKUP(Cohort[[#This Row],[Code]],Codes[],COLUMN(Codes[[#Headers],[Mother''s Past Medical History]]),FALSE)</f>
        <v>Yes</v>
      </c>
      <c r="P358" s="1" t="str">
        <f>VLOOKUP(Cohort[[#This Row],[Code]],Codes[],COLUMN(Codes[[#Headers],[EDD + Mode of Conception]]),FALSE)</f>
        <v>Yes</v>
      </c>
      <c r="Q358" s="1" t="str">
        <f>VLOOKUP(Cohort[[#This Row],[Code]],Codes[],COLUMN(Codes[[#Headers],[Late Pregnancy History]]),FALSE)</f>
        <v>Yes</v>
      </c>
      <c r="R358" s="1" t="str">
        <f>VLOOKUP(Cohort[[#This Row],[Code]],Codes[],COLUMN(Codes[[#Headers],[Labour History]]),FALSE)</f>
        <v>Yes</v>
      </c>
      <c r="S358" s="1" t="str">
        <f>VLOOKUP(Cohort[[#This Row],[Code]],Codes[],COLUMN(Codes[[#Headers],[Baby Background Information]]),FALSE)</f>
        <v>Yes</v>
      </c>
      <c r="T358" s="1" t="str">
        <f>VLOOKUP(Cohort[[#This Row],[Code]],Codes[],COLUMN(Codes[[#Headers],[EPDS]]),FALSE)</f>
        <v>Yes</v>
      </c>
      <c r="U358" s="1" t="str">
        <f>VLOOKUP(Cohort[[#This Row],[Code]],Codes[],COLUMN(Codes[[#Headers],[Mother''s Medications]]),FALSE)</f>
        <v>Yes</v>
      </c>
      <c r="V358" s="1" t="str">
        <f>VLOOKUP(Cohort[[#This Row],[Code]],Codes[],COLUMN(Codes[[#Headers],[Baby Medications]]),FALSE)</f>
        <v>Yes</v>
      </c>
      <c r="W358" s="1" t="str">
        <f>VLOOKUP(Cohort[[#This Row],[Code]],Codes[],COLUMN(Codes[[#Headers],[Obstetric Histpry]]),FALSE)</f>
        <v>Yes</v>
      </c>
      <c r="X358" s="1" t="str">
        <f>VLOOKUP(Cohort[[#This Row],[Code]],Codes[],COLUMN(Codes[[#Headers],[18 Month Follow on Data]]),FALSE)</f>
        <v>Yes</v>
      </c>
    </row>
    <row r="359" spans="1:24" x14ac:dyDescent="0.2">
      <c r="A359" t="s">
        <v>371</v>
      </c>
      <c r="B359">
        <v>0</v>
      </c>
      <c r="C359">
        <v>0</v>
      </c>
      <c r="D359">
        <v>0</v>
      </c>
      <c r="E359">
        <v>1</v>
      </c>
      <c r="F359">
        <v>0</v>
      </c>
      <c r="G359">
        <v>0</v>
      </c>
      <c r="H359">
        <v>1</v>
      </c>
      <c r="I359" t="str" cm="1">
        <f t="array" ref="I359">TEXT(SUM(10^Code_Mask*(Cohort[[#This Row],[Fetal Pilot Scans, validated or not]:[Has child had an 18 month assessment.  NB this includes limited data, courtesy assessments etc]]&gt;0)),"0000000")</f>
        <v>0100100</v>
      </c>
      <c r="M359" s="1" t="str">
        <f>VLOOKUP(Cohort[[#This Row],[Code]],Codes[],COLUMN(Codes[[#Headers],[Meaning]]),FALSE)</f>
        <v>Term scan, Assessed at 18 months</v>
      </c>
      <c r="N359" s="1" t="str">
        <f>VLOOKUP(Cohort[[#This Row],[Code]],Codes[],COLUMN(Codes[[#Headers],[Parents Demographic]]),FALSE)</f>
        <v>Yes</v>
      </c>
      <c r="O359" s="1" t="str">
        <f>VLOOKUP(Cohort[[#This Row],[Code]],Codes[],COLUMN(Codes[[#Headers],[Mother''s Past Medical History]]),FALSE)</f>
        <v>Yes</v>
      </c>
      <c r="P359" s="1" t="str">
        <f>VLOOKUP(Cohort[[#This Row],[Code]],Codes[],COLUMN(Codes[[#Headers],[EDD + Mode of Conception]]),FALSE)</f>
        <v>Yes</v>
      </c>
      <c r="Q359" s="1" t="str">
        <f>VLOOKUP(Cohort[[#This Row],[Code]],Codes[],COLUMN(Codes[[#Headers],[Late Pregnancy History]]),FALSE)</f>
        <v>Yes</v>
      </c>
      <c r="R359" s="1" t="str">
        <f>VLOOKUP(Cohort[[#This Row],[Code]],Codes[],COLUMN(Codes[[#Headers],[Labour History]]),FALSE)</f>
        <v>Yes</v>
      </c>
      <c r="S359" s="1" t="str">
        <f>VLOOKUP(Cohort[[#This Row],[Code]],Codes[],COLUMN(Codes[[#Headers],[Baby Background Information]]),FALSE)</f>
        <v>Yes</v>
      </c>
      <c r="T359" s="1" t="str">
        <f>VLOOKUP(Cohort[[#This Row],[Code]],Codes[],COLUMN(Codes[[#Headers],[EPDS]]),FALSE)</f>
        <v>Yes</v>
      </c>
      <c r="U359" s="1" t="str">
        <f>VLOOKUP(Cohort[[#This Row],[Code]],Codes[],COLUMN(Codes[[#Headers],[Mother''s Medications]]),FALSE)</f>
        <v>Yes</v>
      </c>
      <c r="V359" s="1" t="str">
        <f>VLOOKUP(Cohort[[#This Row],[Code]],Codes[],COLUMN(Codes[[#Headers],[Baby Medications]]),FALSE)</f>
        <v>Yes</v>
      </c>
      <c r="W359" s="1" t="str">
        <f>VLOOKUP(Cohort[[#This Row],[Code]],Codes[],COLUMN(Codes[[#Headers],[Obstetric Histpry]]),FALSE)</f>
        <v>Yes</v>
      </c>
      <c r="X359" s="1" t="str">
        <f>VLOOKUP(Cohort[[#This Row],[Code]],Codes[],COLUMN(Codes[[#Headers],[18 Month Follow on Data]]),FALSE)</f>
        <v>Yes</v>
      </c>
    </row>
    <row r="360" spans="1:24" x14ac:dyDescent="0.2">
      <c r="A360" t="s">
        <v>372</v>
      </c>
      <c r="B360">
        <v>0</v>
      </c>
      <c r="C360">
        <v>0</v>
      </c>
      <c r="D360">
        <v>0</v>
      </c>
      <c r="E360">
        <v>1</v>
      </c>
      <c r="F360">
        <v>0</v>
      </c>
      <c r="G360">
        <v>0</v>
      </c>
      <c r="H360">
        <v>1</v>
      </c>
      <c r="I360" t="str" cm="1">
        <f t="array" ref="I360">TEXT(SUM(10^Code_Mask*(Cohort[[#This Row],[Fetal Pilot Scans, validated or not]:[Has child had an 18 month assessment.  NB this includes limited data, courtesy assessments etc]]&gt;0)),"0000000")</f>
        <v>0100100</v>
      </c>
      <c r="M360" s="1" t="str">
        <f>VLOOKUP(Cohort[[#This Row],[Code]],Codes[],COLUMN(Codes[[#Headers],[Meaning]]),FALSE)</f>
        <v>Term scan, Assessed at 18 months</v>
      </c>
      <c r="N360" s="1" t="str">
        <f>VLOOKUP(Cohort[[#This Row],[Code]],Codes[],COLUMN(Codes[[#Headers],[Parents Demographic]]),FALSE)</f>
        <v>Yes</v>
      </c>
      <c r="O360" s="1" t="str">
        <f>VLOOKUP(Cohort[[#This Row],[Code]],Codes[],COLUMN(Codes[[#Headers],[Mother''s Past Medical History]]),FALSE)</f>
        <v>Yes</v>
      </c>
      <c r="P360" s="1" t="str">
        <f>VLOOKUP(Cohort[[#This Row],[Code]],Codes[],COLUMN(Codes[[#Headers],[EDD + Mode of Conception]]),FALSE)</f>
        <v>Yes</v>
      </c>
      <c r="Q360" s="1" t="str">
        <f>VLOOKUP(Cohort[[#This Row],[Code]],Codes[],COLUMN(Codes[[#Headers],[Late Pregnancy History]]),FALSE)</f>
        <v>Yes</v>
      </c>
      <c r="R360" s="1" t="str">
        <f>VLOOKUP(Cohort[[#This Row],[Code]],Codes[],COLUMN(Codes[[#Headers],[Labour History]]),FALSE)</f>
        <v>Yes</v>
      </c>
      <c r="S360" s="1" t="str">
        <f>VLOOKUP(Cohort[[#This Row],[Code]],Codes[],COLUMN(Codes[[#Headers],[Baby Background Information]]),FALSE)</f>
        <v>Yes</v>
      </c>
      <c r="T360" s="1" t="str">
        <f>VLOOKUP(Cohort[[#This Row],[Code]],Codes[],COLUMN(Codes[[#Headers],[EPDS]]),FALSE)</f>
        <v>Yes</v>
      </c>
      <c r="U360" s="1" t="str">
        <f>VLOOKUP(Cohort[[#This Row],[Code]],Codes[],COLUMN(Codes[[#Headers],[Mother''s Medications]]),FALSE)</f>
        <v>Yes</v>
      </c>
      <c r="V360" s="1" t="str">
        <f>VLOOKUP(Cohort[[#This Row],[Code]],Codes[],COLUMN(Codes[[#Headers],[Baby Medications]]),FALSE)</f>
        <v>Yes</v>
      </c>
      <c r="W360" s="1" t="str">
        <f>VLOOKUP(Cohort[[#This Row],[Code]],Codes[],COLUMN(Codes[[#Headers],[Obstetric Histpry]]),FALSE)</f>
        <v>Yes</v>
      </c>
      <c r="X360" s="1" t="str">
        <f>VLOOKUP(Cohort[[#This Row],[Code]],Codes[],COLUMN(Codes[[#Headers],[18 Month Follow on Data]]),FALSE)</f>
        <v>Yes</v>
      </c>
    </row>
    <row r="361" spans="1:24" x14ac:dyDescent="0.2">
      <c r="A361" t="s">
        <v>373</v>
      </c>
      <c r="B361">
        <v>0</v>
      </c>
      <c r="C361">
        <v>0</v>
      </c>
      <c r="D361">
        <v>0</v>
      </c>
      <c r="E361">
        <v>1</v>
      </c>
      <c r="F361">
        <v>0</v>
      </c>
      <c r="G361">
        <v>0</v>
      </c>
      <c r="H361">
        <v>1</v>
      </c>
      <c r="I361" t="str" cm="1">
        <f t="array" ref="I361">TEXT(SUM(10^Code_Mask*(Cohort[[#This Row],[Fetal Pilot Scans, validated or not]:[Has child had an 18 month assessment.  NB this includes limited data, courtesy assessments etc]]&gt;0)),"0000000")</f>
        <v>0100100</v>
      </c>
      <c r="M361" s="1" t="str">
        <f>VLOOKUP(Cohort[[#This Row],[Code]],Codes[],COLUMN(Codes[[#Headers],[Meaning]]),FALSE)</f>
        <v>Term scan, Assessed at 18 months</v>
      </c>
      <c r="N361" s="1" t="str">
        <f>VLOOKUP(Cohort[[#This Row],[Code]],Codes[],COLUMN(Codes[[#Headers],[Parents Demographic]]),FALSE)</f>
        <v>Yes</v>
      </c>
      <c r="O361" s="1" t="str">
        <f>VLOOKUP(Cohort[[#This Row],[Code]],Codes[],COLUMN(Codes[[#Headers],[Mother''s Past Medical History]]),FALSE)</f>
        <v>Yes</v>
      </c>
      <c r="P361" s="1" t="str">
        <f>VLOOKUP(Cohort[[#This Row],[Code]],Codes[],COLUMN(Codes[[#Headers],[EDD + Mode of Conception]]),FALSE)</f>
        <v>Yes</v>
      </c>
      <c r="Q361" s="1" t="str">
        <f>VLOOKUP(Cohort[[#This Row],[Code]],Codes[],COLUMN(Codes[[#Headers],[Late Pregnancy History]]),FALSE)</f>
        <v>Yes</v>
      </c>
      <c r="R361" s="1" t="str">
        <f>VLOOKUP(Cohort[[#This Row],[Code]],Codes[],COLUMN(Codes[[#Headers],[Labour History]]),FALSE)</f>
        <v>Yes</v>
      </c>
      <c r="S361" s="1" t="str">
        <f>VLOOKUP(Cohort[[#This Row],[Code]],Codes[],COLUMN(Codes[[#Headers],[Baby Background Information]]),FALSE)</f>
        <v>Yes</v>
      </c>
      <c r="T361" s="1" t="str">
        <f>VLOOKUP(Cohort[[#This Row],[Code]],Codes[],COLUMN(Codes[[#Headers],[EPDS]]),FALSE)</f>
        <v>Yes</v>
      </c>
      <c r="U361" s="1" t="str">
        <f>VLOOKUP(Cohort[[#This Row],[Code]],Codes[],COLUMN(Codes[[#Headers],[Mother''s Medications]]),FALSE)</f>
        <v>Yes</v>
      </c>
      <c r="V361" s="1" t="str">
        <f>VLOOKUP(Cohort[[#This Row],[Code]],Codes[],COLUMN(Codes[[#Headers],[Baby Medications]]),FALSE)</f>
        <v>Yes</v>
      </c>
      <c r="W361" s="1" t="str">
        <f>VLOOKUP(Cohort[[#This Row],[Code]],Codes[],COLUMN(Codes[[#Headers],[Obstetric Histpry]]),FALSE)</f>
        <v>Yes</v>
      </c>
      <c r="X361" s="1" t="str">
        <f>VLOOKUP(Cohort[[#This Row],[Code]],Codes[],COLUMN(Codes[[#Headers],[18 Month Follow on Data]]),FALSE)</f>
        <v>Yes</v>
      </c>
    </row>
    <row r="362" spans="1:24" x14ac:dyDescent="0.2">
      <c r="A362" t="s">
        <v>374</v>
      </c>
      <c r="B362">
        <v>0</v>
      </c>
      <c r="C362">
        <v>0</v>
      </c>
      <c r="D362">
        <v>0</v>
      </c>
      <c r="E362">
        <v>1</v>
      </c>
      <c r="F362">
        <v>0</v>
      </c>
      <c r="G362">
        <v>0</v>
      </c>
      <c r="H362">
        <v>1</v>
      </c>
      <c r="I362" t="str" cm="1">
        <f t="array" ref="I362">TEXT(SUM(10^Code_Mask*(Cohort[[#This Row],[Fetal Pilot Scans, validated or not]:[Has child had an 18 month assessment.  NB this includes limited data, courtesy assessments etc]]&gt;0)),"0000000")</f>
        <v>0100100</v>
      </c>
      <c r="M362" s="1" t="str">
        <f>VLOOKUP(Cohort[[#This Row],[Code]],Codes[],COLUMN(Codes[[#Headers],[Meaning]]),FALSE)</f>
        <v>Term scan, Assessed at 18 months</v>
      </c>
      <c r="N362" s="1" t="str">
        <f>VLOOKUP(Cohort[[#This Row],[Code]],Codes[],COLUMN(Codes[[#Headers],[Parents Demographic]]),FALSE)</f>
        <v>Yes</v>
      </c>
      <c r="O362" s="1" t="str">
        <f>VLOOKUP(Cohort[[#This Row],[Code]],Codes[],COLUMN(Codes[[#Headers],[Mother''s Past Medical History]]),FALSE)</f>
        <v>Yes</v>
      </c>
      <c r="P362" s="1" t="str">
        <f>VLOOKUP(Cohort[[#This Row],[Code]],Codes[],COLUMN(Codes[[#Headers],[EDD + Mode of Conception]]),FALSE)</f>
        <v>Yes</v>
      </c>
      <c r="Q362" s="1" t="str">
        <f>VLOOKUP(Cohort[[#This Row],[Code]],Codes[],COLUMN(Codes[[#Headers],[Late Pregnancy History]]),FALSE)</f>
        <v>Yes</v>
      </c>
      <c r="R362" s="1" t="str">
        <f>VLOOKUP(Cohort[[#This Row],[Code]],Codes[],COLUMN(Codes[[#Headers],[Labour History]]),FALSE)</f>
        <v>Yes</v>
      </c>
      <c r="S362" s="1" t="str">
        <f>VLOOKUP(Cohort[[#This Row],[Code]],Codes[],COLUMN(Codes[[#Headers],[Baby Background Information]]),FALSE)</f>
        <v>Yes</v>
      </c>
      <c r="T362" s="1" t="str">
        <f>VLOOKUP(Cohort[[#This Row],[Code]],Codes[],COLUMN(Codes[[#Headers],[EPDS]]),FALSE)</f>
        <v>Yes</v>
      </c>
      <c r="U362" s="1" t="str">
        <f>VLOOKUP(Cohort[[#This Row],[Code]],Codes[],COLUMN(Codes[[#Headers],[Mother''s Medications]]),FALSE)</f>
        <v>Yes</v>
      </c>
      <c r="V362" s="1" t="str">
        <f>VLOOKUP(Cohort[[#This Row],[Code]],Codes[],COLUMN(Codes[[#Headers],[Baby Medications]]),FALSE)</f>
        <v>Yes</v>
      </c>
      <c r="W362" s="1" t="str">
        <f>VLOOKUP(Cohort[[#This Row],[Code]],Codes[],COLUMN(Codes[[#Headers],[Obstetric Histpry]]),FALSE)</f>
        <v>Yes</v>
      </c>
      <c r="X362" s="1" t="str">
        <f>VLOOKUP(Cohort[[#This Row],[Code]],Codes[],COLUMN(Codes[[#Headers],[18 Month Follow on Data]]),FALSE)</f>
        <v>Yes</v>
      </c>
    </row>
    <row r="363" spans="1:24" ht="51" x14ac:dyDescent="0.2">
      <c r="A363" t="s">
        <v>375</v>
      </c>
      <c r="B363">
        <v>0</v>
      </c>
      <c r="C363">
        <v>0</v>
      </c>
      <c r="D363">
        <v>0</v>
      </c>
      <c r="E363">
        <v>1</v>
      </c>
      <c r="F363">
        <v>0</v>
      </c>
      <c r="G363">
        <v>0</v>
      </c>
      <c r="H363">
        <v>0</v>
      </c>
      <c r="I363" t="str" cm="1">
        <f t="array" ref="I363">TEXT(SUM(10^Code_Mask*(Cohort[[#This Row],[Fetal Pilot Scans, validated or not]:[Has child had an 18 month assessment.  NB this includes limited data, courtesy assessments etc]]&gt;0)),"0000000")</f>
        <v>0100000</v>
      </c>
      <c r="K363" s="1" t="s">
        <v>16</v>
      </c>
      <c r="M363" s="1" t="str">
        <f>VLOOKUP(Cohort[[#This Row],[Code]],Codes[],COLUMN(Codes[[#Headers],[Meaning]]),FALSE)</f>
        <v>Term scan, not assessed</v>
      </c>
      <c r="N363" s="1" t="str">
        <f>VLOOKUP(Cohort[[#This Row],[Code]],Codes[],COLUMN(Codes[[#Headers],[Parents Demographic]]),FALSE)</f>
        <v>Yes</v>
      </c>
      <c r="O363" s="1" t="str">
        <f>VLOOKUP(Cohort[[#This Row],[Code]],Codes[],COLUMN(Codes[[#Headers],[Mother''s Past Medical History]]),FALSE)</f>
        <v>Yes</v>
      </c>
      <c r="P363" s="1" t="str">
        <f>VLOOKUP(Cohort[[#This Row],[Code]],Codes[],COLUMN(Codes[[#Headers],[EDD + Mode of Conception]]),FALSE)</f>
        <v>Yes</v>
      </c>
      <c r="Q363" s="1" t="str">
        <f>VLOOKUP(Cohort[[#This Row],[Code]],Codes[],COLUMN(Codes[[#Headers],[Late Pregnancy History]]),FALSE)</f>
        <v>Yes</v>
      </c>
      <c r="R363" s="1" t="str">
        <f>VLOOKUP(Cohort[[#This Row],[Code]],Codes[],COLUMN(Codes[[#Headers],[Labour History]]),FALSE)</f>
        <v>Yes</v>
      </c>
      <c r="S363" s="1" t="str">
        <f>VLOOKUP(Cohort[[#This Row],[Code]],Codes[],COLUMN(Codes[[#Headers],[Baby Background Information]]),FALSE)</f>
        <v>Yes</v>
      </c>
      <c r="T363" s="1" t="str">
        <f>VLOOKUP(Cohort[[#This Row],[Code]],Codes[],COLUMN(Codes[[#Headers],[EPDS]]),FALSE)</f>
        <v>Yes</v>
      </c>
      <c r="U363" s="1" t="str">
        <f>VLOOKUP(Cohort[[#This Row],[Code]],Codes[],COLUMN(Codes[[#Headers],[Mother''s Medications]]),FALSE)</f>
        <v>Yes</v>
      </c>
      <c r="V363" s="1" t="str">
        <f>VLOOKUP(Cohort[[#This Row],[Code]],Codes[],COLUMN(Codes[[#Headers],[Baby Medications]]),FALSE)</f>
        <v>Yes</v>
      </c>
      <c r="W363" s="1" t="str">
        <f>VLOOKUP(Cohort[[#This Row],[Code]],Codes[],COLUMN(Codes[[#Headers],[Obstetric Histpry]]),FALSE)</f>
        <v>Yes</v>
      </c>
      <c r="X363" s="1" t="str">
        <f>VLOOKUP(Cohort[[#This Row],[Code]],Codes[],COLUMN(Codes[[#Headers],[18 Month Follow on Data]]),FALSE)</f>
        <v>No</v>
      </c>
    </row>
    <row r="364" spans="1:24" ht="51" x14ac:dyDescent="0.2">
      <c r="A364" t="s">
        <v>376</v>
      </c>
      <c r="B364">
        <v>0</v>
      </c>
      <c r="C364">
        <v>0</v>
      </c>
      <c r="D364">
        <v>0</v>
      </c>
      <c r="E364">
        <v>0</v>
      </c>
      <c r="F364">
        <v>1</v>
      </c>
      <c r="G364">
        <v>1</v>
      </c>
      <c r="H364">
        <v>0</v>
      </c>
      <c r="I364" t="str" cm="1">
        <f t="array" ref="I364">TEXT(SUM(10^Code_Mask*(Cohort[[#This Row],[Fetal Pilot Scans, validated or not]:[Has child had an 18 month assessment.  NB this includes limited data, courtesy assessments etc]]&gt;0)),"0000000")</f>
        <v>0011000</v>
      </c>
      <c r="K364" s="1" t="s">
        <v>16</v>
      </c>
      <c r="M364" s="1" t="str">
        <f>VLOOKUP(Cohort[[#This Row],[Code]],Codes[],COLUMN(Codes[[#Headers],[Meaning]]),FALSE)</f>
        <v>Pre-term and pre-term at term scans, not assessed</v>
      </c>
      <c r="N364" s="1" t="str">
        <f>VLOOKUP(Cohort[[#This Row],[Code]],Codes[],COLUMN(Codes[[#Headers],[Parents Demographic]]),FALSE)</f>
        <v>Yes</v>
      </c>
      <c r="O364" s="1" t="str">
        <f>VLOOKUP(Cohort[[#This Row],[Code]],Codes[],COLUMN(Codes[[#Headers],[Mother''s Past Medical History]]),FALSE)</f>
        <v>Yes</v>
      </c>
      <c r="P364" s="1" t="str">
        <f>VLOOKUP(Cohort[[#This Row],[Code]],Codes[],COLUMN(Codes[[#Headers],[EDD + Mode of Conception]]),FALSE)</f>
        <v>Yes</v>
      </c>
      <c r="Q364" s="1" t="str">
        <f>VLOOKUP(Cohort[[#This Row],[Code]],Codes[],COLUMN(Codes[[#Headers],[Late Pregnancy History]]),FALSE)</f>
        <v>Yes</v>
      </c>
      <c r="R364" s="1" t="str">
        <f>VLOOKUP(Cohort[[#This Row],[Code]],Codes[],COLUMN(Codes[[#Headers],[Labour History]]),FALSE)</f>
        <v>Yes</v>
      </c>
      <c r="S364" s="1" t="str">
        <f>VLOOKUP(Cohort[[#This Row],[Code]],Codes[],COLUMN(Codes[[#Headers],[Baby Background Information]]),FALSE)</f>
        <v>Yes</v>
      </c>
      <c r="T364" s="1" t="str">
        <f>VLOOKUP(Cohort[[#This Row],[Code]],Codes[],COLUMN(Codes[[#Headers],[EPDS]]),FALSE)</f>
        <v>Yes</v>
      </c>
      <c r="U364" s="1" t="str">
        <f>VLOOKUP(Cohort[[#This Row],[Code]],Codes[],COLUMN(Codes[[#Headers],[Mother''s Medications]]),FALSE)</f>
        <v>Yes</v>
      </c>
      <c r="V364" s="1" t="str">
        <f>VLOOKUP(Cohort[[#This Row],[Code]],Codes[],COLUMN(Codes[[#Headers],[Baby Medications]]),FALSE)</f>
        <v>Yes</v>
      </c>
      <c r="W364" s="1" t="str">
        <f>VLOOKUP(Cohort[[#This Row],[Code]],Codes[],COLUMN(Codes[[#Headers],[Obstetric Histpry]]),FALSE)</f>
        <v>Yes</v>
      </c>
      <c r="X364" s="1" t="str">
        <f>VLOOKUP(Cohort[[#This Row],[Code]],Codes[],COLUMN(Codes[[#Headers],[18 Month Follow on Data]]),FALSE)</f>
        <v>No</v>
      </c>
    </row>
    <row r="365" spans="1:24" x14ac:dyDescent="0.2">
      <c r="A365" t="s">
        <v>377</v>
      </c>
      <c r="B365">
        <v>1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 t="str" cm="1">
        <f t="array" ref="I365">TEXT(SUM(10^Code_Mask*(Cohort[[#This Row],[Fetal Pilot Scans, validated or not]:[Has child had an 18 month assessment.  NB this includes limited data, courtesy assessments etc]]&gt;0)),"0000000")</f>
        <v>0000010</v>
      </c>
      <c r="M365" s="1" t="str">
        <f>VLOOKUP(Cohort[[#This Row],[Code]],Codes[],COLUMN(Codes[[#Headers],[Meaning]]),FALSE)</f>
        <v>Fetal pilot.  Not assessed.  Enrolment, EPDS, not cleaned</v>
      </c>
      <c r="N365" s="1" t="str">
        <f>VLOOKUP(Cohort[[#This Row],[Code]],Codes[],COLUMN(Codes[[#Headers],[Parents Demographic]]),FALSE)</f>
        <v>Yes - uncleaned</v>
      </c>
      <c r="O365" s="1" t="str">
        <f>VLOOKUP(Cohort[[#This Row],[Code]],Codes[],COLUMN(Codes[[#Headers],[Mother''s Past Medical History]]),FALSE)</f>
        <v>Yes - uncleaned</v>
      </c>
      <c r="P365" s="1" t="str">
        <f>VLOOKUP(Cohort[[#This Row],[Code]],Codes[],COLUMN(Codes[[#Headers],[EDD + Mode of Conception]]),FALSE)</f>
        <v>Yes - uncleaned</v>
      </c>
      <c r="Q365" s="1" t="str">
        <f>VLOOKUP(Cohort[[#This Row],[Code]],Codes[],COLUMN(Codes[[#Headers],[Late Pregnancy History]]),FALSE)</f>
        <v>No</v>
      </c>
      <c r="R365" s="1" t="str">
        <f>VLOOKUP(Cohort[[#This Row],[Code]],Codes[],COLUMN(Codes[[#Headers],[Labour History]]),FALSE)</f>
        <v>No</v>
      </c>
      <c r="S365" s="1" t="str">
        <f>VLOOKUP(Cohort[[#This Row],[Code]],Codes[],COLUMN(Codes[[#Headers],[Baby Background Information]]),FALSE)</f>
        <v>No</v>
      </c>
      <c r="T365" s="1" t="str">
        <f>VLOOKUP(Cohort[[#This Row],[Code]],Codes[],COLUMN(Codes[[#Headers],[EPDS]]),FALSE)</f>
        <v>Yes</v>
      </c>
      <c r="U365" s="1" t="str">
        <f>VLOOKUP(Cohort[[#This Row],[Code]],Codes[],COLUMN(Codes[[#Headers],[Mother''s Medications]]),FALSE)</f>
        <v>Yes - uncleaned</v>
      </c>
      <c r="V365" s="1" t="str">
        <f>VLOOKUP(Cohort[[#This Row],[Code]],Codes[],COLUMN(Codes[[#Headers],[Baby Medications]]),FALSE)</f>
        <v>No</v>
      </c>
      <c r="W365" s="1" t="str">
        <f>VLOOKUP(Cohort[[#This Row],[Code]],Codes[],COLUMN(Codes[[#Headers],[Obstetric Histpry]]),FALSE)</f>
        <v>Yes - uncleaned</v>
      </c>
      <c r="X365" s="1" t="str">
        <f>VLOOKUP(Cohort[[#This Row],[Code]],Codes[],COLUMN(Codes[[#Headers],[18 Month Follow on Data]]),FALSE)</f>
        <v>No</v>
      </c>
    </row>
    <row r="366" spans="1:24" x14ac:dyDescent="0.2">
      <c r="A366" t="s">
        <v>378</v>
      </c>
      <c r="B366">
        <v>1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 t="str" cm="1">
        <f t="array" ref="I366">TEXT(SUM(10^Code_Mask*(Cohort[[#This Row],[Fetal Pilot Scans, validated or not]:[Has child had an 18 month assessment.  NB this includes limited data, courtesy assessments etc]]&gt;0)),"0000000")</f>
        <v>0000010</v>
      </c>
      <c r="M366" s="1" t="str">
        <f>VLOOKUP(Cohort[[#This Row],[Code]],Codes[],COLUMN(Codes[[#Headers],[Meaning]]),FALSE)</f>
        <v>Fetal pilot.  Not assessed.  Enrolment, EPDS, not cleaned</v>
      </c>
      <c r="N366" s="1" t="str">
        <f>VLOOKUP(Cohort[[#This Row],[Code]],Codes[],COLUMN(Codes[[#Headers],[Parents Demographic]]),FALSE)</f>
        <v>Yes - uncleaned</v>
      </c>
      <c r="O366" s="1" t="str">
        <f>VLOOKUP(Cohort[[#This Row],[Code]],Codes[],COLUMN(Codes[[#Headers],[Mother''s Past Medical History]]),FALSE)</f>
        <v>Yes - uncleaned</v>
      </c>
      <c r="P366" s="1" t="str">
        <f>VLOOKUP(Cohort[[#This Row],[Code]],Codes[],COLUMN(Codes[[#Headers],[EDD + Mode of Conception]]),FALSE)</f>
        <v>Yes - uncleaned</v>
      </c>
      <c r="Q366" s="1" t="str">
        <f>VLOOKUP(Cohort[[#This Row],[Code]],Codes[],COLUMN(Codes[[#Headers],[Late Pregnancy History]]),FALSE)</f>
        <v>No</v>
      </c>
      <c r="R366" s="1" t="str">
        <f>VLOOKUP(Cohort[[#This Row],[Code]],Codes[],COLUMN(Codes[[#Headers],[Labour History]]),FALSE)</f>
        <v>No</v>
      </c>
      <c r="S366" s="1" t="str">
        <f>VLOOKUP(Cohort[[#This Row],[Code]],Codes[],COLUMN(Codes[[#Headers],[Baby Background Information]]),FALSE)</f>
        <v>No</v>
      </c>
      <c r="T366" s="1" t="str">
        <f>VLOOKUP(Cohort[[#This Row],[Code]],Codes[],COLUMN(Codes[[#Headers],[EPDS]]),FALSE)</f>
        <v>Yes</v>
      </c>
      <c r="U366" s="1" t="str">
        <f>VLOOKUP(Cohort[[#This Row],[Code]],Codes[],COLUMN(Codes[[#Headers],[Mother''s Medications]]),FALSE)</f>
        <v>Yes - uncleaned</v>
      </c>
      <c r="V366" s="1" t="str">
        <f>VLOOKUP(Cohort[[#This Row],[Code]],Codes[],COLUMN(Codes[[#Headers],[Baby Medications]]),FALSE)</f>
        <v>No</v>
      </c>
      <c r="W366" s="1" t="str">
        <f>VLOOKUP(Cohort[[#This Row],[Code]],Codes[],COLUMN(Codes[[#Headers],[Obstetric Histpry]]),FALSE)</f>
        <v>Yes - uncleaned</v>
      </c>
      <c r="X366" s="1" t="str">
        <f>VLOOKUP(Cohort[[#This Row],[Code]],Codes[],COLUMN(Codes[[#Headers],[18 Month Follow on Data]]),FALSE)</f>
        <v>No</v>
      </c>
    </row>
    <row r="367" spans="1:24" ht="51" x14ac:dyDescent="0.2">
      <c r="A367" t="s">
        <v>379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1</v>
      </c>
      <c r="H367">
        <v>0</v>
      </c>
      <c r="I367" t="str" cm="1">
        <f t="array" ref="I367">TEXT(SUM(10^Code_Mask*(Cohort[[#This Row],[Fetal Pilot Scans, validated or not]:[Has child had an 18 month assessment.  NB this includes limited data, courtesy assessments etc]]&gt;0)),"0000000")</f>
        <v>0001000</v>
      </c>
      <c r="K367" s="1" t="s">
        <v>16</v>
      </c>
      <c r="M367" s="1" t="str">
        <f>VLOOKUP(Cohort[[#This Row],[Code]],Codes[],COLUMN(Codes[[#Headers],[Meaning]]),FALSE)</f>
        <v>Pre-term_at term only, no other scans not assessed</v>
      </c>
      <c r="N367" s="1" t="str">
        <f>VLOOKUP(Cohort[[#This Row],[Code]],Codes[],COLUMN(Codes[[#Headers],[Parents Demographic]]),FALSE)</f>
        <v>Yes</v>
      </c>
      <c r="O367" s="1" t="str">
        <f>VLOOKUP(Cohort[[#This Row],[Code]],Codes[],COLUMN(Codes[[#Headers],[Mother''s Past Medical History]]),FALSE)</f>
        <v>Yes</v>
      </c>
      <c r="P367" s="1" t="str">
        <f>VLOOKUP(Cohort[[#This Row],[Code]],Codes[],COLUMN(Codes[[#Headers],[EDD + Mode of Conception]]),FALSE)</f>
        <v>Yes</v>
      </c>
      <c r="Q367" s="1" t="str">
        <f>VLOOKUP(Cohort[[#This Row],[Code]],Codes[],COLUMN(Codes[[#Headers],[Late Pregnancy History]]),FALSE)</f>
        <v>Yes</v>
      </c>
      <c r="R367" s="1" t="str">
        <f>VLOOKUP(Cohort[[#This Row],[Code]],Codes[],COLUMN(Codes[[#Headers],[Labour History]]),FALSE)</f>
        <v>Yes</v>
      </c>
      <c r="S367" s="1" t="str">
        <f>VLOOKUP(Cohort[[#This Row],[Code]],Codes[],COLUMN(Codes[[#Headers],[Baby Background Information]]),FALSE)</f>
        <v>Yes</v>
      </c>
      <c r="T367" s="1" t="str">
        <f>VLOOKUP(Cohort[[#This Row],[Code]],Codes[],COLUMN(Codes[[#Headers],[EPDS]]),FALSE)</f>
        <v>Yes</v>
      </c>
      <c r="U367" s="1" t="str">
        <f>VLOOKUP(Cohort[[#This Row],[Code]],Codes[],COLUMN(Codes[[#Headers],[Mother''s Medications]]),FALSE)</f>
        <v>Yes</v>
      </c>
      <c r="V367" s="1" t="str">
        <f>VLOOKUP(Cohort[[#This Row],[Code]],Codes[],COLUMN(Codes[[#Headers],[Baby Medications]]),FALSE)</f>
        <v>Yes</v>
      </c>
      <c r="W367" s="1" t="str">
        <f>VLOOKUP(Cohort[[#This Row],[Code]],Codes[],COLUMN(Codes[[#Headers],[Obstetric Histpry]]),FALSE)</f>
        <v>Yes</v>
      </c>
      <c r="X367" s="1" t="str">
        <f>VLOOKUP(Cohort[[#This Row],[Code]],Codes[],COLUMN(Codes[[#Headers],[18 Month Follow on Data]]),FALSE)</f>
        <v>No</v>
      </c>
    </row>
    <row r="368" spans="1:24" x14ac:dyDescent="0.2">
      <c r="A368" t="s">
        <v>380</v>
      </c>
      <c r="B368">
        <v>0</v>
      </c>
      <c r="C368">
        <v>0</v>
      </c>
      <c r="D368">
        <v>0</v>
      </c>
      <c r="E368">
        <v>0</v>
      </c>
      <c r="F368">
        <v>1</v>
      </c>
      <c r="G368">
        <v>1</v>
      </c>
      <c r="H368">
        <v>1</v>
      </c>
      <c r="I368" t="str" cm="1">
        <f t="array" ref="I368">TEXT(SUM(10^Code_Mask*(Cohort[[#This Row],[Fetal Pilot Scans, validated or not]:[Has child had an 18 month assessment.  NB this includes limited data, courtesy assessments etc]]&gt;0)),"0000000")</f>
        <v>0011100</v>
      </c>
      <c r="M368" s="1" t="str">
        <f>VLOOKUP(Cohort[[#This Row],[Code]],Codes[],COLUMN(Codes[[#Headers],[Meaning]]),FALSE)</f>
        <v>Pre-term and pre-term at term scans, assessed at 18 months</v>
      </c>
      <c r="N368" s="1" t="str">
        <f>VLOOKUP(Cohort[[#This Row],[Code]],Codes[],COLUMN(Codes[[#Headers],[Parents Demographic]]),FALSE)</f>
        <v>Yes</v>
      </c>
      <c r="O368" s="1" t="str">
        <f>VLOOKUP(Cohort[[#This Row],[Code]],Codes[],COLUMN(Codes[[#Headers],[Mother''s Past Medical History]]),FALSE)</f>
        <v>Yes</v>
      </c>
      <c r="P368" s="1" t="str">
        <f>VLOOKUP(Cohort[[#This Row],[Code]],Codes[],COLUMN(Codes[[#Headers],[EDD + Mode of Conception]]),FALSE)</f>
        <v>Yes</v>
      </c>
      <c r="Q368" s="1" t="str">
        <f>VLOOKUP(Cohort[[#This Row],[Code]],Codes[],COLUMN(Codes[[#Headers],[Late Pregnancy History]]),FALSE)</f>
        <v>Yes</v>
      </c>
      <c r="R368" s="1" t="str">
        <f>VLOOKUP(Cohort[[#This Row],[Code]],Codes[],COLUMN(Codes[[#Headers],[Labour History]]),FALSE)</f>
        <v>Yes</v>
      </c>
      <c r="S368" s="1" t="str">
        <f>VLOOKUP(Cohort[[#This Row],[Code]],Codes[],COLUMN(Codes[[#Headers],[Baby Background Information]]),FALSE)</f>
        <v>Yes</v>
      </c>
      <c r="T368" s="1" t="str">
        <f>VLOOKUP(Cohort[[#This Row],[Code]],Codes[],COLUMN(Codes[[#Headers],[EPDS]]),FALSE)</f>
        <v>Yes</v>
      </c>
      <c r="U368" s="1" t="str">
        <f>VLOOKUP(Cohort[[#This Row],[Code]],Codes[],COLUMN(Codes[[#Headers],[Mother''s Medications]]),FALSE)</f>
        <v>Yes</v>
      </c>
      <c r="V368" s="1" t="str">
        <f>VLOOKUP(Cohort[[#This Row],[Code]],Codes[],COLUMN(Codes[[#Headers],[Baby Medications]]),FALSE)</f>
        <v>Yes</v>
      </c>
      <c r="W368" s="1" t="str">
        <f>VLOOKUP(Cohort[[#This Row],[Code]],Codes[],COLUMN(Codes[[#Headers],[Obstetric Histpry]]),FALSE)</f>
        <v>Yes</v>
      </c>
      <c r="X368" s="1" t="str">
        <f>VLOOKUP(Cohort[[#This Row],[Code]],Codes[],COLUMN(Codes[[#Headers],[18 Month Follow on Data]]),FALSE)</f>
        <v>Yes</v>
      </c>
    </row>
    <row r="369" spans="1:24" x14ac:dyDescent="0.2">
      <c r="A369" t="s">
        <v>381</v>
      </c>
      <c r="B369">
        <v>2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 t="str" cm="1">
        <f t="array" ref="I369">TEXT(SUM(10^Code_Mask*(Cohort[[#This Row],[Fetal Pilot Scans, validated or not]:[Has child had an 18 month assessment.  NB this includes limited data, courtesy assessments etc]]&gt;0)),"0000000")</f>
        <v>0000010</v>
      </c>
      <c r="M369" s="1" t="str">
        <f>VLOOKUP(Cohort[[#This Row],[Code]],Codes[],COLUMN(Codes[[#Headers],[Meaning]]),FALSE)</f>
        <v>Fetal pilot.  Not assessed.  Enrolment, EPDS, not cleaned</v>
      </c>
      <c r="N369" s="1" t="str">
        <f>VLOOKUP(Cohort[[#This Row],[Code]],Codes[],COLUMN(Codes[[#Headers],[Parents Demographic]]),FALSE)</f>
        <v>Yes - uncleaned</v>
      </c>
      <c r="O369" s="1" t="str">
        <f>VLOOKUP(Cohort[[#This Row],[Code]],Codes[],COLUMN(Codes[[#Headers],[Mother''s Past Medical History]]),FALSE)</f>
        <v>Yes - uncleaned</v>
      </c>
      <c r="P369" s="1" t="str">
        <f>VLOOKUP(Cohort[[#This Row],[Code]],Codes[],COLUMN(Codes[[#Headers],[EDD + Mode of Conception]]),FALSE)</f>
        <v>Yes - uncleaned</v>
      </c>
      <c r="Q369" s="1" t="str">
        <f>VLOOKUP(Cohort[[#This Row],[Code]],Codes[],COLUMN(Codes[[#Headers],[Late Pregnancy History]]),FALSE)</f>
        <v>No</v>
      </c>
      <c r="R369" s="1" t="str">
        <f>VLOOKUP(Cohort[[#This Row],[Code]],Codes[],COLUMN(Codes[[#Headers],[Labour History]]),FALSE)</f>
        <v>No</v>
      </c>
      <c r="S369" s="1" t="str">
        <f>VLOOKUP(Cohort[[#This Row],[Code]],Codes[],COLUMN(Codes[[#Headers],[Baby Background Information]]),FALSE)</f>
        <v>No</v>
      </c>
      <c r="T369" s="1" t="str">
        <f>VLOOKUP(Cohort[[#This Row],[Code]],Codes[],COLUMN(Codes[[#Headers],[EPDS]]),FALSE)</f>
        <v>Yes</v>
      </c>
      <c r="U369" s="1" t="str">
        <f>VLOOKUP(Cohort[[#This Row],[Code]],Codes[],COLUMN(Codes[[#Headers],[Mother''s Medications]]),FALSE)</f>
        <v>Yes - uncleaned</v>
      </c>
      <c r="V369" s="1" t="str">
        <f>VLOOKUP(Cohort[[#This Row],[Code]],Codes[],COLUMN(Codes[[#Headers],[Baby Medications]]),FALSE)</f>
        <v>No</v>
      </c>
      <c r="W369" s="1" t="str">
        <f>VLOOKUP(Cohort[[#This Row],[Code]],Codes[],COLUMN(Codes[[#Headers],[Obstetric Histpry]]),FALSE)</f>
        <v>Yes - uncleaned</v>
      </c>
      <c r="X369" s="1" t="str">
        <f>VLOOKUP(Cohort[[#This Row],[Code]],Codes[],COLUMN(Codes[[#Headers],[18 Month Follow on Data]]),FALSE)</f>
        <v>No</v>
      </c>
    </row>
    <row r="370" spans="1:24" x14ac:dyDescent="0.2">
      <c r="A370" t="s">
        <v>382</v>
      </c>
      <c r="B370">
        <v>1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 t="str" cm="1">
        <f t="array" ref="I370">TEXT(SUM(10^Code_Mask*(Cohort[[#This Row],[Fetal Pilot Scans, validated or not]:[Has child had an 18 month assessment.  NB this includes limited data, courtesy assessments etc]]&gt;0)),"0000000")</f>
        <v>0000010</v>
      </c>
      <c r="M370" s="1" t="str">
        <f>VLOOKUP(Cohort[[#This Row],[Code]],Codes[],COLUMN(Codes[[#Headers],[Meaning]]),FALSE)</f>
        <v>Fetal pilot.  Not assessed.  Enrolment, EPDS, not cleaned</v>
      </c>
      <c r="N370" s="1" t="str">
        <f>VLOOKUP(Cohort[[#This Row],[Code]],Codes[],COLUMN(Codes[[#Headers],[Parents Demographic]]),FALSE)</f>
        <v>Yes - uncleaned</v>
      </c>
      <c r="O370" s="1" t="str">
        <f>VLOOKUP(Cohort[[#This Row],[Code]],Codes[],COLUMN(Codes[[#Headers],[Mother''s Past Medical History]]),FALSE)</f>
        <v>Yes - uncleaned</v>
      </c>
      <c r="P370" s="1" t="str">
        <f>VLOOKUP(Cohort[[#This Row],[Code]],Codes[],COLUMN(Codes[[#Headers],[EDD + Mode of Conception]]),FALSE)</f>
        <v>Yes - uncleaned</v>
      </c>
      <c r="Q370" s="1" t="str">
        <f>VLOOKUP(Cohort[[#This Row],[Code]],Codes[],COLUMN(Codes[[#Headers],[Late Pregnancy History]]),FALSE)</f>
        <v>No</v>
      </c>
      <c r="R370" s="1" t="str">
        <f>VLOOKUP(Cohort[[#This Row],[Code]],Codes[],COLUMN(Codes[[#Headers],[Labour History]]),FALSE)</f>
        <v>No</v>
      </c>
      <c r="S370" s="1" t="str">
        <f>VLOOKUP(Cohort[[#This Row],[Code]],Codes[],COLUMN(Codes[[#Headers],[Baby Background Information]]),FALSE)</f>
        <v>No</v>
      </c>
      <c r="T370" s="1" t="str">
        <f>VLOOKUP(Cohort[[#This Row],[Code]],Codes[],COLUMN(Codes[[#Headers],[EPDS]]),FALSE)</f>
        <v>Yes</v>
      </c>
      <c r="U370" s="1" t="str">
        <f>VLOOKUP(Cohort[[#This Row],[Code]],Codes[],COLUMN(Codes[[#Headers],[Mother''s Medications]]),FALSE)</f>
        <v>Yes - uncleaned</v>
      </c>
      <c r="V370" s="1" t="str">
        <f>VLOOKUP(Cohort[[#This Row],[Code]],Codes[],COLUMN(Codes[[#Headers],[Baby Medications]]),FALSE)</f>
        <v>No</v>
      </c>
      <c r="W370" s="1" t="str">
        <f>VLOOKUP(Cohort[[#This Row],[Code]],Codes[],COLUMN(Codes[[#Headers],[Obstetric Histpry]]),FALSE)</f>
        <v>Yes - uncleaned</v>
      </c>
      <c r="X370" s="1" t="str">
        <f>VLOOKUP(Cohort[[#This Row],[Code]],Codes[],COLUMN(Codes[[#Headers],[18 Month Follow on Data]]),FALSE)</f>
        <v>No</v>
      </c>
    </row>
    <row r="371" spans="1:24" x14ac:dyDescent="0.2">
      <c r="A371" t="s">
        <v>383</v>
      </c>
      <c r="B371">
        <v>1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 t="str" cm="1">
        <f t="array" ref="I371">TEXT(SUM(10^Code_Mask*(Cohort[[#This Row],[Fetal Pilot Scans, validated or not]:[Has child had an 18 month assessment.  NB this includes limited data, courtesy assessments etc]]&gt;0)),"0000000")</f>
        <v>0000010</v>
      </c>
      <c r="M371" s="1" t="str">
        <f>VLOOKUP(Cohort[[#This Row],[Code]],Codes[],COLUMN(Codes[[#Headers],[Meaning]]),FALSE)</f>
        <v>Fetal pilot.  Not assessed.  Enrolment, EPDS, not cleaned</v>
      </c>
      <c r="N371" s="1" t="str">
        <f>VLOOKUP(Cohort[[#This Row],[Code]],Codes[],COLUMN(Codes[[#Headers],[Parents Demographic]]),FALSE)</f>
        <v>Yes - uncleaned</v>
      </c>
      <c r="O371" s="1" t="str">
        <f>VLOOKUP(Cohort[[#This Row],[Code]],Codes[],COLUMN(Codes[[#Headers],[Mother''s Past Medical History]]),FALSE)</f>
        <v>Yes - uncleaned</v>
      </c>
      <c r="P371" s="1" t="str">
        <f>VLOOKUP(Cohort[[#This Row],[Code]],Codes[],COLUMN(Codes[[#Headers],[EDD + Mode of Conception]]),FALSE)</f>
        <v>Yes - uncleaned</v>
      </c>
      <c r="Q371" s="1" t="str">
        <f>VLOOKUP(Cohort[[#This Row],[Code]],Codes[],COLUMN(Codes[[#Headers],[Late Pregnancy History]]),FALSE)</f>
        <v>No</v>
      </c>
      <c r="R371" s="1" t="str">
        <f>VLOOKUP(Cohort[[#This Row],[Code]],Codes[],COLUMN(Codes[[#Headers],[Labour History]]),FALSE)</f>
        <v>No</v>
      </c>
      <c r="S371" s="1" t="str">
        <f>VLOOKUP(Cohort[[#This Row],[Code]],Codes[],COLUMN(Codes[[#Headers],[Baby Background Information]]),FALSE)</f>
        <v>No</v>
      </c>
      <c r="T371" s="1" t="str">
        <f>VLOOKUP(Cohort[[#This Row],[Code]],Codes[],COLUMN(Codes[[#Headers],[EPDS]]),FALSE)</f>
        <v>Yes</v>
      </c>
      <c r="U371" s="1" t="str">
        <f>VLOOKUP(Cohort[[#This Row],[Code]],Codes[],COLUMN(Codes[[#Headers],[Mother''s Medications]]),FALSE)</f>
        <v>Yes - uncleaned</v>
      </c>
      <c r="V371" s="1" t="str">
        <f>VLOOKUP(Cohort[[#This Row],[Code]],Codes[],COLUMN(Codes[[#Headers],[Baby Medications]]),FALSE)</f>
        <v>No</v>
      </c>
      <c r="W371" s="1" t="str">
        <f>VLOOKUP(Cohort[[#This Row],[Code]],Codes[],COLUMN(Codes[[#Headers],[Obstetric Histpry]]),FALSE)</f>
        <v>Yes - uncleaned</v>
      </c>
      <c r="X371" s="1" t="str">
        <f>VLOOKUP(Cohort[[#This Row],[Code]],Codes[],COLUMN(Codes[[#Headers],[18 Month Follow on Data]]),FALSE)</f>
        <v>No</v>
      </c>
    </row>
    <row r="372" spans="1:24" x14ac:dyDescent="0.2">
      <c r="A372" t="s">
        <v>384</v>
      </c>
      <c r="B372">
        <v>1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 t="str" cm="1">
        <f t="array" ref="I372">TEXT(SUM(10^Code_Mask*(Cohort[[#This Row],[Fetal Pilot Scans, validated or not]:[Has child had an 18 month assessment.  NB this includes limited data, courtesy assessments etc]]&gt;0)),"0000000")</f>
        <v>0000010</v>
      </c>
      <c r="M372" s="1" t="str">
        <f>VLOOKUP(Cohort[[#This Row],[Code]],Codes[],COLUMN(Codes[[#Headers],[Meaning]]),FALSE)</f>
        <v>Fetal pilot.  Not assessed.  Enrolment, EPDS, not cleaned</v>
      </c>
      <c r="N372" s="1" t="str">
        <f>VLOOKUP(Cohort[[#This Row],[Code]],Codes[],COLUMN(Codes[[#Headers],[Parents Demographic]]),FALSE)</f>
        <v>Yes - uncleaned</v>
      </c>
      <c r="O372" s="1" t="str">
        <f>VLOOKUP(Cohort[[#This Row],[Code]],Codes[],COLUMN(Codes[[#Headers],[Mother''s Past Medical History]]),FALSE)</f>
        <v>Yes - uncleaned</v>
      </c>
      <c r="P372" s="1" t="str">
        <f>VLOOKUP(Cohort[[#This Row],[Code]],Codes[],COLUMN(Codes[[#Headers],[EDD + Mode of Conception]]),FALSE)</f>
        <v>Yes - uncleaned</v>
      </c>
      <c r="Q372" s="1" t="str">
        <f>VLOOKUP(Cohort[[#This Row],[Code]],Codes[],COLUMN(Codes[[#Headers],[Late Pregnancy History]]),FALSE)</f>
        <v>No</v>
      </c>
      <c r="R372" s="1" t="str">
        <f>VLOOKUP(Cohort[[#This Row],[Code]],Codes[],COLUMN(Codes[[#Headers],[Labour History]]),FALSE)</f>
        <v>No</v>
      </c>
      <c r="S372" s="1" t="str">
        <f>VLOOKUP(Cohort[[#This Row],[Code]],Codes[],COLUMN(Codes[[#Headers],[Baby Background Information]]),FALSE)</f>
        <v>No</v>
      </c>
      <c r="T372" s="1" t="str">
        <f>VLOOKUP(Cohort[[#This Row],[Code]],Codes[],COLUMN(Codes[[#Headers],[EPDS]]),FALSE)</f>
        <v>Yes</v>
      </c>
      <c r="U372" s="1" t="str">
        <f>VLOOKUP(Cohort[[#This Row],[Code]],Codes[],COLUMN(Codes[[#Headers],[Mother''s Medications]]),FALSE)</f>
        <v>Yes - uncleaned</v>
      </c>
      <c r="V372" s="1" t="str">
        <f>VLOOKUP(Cohort[[#This Row],[Code]],Codes[],COLUMN(Codes[[#Headers],[Baby Medications]]),FALSE)</f>
        <v>No</v>
      </c>
      <c r="W372" s="1" t="str">
        <f>VLOOKUP(Cohort[[#This Row],[Code]],Codes[],COLUMN(Codes[[#Headers],[Obstetric Histpry]]),FALSE)</f>
        <v>Yes - uncleaned</v>
      </c>
      <c r="X372" s="1" t="str">
        <f>VLOOKUP(Cohort[[#This Row],[Code]],Codes[],COLUMN(Codes[[#Headers],[18 Month Follow on Data]]),FALSE)</f>
        <v>No</v>
      </c>
    </row>
    <row r="373" spans="1:24" ht="51" x14ac:dyDescent="0.2">
      <c r="A373" t="s">
        <v>385</v>
      </c>
      <c r="B373">
        <v>0</v>
      </c>
      <c r="C373">
        <v>0</v>
      </c>
      <c r="D373">
        <v>0</v>
      </c>
      <c r="E373">
        <v>0</v>
      </c>
      <c r="F373">
        <v>1</v>
      </c>
      <c r="G373">
        <v>1</v>
      </c>
      <c r="H373">
        <v>0</v>
      </c>
      <c r="I373" t="str" cm="1">
        <f t="array" ref="I373">TEXT(SUM(10^Code_Mask*(Cohort[[#This Row],[Fetal Pilot Scans, validated or not]:[Has child had an 18 month assessment.  NB this includes limited data, courtesy assessments etc]]&gt;0)),"0000000")</f>
        <v>0011000</v>
      </c>
      <c r="K373" s="1" t="s">
        <v>16</v>
      </c>
      <c r="M373" s="1" t="str">
        <f>VLOOKUP(Cohort[[#This Row],[Code]],Codes[],COLUMN(Codes[[#Headers],[Meaning]]),FALSE)</f>
        <v>Pre-term and pre-term at term scans, not assessed</v>
      </c>
      <c r="N373" s="1" t="str">
        <f>VLOOKUP(Cohort[[#This Row],[Code]],Codes[],COLUMN(Codes[[#Headers],[Parents Demographic]]),FALSE)</f>
        <v>Yes</v>
      </c>
      <c r="O373" s="1" t="str">
        <f>VLOOKUP(Cohort[[#This Row],[Code]],Codes[],COLUMN(Codes[[#Headers],[Mother''s Past Medical History]]),FALSE)</f>
        <v>Yes</v>
      </c>
      <c r="P373" s="1" t="str">
        <f>VLOOKUP(Cohort[[#This Row],[Code]],Codes[],COLUMN(Codes[[#Headers],[EDD + Mode of Conception]]),FALSE)</f>
        <v>Yes</v>
      </c>
      <c r="Q373" s="1" t="str">
        <f>VLOOKUP(Cohort[[#This Row],[Code]],Codes[],COLUMN(Codes[[#Headers],[Late Pregnancy History]]),FALSE)</f>
        <v>Yes</v>
      </c>
      <c r="R373" s="1" t="str">
        <f>VLOOKUP(Cohort[[#This Row],[Code]],Codes[],COLUMN(Codes[[#Headers],[Labour History]]),FALSE)</f>
        <v>Yes</v>
      </c>
      <c r="S373" s="1" t="str">
        <f>VLOOKUP(Cohort[[#This Row],[Code]],Codes[],COLUMN(Codes[[#Headers],[Baby Background Information]]),FALSE)</f>
        <v>Yes</v>
      </c>
      <c r="T373" s="1" t="str">
        <f>VLOOKUP(Cohort[[#This Row],[Code]],Codes[],COLUMN(Codes[[#Headers],[EPDS]]),FALSE)</f>
        <v>Yes</v>
      </c>
      <c r="U373" s="1" t="str">
        <f>VLOOKUP(Cohort[[#This Row],[Code]],Codes[],COLUMN(Codes[[#Headers],[Mother''s Medications]]),FALSE)</f>
        <v>Yes</v>
      </c>
      <c r="V373" s="1" t="str">
        <f>VLOOKUP(Cohort[[#This Row],[Code]],Codes[],COLUMN(Codes[[#Headers],[Baby Medications]]),FALSE)</f>
        <v>Yes</v>
      </c>
      <c r="W373" s="1" t="str">
        <f>VLOOKUP(Cohort[[#This Row],[Code]],Codes[],COLUMN(Codes[[#Headers],[Obstetric Histpry]]),FALSE)</f>
        <v>Yes</v>
      </c>
      <c r="X373" s="1" t="str">
        <f>VLOOKUP(Cohort[[#This Row],[Code]],Codes[],COLUMN(Codes[[#Headers],[18 Month Follow on Data]]),FALSE)</f>
        <v>No</v>
      </c>
    </row>
    <row r="374" spans="1:24" x14ac:dyDescent="0.2">
      <c r="A374" t="s">
        <v>386</v>
      </c>
      <c r="B374">
        <v>0</v>
      </c>
      <c r="C374">
        <v>0</v>
      </c>
      <c r="D374">
        <v>0</v>
      </c>
      <c r="E374">
        <v>1</v>
      </c>
      <c r="F374">
        <v>0</v>
      </c>
      <c r="G374">
        <v>0</v>
      </c>
      <c r="H374">
        <v>1</v>
      </c>
      <c r="I374" t="str" cm="1">
        <f t="array" ref="I374">TEXT(SUM(10^Code_Mask*(Cohort[[#This Row],[Fetal Pilot Scans, validated or not]:[Has child had an 18 month assessment.  NB this includes limited data, courtesy assessments etc]]&gt;0)),"0000000")</f>
        <v>0100100</v>
      </c>
      <c r="M374" s="1" t="str">
        <f>VLOOKUP(Cohort[[#This Row],[Code]],Codes[],COLUMN(Codes[[#Headers],[Meaning]]),FALSE)</f>
        <v>Term scan, Assessed at 18 months</v>
      </c>
      <c r="N374" s="1" t="str">
        <f>VLOOKUP(Cohort[[#This Row],[Code]],Codes[],COLUMN(Codes[[#Headers],[Parents Demographic]]),FALSE)</f>
        <v>Yes</v>
      </c>
      <c r="O374" s="1" t="str">
        <f>VLOOKUP(Cohort[[#This Row],[Code]],Codes[],COLUMN(Codes[[#Headers],[Mother''s Past Medical History]]),FALSE)</f>
        <v>Yes</v>
      </c>
      <c r="P374" s="1" t="str">
        <f>VLOOKUP(Cohort[[#This Row],[Code]],Codes[],COLUMN(Codes[[#Headers],[EDD + Mode of Conception]]),FALSE)</f>
        <v>Yes</v>
      </c>
      <c r="Q374" s="1" t="str">
        <f>VLOOKUP(Cohort[[#This Row],[Code]],Codes[],COLUMN(Codes[[#Headers],[Late Pregnancy History]]),FALSE)</f>
        <v>Yes</v>
      </c>
      <c r="R374" s="1" t="str">
        <f>VLOOKUP(Cohort[[#This Row],[Code]],Codes[],COLUMN(Codes[[#Headers],[Labour History]]),FALSE)</f>
        <v>Yes</v>
      </c>
      <c r="S374" s="1" t="str">
        <f>VLOOKUP(Cohort[[#This Row],[Code]],Codes[],COLUMN(Codes[[#Headers],[Baby Background Information]]),FALSE)</f>
        <v>Yes</v>
      </c>
      <c r="T374" s="1" t="str">
        <f>VLOOKUP(Cohort[[#This Row],[Code]],Codes[],COLUMN(Codes[[#Headers],[EPDS]]),FALSE)</f>
        <v>Yes</v>
      </c>
      <c r="U374" s="1" t="str">
        <f>VLOOKUP(Cohort[[#This Row],[Code]],Codes[],COLUMN(Codes[[#Headers],[Mother''s Medications]]),FALSE)</f>
        <v>Yes</v>
      </c>
      <c r="V374" s="1" t="str">
        <f>VLOOKUP(Cohort[[#This Row],[Code]],Codes[],COLUMN(Codes[[#Headers],[Baby Medications]]),FALSE)</f>
        <v>Yes</v>
      </c>
      <c r="W374" s="1" t="str">
        <f>VLOOKUP(Cohort[[#This Row],[Code]],Codes[],COLUMN(Codes[[#Headers],[Obstetric Histpry]]),FALSE)</f>
        <v>Yes</v>
      </c>
      <c r="X374" s="1" t="str">
        <f>VLOOKUP(Cohort[[#This Row],[Code]],Codes[],COLUMN(Codes[[#Headers],[18 Month Follow on Data]]),FALSE)</f>
        <v>Yes</v>
      </c>
    </row>
    <row r="375" spans="1:24" x14ac:dyDescent="0.2">
      <c r="A375" t="s">
        <v>387</v>
      </c>
      <c r="B375">
        <v>0</v>
      </c>
      <c r="C375">
        <v>0</v>
      </c>
      <c r="D375">
        <v>0</v>
      </c>
      <c r="E375">
        <v>1</v>
      </c>
      <c r="F375">
        <v>0</v>
      </c>
      <c r="G375">
        <v>0</v>
      </c>
      <c r="H375">
        <v>1</v>
      </c>
      <c r="I375" t="str" cm="1">
        <f t="array" ref="I375">TEXT(SUM(10^Code_Mask*(Cohort[[#This Row],[Fetal Pilot Scans, validated or not]:[Has child had an 18 month assessment.  NB this includes limited data, courtesy assessments etc]]&gt;0)),"0000000")</f>
        <v>0100100</v>
      </c>
      <c r="M375" s="1" t="str">
        <f>VLOOKUP(Cohort[[#This Row],[Code]],Codes[],COLUMN(Codes[[#Headers],[Meaning]]),FALSE)</f>
        <v>Term scan, Assessed at 18 months</v>
      </c>
      <c r="N375" s="1" t="str">
        <f>VLOOKUP(Cohort[[#This Row],[Code]],Codes[],COLUMN(Codes[[#Headers],[Parents Demographic]]),FALSE)</f>
        <v>Yes</v>
      </c>
      <c r="O375" s="1" t="str">
        <f>VLOOKUP(Cohort[[#This Row],[Code]],Codes[],COLUMN(Codes[[#Headers],[Mother''s Past Medical History]]),FALSE)</f>
        <v>Yes</v>
      </c>
      <c r="P375" s="1" t="str">
        <f>VLOOKUP(Cohort[[#This Row],[Code]],Codes[],COLUMN(Codes[[#Headers],[EDD + Mode of Conception]]),FALSE)</f>
        <v>Yes</v>
      </c>
      <c r="Q375" s="1" t="str">
        <f>VLOOKUP(Cohort[[#This Row],[Code]],Codes[],COLUMN(Codes[[#Headers],[Late Pregnancy History]]),FALSE)</f>
        <v>Yes</v>
      </c>
      <c r="R375" s="1" t="str">
        <f>VLOOKUP(Cohort[[#This Row],[Code]],Codes[],COLUMN(Codes[[#Headers],[Labour History]]),FALSE)</f>
        <v>Yes</v>
      </c>
      <c r="S375" s="1" t="str">
        <f>VLOOKUP(Cohort[[#This Row],[Code]],Codes[],COLUMN(Codes[[#Headers],[Baby Background Information]]),FALSE)</f>
        <v>Yes</v>
      </c>
      <c r="T375" s="1" t="str">
        <f>VLOOKUP(Cohort[[#This Row],[Code]],Codes[],COLUMN(Codes[[#Headers],[EPDS]]),FALSE)</f>
        <v>Yes</v>
      </c>
      <c r="U375" s="1" t="str">
        <f>VLOOKUP(Cohort[[#This Row],[Code]],Codes[],COLUMN(Codes[[#Headers],[Mother''s Medications]]),FALSE)</f>
        <v>Yes</v>
      </c>
      <c r="V375" s="1" t="str">
        <f>VLOOKUP(Cohort[[#This Row],[Code]],Codes[],COLUMN(Codes[[#Headers],[Baby Medications]]),FALSE)</f>
        <v>Yes</v>
      </c>
      <c r="W375" s="1" t="str">
        <f>VLOOKUP(Cohort[[#This Row],[Code]],Codes[],COLUMN(Codes[[#Headers],[Obstetric Histpry]]),FALSE)</f>
        <v>Yes</v>
      </c>
      <c r="X375" s="1" t="str">
        <f>VLOOKUP(Cohort[[#This Row],[Code]],Codes[],COLUMN(Codes[[#Headers],[18 Month Follow on Data]]),FALSE)</f>
        <v>Yes</v>
      </c>
    </row>
    <row r="376" spans="1:24" x14ac:dyDescent="0.2">
      <c r="A376" t="s">
        <v>388</v>
      </c>
      <c r="B376">
        <v>0</v>
      </c>
      <c r="C376">
        <v>0</v>
      </c>
      <c r="D376">
        <v>0</v>
      </c>
      <c r="E376">
        <v>1</v>
      </c>
      <c r="F376">
        <v>0</v>
      </c>
      <c r="G376">
        <v>0</v>
      </c>
      <c r="H376">
        <v>1</v>
      </c>
      <c r="I376" t="str" cm="1">
        <f t="array" ref="I376">TEXT(SUM(10^Code_Mask*(Cohort[[#This Row],[Fetal Pilot Scans, validated or not]:[Has child had an 18 month assessment.  NB this includes limited data, courtesy assessments etc]]&gt;0)),"0000000")</f>
        <v>0100100</v>
      </c>
      <c r="M376" s="1" t="str">
        <f>VLOOKUP(Cohort[[#This Row],[Code]],Codes[],COLUMN(Codes[[#Headers],[Meaning]]),FALSE)</f>
        <v>Term scan, Assessed at 18 months</v>
      </c>
      <c r="N376" s="1" t="str">
        <f>VLOOKUP(Cohort[[#This Row],[Code]],Codes[],COLUMN(Codes[[#Headers],[Parents Demographic]]),FALSE)</f>
        <v>Yes</v>
      </c>
      <c r="O376" s="1" t="str">
        <f>VLOOKUP(Cohort[[#This Row],[Code]],Codes[],COLUMN(Codes[[#Headers],[Mother''s Past Medical History]]),FALSE)</f>
        <v>Yes</v>
      </c>
      <c r="P376" s="1" t="str">
        <f>VLOOKUP(Cohort[[#This Row],[Code]],Codes[],COLUMN(Codes[[#Headers],[EDD + Mode of Conception]]),FALSE)</f>
        <v>Yes</v>
      </c>
      <c r="Q376" s="1" t="str">
        <f>VLOOKUP(Cohort[[#This Row],[Code]],Codes[],COLUMN(Codes[[#Headers],[Late Pregnancy History]]),FALSE)</f>
        <v>Yes</v>
      </c>
      <c r="R376" s="1" t="str">
        <f>VLOOKUP(Cohort[[#This Row],[Code]],Codes[],COLUMN(Codes[[#Headers],[Labour History]]),FALSE)</f>
        <v>Yes</v>
      </c>
      <c r="S376" s="1" t="str">
        <f>VLOOKUP(Cohort[[#This Row],[Code]],Codes[],COLUMN(Codes[[#Headers],[Baby Background Information]]),FALSE)</f>
        <v>Yes</v>
      </c>
      <c r="T376" s="1" t="str">
        <f>VLOOKUP(Cohort[[#This Row],[Code]],Codes[],COLUMN(Codes[[#Headers],[EPDS]]),FALSE)</f>
        <v>Yes</v>
      </c>
      <c r="U376" s="1" t="str">
        <f>VLOOKUP(Cohort[[#This Row],[Code]],Codes[],COLUMN(Codes[[#Headers],[Mother''s Medications]]),FALSE)</f>
        <v>Yes</v>
      </c>
      <c r="V376" s="1" t="str">
        <f>VLOOKUP(Cohort[[#This Row],[Code]],Codes[],COLUMN(Codes[[#Headers],[Baby Medications]]),FALSE)</f>
        <v>Yes</v>
      </c>
      <c r="W376" s="1" t="str">
        <f>VLOOKUP(Cohort[[#This Row],[Code]],Codes[],COLUMN(Codes[[#Headers],[Obstetric Histpry]]),FALSE)</f>
        <v>Yes</v>
      </c>
      <c r="X376" s="1" t="str">
        <f>VLOOKUP(Cohort[[#This Row],[Code]],Codes[],COLUMN(Codes[[#Headers],[18 Month Follow on Data]]),FALSE)</f>
        <v>Yes</v>
      </c>
    </row>
    <row r="377" spans="1:24" x14ac:dyDescent="0.2">
      <c r="A377" t="s">
        <v>389</v>
      </c>
      <c r="B377">
        <v>0</v>
      </c>
      <c r="C377">
        <v>0</v>
      </c>
      <c r="D377">
        <v>0</v>
      </c>
      <c r="E377">
        <v>1</v>
      </c>
      <c r="F377">
        <v>0</v>
      </c>
      <c r="G377">
        <v>0</v>
      </c>
      <c r="H377">
        <v>1</v>
      </c>
      <c r="I377" t="str" cm="1">
        <f t="array" ref="I377">TEXT(SUM(10^Code_Mask*(Cohort[[#This Row],[Fetal Pilot Scans, validated or not]:[Has child had an 18 month assessment.  NB this includes limited data, courtesy assessments etc]]&gt;0)),"0000000")</f>
        <v>0100100</v>
      </c>
      <c r="M377" s="1" t="str">
        <f>VLOOKUP(Cohort[[#This Row],[Code]],Codes[],COLUMN(Codes[[#Headers],[Meaning]]),FALSE)</f>
        <v>Term scan, Assessed at 18 months</v>
      </c>
      <c r="N377" s="1" t="str">
        <f>VLOOKUP(Cohort[[#This Row],[Code]],Codes[],COLUMN(Codes[[#Headers],[Parents Demographic]]),FALSE)</f>
        <v>Yes</v>
      </c>
      <c r="O377" s="1" t="str">
        <f>VLOOKUP(Cohort[[#This Row],[Code]],Codes[],COLUMN(Codes[[#Headers],[Mother''s Past Medical History]]),FALSE)</f>
        <v>Yes</v>
      </c>
      <c r="P377" s="1" t="str">
        <f>VLOOKUP(Cohort[[#This Row],[Code]],Codes[],COLUMN(Codes[[#Headers],[EDD + Mode of Conception]]),FALSE)</f>
        <v>Yes</v>
      </c>
      <c r="Q377" s="1" t="str">
        <f>VLOOKUP(Cohort[[#This Row],[Code]],Codes[],COLUMN(Codes[[#Headers],[Late Pregnancy History]]),FALSE)</f>
        <v>Yes</v>
      </c>
      <c r="R377" s="1" t="str">
        <f>VLOOKUP(Cohort[[#This Row],[Code]],Codes[],COLUMN(Codes[[#Headers],[Labour History]]),FALSE)</f>
        <v>Yes</v>
      </c>
      <c r="S377" s="1" t="str">
        <f>VLOOKUP(Cohort[[#This Row],[Code]],Codes[],COLUMN(Codes[[#Headers],[Baby Background Information]]),FALSE)</f>
        <v>Yes</v>
      </c>
      <c r="T377" s="1" t="str">
        <f>VLOOKUP(Cohort[[#This Row],[Code]],Codes[],COLUMN(Codes[[#Headers],[EPDS]]),FALSE)</f>
        <v>Yes</v>
      </c>
      <c r="U377" s="1" t="str">
        <f>VLOOKUP(Cohort[[#This Row],[Code]],Codes[],COLUMN(Codes[[#Headers],[Mother''s Medications]]),FALSE)</f>
        <v>Yes</v>
      </c>
      <c r="V377" s="1" t="str">
        <f>VLOOKUP(Cohort[[#This Row],[Code]],Codes[],COLUMN(Codes[[#Headers],[Baby Medications]]),FALSE)</f>
        <v>Yes</v>
      </c>
      <c r="W377" s="1" t="str">
        <f>VLOOKUP(Cohort[[#This Row],[Code]],Codes[],COLUMN(Codes[[#Headers],[Obstetric Histpry]]),FALSE)</f>
        <v>Yes</v>
      </c>
      <c r="X377" s="1" t="str">
        <f>VLOOKUP(Cohort[[#This Row],[Code]],Codes[],COLUMN(Codes[[#Headers],[18 Month Follow on Data]]),FALSE)</f>
        <v>Yes</v>
      </c>
    </row>
    <row r="378" spans="1:24" x14ac:dyDescent="0.2">
      <c r="A378" t="s">
        <v>390</v>
      </c>
      <c r="B378">
        <v>0</v>
      </c>
      <c r="C378">
        <v>0</v>
      </c>
      <c r="D378">
        <v>0</v>
      </c>
      <c r="E378">
        <v>1</v>
      </c>
      <c r="F378">
        <v>0</v>
      </c>
      <c r="G378">
        <v>0</v>
      </c>
      <c r="H378">
        <v>1</v>
      </c>
      <c r="I378" t="str" cm="1">
        <f t="array" ref="I378">TEXT(SUM(10^Code_Mask*(Cohort[[#This Row],[Fetal Pilot Scans, validated or not]:[Has child had an 18 month assessment.  NB this includes limited data, courtesy assessments etc]]&gt;0)),"0000000")</f>
        <v>0100100</v>
      </c>
      <c r="M378" s="1" t="str">
        <f>VLOOKUP(Cohort[[#This Row],[Code]],Codes[],COLUMN(Codes[[#Headers],[Meaning]]),FALSE)</f>
        <v>Term scan, Assessed at 18 months</v>
      </c>
      <c r="N378" s="1" t="str">
        <f>VLOOKUP(Cohort[[#This Row],[Code]],Codes[],COLUMN(Codes[[#Headers],[Parents Demographic]]),FALSE)</f>
        <v>Yes</v>
      </c>
      <c r="O378" s="1" t="str">
        <f>VLOOKUP(Cohort[[#This Row],[Code]],Codes[],COLUMN(Codes[[#Headers],[Mother''s Past Medical History]]),FALSE)</f>
        <v>Yes</v>
      </c>
      <c r="P378" s="1" t="str">
        <f>VLOOKUP(Cohort[[#This Row],[Code]],Codes[],COLUMN(Codes[[#Headers],[EDD + Mode of Conception]]),FALSE)</f>
        <v>Yes</v>
      </c>
      <c r="Q378" s="1" t="str">
        <f>VLOOKUP(Cohort[[#This Row],[Code]],Codes[],COLUMN(Codes[[#Headers],[Late Pregnancy History]]),FALSE)</f>
        <v>Yes</v>
      </c>
      <c r="R378" s="1" t="str">
        <f>VLOOKUP(Cohort[[#This Row],[Code]],Codes[],COLUMN(Codes[[#Headers],[Labour History]]),FALSE)</f>
        <v>Yes</v>
      </c>
      <c r="S378" s="1" t="str">
        <f>VLOOKUP(Cohort[[#This Row],[Code]],Codes[],COLUMN(Codes[[#Headers],[Baby Background Information]]),FALSE)</f>
        <v>Yes</v>
      </c>
      <c r="T378" s="1" t="str">
        <f>VLOOKUP(Cohort[[#This Row],[Code]],Codes[],COLUMN(Codes[[#Headers],[EPDS]]),FALSE)</f>
        <v>Yes</v>
      </c>
      <c r="U378" s="1" t="str">
        <f>VLOOKUP(Cohort[[#This Row],[Code]],Codes[],COLUMN(Codes[[#Headers],[Mother''s Medications]]),FALSE)</f>
        <v>Yes</v>
      </c>
      <c r="V378" s="1" t="str">
        <f>VLOOKUP(Cohort[[#This Row],[Code]],Codes[],COLUMN(Codes[[#Headers],[Baby Medications]]),FALSE)</f>
        <v>Yes</v>
      </c>
      <c r="W378" s="1" t="str">
        <f>VLOOKUP(Cohort[[#This Row],[Code]],Codes[],COLUMN(Codes[[#Headers],[Obstetric Histpry]]),FALSE)</f>
        <v>Yes</v>
      </c>
      <c r="X378" s="1" t="str">
        <f>VLOOKUP(Cohort[[#This Row],[Code]],Codes[],COLUMN(Codes[[#Headers],[18 Month Follow on Data]]),FALSE)</f>
        <v>Yes</v>
      </c>
    </row>
    <row r="379" spans="1:24" x14ac:dyDescent="0.2">
      <c r="A379" t="s">
        <v>391</v>
      </c>
      <c r="B379">
        <v>0</v>
      </c>
      <c r="C379">
        <v>0</v>
      </c>
      <c r="D379">
        <v>0</v>
      </c>
      <c r="E379">
        <v>1</v>
      </c>
      <c r="F379">
        <v>0</v>
      </c>
      <c r="G379">
        <v>0</v>
      </c>
      <c r="H379">
        <v>1</v>
      </c>
      <c r="I379" t="str" cm="1">
        <f t="array" ref="I379">TEXT(SUM(10^Code_Mask*(Cohort[[#This Row],[Fetal Pilot Scans, validated or not]:[Has child had an 18 month assessment.  NB this includes limited data, courtesy assessments etc]]&gt;0)),"0000000")</f>
        <v>0100100</v>
      </c>
      <c r="M379" s="1" t="str">
        <f>VLOOKUP(Cohort[[#This Row],[Code]],Codes[],COLUMN(Codes[[#Headers],[Meaning]]),FALSE)</f>
        <v>Term scan, Assessed at 18 months</v>
      </c>
      <c r="N379" s="1" t="str">
        <f>VLOOKUP(Cohort[[#This Row],[Code]],Codes[],COLUMN(Codes[[#Headers],[Parents Demographic]]),FALSE)</f>
        <v>Yes</v>
      </c>
      <c r="O379" s="1" t="str">
        <f>VLOOKUP(Cohort[[#This Row],[Code]],Codes[],COLUMN(Codes[[#Headers],[Mother''s Past Medical History]]),FALSE)</f>
        <v>Yes</v>
      </c>
      <c r="P379" s="1" t="str">
        <f>VLOOKUP(Cohort[[#This Row],[Code]],Codes[],COLUMN(Codes[[#Headers],[EDD + Mode of Conception]]),FALSE)</f>
        <v>Yes</v>
      </c>
      <c r="Q379" s="1" t="str">
        <f>VLOOKUP(Cohort[[#This Row],[Code]],Codes[],COLUMN(Codes[[#Headers],[Late Pregnancy History]]),FALSE)</f>
        <v>Yes</v>
      </c>
      <c r="R379" s="1" t="str">
        <f>VLOOKUP(Cohort[[#This Row],[Code]],Codes[],COLUMN(Codes[[#Headers],[Labour History]]),FALSE)</f>
        <v>Yes</v>
      </c>
      <c r="S379" s="1" t="str">
        <f>VLOOKUP(Cohort[[#This Row],[Code]],Codes[],COLUMN(Codes[[#Headers],[Baby Background Information]]),FALSE)</f>
        <v>Yes</v>
      </c>
      <c r="T379" s="1" t="str">
        <f>VLOOKUP(Cohort[[#This Row],[Code]],Codes[],COLUMN(Codes[[#Headers],[EPDS]]),FALSE)</f>
        <v>Yes</v>
      </c>
      <c r="U379" s="1" t="str">
        <f>VLOOKUP(Cohort[[#This Row],[Code]],Codes[],COLUMN(Codes[[#Headers],[Mother''s Medications]]),FALSE)</f>
        <v>Yes</v>
      </c>
      <c r="V379" s="1" t="str">
        <f>VLOOKUP(Cohort[[#This Row],[Code]],Codes[],COLUMN(Codes[[#Headers],[Baby Medications]]),FALSE)</f>
        <v>Yes</v>
      </c>
      <c r="W379" s="1" t="str">
        <f>VLOOKUP(Cohort[[#This Row],[Code]],Codes[],COLUMN(Codes[[#Headers],[Obstetric Histpry]]),FALSE)</f>
        <v>Yes</v>
      </c>
      <c r="X379" s="1" t="str">
        <f>VLOOKUP(Cohort[[#This Row],[Code]],Codes[],COLUMN(Codes[[#Headers],[18 Month Follow on Data]]),FALSE)</f>
        <v>Yes</v>
      </c>
    </row>
    <row r="380" spans="1:24" x14ac:dyDescent="0.2">
      <c r="A380" t="s">
        <v>392</v>
      </c>
      <c r="B380">
        <v>0</v>
      </c>
      <c r="C380">
        <v>0</v>
      </c>
      <c r="D380">
        <v>0</v>
      </c>
      <c r="E380">
        <v>1</v>
      </c>
      <c r="F380">
        <v>0</v>
      </c>
      <c r="G380">
        <v>0</v>
      </c>
      <c r="H380">
        <v>1</v>
      </c>
      <c r="I380" t="str" cm="1">
        <f t="array" ref="I380">TEXT(SUM(10^Code_Mask*(Cohort[[#This Row],[Fetal Pilot Scans, validated or not]:[Has child had an 18 month assessment.  NB this includes limited data, courtesy assessments etc]]&gt;0)),"0000000")</f>
        <v>0100100</v>
      </c>
      <c r="M380" s="1" t="str">
        <f>VLOOKUP(Cohort[[#This Row],[Code]],Codes[],COLUMN(Codes[[#Headers],[Meaning]]),FALSE)</f>
        <v>Term scan, Assessed at 18 months</v>
      </c>
      <c r="N380" s="1" t="str">
        <f>VLOOKUP(Cohort[[#This Row],[Code]],Codes[],COLUMN(Codes[[#Headers],[Parents Demographic]]),FALSE)</f>
        <v>Yes</v>
      </c>
      <c r="O380" s="1" t="str">
        <f>VLOOKUP(Cohort[[#This Row],[Code]],Codes[],COLUMN(Codes[[#Headers],[Mother''s Past Medical History]]),FALSE)</f>
        <v>Yes</v>
      </c>
      <c r="P380" s="1" t="str">
        <f>VLOOKUP(Cohort[[#This Row],[Code]],Codes[],COLUMN(Codes[[#Headers],[EDD + Mode of Conception]]),FALSE)</f>
        <v>Yes</v>
      </c>
      <c r="Q380" s="1" t="str">
        <f>VLOOKUP(Cohort[[#This Row],[Code]],Codes[],COLUMN(Codes[[#Headers],[Late Pregnancy History]]),FALSE)</f>
        <v>Yes</v>
      </c>
      <c r="R380" s="1" t="str">
        <f>VLOOKUP(Cohort[[#This Row],[Code]],Codes[],COLUMN(Codes[[#Headers],[Labour History]]),FALSE)</f>
        <v>Yes</v>
      </c>
      <c r="S380" s="1" t="str">
        <f>VLOOKUP(Cohort[[#This Row],[Code]],Codes[],COLUMN(Codes[[#Headers],[Baby Background Information]]),FALSE)</f>
        <v>Yes</v>
      </c>
      <c r="T380" s="1" t="str">
        <f>VLOOKUP(Cohort[[#This Row],[Code]],Codes[],COLUMN(Codes[[#Headers],[EPDS]]),FALSE)</f>
        <v>Yes</v>
      </c>
      <c r="U380" s="1" t="str">
        <f>VLOOKUP(Cohort[[#This Row],[Code]],Codes[],COLUMN(Codes[[#Headers],[Mother''s Medications]]),FALSE)</f>
        <v>Yes</v>
      </c>
      <c r="V380" s="1" t="str">
        <f>VLOOKUP(Cohort[[#This Row],[Code]],Codes[],COLUMN(Codes[[#Headers],[Baby Medications]]),FALSE)</f>
        <v>Yes</v>
      </c>
      <c r="W380" s="1" t="str">
        <f>VLOOKUP(Cohort[[#This Row],[Code]],Codes[],COLUMN(Codes[[#Headers],[Obstetric Histpry]]),FALSE)</f>
        <v>Yes</v>
      </c>
      <c r="X380" s="1" t="str">
        <f>VLOOKUP(Cohort[[#This Row],[Code]],Codes[],COLUMN(Codes[[#Headers],[18 Month Follow on Data]]),FALSE)</f>
        <v>Yes</v>
      </c>
    </row>
    <row r="381" spans="1:24" x14ac:dyDescent="0.2">
      <c r="A381" t="s">
        <v>393</v>
      </c>
      <c r="B381">
        <v>0</v>
      </c>
      <c r="C381">
        <v>0</v>
      </c>
      <c r="D381">
        <v>0</v>
      </c>
      <c r="E381">
        <v>1</v>
      </c>
      <c r="F381">
        <v>0</v>
      </c>
      <c r="G381">
        <v>0</v>
      </c>
      <c r="H381">
        <v>1</v>
      </c>
      <c r="I381" t="str" cm="1">
        <f t="array" ref="I381">TEXT(SUM(10^Code_Mask*(Cohort[[#This Row],[Fetal Pilot Scans, validated or not]:[Has child had an 18 month assessment.  NB this includes limited data, courtesy assessments etc]]&gt;0)),"0000000")</f>
        <v>0100100</v>
      </c>
      <c r="M381" s="1" t="str">
        <f>VLOOKUP(Cohort[[#This Row],[Code]],Codes[],COLUMN(Codes[[#Headers],[Meaning]]),FALSE)</f>
        <v>Term scan, Assessed at 18 months</v>
      </c>
      <c r="N381" s="1" t="str">
        <f>VLOOKUP(Cohort[[#This Row],[Code]],Codes[],COLUMN(Codes[[#Headers],[Parents Demographic]]),FALSE)</f>
        <v>Yes</v>
      </c>
      <c r="O381" s="1" t="str">
        <f>VLOOKUP(Cohort[[#This Row],[Code]],Codes[],COLUMN(Codes[[#Headers],[Mother''s Past Medical History]]),FALSE)</f>
        <v>Yes</v>
      </c>
      <c r="P381" s="1" t="str">
        <f>VLOOKUP(Cohort[[#This Row],[Code]],Codes[],COLUMN(Codes[[#Headers],[EDD + Mode of Conception]]),FALSE)</f>
        <v>Yes</v>
      </c>
      <c r="Q381" s="1" t="str">
        <f>VLOOKUP(Cohort[[#This Row],[Code]],Codes[],COLUMN(Codes[[#Headers],[Late Pregnancy History]]),FALSE)</f>
        <v>Yes</v>
      </c>
      <c r="R381" s="1" t="str">
        <f>VLOOKUP(Cohort[[#This Row],[Code]],Codes[],COLUMN(Codes[[#Headers],[Labour History]]),FALSE)</f>
        <v>Yes</v>
      </c>
      <c r="S381" s="1" t="str">
        <f>VLOOKUP(Cohort[[#This Row],[Code]],Codes[],COLUMN(Codes[[#Headers],[Baby Background Information]]),FALSE)</f>
        <v>Yes</v>
      </c>
      <c r="T381" s="1" t="str">
        <f>VLOOKUP(Cohort[[#This Row],[Code]],Codes[],COLUMN(Codes[[#Headers],[EPDS]]),FALSE)</f>
        <v>Yes</v>
      </c>
      <c r="U381" s="1" t="str">
        <f>VLOOKUP(Cohort[[#This Row],[Code]],Codes[],COLUMN(Codes[[#Headers],[Mother''s Medications]]),FALSE)</f>
        <v>Yes</v>
      </c>
      <c r="V381" s="1" t="str">
        <f>VLOOKUP(Cohort[[#This Row],[Code]],Codes[],COLUMN(Codes[[#Headers],[Baby Medications]]),FALSE)</f>
        <v>Yes</v>
      </c>
      <c r="W381" s="1" t="str">
        <f>VLOOKUP(Cohort[[#This Row],[Code]],Codes[],COLUMN(Codes[[#Headers],[Obstetric Histpry]]),FALSE)</f>
        <v>Yes</v>
      </c>
      <c r="X381" s="1" t="str">
        <f>VLOOKUP(Cohort[[#This Row],[Code]],Codes[],COLUMN(Codes[[#Headers],[18 Month Follow on Data]]),FALSE)</f>
        <v>Yes</v>
      </c>
    </row>
    <row r="382" spans="1:24" x14ac:dyDescent="0.2">
      <c r="A382" t="s">
        <v>394</v>
      </c>
      <c r="B382">
        <v>0</v>
      </c>
      <c r="C382">
        <v>0</v>
      </c>
      <c r="D382">
        <v>0</v>
      </c>
      <c r="E382">
        <v>1</v>
      </c>
      <c r="F382">
        <v>0</v>
      </c>
      <c r="G382">
        <v>0</v>
      </c>
      <c r="H382">
        <v>1</v>
      </c>
      <c r="I382" t="str" cm="1">
        <f t="array" ref="I382">TEXT(SUM(10^Code_Mask*(Cohort[[#This Row],[Fetal Pilot Scans, validated or not]:[Has child had an 18 month assessment.  NB this includes limited data, courtesy assessments etc]]&gt;0)),"0000000")</f>
        <v>0100100</v>
      </c>
      <c r="M382" s="1" t="str">
        <f>VLOOKUP(Cohort[[#This Row],[Code]],Codes[],COLUMN(Codes[[#Headers],[Meaning]]),FALSE)</f>
        <v>Term scan, Assessed at 18 months</v>
      </c>
      <c r="N382" s="1" t="str">
        <f>VLOOKUP(Cohort[[#This Row],[Code]],Codes[],COLUMN(Codes[[#Headers],[Parents Demographic]]),FALSE)</f>
        <v>Yes</v>
      </c>
      <c r="O382" s="1" t="str">
        <f>VLOOKUP(Cohort[[#This Row],[Code]],Codes[],COLUMN(Codes[[#Headers],[Mother''s Past Medical History]]),FALSE)</f>
        <v>Yes</v>
      </c>
      <c r="P382" s="1" t="str">
        <f>VLOOKUP(Cohort[[#This Row],[Code]],Codes[],COLUMN(Codes[[#Headers],[EDD + Mode of Conception]]),FALSE)</f>
        <v>Yes</v>
      </c>
      <c r="Q382" s="1" t="str">
        <f>VLOOKUP(Cohort[[#This Row],[Code]],Codes[],COLUMN(Codes[[#Headers],[Late Pregnancy History]]),FALSE)</f>
        <v>Yes</v>
      </c>
      <c r="R382" s="1" t="str">
        <f>VLOOKUP(Cohort[[#This Row],[Code]],Codes[],COLUMN(Codes[[#Headers],[Labour History]]),FALSE)</f>
        <v>Yes</v>
      </c>
      <c r="S382" s="1" t="str">
        <f>VLOOKUP(Cohort[[#This Row],[Code]],Codes[],COLUMN(Codes[[#Headers],[Baby Background Information]]),FALSE)</f>
        <v>Yes</v>
      </c>
      <c r="T382" s="1" t="str">
        <f>VLOOKUP(Cohort[[#This Row],[Code]],Codes[],COLUMN(Codes[[#Headers],[EPDS]]),FALSE)</f>
        <v>Yes</v>
      </c>
      <c r="U382" s="1" t="str">
        <f>VLOOKUP(Cohort[[#This Row],[Code]],Codes[],COLUMN(Codes[[#Headers],[Mother''s Medications]]),FALSE)</f>
        <v>Yes</v>
      </c>
      <c r="V382" s="1" t="str">
        <f>VLOOKUP(Cohort[[#This Row],[Code]],Codes[],COLUMN(Codes[[#Headers],[Baby Medications]]),FALSE)</f>
        <v>Yes</v>
      </c>
      <c r="W382" s="1" t="str">
        <f>VLOOKUP(Cohort[[#This Row],[Code]],Codes[],COLUMN(Codes[[#Headers],[Obstetric Histpry]]),FALSE)</f>
        <v>Yes</v>
      </c>
      <c r="X382" s="1" t="str">
        <f>VLOOKUP(Cohort[[#This Row],[Code]],Codes[],COLUMN(Codes[[#Headers],[18 Month Follow on Data]]),FALSE)</f>
        <v>Yes</v>
      </c>
    </row>
    <row r="383" spans="1:24" x14ac:dyDescent="0.2">
      <c r="A383" t="s">
        <v>395</v>
      </c>
      <c r="B383">
        <v>0</v>
      </c>
      <c r="C383">
        <v>0</v>
      </c>
      <c r="D383">
        <v>0</v>
      </c>
      <c r="E383">
        <v>0</v>
      </c>
      <c r="F383">
        <v>1</v>
      </c>
      <c r="G383">
        <v>1</v>
      </c>
      <c r="H383">
        <v>1</v>
      </c>
      <c r="I383" t="str" cm="1">
        <f t="array" ref="I383">TEXT(SUM(10^Code_Mask*(Cohort[[#This Row],[Fetal Pilot Scans, validated or not]:[Has child had an 18 month assessment.  NB this includes limited data, courtesy assessments etc]]&gt;0)),"0000000")</f>
        <v>0011100</v>
      </c>
      <c r="M383" s="1" t="str">
        <f>VLOOKUP(Cohort[[#This Row],[Code]],Codes[],COLUMN(Codes[[#Headers],[Meaning]]),FALSE)</f>
        <v>Pre-term and pre-term at term scans, assessed at 18 months</v>
      </c>
      <c r="N383" s="1" t="str">
        <f>VLOOKUP(Cohort[[#This Row],[Code]],Codes[],COLUMN(Codes[[#Headers],[Parents Demographic]]),FALSE)</f>
        <v>Yes</v>
      </c>
      <c r="O383" s="1" t="str">
        <f>VLOOKUP(Cohort[[#This Row],[Code]],Codes[],COLUMN(Codes[[#Headers],[Mother''s Past Medical History]]),FALSE)</f>
        <v>Yes</v>
      </c>
      <c r="P383" s="1" t="str">
        <f>VLOOKUP(Cohort[[#This Row],[Code]],Codes[],COLUMN(Codes[[#Headers],[EDD + Mode of Conception]]),FALSE)</f>
        <v>Yes</v>
      </c>
      <c r="Q383" s="1" t="str">
        <f>VLOOKUP(Cohort[[#This Row],[Code]],Codes[],COLUMN(Codes[[#Headers],[Late Pregnancy History]]),FALSE)</f>
        <v>Yes</v>
      </c>
      <c r="R383" s="1" t="str">
        <f>VLOOKUP(Cohort[[#This Row],[Code]],Codes[],COLUMN(Codes[[#Headers],[Labour History]]),FALSE)</f>
        <v>Yes</v>
      </c>
      <c r="S383" s="1" t="str">
        <f>VLOOKUP(Cohort[[#This Row],[Code]],Codes[],COLUMN(Codes[[#Headers],[Baby Background Information]]),FALSE)</f>
        <v>Yes</v>
      </c>
      <c r="T383" s="1" t="str">
        <f>VLOOKUP(Cohort[[#This Row],[Code]],Codes[],COLUMN(Codes[[#Headers],[EPDS]]),FALSE)</f>
        <v>Yes</v>
      </c>
      <c r="U383" s="1" t="str">
        <f>VLOOKUP(Cohort[[#This Row],[Code]],Codes[],COLUMN(Codes[[#Headers],[Mother''s Medications]]),FALSE)</f>
        <v>Yes</v>
      </c>
      <c r="V383" s="1" t="str">
        <f>VLOOKUP(Cohort[[#This Row],[Code]],Codes[],COLUMN(Codes[[#Headers],[Baby Medications]]),FALSE)</f>
        <v>Yes</v>
      </c>
      <c r="W383" s="1" t="str">
        <f>VLOOKUP(Cohort[[#This Row],[Code]],Codes[],COLUMN(Codes[[#Headers],[Obstetric Histpry]]),FALSE)</f>
        <v>Yes</v>
      </c>
      <c r="X383" s="1" t="str">
        <f>VLOOKUP(Cohort[[#This Row],[Code]],Codes[],COLUMN(Codes[[#Headers],[18 Month Follow on Data]]),FALSE)</f>
        <v>Yes</v>
      </c>
    </row>
    <row r="384" spans="1:24" x14ac:dyDescent="0.2">
      <c r="A384" t="s">
        <v>396</v>
      </c>
      <c r="B384">
        <v>0</v>
      </c>
      <c r="C384">
        <v>0</v>
      </c>
      <c r="D384">
        <v>0</v>
      </c>
      <c r="E384">
        <v>0</v>
      </c>
      <c r="F384">
        <v>1</v>
      </c>
      <c r="G384">
        <v>1</v>
      </c>
      <c r="H384">
        <v>1</v>
      </c>
      <c r="I384" t="str" cm="1">
        <f t="array" ref="I384">TEXT(SUM(10^Code_Mask*(Cohort[[#This Row],[Fetal Pilot Scans, validated or not]:[Has child had an 18 month assessment.  NB this includes limited data, courtesy assessments etc]]&gt;0)),"0000000")</f>
        <v>0011100</v>
      </c>
      <c r="M384" s="1" t="str">
        <f>VLOOKUP(Cohort[[#This Row],[Code]],Codes[],COLUMN(Codes[[#Headers],[Meaning]]),FALSE)</f>
        <v>Pre-term and pre-term at term scans, assessed at 18 months</v>
      </c>
      <c r="N384" s="1" t="str">
        <f>VLOOKUP(Cohort[[#This Row],[Code]],Codes[],COLUMN(Codes[[#Headers],[Parents Demographic]]),FALSE)</f>
        <v>Yes</v>
      </c>
      <c r="O384" s="1" t="str">
        <f>VLOOKUP(Cohort[[#This Row],[Code]],Codes[],COLUMN(Codes[[#Headers],[Mother''s Past Medical History]]),FALSE)</f>
        <v>Yes</v>
      </c>
      <c r="P384" s="1" t="str">
        <f>VLOOKUP(Cohort[[#This Row],[Code]],Codes[],COLUMN(Codes[[#Headers],[EDD + Mode of Conception]]),FALSE)</f>
        <v>Yes</v>
      </c>
      <c r="Q384" s="1" t="str">
        <f>VLOOKUP(Cohort[[#This Row],[Code]],Codes[],COLUMN(Codes[[#Headers],[Late Pregnancy History]]),FALSE)</f>
        <v>Yes</v>
      </c>
      <c r="R384" s="1" t="str">
        <f>VLOOKUP(Cohort[[#This Row],[Code]],Codes[],COLUMN(Codes[[#Headers],[Labour History]]),FALSE)</f>
        <v>Yes</v>
      </c>
      <c r="S384" s="1" t="str">
        <f>VLOOKUP(Cohort[[#This Row],[Code]],Codes[],COLUMN(Codes[[#Headers],[Baby Background Information]]),FALSE)</f>
        <v>Yes</v>
      </c>
      <c r="T384" s="1" t="str">
        <f>VLOOKUP(Cohort[[#This Row],[Code]],Codes[],COLUMN(Codes[[#Headers],[EPDS]]),FALSE)</f>
        <v>Yes</v>
      </c>
      <c r="U384" s="1" t="str">
        <f>VLOOKUP(Cohort[[#This Row],[Code]],Codes[],COLUMN(Codes[[#Headers],[Mother''s Medications]]),FALSE)</f>
        <v>Yes</v>
      </c>
      <c r="V384" s="1" t="str">
        <f>VLOOKUP(Cohort[[#This Row],[Code]],Codes[],COLUMN(Codes[[#Headers],[Baby Medications]]),FALSE)</f>
        <v>Yes</v>
      </c>
      <c r="W384" s="1" t="str">
        <f>VLOOKUP(Cohort[[#This Row],[Code]],Codes[],COLUMN(Codes[[#Headers],[Obstetric Histpry]]),FALSE)</f>
        <v>Yes</v>
      </c>
      <c r="X384" s="1" t="str">
        <f>VLOOKUP(Cohort[[#This Row],[Code]],Codes[],COLUMN(Codes[[#Headers],[18 Month Follow on Data]]),FALSE)</f>
        <v>Yes</v>
      </c>
    </row>
    <row r="385" spans="1:24" x14ac:dyDescent="0.2">
      <c r="A385" t="s">
        <v>397</v>
      </c>
      <c r="B385">
        <v>0</v>
      </c>
      <c r="C385">
        <v>0</v>
      </c>
      <c r="D385">
        <v>0</v>
      </c>
      <c r="E385">
        <v>0</v>
      </c>
      <c r="F385">
        <v>1</v>
      </c>
      <c r="G385">
        <v>1</v>
      </c>
      <c r="H385">
        <v>1</v>
      </c>
      <c r="I385" t="str" cm="1">
        <f t="array" ref="I385">TEXT(SUM(10^Code_Mask*(Cohort[[#This Row],[Fetal Pilot Scans, validated or not]:[Has child had an 18 month assessment.  NB this includes limited data, courtesy assessments etc]]&gt;0)),"0000000")</f>
        <v>0011100</v>
      </c>
      <c r="M385" s="1" t="str">
        <f>VLOOKUP(Cohort[[#This Row],[Code]],Codes[],COLUMN(Codes[[#Headers],[Meaning]]),FALSE)</f>
        <v>Pre-term and pre-term at term scans, assessed at 18 months</v>
      </c>
      <c r="N385" s="1" t="str">
        <f>VLOOKUP(Cohort[[#This Row],[Code]],Codes[],COLUMN(Codes[[#Headers],[Parents Demographic]]),FALSE)</f>
        <v>Yes</v>
      </c>
      <c r="O385" s="1" t="str">
        <f>VLOOKUP(Cohort[[#This Row],[Code]],Codes[],COLUMN(Codes[[#Headers],[Mother''s Past Medical History]]),FALSE)</f>
        <v>Yes</v>
      </c>
      <c r="P385" s="1" t="str">
        <f>VLOOKUP(Cohort[[#This Row],[Code]],Codes[],COLUMN(Codes[[#Headers],[EDD + Mode of Conception]]),FALSE)</f>
        <v>Yes</v>
      </c>
      <c r="Q385" s="1" t="str">
        <f>VLOOKUP(Cohort[[#This Row],[Code]],Codes[],COLUMN(Codes[[#Headers],[Late Pregnancy History]]),FALSE)</f>
        <v>Yes</v>
      </c>
      <c r="R385" s="1" t="str">
        <f>VLOOKUP(Cohort[[#This Row],[Code]],Codes[],COLUMN(Codes[[#Headers],[Labour History]]),FALSE)</f>
        <v>Yes</v>
      </c>
      <c r="S385" s="1" t="str">
        <f>VLOOKUP(Cohort[[#This Row],[Code]],Codes[],COLUMN(Codes[[#Headers],[Baby Background Information]]),FALSE)</f>
        <v>Yes</v>
      </c>
      <c r="T385" s="1" t="str">
        <f>VLOOKUP(Cohort[[#This Row],[Code]],Codes[],COLUMN(Codes[[#Headers],[EPDS]]),FALSE)</f>
        <v>Yes</v>
      </c>
      <c r="U385" s="1" t="str">
        <f>VLOOKUP(Cohort[[#This Row],[Code]],Codes[],COLUMN(Codes[[#Headers],[Mother''s Medications]]),FALSE)</f>
        <v>Yes</v>
      </c>
      <c r="V385" s="1" t="str">
        <f>VLOOKUP(Cohort[[#This Row],[Code]],Codes[],COLUMN(Codes[[#Headers],[Baby Medications]]),FALSE)</f>
        <v>Yes</v>
      </c>
      <c r="W385" s="1" t="str">
        <f>VLOOKUP(Cohort[[#This Row],[Code]],Codes[],COLUMN(Codes[[#Headers],[Obstetric Histpry]]),FALSE)</f>
        <v>Yes</v>
      </c>
      <c r="X385" s="1" t="str">
        <f>VLOOKUP(Cohort[[#This Row],[Code]],Codes[],COLUMN(Codes[[#Headers],[18 Month Follow on Data]]),FALSE)</f>
        <v>Yes</v>
      </c>
    </row>
    <row r="386" spans="1:24" ht="51" x14ac:dyDescent="0.2">
      <c r="A386" t="s">
        <v>398</v>
      </c>
      <c r="B386">
        <v>0</v>
      </c>
      <c r="C386">
        <v>0</v>
      </c>
      <c r="D386">
        <v>0</v>
      </c>
      <c r="E386">
        <v>1</v>
      </c>
      <c r="F386">
        <v>0</v>
      </c>
      <c r="G386">
        <v>0</v>
      </c>
      <c r="H386">
        <v>0</v>
      </c>
      <c r="I386" t="str" cm="1">
        <f t="array" ref="I386">TEXT(SUM(10^Code_Mask*(Cohort[[#This Row],[Fetal Pilot Scans, validated or not]:[Has child had an 18 month assessment.  NB this includes limited data, courtesy assessments etc]]&gt;0)),"0000000")</f>
        <v>0100000</v>
      </c>
      <c r="K386" s="1" t="s">
        <v>16</v>
      </c>
      <c r="M386" s="1" t="str">
        <f>VLOOKUP(Cohort[[#This Row],[Code]],Codes[],COLUMN(Codes[[#Headers],[Meaning]]),FALSE)</f>
        <v>Term scan, not assessed</v>
      </c>
      <c r="N386" s="1" t="str">
        <f>VLOOKUP(Cohort[[#This Row],[Code]],Codes[],COLUMN(Codes[[#Headers],[Parents Demographic]]),FALSE)</f>
        <v>Yes</v>
      </c>
      <c r="O386" s="1" t="str">
        <f>VLOOKUP(Cohort[[#This Row],[Code]],Codes[],COLUMN(Codes[[#Headers],[Mother''s Past Medical History]]),FALSE)</f>
        <v>Yes</v>
      </c>
      <c r="P386" s="1" t="str">
        <f>VLOOKUP(Cohort[[#This Row],[Code]],Codes[],COLUMN(Codes[[#Headers],[EDD + Mode of Conception]]),FALSE)</f>
        <v>Yes</v>
      </c>
      <c r="Q386" s="1" t="str">
        <f>VLOOKUP(Cohort[[#This Row],[Code]],Codes[],COLUMN(Codes[[#Headers],[Late Pregnancy History]]),FALSE)</f>
        <v>Yes</v>
      </c>
      <c r="R386" s="1" t="str">
        <f>VLOOKUP(Cohort[[#This Row],[Code]],Codes[],COLUMN(Codes[[#Headers],[Labour History]]),FALSE)</f>
        <v>Yes</v>
      </c>
      <c r="S386" s="1" t="str">
        <f>VLOOKUP(Cohort[[#This Row],[Code]],Codes[],COLUMN(Codes[[#Headers],[Baby Background Information]]),FALSE)</f>
        <v>Yes</v>
      </c>
      <c r="T386" s="1" t="str">
        <f>VLOOKUP(Cohort[[#This Row],[Code]],Codes[],COLUMN(Codes[[#Headers],[EPDS]]),FALSE)</f>
        <v>Yes</v>
      </c>
      <c r="U386" s="1" t="str">
        <f>VLOOKUP(Cohort[[#This Row],[Code]],Codes[],COLUMN(Codes[[#Headers],[Mother''s Medications]]),FALSE)</f>
        <v>Yes</v>
      </c>
      <c r="V386" s="1" t="str">
        <f>VLOOKUP(Cohort[[#This Row],[Code]],Codes[],COLUMN(Codes[[#Headers],[Baby Medications]]),FALSE)</f>
        <v>Yes</v>
      </c>
      <c r="W386" s="1" t="str">
        <f>VLOOKUP(Cohort[[#This Row],[Code]],Codes[],COLUMN(Codes[[#Headers],[Obstetric Histpry]]),FALSE)</f>
        <v>Yes</v>
      </c>
      <c r="X386" s="1" t="str">
        <f>VLOOKUP(Cohort[[#This Row],[Code]],Codes[],COLUMN(Codes[[#Headers],[18 Month Follow on Data]]),FALSE)</f>
        <v>No</v>
      </c>
    </row>
    <row r="387" spans="1:24" x14ac:dyDescent="0.2">
      <c r="A387" t="s">
        <v>399</v>
      </c>
      <c r="B387">
        <v>0</v>
      </c>
      <c r="C387">
        <v>0</v>
      </c>
      <c r="D387">
        <v>0</v>
      </c>
      <c r="E387">
        <v>1</v>
      </c>
      <c r="F387">
        <v>0</v>
      </c>
      <c r="G387">
        <v>0</v>
      </c>
      <c r="H387">
        <v>1</v>
      </c>
      <c r="I387" t="str" cm="1">
        <f t="array" ref="I387">TEXT(SUM(10^Code_Mask*(Cohort[[#This Row],[Fetal Pilot Scans, validated or not]:[Has child had an 18 month assessment.  NB this includes limited data, courtesy assessments etc]]&gt;0)),"0000000")</f>
        <v>0100100</v>
      </c>
      <c r="M387" s="1" t="str">
        <f>VLOOKUP(Cohort[[#This Row],[Code]],Codes[],COLUMN(Codes[[#Headers],[Meaning]]),FALSE)</f>
        <v>Term scan, Assessed at 18 months</v>
      </c>
      <c r="N387" s="1" t="str">
        <f>VLOOKUP(Cohort[[#This Row],[Code]],Codes[],COLUMN(Codes[[#Headers],[Parents Demographic]]),FALSE)</f>
        <v>Yes</v>
      </c>
      <c r="O387" s="1" t="str">
        <f>VLOOKUP(Cohort[[#This Row],[Code]],Codes[],COLUMN(Codes[[#Headers],[Mother''s Past Medical History]]),FALSE)</f>
        <v>Yes</v>
      </c>
      <c r="P387" s="1" t="str">
        <f>VLOOKUP(Cohort[[#This Row],[Code]],Codes[],COLUMN(Codes[[#Headers],[EDD + Mode of Conception]]),FALSE)</f>
        <v>Yes</v>
      </c>
      <c r="Q387" s="1" t="str">
        <f>VLOOKUP(Cohort[[#This Row],[Code]],Codes[],COLUMN(Codes[[#Headers],[Late Pregnancy History]]),FALSE)</f>
        <v>Yes</v>
      </c>
      <c r="R387" s="1" t="str">
        <f>VLOOKUP(Cohort[[#This Row],[Code]],Codes[],COLUMN(Codes[[#Headers],[Labour History]]),FALSE)</f>
        <v>Yes</v>
      </c>
      <c r="S387" s="1" t="str">
        <f>VLOOKUP(Cohort[[#This Row],[Code]],Codes[],COLUMN(Codes[[#Headers],[Baby Background Information]]),FALSE)</f>
        <v>Yes</v>
      </c>
      <c r="T387" s="1" t="str">
        <f>VLOOKUP(Cohort[[#This Row],[Code]],Codes[],COLUMN(Codes[[#Headers],[EPDS]]),FALSE)</f>
        <v>Yes</v>
      </c>
      <c r="U387" s="1" t="str">
        <f>VLOOKUP(Cohort[[#This Row],[Code]],Codes[],COLUMN(Codes[[#Headers],[Mother''s Medications]]),FALSE)</f>
        <v>Yes</v>
      </c>
      <c r="V387" s="1" t="str">
        <f>VLOOKUP(Cohort[[#This Row],[Code]],Codes[],COLUMN(Codes[[#Headers],[Baby Medications]]),FALSE)</f>
        <v>Yes</v>
      </c>
      <c r="W387" s="1" t="str">
        <f>VLOOKUP(Cohort[[#This Row],[Code]],Codes[],COLUMN(Codes[[#Headers],[Obstetric Histpry]]),FALSE)</f>
        <v>Yes</v>
      </c>
      <c r="X387" s="1" t="str">
        <f>VLOOKUP(Cohort[[#This Row],[Code]],Codes[],COLUMN(Codes[[#Headers],[18 Month Follow on Data]]),FALSE)</f>
        <v>Yes</v>
      </c>
    </row>
    <row r="388" spans="1:24" x14ac:dyDescent="0.2">
      <c r="A388" t="s">
        <v>400</v>
      </c>
      <c r="B388">
        <v>0</v>
      </c>
      <c r="C388">
        <v>0</v>
      </c>
      <c r="D388">
        <v>0</v>
      </c>
      <c r="E388">
        <v>1</v>
      </c>
      <c r="F388">
        <v>0</v>
      </c>
      <c r="G388">
        <v>0</v>
      </c>
      <c r="H388">
        <v>1</v>
      </c>
      <c r="I388" t="str" cm="1">
        <f t="array" ref="I388">TEXT(SUM(10^Code_Mask*(Cohort[[#This Row],[Fetal Pilot Scans, validated or not]:[Has child had an 18 month assessment.  NB this includes limited data, courtesy assessments etc]]&gt;0)),"0000000")</f>
        <v>0100100</v>
      </c>
      <c r="M388" s="1" t="str">
        <f>VLOOKUP(Cohort[[#This Row],[Code]],Codes[],COLUMN(Codes[[#Headers],[Meaning]]),FALSE)</f>
        <v>Term scan, Assessed at 18 months</v>
      </c>
      <c r="N388" s="1" t="str">
        <f>VLOOKUP(Cohort[[#This Row],[Code]],Codes[],COLUMN(Codes[[#Headers],[Parents Demographic]]),FALSE)</f>
        <v>Yes</v>
      </c>
      <c r="O388" s="1" t="str">
        <f>VLOOKUP(Cohort[[#This Row],[Code]],Codes[],COLUMN(Codes[[#Headers],[Mother''s Past Medical History]]),FALSE)</f>
        <v>Yes</v>
      </c>
      <c r="P388" s="1" t="str">
        <f>VLOOKUP(Cohort[[#This Row],[Code]],Codes[],COLUMN(Codes[[#Headers],[EDD + Mode of Conception]]),FALSE)</f>
        <v>Yes</v>
      </c>
      <c r="Q388" s="1" t="str">
        <f>VLOOKUP(Cohort[[#This Row],[Code]],Codes[],COLUMN(Codes[[#Headers],[Late Pregnancy History]]),FALSE)</f>
        <v>Yes</v>
      </c>
      <c r="R388" s="1" t="str">
        <f>VLOOKUP(Cohort[[#This Row],[Code]],Codes[],COLUMN(Codes[[#Headers],[Labour History]]),FALSE)</f>
        <v>Yes</v>
      </c>
      <c r="S388" s="1" t="str">
        <f>VLOOKUP(Cohort[[#This Row],[Code]],Codes[],COLUMN(Codes[[#Headers],[Baby Background Information]]),FALSE)</f>
        <v>Yes</v>
      </c>
      <c r="T388" s="1" t="str">
        <f>VLOOKUP(Cohort[[#This Row],[Code]],Codes[],COLUMN(Codes[[#Headers],[EPDS]]),FALSE)</f>
        <v>Yes</v>
      </c>
      <c r="U388" s="1" t="str">
        <f>VLOOKUP(Cohort[[#This Row],[Code]],Codes[],COLUMN(Codes[[#Headers],[Mother''s Medications]]),FALSE)</f>
        <v>Yes</v>
      </c>
      <c r="V388" s="1" t="str">
        <f>VLOOKUP(Cohort[[#This Row],[Code]],Codes[],COLUMN(Codes[[#Headers],[Baby Medications]]),FALSE)</f>
        <v>Yes</v>
      </c>
      <c r="W388" s="1" t="str">
        <f>VLOOKUP(Cohort[[#This Row],[Code]],Codes[],COLUMN(Codes[[#Headers],[Obstetric Histpry]]),FALSE)</f>
        <v>Yes</v>
      </c>
      <c r="X388" s="1" t="str">
        <f>VLOOKUP(Cohort[[#This Row],[Code]],Codes[],COLUMN(Codes[[#Headers],[18 Month Follow on Data]]),FALSE)</f>
        <v>Yes</v>
      </c>
    </row>
    <row r="389" spans="1:24" x14ac:dyDescent="0.2">
      <c r="A389" t="s">
        <v>401</v>
      </c>
      <c r="B389">
        <v>0</v>
      </c>
      <c r="C389">
        <v>0</v>
      </c>
      <c r="D389">
        <v>0</v>
      </c>
      <c r="E389">
        <v>1</v>
      </c>
      <c r="F389">
        <v>0</v>
      </c>
      <c r="G389">
        <v>0</v>
      </c>
      <c r="H389">
        <v>1</v>
      </c>
      <c r="I389" t="str" cm="1">
        <f t="array" ref="I389">TEXT(SUM(10^Code_Mask*(Cohort[[#This Row],[Fetal Pilot Scans, validated or not]:[Has child had an 18 month assessment.  NB this includes limited data, courtesy assessments etc]]&gt;0)),"0000000")</f>
        <v>0100100</v>
      </c>
      <c r="M389" s="1" t="str">
        <f>VLOOKUP(Cohort[[#This Row],[Code]],Codes[],COLUMN(Codes[[#Headers],[Meaning]]),FALSE)</f>
        <v>Term scan, Assessed at 18 months</v>
      </c>
      <c r="N389" s="1" t="str">
        <f>VLOOKUP(Cohort[[#This Row],[Code]],Codes[],COLUMN(Codes[[#Headers],[Parents Demographic]]),FALSE)</f>
        <v>Yes</v>
      </c>
      <c r="O389" s="1" t="str">
        <f>VLOOKUP(Cohort[[#This Row],[Code]],Codes[],COLUMN(Codes[[#Headers],[Mother''s Past Medical History]]),FALSE)</f>
        <v>Yes</v>
      </c>
      <c r="P389" s="1" t="str">
        <f>VLOOKUP(Cohort[[#This Row],[Code]],Codes[],COLUMN(Codes[[#Headers],[EDD + Mode of Conception]]),FALSE)</f>
        <v>Yes</v>
      </c>
      <c r="Q389" s="1" t="str">
        <f>VLOOKUP(Cohort[[#This Row],[Code]],Codes[],COLUMN(Codes[[#Headers],[Late Pregnancy History]]),FALSE)</f>
        <v>Yes</v>
      </c>
      <c r="R389" s="1" t="str">
        <f>VLOOKUP(Cohort[[#This Row],[Code]],Codes[],COLUMN(Codes[[#Headers],[Labour History]]),FALSE)</f>
        <v>Yes</v>
      </c>
      <c r="S389" s="1" t="str">
        <f>VLOOKUP(Cohort[[#This Row],[Code]],Codes[],COLUMN(Codes[[#Headers],[Baby Background Information]]),FALSE)</f>
        <v>Yes</v>
      </c>
      <c r="T389" s="1" t="str">
        <f>VLOOKUP(Cohort[[#This Row],[Code]],Codes[],COLUMN(Codes[[#Headers],[EPDS]]),FALSE)</f>
        <v>Yes</v>
      </c>
      <c r="U389" s="1" t="str">
        <f>VLOOKUP(Cohort[[#This Row],[Code]],Codes[],COLUMN(Codes[[#Headers],[Mother''s Medications]]),FALSE)</f>
        <v>Yes</v>
      </c>
      <c r="V389" s="1" t="str">
        <f>VLOOKUP(Cohort[[#This Row],[Code]],Codes[],COLUMN(Codes[[#Headers],[Baby Medications]]),FALSE)</f>
        <v>Yes</v>
      </c>
      <c r="W389" s="1" t="str">
        <f>VLOOKUP(Cohort[[#This Row],[Code]],Codes[],COLUMN(Codes[[#Headers],[Obstetric Histpry]]),FALSE)</f>
        <v>Yes</v>
      </c>
      <c r="X389" s="1" t="str">
        <f>VLOOKUP(Cohort[[#This Row],[Code]],Codes[],COLUMN(Codes[[#Headers],[18 Month Follow on Data]]),FALSE)</f>
        <v>Yes</v>
      </c>
    </row>
    <row r="390" spans="1:24" x14ac:dyDescent="0.2">
      <c r="A390" t="s">
        <v>402</v>
      </c>
      <c r="B390">
        <v>0</v>
      </c>
      <c r="C390">
        <v>0</v>
      </c>
      <c r="D390">
        <v>0</v>
      </c>
      <c r="E390">
        <v>1</v>
      </c>
      <c r="F390">
        <v>0</v>
      </c>
      <c r="G390">
        <v>0</v>
      </c>
      <c r="H390">
        <v>1</v>
      </c>
      <c r="I390" t="str" cm="1">
        <f t="array" ref="I390">TEXT(SUM(10^Code_Mask*(Cohort[[#This Row],[Fetal Pilot Scans, validated or not]:[Has child had an 18 month assessment.  NB this includes limited data, courtesy assessments etc]]&gt;0)),"0000000")</f>
        <v>0100100</v>
      </c>
      <c r="M390" s="1" t="str">
        <f>VLOOKUP(Cohort[[#This Row],[Code]],Codes[],COLUMN(Codes[[#Headers],[Meaning]]),FALSE)</f>
        <v>Term scan, Assessed at 18 months</v>
      </c>
      <c r="N390" s="1" t="str">
        <f>VLOOKUP(Cohort[[#This Row],[Code]],Codes[],COLUMN(Codes[[#Headers],[Parents Demographic]]),FALSE)</f>
        <v>Yes</v>
      </c>
      <c r="O390" s="1" t="str">
        <f>VLOOKUP(Cohort[[#This Row],[Code]],Codes[],COLUMN(Codes[[#Headers],[Mother''s Past Medical History]]),FALSE)</f>
        <v>Yes</v>
      </c>
      <c r="P390" s="1" t="str">
        <f>VLOOKUP(Cohort[[#This Row],[Code]],Codes[],COLUMN(Codes[[#Headers],[EDD + Mode of Conception]]),FALSE)</f>
        <v>Yes</v>
      </c>
      <c r="Q390" s="1" t="str">
        <f>VLOOKUP(Cohort[[#This Row],[Code]],Codes[],COLUMN(Codes[[#Headers],[Late Pregnancy History]]),FALSE)</f>
        <v>Yes</v>
      </c>
      <c r="R390" s="1" t="str">
        <f>VLOOKUP(Cohort[[#This Row],[Code]],Codes[],COLUMN(Codes[[#Headers],[Labour History]]),FALSE)</f>
        <v>Yes</v>
      </c>
      <c r="S390" s="1" t="str">
        <f>VLOOKUP(Cohort[[#This Row],[Code]],Codes[],COLUMN(Codes[[#Headers],[Baby Background Information]]),FALSE)</f>
        <v>Yes</v>
      </c>
      <c r="T390" s="1" t="str">
        <f>VLOOKUP(Cohort[[#This Row],[Code]],Codes[],COLUMN(Codes[[#Headers],[EPDS]]),FALSE)</f>
        <v>Yes</v>
      </c>
      <c r="U390" s="1" t="str">
        <f>VLOOKUP(Cohort[[#This Row],[Code]],Codes[],COLUMN(Codes[[#Headers],[Mother''s Medications]]),FALSE)</f>
        <v>Yes</v>
      </c>
      <c r="V390" s="1" t="str">
        <f>VLOOKUP(Cohort[[#This Row],[Code]],Codes[],COLUMN(Codes[[#Headers],[Baby Medications]]),FALSE)</f>
        <v>Yes</v>
      </c>
      <c r="W390" s="1" t="str">
        <f>VLOOKUP(Cohort[[#This Row],[Code]],Codes[],COLUMN(Codes[[#Headers],[Obstetric Histpry]]),FALSE)</f>
        <v>Yes</v>
      </c>
      <c r="X390" s="1" t="str">
        <f>VLOOKUP(Cohort[[#This Row],[Code]],Codes[],COLUMN(Codes[[#Headers],[18 Month Follow on Data]]),FALSE)</f>
        <v>Yes</v>
      </c>
    </row>
    <row r="391" spans="1:24" x14ac:dyDescent="0.2">
      <c r="A391" t="s">
        <v>403</v>
      </c>
      <c r="B391">
        <v>0</v>
      </c>
      <c r="C391">
        <v>0</v>
      </c>
      <c r="D391">
        <v>0</v>
      </c>
      <c r="E391">
        <v>1</v>
      </c>
      <c r="F391">
        <v>0</v>
      </c>
      <c r="G391">
        <v>0</v>
      </c>
      <c r="H391">
        <v>1</v>
      </c>
      <c r="I391" t="str" cm="1">
        <f t="array" ref="I391">TEXT(SUM(10^Code_Mask*(Cohort[[#This Row],[Fetal Pilot Scans, validated or not]:[Has child had an 18 month assessment.  NB this includes limited data, courtesy assessments etc]]&gt;0)),"0000000")</f>
        <v>0100100</v>
      </c>
      <c r="M391" s="1" t="str">
        <f>VLOOKUP(Cohort[[#This Row],[Code]],Codes[],COLUMN(Codes[[#Headers],[Meaning]]),FALSE)</f>
        <v>Term scan, Assessed at 18 months</v>
      </c>
      <c r="N391" s="1" t="str">
        <f>VLOOKUP(Cohort[[#This Row],[Code]],Codes[],COLUMN(Codes[[#Headers],[Parents Demographic]]),FALSE)</f>
        <v>Yes</v>
      </c>
      <c r="O391" s="1" t="str">
        <f>VLOOKUP(Cohort[[#This Row],[Code]],Codes[],COLUMN(Codes[[#Headers],[Mother''s Past Medical History]]),FALSE)</f>
        <v>Yes</v>
      </c>
      <c r="P391" s="1" t="str">
        <f>VLOOKUP(Cohort[[#This Row],[Code]],Codes[],COLUMN(Codes[[#Headers],[EDD + Mode of Conception]]),FALSE)</f>
        <v>Yes</v>
      </c>
      <c r="Q391" s="1" t="str">
        <f>VLOOKUP(Cohort[[#This Row],[Code]],Codes[],COLUMN(Codes[[#Headers],[Late Pregnancy History]]),FALSE)</f>
        <v>Yes</v>
      </c>
      <c r="R391" s="1" t="str">
        <f>VLOOKUP(Cohort[[#This Row],[Code]],Codes[],COLUMN(Codes[[#Headers],[Labour History]]),FALSE)</f>
        <v>Yes</v>
      </c>
      <c r="S391" s="1" t="str">
        <f>VLOOKUP(Cohort[[#This Row],[Code]],Codes[],COLUMN(Codes[[#Headers],[Baby Background Information]]),FALSE)</f>
        <v>Yes</v>
      </c>
      <c r="T391" s="1" t="str">
        <f>VLOOKUP(Cohort[[#This Row],[Code]],Codes[],COLUMN(Codes[[#Headers],[EPDS]]),FALSE)</f>
        <v>Yes</v>
      </c>
      <c r="U391" s="1" t="str">
        <f>VLOOKUP(Cohort[[#This Row],[Code]],Codes[],COLUMN(Codes[[#Headers],[Mother''s Medications]]),FALSE)</f>
        <v>Yes</v>
      </c>
      <c r="V391" s="1" t="str">
        <f>VLOOKUP(Cohort[[#This Row],[Code]],Codes[],COLUMN(Codes[[#Headers],[Baby Medications]]),FALSE)</f>
        <v>Yes</v>
      </c>
      <c r="W391" s="1" t="str">
        <f>VLOOKUP(Cohort[[#This Row],[Code]],Codes[],COLUMN(Codes[[#Headers],[Obstetric Histpry]]),FALSE)</f>
        <v>Yes</v>
      </c>
      <c r="X391" s="1" t="str">
        <f>VLOOKUP(Cohort[[#This Row],[Code]],Codes[],COLUMN(Codes[[#Headers],[18 Month Follow on Data]]),FALSE)</f>
        <v>Yes</v>
      </c>
    </row>
    <row r="392" spans="1:24" x14ac:dyDescent="0.2">
      <c r="A392" t="s">
        <v>404</v>
      </c>
      <c r="B392">
        <v>0</v>
      </c>
      <c r="C392">
        <v>0</v>
      </c>
      <c r="D392">
        <v>0</v>
      </c>
      <c r="E392">
        <v>1</v>
      </c>
      <c r="F392">
        <v>0</v>
      </c>
      <c r="G392">
        <v>0</v>
      </c>
      <c r="H392">
        <v>0</v>
      </c>
      <c r="I392" t="str" cm="1">
        <f t="array" ref="I392">TEXT(SUM(10^Code_Mask*(Cohort[[#This Row],[Fetal Pilot Scans, validated or not]:[Has child had an 18 month assessment.  NB this includes limited data, courtesy assessments etc]]&gt;0)),"0000000")</f>
        <v>0100000</v>
      </c>
      <c r="M392" s="1" t="str">
        <f>VLOOKUP(Cohort[[#This Row],[Code]],Codes[],COLUMN(Codes[[#Headers],[Meaning]]),FALSE)</f>
        <v>Term scan, not assessed</v>
      </c>
      <c r="N392" s="1" t="str">
        <f>VLOOKUP(Cohort[[#This Row],[Code]],Codes[],COLUMN(Codes[[#Headers],[Parents Demographic]]),FALSE)</f>
        <v>Yes</v>
      </c>
      <c r="O392" s="1" t="str">
        <f>VLOOKUP(Cohort[[#This Row],[Code]],Codes[],COLUMN(Codes[[#Headers],[Mother''s Past Medical History]]),FALSE)</f>
        <v>Yes</v>
      </c>
      <c r="P392" s="1" t="str">
        <f>VLOOKUP(Cohort[[#This Row],[Code]],Codes[],COLUMN(Codes[[#Headers],[EDD + Mode of Conception]]),FALSE)</f>
        <v>Yes</v>
      </c>
      <c r="Q392" s="1" t="str">
        <f>VLOOKUP(Cohort[[#This Row],[Code]],Codes[],COLUMN(Codes[[#Headers],[Late Pregnancy History]]),FALSE)</f>
        <v>Yes</v>
      </c>
      <c r="R392" s="1" t="str">
        <f>VLOOKUP(Cohort[[#This Row],[Code]],Codes[],COLUMN(Codes[[#Headers],[Labour History]]),FALSE)</f>
        <v>Yes</v>
      </c>
      <c r="S392" s="1" t="str">
        <f>VLOOKUP(Cohort[[#This Row],[Code]],Codes[],COLUMN(Codes[[#Headers],[Baby Background Information]]),FALSE)</f>
        <v>Yes</v>
      </c>
      <c r="T392" s="1" t="str">
        <f>VLOOKUP(Cohort[[#This Row],[Code]],Codes[],COLUMN(Codes[[#Headers],[EPDS]]),FALSE)</f>
        <v>Yes</v>
      </c>
      <c r="U392" s="1" t="str">
        <f>VLOOKUP(Cohort[[#This Row],[Code]],Codes[],COLUMN(Codes[[#Headers],[Mother''s Medications]]),FALSE)</f>
        <v>Yes</v>
      </c>
      <c r="V392" s="1" t="str">
        <f>VLOOKUP(Cohort[[#This Row],[Code]],Codes[],COLUMN(Codes[[#Headers],[Baby Medications]]),FALSE)</f>
        <v>Yes</v>
      </c>
      <c r="W392" s="1" t="str">
        <f>VLOOKUP(Cohort[[#This Row],[Code]],Codes[],COLUMN(Codes[[#Headers],[Obstetric Histpry]]),FALSE)</f>
        <v>Yes</v>
      </c>
      <c r="X392" s="1" t="str">
        <f>VLOOKUP(Cohort[[#This Row],[Code]],Codes[],COLUMN(Codes[[#Headers],[18 Month Follow on Data]]),FALSE)</f>
        <v>No</v>
      </c>
    </row>
    <row r="393" spans="1:24" x14ac:dyDescent="0.2">
      <c r="A393" t="s">
        <v>405</v>
      </c>
      <c r="B393">
        <v>0</v>
      </c>
      <c r="C393">
        <v>0</v>
      </c>
      <c r="D393">
        <v>0</v>
      </c>
      <c r="E393">
        <v>1</v>
      </c>
      <c r="F393">
        <v>0</v>
      </c>
      <c r="G393">
        <v>0</v>
      </c>
      <c r="H393">
        <v>1</v>
      </c>
      <c r="I393" t="str" cm="1">
        <f t="array" ref="I393">TEXT(SUM(10^Code_Mask*(Cohort[[#This Row],[Fetal Pilot Scans, validated or not]:[Has child had an 18 month assessment.  NB this includes limited data, courtesy assessments etc]]&gt;0)),"0000000")</f>
        <v>0100100</v>
      </c>
      <c r="M393" s="1" t="str">
        <f>VLOOKUP(Cohort[[#This Row],[Code]],Codes[],COLUMN(Codes[[#Headers],[Meaning]]),FALSE)</f>
        <v>Term scan, Assessed at 18 months</v>
      </c>
      <c r="N393" s="1" t="str">
        <f>VLOOKUP(Cohort[[#This Row],[Code]],Codes[],COLUMN(Codes[[#Headers],[Parents Demographic]]),FALSE)</f>
        <v>Yes</v>
      </c>
      <c r="O393" s="1" t="str">
        <f>VLOOKUP(Cohort[[#This Row],[Code]],Codes[],COLUMN(Codes[[#Headers],[Mother''s Past Medical History]]),FALSE)</f>
        <v>Yes</v>
      </c>
      <c r="P393" s="1" t="str">
        <f>VLOOKUP(Cohort[[#This Row],[Code]],Codes[],COLUMN(Codes[[#Headers],[EDD + Mode of Conception]]),FALSE)</f>
        <v>Yes</v>
      </c>
      <c r="Q393" s="1" t="str">
        <f>VLOOKUP(Cohort[[#This Row],[Code]],Codes[],COLUMN(Codes[[#Headers],[Late Pregnancy History]]),FALSE)</f>
        <v>Yes</v>
      </c>
      <c r="R393" s="1" t="str">
        <f>VLOOKUP(Cohort[[#This Row],[Code]],Codes[],COLUMN(Codes[[#Headers],[Labour History]]),FALSE)</f>
        <v>Yes</v>
      </c>
      <c r="S393" s="1" t="str">
        <f>VLOOKUP(Cohort[[#This Row],[Code]],Codes[],COLUMN(Codes[[#Headers],[Baby Background Information]]),FALSE)</f>
        <v>Yes</v>
      </c>
      <c r="T393" s="1" t="str">
        <f>VLOOKUP(Cohort[[#This Row],[Code]],Codes[],COLUMN(Codes[[#Headers],[EPDS]]),FALSE)</f>
        <v>Yes</v>
      </c>
      <c r="U393" s="1" t="str">
        <f>VLOOKUP(Cohort[[#This Row],[Code]],Codes[],COLUMN(Codes[[#Headers],[Mother''s Medications]]),FALSE)</f>
        <v>Yes</v>
      </c>
      <c r="V393" s="1" t="str">
        <f>VLOOKUP(Cohort[[#This Row],[Code]],Codes[],COLUMN(Codes[[#Headers],[Baby Medications]]),FALSE)</f>
        <v>Yes</v>
      </c>
      <c r="W393" s="1" t="str">
        <f>VLOOKUP(Cohort[[#This Row],[Code]],Codes[],COLUMN(Codes[[#Headers],[Obstetric Histpry]]),FALSE)</f>
        <v>Yes</v>
      </c>
      <c r="X393" s="1" t="str">
        <f>VLOOKUP(Cohort[[#This Row],[Code]],Codes[],COLUMN(Codes[[#Headers],[18 Month Follow on Data]]),FALSE)</f>
        <v>Yes</v>
      </c>
    </row>
    <row r="394" spans="1:24" x14ac:dyDescent="0.2">
      <c r="A394" t="s">
        <v>406</v>
      </c>
      <c r="B394">
        <v>0</v>
      </c>
      <c r="C394">
        <v>0</v>
      </c>
      <c r="D394">
        <v>0</v>
      </c>
      <c r="E394">
        <v>1</v>
      </c>
      <c r="F394">
        <v>0</v>
      </c>
      <c r="G394">
        <v>0</v>
      </c>
      <c r="H394">
        <v>1</v>
      </c>
      <c r="I394" t="str" cm="1">
        <f t="array" ref="I394">TEXT(SUM(10^Code_Mask*(Cohort[[#This Row],[Fetal Pilot Scans, validated or not]:[Has child had an 18 month assessment.  NB this includes limited data, courtesy assessments etc]]&gt;0)),"0000000")</f>
        <v>0100100</v>
      </c>
      <c r="M394" s="1" t="str">
        <f>VLOOKUP(Cohort[[#This Row],[Code]],Codes[],COLUMN(Codes[[#Headers],[Meaning]]),FALSE)</f>
        <v>Term scan, Assessed at 18 months</v>
      </c>
      <c r="N394" s="1" t="str">
        <f>VLOOKUP(Cohort[[#This Row],[Code]],Codes[],COLUMN(Codes[[#Headers],[Parents Demographic]]),FALSE)</f>
        <v>Yes</v>
      </c>
      <c r="O394" s="1" t="str">
        <f>VLOOKUP(Cohort[[#This Row],[Code]],Codes[],COLUMN(Codes[[#Headers],[Mother''s Past Medical History]]),FALSE)</f>
        <v>Yes</v>
      </c>
      <c r="P394" s="1" t="str">
        <f>VLOOKUP(Cohort[[#This Row],[Code]],Codes[],COLUMN(Codes[[#Headers],[EDD + Mode of Conception]]),FALSE)</f>
        <v>Yes</v>
      </c>
      <c r="Q394" s="1" t="str">
        <f>VLOOKUP(Cohort[[#This Row],[Code]],Codes[],COLUMN(Codes[[#Headers],[Late Pregnancy History]]),FALSE)</f>
        <v>Yes</v>
      </c>
      <c r="R394" s="1" t="str">
        <f>VLOOKUP(Cohort[[#This Row],[Code]],Codes[],COLUMN(Codes[[#Headers],[Labour History]]),FALSE)</f>
        <v>Yes</v>
      </c>
      <c r="S394" s="1" t="str">
        <f>VLOOKUP(Cohort[[#This Row],[Code]],Codes[],COLUMN(Codes[[#Headers],[Baby Background Information]]),FALSE)</f>
        <v>Yes</v>
      </c>
      <c r="T394" s="1" t="str">
        <f>VLOOKUP(Cohort[[#This Row],[Code]],Codes[],COLUMN(Codes[[#Headers],[EPDS]]),FALSE)</f>
        <v>Yes</v>
      </c>
      <c r="U394" s="1" t="str">
        <f>VLOOKUP(Cohort[[#This Row],[Code]],Codes[],COLUMN(Codes[[#Headers],[Mother''s Medications]]),FALSE)</f>
        <v>Yes</v>
      </c>
      <c r="V394" s="1" t="str">
        <f>VLOOKUP(Cohort[[#This Row],[Code]],Codes[],COLUMN(Codes[[#Headers],[Baby Medications]]),FALSE)</f>
        <v>Yes</v>
      </c>
      <c r="W394" s="1" t="str">
        <f>VLOOKUP(Cohort[[#This Row],[Code]],Codes[],COLUMN(Codes[[#Headers],[Obstetric Histpry]]),FALSE)</f>
        <v>Yes</v>
      </c>
      <c r="X394" s="1" t="str">
        <f>VLOOKUP(Cohort[[#This Row],[Code]],Codes[],COLUMN(Codes[[#Headers],[18 Month Follow on Data]]),FALSE)</f>
        <v>Yes</v>
      </c>
    </row>
    <row r="395" spans="1:24" x14ac:dyDescent="0.2">
      <c r="A395" t="s">
        <v>407</v>
      </c>
      <c r="B395">
        <v>0</v>
      </c>
      <c r="C395">
        <v>0</v>
      </c>
      <c r="D395">
        <v>0</v>
      </c>
      <c r="E395">
        <v>1</v>
      </c>
      <c r="F395">
        <v>0</v>
      </c>
      <c r="G395">
        <v>0</v>
      </c>
      <c r="H395">
        <v>1</v>
      </c>
      <c r="I395" t="str" cm="1">
        <f t="array" ref="I395">TEXT(SUM(10^Code_Mask*(Cohort[[#This Row],[Fetal Pilot Scans, validated or not]:[Has child had an 18 month assessment.  NB this includes limited data, courtesy assessments etc]]&gt;0)),"0000000")</f>
        <v>0100100</v>
      </c>
      <c r="M395" s="1" t="str">
        <f>VLOOKUP(Cohort[[#This Row],[Code]],Codes[],COLUMN(Codes[[#Headers],[Meaning]]),FALSE)</f>
        <v>Term scan, Assessed at 18 months</v>
      </c>
      <c r="N395" s="1" t="str">
        <f>VLOOKUP(Cohort[[#This Row],[Code]],Codes[],COLUMN(Codes[[#Headers],[Parents Demographic]]),FALSE)</f>
        <v>Yes</v>
      </c>
      <c r="O395" s="1" t="str">
        <f>VLOOKUP(Cohort[[#This Row],[Code]],Codes[],COLUMN(Codes[[#Headers],[Mother''s Past Medical History]]),FALSE)</f>
        <v>Yes</v>
      </c>
      <c r="P395" s="1" t="str">
        <f>VLOOKUP(Cohort[[#This Row],[Code]],Codes[],COLUMN(Codes[[#Headers],[EDD + Mode of Conception]]),FALSE)</f>
        <v>Yes</v>
      </c>
      <c r="Q395" s="1" t="str">
        <f>VLOOKUP(Cohort[[#This Row],[Code]],Codes[],COLUMN(Codes[[#Headers],[Late Pregnancy History]]),FALSE)</f>
        <v>Yes</v>
      </c>
      <c r="R395" s="1" t="str">
        <f>VLOOKUP(Cohort[[#This Row],[Code]],Codes[],COLUMN(Codes[[#Headers],[Labour History]]),FALSE)</f>
        <v>Yes</v>
      </c>
      <c r="S395" s="1" t="str">
        <f>VLOOKUP(Cohort[[#This Row],[Code]],Codes[],COLUMN(Codes[[#Headers],[Baby Background Information]]),FALSE)</f>
        <v>Yes</v>
      </c>
      <c r="T395" s="1" t="str">
        <f>VLOOKUP(Cohort[[#This Row],[Code]],Codes[],COLUMN(Codes[[#Headers],[EPDS]]),FALSE)</f>
        <v>Yes</v>
      </c>
      <c r="U395" s="1" t="str">
        <f>VLOOKUP(Cohort[[#This Row],[Code]],Codes[],COLUMN(Codes[[#Headers],[Mother''s Medications]]),FALSE)</f>
        <v>Yes</v>
      </c>
      <c r="V395" s="1" t="str">
        <f>VLOOKUP(Cohort[[#This Row],[Code]],Codes[],COLUMN(Codes[[#Headers],[Baby Medications]]),FALSE)</f>
        <v>Yes</v>
      </c>
      <c r="W395" s="1" t="str">
        <f>VLOOKUP(Cohort[[#This Row],[Code]],Codes[],COLUMN(Codes[[#Headers],[Obstetric Histpry]]),FALSE)</f>
        <v>Yes</v>
      </c>
      <c r="X395" s="1" t="str">
        <f>VLOOKUP(Cohort[[#This Row],[Code]],Codes[],COLUMN(Codes[[#Headers],[18 Month Follow on Data]]),FALSE)</f>
        <v>Yes</v>
      </c>
    </row>
    <row r="396" spans="1:24" x14ac:dyDescent="0.2">
      <c r="A396" t="s">
        <v>408</v>
      </c>
      <c r="B396">
        <v>0</v>
      </c>
      <c r="C396">
        <v>0</v>
      </c>
      <c r="D396">
        <v>0</v>
      </c>
      <c r="E396">
        <v>0</v>
      </c>
      <c r="F396">
        <v>1</v>
      </c>
      <c r="G396">
        <v>1</v>
      </c>
      <c r="H396">
        <v>1</v>
      </c>
      <c r="I396" t="str" cm="1">
        <f t="array" ref="I396">TEXT(SUM(10^Code_Mask*(Cohort[[#This Row],[Fetal Pilot Scans, validated or not]:[Has child had an 18 month assessment.  NB this includes limited data, courtesy assessments etc]]&gt;0)),"0000000")</f>
        <v>0011100</v>
      </c>
      <c r="M396" s="1" t="str">
        <f>VLOOKUP(Cohort[[#This Row],[Code]],Codes[],COLUMN(Codes[[#Headers],[Meaning]]),FALSE)</f>
        <v>Pre-term and pre-term at term scans, assessed at 18 months</v>
      </c>
      <c r="N396" s="1" t="str">
        <f>VLOOKUP(Cohort[[#This Row],[Code]],Codes[],COLUMN(Codes[[#Headers],[Parents Demographic]]),FALSE)</f>
        <v>Yes</v>
      </c>
      <c r="O396" s="1" t="str">
        <f>VLOOKUP(Cohort[[#This Row],[Code]],Codes[],COLUMN(Codes[[#Headers],[Mother''s Past Medical History]]),FALSE)</f>
        <v>Yes</v>
      </c>
      <c r="P396" s="1" t="str">
        <f>VLOOKUP(Cohort[[#This Row],[Code]],Codes[],COLUMN(Codes[[#Headers],[EDD + Mode of Conception]]),FALSE)</f>
        <v>Yes</v>
      </c>
      <c r="Q396" s="1" t="str">
        <f>VLOOKUP(Cohort[[#This Row],[Code]],Codes[],COLUMN(Codes[[#Headers],[Late Pregnancy History]]),FALSE)</f>
        <v>Yes</v>
      </c>
      <c r="R396" s="1" t="str">
        <f>VLOOKUP(Cohort[[#This Row],[Code]],Codes[],COLUMN(Codes[[#Headers],[Labour History]]),FALSE)</f>
        <v>Yes</v>
      </c>
      <c r="S396" s="1" t="str">
        <f>VLOOKUP(Cohort[[#This Row],[Code]],Codes[],COLUMN(Codes[[#Headers],[Baby Background Information]]),FALSE)</f>
        <v>Yes</v>
      </c>
      <c r="T396" s="1" t="str">
        <f>VLOOKUP(Cohort[[#This Row],[Code]],Codes[],COLUMN(Codes[[#Headers],[EPDS]]),FALSE)</f>
        <v>Yes</v>
      </c>
      <c r="U396" s="1" t="str">
        <f>VLOOKUP(Cohort[[#This Row],[Code]],Codes[],COLUMN(Codes[[#Headers],[Mother''s Medications]]),FALSE)</f>
        <v>Yes</v>
      </c>
      <c r="V396" s="1" t="str">
        <f>VLOOKUP(Cohort[[#This Row],[Code]],Codes[],COLUMN(Codes[[#Headers],[Baby Medications]]),FALSE)</f>
        <v>Yes</v>
      </c>
      <c r="W396" s="1" t="str">
        <f>VLOOKUP(Cohort[[#This Row],[Code]],Codes[],COLUMN(Codes[[#Headers],[Obstetric Histpry]]),FALSE)</f>
        <v>Yes</v>
      </c>
      <c r="X396" s="1" t="str">
        <f>VLOOKUP(Cohort[[#This Row],[Code]],Codes[],COLUMN(Codes[[#Headers],[18 Month Follow on Data]]),FALSE)</f>
        <v>Yes</v>
      </c>
    </row>
    <row r="397" spans="1:24" x14ac:dyDescent="0.2">
      <c r="A397" t="s">
        <v>409</v>
      </c>
      <c r="B397">
        <v>0</v>
      </c>
      <c r="C397">
        <v>0</v>
      </c>
      <c r="D397">
        <v>0</v>
      </c>
      <c r="E397">
        <v>0</v>
      </c>
      <c r="F397">
        <v>1</v>
      </c>
      <c r="G397">
        <v>1</v>
      </c>
      <c r="H397">
        <v>1</v>
      </c>
      <c r="I397" t="str" cm="1">
        <f t="array" ref="I397">TEXT(SUM(10^Code_Mask*(Cohort[[#This Row],[Fetal Pilot Scans, validated or not]:[Has child had an 18 month assessment.  NB this includes limited data, courtesy assessments etc]]&gt;0)),"0000000")</f>
        <v>0011100</v>
      </c>
      <c r="M397" s="1" t="str">
        <f>VLOOKUP(Cohort[[#This Row],[Code]],Codes[],COLUMN(Codes[[#Headers],[Meaning]]),FALSE)</f>
        <v>Pre-term and pre-term at term scans, assessed at 18 months</v>
      </c>
      <c r="N397" s="1" t="str">
        <f>VLOOKUP(Cohort[[#This Row],[Code]],Codes[],COLUMN(Codes[[#Headers],[Parents Demographic]]),FALSE)</f>
        <v>Yes</v>
      </c>
      <c r="O397" s="1" t="str">
        <f>VLOOKUP(Cohort[[#This Row],[Code]],Codes[],COLUMN(Codes[[#Headers],[Mother''s Past Medical History]]),FALSE)</f>
        <v>Yes</v>
      </c>
      <c r="P397" s="1" t="str">
        <f>VLOOKUP(Cohort[[#This Row],[Code]],Codes[],COLUMN(Codes[[#Headers],[EDD + Mode of Conception]]),FALSE)</f>
        <v>Yes</v>
      </c>
      <c r="Q397" s="1" t="str">
        <f>VLOOKUP(Cohort[[#This Row],[Code]],Codes[],COLUMN(Codes[[#Headers],[Late Pregnancy History]]),FALSE)</f>
        <v>Yes</v>
      </c>
      <c r="R397" s="1" t="str">
        <f>VLOOKUP(Cohort[[#This Row],[Code]],Codes[],COLUMN(Codes[[#Headers],[Labour History]]),FALSE)</f>
        <v>Yes</v>
      </c>
      <c r="S397" s="1" t="str">
        <f>VLOOKUP(Cohort[[#This Row],[Code]],Codes[],COLUMN(Codes[[#Headers],[Baby Background Information]]),FALSE)</f>
        <v>Yes</v>
      </c>
      <c r="T397" s="1" t="str">
        <f>VLOOKUP(Cohort[[#This Row],[Code]],Codes[],COLUMN(Codes[[#Headers],[EPDS]]),FALSE)</f>
        <v>Yes</v>
      </c>
      <c r="U397" s="1" t="str">
        <f>VLOOKUP(Cohort[[#This Row],[Code]],Codes[],COLUMN(Codes[[#Headers],[Mother''s Medications]]),FALSE)</f>
        <v>Yes</v>
      </c>
      <c r="V397" s="1" t="str">
        <f>VLOOKUP(Cohort[[#This Row],[Code]],Codes[],COLUMN(Codes[[#Headers],[Baby Medications]]),FALSE)</f>
        <v>Yes</v>
      </c>
      <c r="W397" s="1" t="str">
        <f>VLOOKUP(Cohort[[#This Row],[Code]],Codes[],COLUMN(Codes[[#Headers],[Obstetric Histpry]]),FALSE)</f>
        <v>Yes</v>
      </c>
      <c r="X397" s="1" t="str">
        <f>VLOOKUP(Cohort[[#This Row],[Code]],Codes[],COLUMN(Codes[[#Headers],[18 Month Follow on Data]]),FALSE)</f>
        <v>Yes</v>
      </c>
    </row>
    <row r="398" spans="1:24" x14ac:dyDescent="0.2">
      <c r="A398" t="s">
        <v>410</v>
      </c>
      <c r="B398">
        <v>1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 t="str" cm="1">
        <f t="array" ref="I398">TEXT(SUM(10^Code_Mask*(Cohort[[#This Row],[Fetal Pilot Scans, validated or not]:[Has child had an 18 month assessment.  NB this includes limited data, courtesy assessments etc]]&gt;0)),"0000000")</f>
        <v>0000010</v>
      </c>
      <c r="M398" s="1" t="str">
        <f>VLOOKUP(Cohort[[#This Row],[Code]],Codes[],COLUMN(Codes[[#Headers],[Meaning]]),FALSE)</f>
        <v>Fetal pilot.  Not assessed.  Enrolment, EPDS, not cleaned</v>
      </c>
      <c r="N398" s="1" t="str">
        <f>VLOOKUP(Cohort[[#This Row],[Code]],Codes[],COLUMN(Codes[[#Headers],[Parents Demographic]]),FALSE)</f>
        <v>Yes - uncleaned</v>
      </c>
      <c r="O398" s="1" t="str">
        <f>VLOOKUP(Cohort[[#This Row],[Code]],Codes[],COLUMN(Codes[[#Headers],[Mother''s Past Medical History]]),FALSE)</f>
        <v>Yes - uncleaned</v>
      </c>
      <c r="P398" s="1" t="str">
        <f>VLOOKUP(Cohort[[#This Row],[Code]],Codes[],COLUMN(Codes[[#Headers],[EDD + Mode of Conception]]),FALSE)</f>
        <v>Yes - uncleaned</v>
      </c>
      <c r="Q398" s="1" t="str">
        <f>VLOOKUP(Cohort[[#This Row],[Code]],Codes[],COLUMN(Codes[[#Headers],[Late Pregnancy History]]),FALSE)</f>
        <v>No</v>
      </c>
      <c r="R398" s="1" t="str">
        <f>VLOOKUP(Cohort[[#This Row],[Code]],Codes[],COLUMN(Codes[[#Headers],[Labour History]]),FALSE)</f>
        <v>No</v>
      </c>
      <c r="S398" s="1" t="str">
        <f>VLOOKUP(Cohort[[#This Row],[Code]],Codes[],COLUMN(Codes[[#Headers],[Baby Background Information]]),FALSE)</f>
        <v>No</v>
      </c>
      <c r="T398" s="1" t="str">
        <f>VLOOKUP(Cohort[[#This Row],[Code]],Codes[],COLUMN(Codes[[#Headers],[EPDS]]),FALSE)</f>
        <v>Yes</v>
      </c>
      <c r="U398" s="1" t="str">
        <f>VLOOKUP(Cohort[[#This Row],[Code]],Codes[],COLUMN(Codes[[#Headers],[Mother''s Medications]]),FALSE)</f>
        <v>Yes - uncleaned</v>
      </c>
      <c r="V398" s="1" t="str">
        <f>VLOOKUP(Cohort[[#This Row],[Code]],Codes[],COLUMN(Codes[[#Headers],[Baby Medications]]),FALSE)</f>
        <v>No</v>
      </c>
      <c r="W398" s="1" t="str">
        <f>VLOOKUP(Cohort[[#This Row],[Code]],Codes[],COLUMN(Codes[[#Headers],[Obstetric Histpry]]),FALSE)</f>
        <v>Yes - uncleaned</v>
      </c>
      <c r="X398" s="1" t="str">
        <f>VLOOKUP(Cohort[[#This Row],[Code]],Codes[],COLUMN(Codes[[#Headers],[18 Month Follow on Data]]),FALSE)</f>
        <v>No</v>
      </c>
    </row>
    <row r="399" spans="1:24" x14ac:dyDescent="0.2">
      <c r="A399" t="s">
        <v>411</v>
      </c>
      <c r="B399">
        <v>0</v>
      </c>
      <c r="C399">
        <v>0</v>
      </c>
      <c r="D399">
        <v>0</v>
      </c>
      <c r="E399">
        <v>1</v>
      </c>
      <c r="F399">
        <v>0</v>
      </c>
      <c r="G399">
        <v>0</v>
      </c>
      <c r="H399">
        <v>1</v>
      </c>
      <c r="I399" t="str" cm="1">
        <f t="array" ref="I399">TEXT(SUM(10^Code_Mask*(Cohort[[#This Row],[Fetal Pilot Scans, validated or not]:[Has child had an 18 month assessment.  NB this includes limited data, courtesy assessments etc]]&gt;0)),"0000000")</f>
        <v>0100100</v>
      </c>
      <c r="M399" s="1" t="str">
        <f>VLOOKUP(Cohort[[#This Row],[Code]],Codes[],COLUMN(Codes[[#Headers],[Meaning]]),FALSE)</f>
        <v>Term scan, Assessed at 18 months</v>
      </c>
      <c r="N399" s="1" t="str">
        <f>VLOOKUP(Cohort[[#This Row],[Code]],Codes[],COLUMN(Codes[[#Headers],[Parents Demographic]]),FALSE)</f>
        <v>Yes</v>
      </c>
      <c r="O399" s="1" t="str">
        <f>VLOOKUP(Cohort[[#This Row],[Code]],Codes[],COLUMN(Codes[[#Headers],[Mother''s Past Medical History]]),FALSE)</f>
        <v>Yes</v>
      </c>
      <c r="P399" s="1" t="str">
        <f>VLOOKUP(Cohort[[#This Row],[Code]],Codes[],COLUMN(Codes[[#Headers],[EDD + Mode of Conception]]),FALSE)</f>
        <v>Yes</v>
      </c>
      <c r="Q399" s="1" t="str">
        <f>VLOOKUP(Cohort[[#This Row],[Code]],Codes[],COLUMN(Codes[[#Headers],[Late Pregnancy History]]),FALSE)</f>
        <v>Yes</v>
      </c>
      <c r="R399" s="1" t="str">
        <f>VLOOKUP(Cohort[[#This Row],[Code]],Codes[],COLUMN(Codes[[#Headers],[Labour History]]),FALSE)</f>
        <v>Yes</v>
      </c>
      <c r="S399" s="1" t="str">
        <f>VLOOKUP(Cohort[[#This Row],[Code]],Codes[],COLUMN(Codes[[#Headers],[Baby Background Information]]),FALSE)</f>
        <v>Yes</v>
      </c>
      <c r="T399" s="1" t="str">
        <f>VLOOKUP(Cohort[[#This Row],[Code]],Codes[],COLUMN(Codes[[#Headers],[EPDS]]),FALSE)</f>
        <v>Yes</v>
      </c>
      <c r="U399" s="1" t="str">
        <f>VLOOKUP(Cohort[[#This Row],[Code]],Codes[],COLUMN(Codes[[#Headers],[Mother''s Medications]]),FALSE)</f>
        <v>Yes</v>
      </c>
      <c r="V399" s="1" t="str">
        <f>VLOOKUP(Cohort[[#This Row],[Code]],Codes[],COLUMN(Codes[[#Headers],[Baby Medications]]),FALSE)</f>
        <v>Yes</v>
      </c>
      <c r="W399" s="1" t="str">
        <f>VLOOKUP(Cohort[[#This Row],[Code]],Codes[],COLUMN(Codes[[#Headers],[Obstetric Histpry]]),FALSE)</f>
        <v>Yes</v>
      </c>
      <c r="X399" s="1" t="str">
        <f>VLOOKUP(Cohort[[#This Row],[Code]],Codes[],COLUMN(Codes[[#Headers],[18 Month Follow on Data]]),FALSE)</f>
        <v>Yes</v>
      </c>
    </row>
    <row r="400" spans="1:24" x14ac:dyDescent="0.2">
      <c r="A400" t="s">
        <v>412</v>
      </c>
      <c r="B400">
        <v>0</v>
      </c>
      <c r="C400">
        <v>0</v>
      </c>
      <c r="D400">
        <v>0</v>
      </c>
      <c r="E400">
        <v>1</v>
      </c>
      <c r="F400">
        <v>0</v>
      </c>
      <c r="G400">
        <v>0</v>
      </c>
      <c r="H400">
        <v>1</v>
      </c>
      <c r="I400" t="str" cm="1">
        <f t="array" ref="I400">TEXT(SUM(10^Code_Mask*(Cohort[[#This Row],[Fetal Pilot Scans, validated or not]:[Has child had an 18 month assessment.  NB this includes limited data, courtesy assessments etc]]&gt;0)),"0000000")</f>
        <v>0100100</v>
      </c>
      <c r="M400" s="1" t="str">
        <f>VLOOKUP(Cohort[[#This Row],[Code]],Codes[],COLUMN(Codes[[#Headers],[Meaning]]),FALSE)</f>
        <v>Term scan, Assessed at 18 months</v>
      </c>
      <c r="N400" s="1" t="str">
        <f>VLOOKUP(Cohort[[#This Row],[Code]],Codes[],COLUMN(Codes[[#Headers],[Parents Demographic]]),FALSE)</f>
        <v>Yes</v>
      </c>
      <c r="O400" s="1" t="str">
        <f>VLOOKUP(Cohort[[#This Row],[Code]],Codes[],COLUMN(Codes[[#Headers],[Mother''s Past Medical History]]),FALSE)</f>
        <v>Yes</v>
      </c>
      <c r="P400" s="1" t="str">
        <f>VLOOKUP(Cohort[[#This Row],[Code]],Codes[],COLUMN(Codes[[#Headers],[EDD + Mode of Conception]]),FALSE)</f>
        <v>Yes</v>
      </c>
      <c r="Q400" s="1" t="str">
        <f>VLOOKUP(Cohort[[#This Row],[Code]],Codes[],COLUMN(Codes[[#Headers],[Late Pregnancy History]]),FALSE)</f>
        <v>Yes</v>
      </c>
      <c r="R400" s="1" t="str">
        <f>VLOOKUP(Cohort[[#This Row],[Code]],Codes[],COLUMN(Codes[[#Headers],[Labour History]]),FALSE)</f>
        <v>Yes</v>
      </c>
      <c r="S400" s="1" t="str">
        <f>VLOOKUP(Cohort[[#This Row],[Code]],Codes[],COLUMN(Codes[[#Headers],[Baby Background Information]]),FALSE)</f>
        <v>Yes</v>
      </c>
      <c r="T400" s="1" t="str">
        <f>VLOOKUP(Cohort[[#This Row],[Code]],Codes[],COLUMN(Codes[[#Headers],[EPDS]]),FALSE)</f>
        <v>Yes</v>
      </c>
      <c r="U400" s="1" t="str">
        <f>VLOOKUP(Cohort[[#This Row],[Code]],Codes[],COLUMN(Codes[[#Headers],[Mother''s Medications]]),FALSE)</f>
        <v>Yes</v>
      </c>
      <c r="V400" s="1" t="str">
        <f>VLOOKUP(Cohort[[#This Row],[Code]],Codes[],COLUMN(Codes[[#Headers],[Baby Medications]]),FALSE)</f>
        <v>Yes</v>
      </c>
      <c r="W400" s="1" t="str">
        <f>VLOOKUP(Cohort[[#This Row],[Code]],Codes[],COLUMN(Codes[[#Headers],[Obstetric Histpry]]),FALSE)</f>
        <v>Yes</v>
      </c>
      <c r="X400" s="1" t="str">
        <f>VLOOKUP(Cohort[[#This Row],[Code]],Codes[],COLUMN(Codes[[#Headers],[18 Month Follow on Data]]),FALSE)</f>
        <v>Yes</v>
      </c>
    </row>
    <row r="401" spans="1:24" x14ac:dyDescent="0.2">
      <c r="A401" t="s">
        <v>413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1</v>
      </c>
      <c r="H401">
        <v>0</v>
      </c>
      <c r="I401" t="str" cm="1">
        <f t="array" ref="I401">TEXT(SUM(10^Code_Mask*(Cohort[[#This Row],[Fetal Pilot Scans, validated or not]:[Has child had an 18 month assessment.  NB this includes limited data, courtesy assessments etc]]&gt;0)),"0000000")</f>
        <v>0001000</v>
      </c>
      <c r="M401" s="1" t="str">
        <f>VLOOKUP(Cohort[[#This Row],[Code]],Codes[],COLUMN(Codes[[#Headers],[Meaning]]),FALSE)</f>
        <v>Pre-term_at term only, no other scans not assessed</v>
      </c>
      <c r="N401" s="1" t="str">
        <f>VLOOKUP(Cohort[[#This Row],[Code]],Codes[],COLUMN(Codes[[#Headers],[Parents Demographic]]),FALSE)</f>
        <v>Yes</v>
      </c>
      <c r="O401" s="1" t="str">
        <f>VLOOKUP(Cohort[[#This Row],[Code]],Codes[],COLUMN(Codes[[#Headers],[Mother''s Past Medical History]]),FALSE)</f>
        <v>Yes</v>
      </c>
      <c r="P401" s="1" t="str">
        <f>VLOOKUP(Cohort[[#This Row],[Code]],Codes[],COLUMN(Codes[[#Headers],[EDD + Mode of Conception]]),FALSE)</f>
        <v>Yes</v>
      </c>
      <c r="Q401" s="1" t="str">
        <f>VLOOKUP(Cohort[[#This Row],[Code]],Codes[],COLUMN(Codes[[#Headers],[Late Pregnancy History]]),FALSE)</f>
        <v>Yes</v>
      </c>
      <c r="R401" s="1" t="str">
        <f>VLOOKUP(Cohort[[#This Row],[Code]],Codes[],COLUMN(Codes[[#Headers],[Labour History]]),FALSE)</f>
        <v>Yes</v>
      </c>
      <c r="S401" s="1" t="str">
        <f>VLOOKUP(Cohort[[#This Row],[Code]],Codes[],COLUMN(Codes[[#Headers],[Baby Background Information]]),FALSE)</f>
        <v>Yes</v>
      </c>
      <c r="T401" s="1" t="str">
        <f>VLOOKUP(Cohort[[#This Row],[Code]],Codes[],COLUMN(Codes[[#Headers],[EPDS]]),FALSE)</f>
        <v>Yes</v>
      </c>
      <c r="U401" s="1" t="str">
        <f>VLOOKUP(Cohort[[#This Row],[Code]],Codes[],COLUMN(Codes[[#Headers],[Mother''s Medications]]),FALSE)</f>
        <v>Yes</v>
      </c>
      <c r="V401" s="1" t="str">
        <f>VLOOKUP(Cohort[[#This Row],[Code]],Codes[],COLUMN(Codes[[#Headers],[Baby Medications]]),FALSE)</f>
        <v>Yes</v>
      </c>
      <c r="W401" s="1" t="str">
        <f>VLOOKUP(Cohort[[#This Row],[Code]],Codes[],COLUMN(Codes[[#Headers],[Obstetric Histpry]]),FALSE)</f>
        <v>Yes</v>
      </c>
      <c r="X401" s="1" t="str">
        <f>VLOOKUP(Cohort[[#This Row],[Code]],Codes[],COLUMN(Codes[[#Headers],[18 Month Follow on Data]]),FALSE)</f>
        <v>No</v>
      </c>
    </row>
    <row r="402" spans="1:24" x14ac:dyDescent="0.2">
      <c r="A402" t="s">
        <v>414</v>
      </c>
      <c r="B402">
        <v>0</v>
      </c>
      <c r="C402">
        <v>0</v>
      </c>
      <c r="D402">
        <v>0</v>
      </c>
      <c r="E402">
        <v>0</v>
      </c>
      <c r="F402">
        <v>1</v>
      </c>
      <c r="G402">
        <v>0</v>
      </c>
      <c r="H402">
        <v>1</v>
      </c>
      <c r="I402" t="str" cm="1">
        <f t="array" ref="I402">TEXT(SUM(10^Code_Mask*(Cohort[[#This Row],[Fetal Pilot Scans, validated or not]:[Has child had an 18 month assessment.  NB this includes limited data, courtesy assessments etc]]&gt;0)),"0000000")</f>
        <v>0010100</v>
      </c>
      <c r="M402" s="1" t="str">
        <f>VLOOKUP(Cohort[[#This Row],[Code]],Codes[],COLUMN(Codes[[#Headers],[Meaning]]),FALSE)</f>
        <v>Pre-term scan, no other scans, assessed at 18 months</v>
      </c>
      <c r="N402" s="1" t="str">
        <f>VLOOKUP(Cohort[[#This Row],[Code]],Codes[],COLUMN(Codes[[#Headers],[Parents Demographic]]),FALSE)</f>
        <v>Yes</v>
      </c>
      <c r="O402" s="1" t="str">
        <f>VLOOKUP(Cohort[[#This Row],[Code]],Codes[],COLUMN(Codes[[#Headers],[Mother''s Past Medical History]]),FALSE)</f>
        <v>Yes</v>
      </c>
      <c r="P402" s="1" t="str">
        <f>VLOOKUP(Cohort[[#This Row],[Code]],Codes[],COLUMN(Codes[[#Headers],[EDD + Mode of Conception]]),FALSE)</f>
        <v>Yes</v>
      </c>
      <c r="Q402" s="1" t="str">
        <f>VLOOKUP(Cohort[[#This Row],[Code]],Codes[],COLUMN(Codes[[#Headers],[Late Pregnancy History]]),FALSE)</f>
        <v>Yes</v>
      </c>
      <c r="R402" s="1" t="str">
        <f>VLOOKUP(Cohort[[#This Row],[Code]],Codes[],COLUMN(Codes[[#Headers],[Labour History]]),FALSE)</f>
        <v>Yes</v>
      </c>
      <c r="S402" s="1" t="str">
        <f>VLOOKUP(Cohort[[#This Row],[Code]],Codes[],COLUMN(Codes[[#Headers],[Baby Background Information]]),FALSE)</f>
        <v>Yes</v>
      </c>
      <c r="T402" s="1" t="str">
        <f>VLOOKUP(Cohort[[#This Row],[Code]],Codes[],COLUMN(Codes[[#Headers],[EPDS]]),FALSE)</f>
        <v>Yes</v>
      </c>
      <c r="U402" s="1" t="str">
        <f>VLOOKUP(Cohort[[#This Row],[Code]],Codes[],COLUMN(Codes[[#Headers],[Mother''s Medications]]),FALSE)</f>
        <v>Yes</v>
      </c>
      <c r="V402" s="1" t="str">
        <f>VLOOKUP(Cohort[[#This Row],[Code]],Codes[],COLUMN(Codes[[#Headers],[Baby Medications]]),FALSE)</f>
        <v>Yes</v>
      </c>
      <c r="W402" s="1" t="str">
        <f>VLOOKUP(Cohort[[#This Row],[Code]],Codes[],COLUMN(Codes[[#Headers],[Obstetric Histpry]]),FALSE)</f>
        <v>Yes</v>
      </c>
      <c r="X402" s="1" t="str">
        <f>VLOOKUP(Cohort[[#This Row],[Code]],Codes[],COLUMN(Codes[[#Headers],[18 Month Follow on Data]]),FALSE)</f>
        <v>Yes</v>
      </c>
    </row>
    <row r="403" spans="1:24" x14ac:dyDescent="0.2">
      <c r="A403" t="s">
        <v>415</v>
      </c>
      <c r="B403">
        <v>0</v>
      </c>
      <c r="C403">
        <v>0</v>
      </c>
      <c r="D403">
        <v>0</v>
      </c>
      <c r="E403">
        <v>1</v>
      </c>
      <c r="F403">
        <v>0</v>
      </c>
      <c r="G403">
        <v>0</v>
      </c>
      <c r="H403">
        <v>1</v>
      </c>
      <c r="I403" t="str" cm="1">
        <f t="array" ref="I403">TEXT(SUM(10^Code_Mask*(Cohort[[#This Row],[Fetal Pilot Scans, validated or not]:[Has child had an 18 month assessment.  NB this includes limited data, courtesy assessments etc]]&gt;0)),"0000000")</f>
        <v>0100100</v>
      </c>
      <c r="M403" s="1" t="str">
        <f>VLOOKUP(Cohort[[#This Row],[Code]],Codes[],COLUMN(Codes[[#Headers],[Meaning]]),FALSE)</f>
        <v>Term scan, Assessed at 18 months</v>
      </c>
      <c r="N403" s="1" t="str">
        <f>VLOOKUP(Cohort[[#This Row],[Code]],Codes[],COLUMN(Codes[[#Headers],[Parents Demographic]]),FALSE)</f>
        <v>Yes</v>
      </c>
      <c r="O403" s="1" t="str">
        <f>VLOOKUP(Cohort[[#This Row],[Code]],Codes[],COLUMN(Codes[[#Headers],[Mother''s Past Medical History]]),FALSE)</f>
        <v>Yes</v>
      </c>
      <c r="P403" s="1" t="str">
        <f>VLOOKUP(Cohort[[#This Row],[Code]],Codes[],COLUMN(Codes[[#Headers],[EDD + Mode of Conception]]),FALSE)</f>
        <v>Yes</v>
      </c>
      <c r="Q403" s="1" t="str">
        <f>VLOOKUP(Cohort[[#This Row],[Code]],Codes[],COLUMN(Codes[[#Headers],[Late Pregnancy History]]),FALSE)</f>
        <v>Yes</v>
      </c>
      <c r="R403" s="1" t="str">
        <f>VLOOKUP(Cohort[[#This Row],[Code]],Codes[],COLUMN(Codes[[#Headers],[Labour History]]),FALSE)</f>
        <v>Yes</v>
      </c>
      <c r="S403" s="1" t="str">
        <f>VLOOKUP(Cohort[[#This Row],[Code]],Codes[],COLUMN(Codes[[#Headers],[Baby Background Information]]),FALSE)</f>
        <v>Yes</v>
      </c>
      <c r="T403" s="1" t="str">
        <f>VLOOKUP(Cohort[[#This Row],[Code]],Codes[],COLUMN(Codes[[#Headers],[EPDS]]),FALSE)</f>
        <v>Yes</v>
      </c>
      <c r="U403" s="1" t="str">
        <f>VLOOKUP(Cohort[[#This Row],[Code]],Codes[],COLUMN(Codes[[#Headers],[Mother''s Medications]]),FALSE)</f>
        <v>Yes</v>
      </c>
      <c r="V403" s="1" t="str">
        <f>VLOOKUP(Cohort[[#This Row],[Code]],Codes[],COLUMN(Codes[[#Headers],[Baby Medications]]),FALSE)</f>
        <v>Yes</v>
      </c>
      <c r="W403" s="1" t="str">
        <f>VLOOKUP(Cohort[[#This Row],[Code]],Codes[],COLUMN(Codes[[#Headers],[Obstetric Histpry]]),FALSE)</f>
        <v>Yes</v>
      </c>
      <c r="X403" s="1" t="str">
        <f>VLOOKUP(Cohort[[#This Row],[Code]],Codes[],COLUMN(Codes[[#Headers],[18 Month Follow on Data]]),FALSE)</f>
        <v>Yes</v>
      </c>
    </row>
    <row r="404" spans="1:24" x14ac:dyDescent="0.2">
      <c r="A404" t="s">
        <v>416</v>
      </c>
      <c r="B404">
        <v>0</v>
      </c>
      <c r="C404">
        <v>0</v>
      </c>
      <c r="D404">
        <v>0</v>
      </c>
      <c r="E404">
        <v>1</v>
      </c>
      <c r="F404">
        <v>0</v>
      </c>
      <c r="G404">
        <v>0</v>
      </c>
      <c r="H404">
        <v>1</v>
      </c>
      <c r="I404" t="str" cm="1">
        <f t="array" ref="I404">TEXT(SUM(10^Code_Mask*(Cohort[[#This Row],[Fetal Pilot Scans, validated or not]:[Has child had an 18 month assessment.  NB this includes limited data, courtesy assessments etc]]&gt;0)),"0000000")</f>
        <v>0100100</v>
      </c>
      <c r="M404" s="1" t="str">
        <f>VLOOKUP(Cohort[[#This Row],[Code]],Codes[],COLUMN(Codes[[#Headers],[Meaning]]),FALSE)</f>
        <v>Term scan, Assessed at 18 months</v>
      </c>
      <c r="N404" s="1" t="str">
        <f>VLOOKUP(Cohort[[#This Row],[Code]],Codes[],COLUMN(Codes[[#Headers],[Parents Demographic]]),FALSE)</f>
        <v>Yes</v>
      </c>
      <c r="O404" s="1" t="str">
        <f>VLOOKUP(Cohort[[#This Row],[Code]],Codes[],COLUMN(Codes[[#Headers],[Mother''s Past Medical History]]),FALSE)</f>
        <v>Yes</v>
      </c>
      <c r="P404" s="1" t="str">
        <f>VLOOKUP(Cohort[[#This Row],[Code]],Codes[],COLUMN(Codes[[#Headers],[EDD + Mode of Conception]]),FALSE)</f>
        <v>Yes</v>
      </c>
      <c r="Q404" s="1" t="str">
        <f>VLOOKUP(Cohort[[#This Row],[Code]],Codes[],COLUMN(Codes[[#Headers],[Late Pregnancy History]]),FALSE)</f>
        <v>Yes</v>
      </c>
      <c r="R404" s="1" t="str">
        <f>VLOOKUP(Cohort[[#This Row],[Code]],Codes[],COLUMN(Codes[[#Headers],[Labour History]]),FALSE)</f>
        <v>Yes</v>
      </c>
      <c r="S404" s="1" t="str">
        <f>VLOOKUP(Cohort[[#This Row],[Code]],Codes[],COLUMN(Codes[[#Headers],[Baby Background Information]]),FALSE)</f>
        <v>Yes</v>
      </c>
      <c r="T404" s="1" t="str">
        <f>VLOOKUP(Cohort[[#This Row],[Code]],Codes[],COLUMN(Codes[[#Headers],[EPDS]]),FALSE)</f>
        <v>Yes</v>
      </c>
      <c r="U404" s="1" t="str">
        <f>VLOOKUP(Cohort[[#This Row],[Code]],Codes[],COLUMN(Codes[[#Headers],[Mother''s Medications]]),FALSE)</f>
        <v>Yes</v>
      </c>
      <c r="V404" s="1" t="str">
        <f>VLOOKUP(Cohort[[#This Row],[Code]],Codes[],COLUMN(Codes[[#Headers],[Baby Medications]]),FALSE)</f>
        <v>Yes</v>
      </c>
      <c r="W404" s="1" t="str">
        <f>VLOOKUP(Cohort[[#This Row],[Code]],Codes[],COLUMN(Codes[[#Headers],[Obstetric Histpry]]),FALSE)</f>
        <v>Yes</v>
      </c>
      <c r="X404" s="1" t="str">
        <f>VLOOKUP(Cohort[[#This Row],[Code]],Codes[],COLUMN(Codes[[#Headers],[18 Month Follow on Data]]),FALSE)</f>
        <v>Yes</v>
      </c>
    </row>
    <row r="405" spans="1:24" ht="51" x14ac:dyDescent="0.2">
      <c r="A405" t="s">
        <v>417</v>
      </c>
      <c r="B405">
        <v>0</v>
      </c>
      <c r="C405">
        <v>0</v>
      </c>
      <c r="D405">
        <v>0</v>
      </c>
      <c r="E405">
        <v>1</v>
      </c>
      <c r="F405">
        <v>0</v>
      </c>
      <c r="G405">
        <v>0</v>
      </c>
      <c r="H405">
        <v>0</v>
      </c>
      <c r="I405" t="str" cm="1">
        <f t="array" ref="I405">TEXT(SUM(10^Code_Mask*(Cohort[[#This Row],[Fetal Pilot Scans, validated or not]:[Has child had an 18 month assessment.  NB this includes limited data, courtesy assessments etc]]&gt;0)),"0000000")</f>
        <v>0100000</v>
      </c>
      <c r="K405" s="1" t="s">
        <v>16</v>
      </c>
      <c r="M405" s="1" t="str">
        <f>VLOOKUP(Cohort[[#This Row],[Code]],Codes[],COLUMN(Codes[[#Headers],[Meaning]]),FALSE)</f>
        <v>Term scan, not assessed</v>
      </c>
      <c r="N405" s="1" t="str">
        <f>VLOOKUP(Cohort[[#This Row],[Code]],Codes[],COLUMN(Codes[[#Headers],[Parents Demographic]]),FALSE)</f>
        <v>Yes</v>
      </c>
      <c r="O405" s="1" t="str">
        <f>VLOOKUP(Cohort[[#This Row],[Code]],Codes[],COLUMN(Codes[[#Headers],[Mother''s Past Medical History]]),FALSE)</f>
        <v>Yes</v>
      </c>
      <c r="P405" s="1" t="str">
        <f>VLOOKUP(Cohort[[#This Row],[Code]],Codes[],COLUMN(Codes[[#Headers],[EDD + Mode of Conception]]),FALSE)</f>
        <v>Yes</v>
      </c>
      <c r="Q405" s="1" t="str">
        <f>VLOOKUP(Cohort[[#This Row],[Code]],Codes[],COLUMN(Codes[[#Headers],[Late Pregnancy History]]),FALSE)</f>
        <v>Yes</v>
      </c>
      <c r="R405" s="1" t="str">
        <f>VLOOKUP(Cohort[[#This Row],[Code]],Codes[],COLUMN(Codes[[#Headers],[Labour History]]),FALSE)</f>
        <v>Yes</v>
      </c>
      <c r="S405" s="1" t="str">
        <f>VLOOKUP(Cohort[[#This Row],[Code]],Codes[],COLUMN(Codes[[#Headers],[Baby Background Information]]),FALSE)</f>
        <v>Yes</v>
      </c>
      <c r="T405" s="1" t="str">
        <f>VLOOKUP(Cohort[[#This Row],[Code]],Codes[],COLUMN(Codes[[#Headers],[EPDS]]),FALSE)</f>
        <v>Yes</v>
      </c>
      <c r="U405" s="1" t="str">
        <f>VLOOKUP(Cohort[[#This Row],[Code]],Codes[],COLUMN(Codes[[#Headers],[Mother''s Medications]]),FALSE)</f>
        <v>Yes</v>
      </c>
      <c r="V405" s="1" t="str">
        <f>VLOOKUP(Cohort[[#This Row],[Code]],Codes[],COLUMN(Codes[[#Headers],[Baby Medications]]),FALSE)</f>
        <v>Yes</v>
      </c>
      <c r="W405" s="1" t="str">
        <f>VLOOKUP(Cohort[[#This Row],[Code]],Codes[],COLUMN(Codes[[#Headers],[Obstetric Histpry]]),FALSE)</f>
        <v>Yes</v>
      </c>
      <c r="X405" s="1" t="str">
        <f>VLOOKUP(Cohort[[#This Row],[Code]],Codes[],COLUMN(Codes[[#Headers],[18 Month Follow on Data]]),FALSE)</f>
        <v>No</v>
      </c>
    </row>
    <row r="406" spans="1:24" x14ac:dyDescent="0.2">
      <c r="A406" t="s">
        <v>418</v>
      </c>
      <c r="B406">
        <v>0</v>
      </c>
      <c r="C406">
        <v>0</v>
      </c>
      <c r="D406">
        <v>0</v>
      </c>
      <c r="E406">
        <v>1</v>
      </c>
      <c r="F406">
        <v>0</v>
      </c>
      <c r="G406">
        <v>0</v>
      </c>
      <c r="H406">
        <v>1</v>
      </c>
      <c r="I406" t="str" cm="1">
        <f t="array" ref="I406">TEXT(SUM(10^Code_Mask*(Cohort[[#This Row],[Fetal Pilot Scans, validated or not]:[Has child had an 18 month assessment.  NB this includes limited data, courtesy assessments etc]]&gt;0)),"0000000")</f>
        <v>0100100</v>
      </c>
      <c r="M406" s="1" t="str">
        <f>VLOOKUP(Cohort[[#This Row],[Code]],Codes[],COLUMN(Codes[[#Headers],[Meaning]]),FALSE)</f>
        <v>Term scan, Assessed at 18 months</v>
      </c>
      <c r="N406" s="1" t="str">
        <f>VLOOKUP(Cohort[[#This Row],[Code]],Codes[],COLUMN(Codes[[#Headers],[Parents Demographic]]),FALSE)</f>
        <v>Yes</v>
      </c>
      <c r="O406" s="1" t="str">
        <f>VLOOKUP(Cohort[[#This Row],[Code]],Codes[],COLUMN(Codes[[#Headers],[Mother''s Past Medical History]]),FALSE)</f>
        <v>Yes</v>
      </c>
      <c r="P406" s="1" t="str">
        <f>VLOOKUP(Cohort[[#This Row],[Code]],Codes[],COLUMN(Codes[[#Headers],[EDD + Mode of Conception]]),FALSE)</f>
        <v>Yes</v>
      </c>
      <c r="Q406" s="1" t="str">
        <f>VLOOKUP(Cohort[[#This Row],[Code]],Codes[],COLUMN(Codes[[#Headers],[Late Pregnancy History]]),FALSE)</f>
        <v>Yes</v>
      </c>
      <c r="R406" s="1" t="str">
        <f>VLOOKUP(Cohort[[#This Row],[Code]],Codes[],COLUMN(Codes[[#Headers],[Labour History]]),FALSE)</f>
        <v>Yes</v>
      </c>
      <c r="S406" s="1" t="str">
        <f>VLOOKUP(Cohort[[#This Row],[Code]],Codes[],COLUMN(Codes[[#Headers],[Baby Background Information]]),FALSE)</f>
        <v>Yes</v>
      </c>
      <c r="T406" s="1" t="str">
        <f>VLOOKUP(Cohort[[#This Row],[Code]],Codes[],COLUMN(Codes[[#Headers],[EPDS]]),FALSE)</f>
        <v>Yes</v>
      </c>
      <c r="U406" s="1" t="str">
        <f>VLOOKUP(Cohort[[#This Row],[Code]],Codes[],COLUMN(Codes[[#Headers],[Mother''s Medications]]),FALSE)</f>
        <v>Yes</v>
      </c>
      <c r="V406" s="1" t="str">
        <f>VLOOKUP(Cohort[[#This Row],[Code]],Codes[],COLUMN(Codes[[#Headers],[Baby Medications]]),FALSE)</f>
        <v>Yes</v>
      </c>
      <c r="W406" s="1" t="str">
        <f>VLOOKUP(Cohort[[#This Row],[Code]],Codes[],COLUMN(Codes[[#Headers],[Obstetric Histpry]]),FALSE)</f>
        <v>Yes</v>
      </c>
      <c r="X406" s="1" t="str">
        <f>VLOOKUP(Cohort[[#This Row],[Code]],Codes[],COLUMN(Codes[[#Headers],[18 Month Follow on Data]]),FALSE)</f>
        <v>Yes</v>
      </c>
    </row>
    <row r="407" spans="1:24" x14ac:dyDescent="0.2">
      <c r="A407" t="s">
        <v>419</v>
      </c>
      <c r="B407">
        <v>0</v>
      </c>
      <c r="C407">
        <v>0</v>
      </c>
      <c r="D407">
        <v>0</v>
      </c>
      <c r="E407">
        <v>1</v>
      </c>
      <c r="F407">
        <v>0</v>
      </c>
      <c r="G407">
        <v>0</v>
      </c>
      <c r="H407">
        <v>1</v>
      </c>
      <c r="I407" t="str" cm="1">
        <f t="array" ref="I407">TEXT(SUM(10^Code_Mask*(Cohort[[#This Row],[Fetal Pilot Scans, validated or not]:[Has child had an 18 month assessment.  NB this includes limited data, courtesy assessments etc]]&gt;0)),"0000000")</f>
        <v>0100100</v>
      </c>
      <c r="M407" s="1" t="str">
        <f>VLOOKUP(Cohort[[#This Row],[Code]],Codes[],COLUMN(Codes[[#Headers],[Meaning]]),FALSE)</f>
        <v>Term scan, Assessed at 18 months</v>
      </c>
      <c r="N407" s="1" t="str">
        <f>VLOOKUP(Cohort[[#This Row],[Code]],Codes[],COLUMN(Codes[[#Headers],[Parents Demographic]]),FALSE)</f>
        <v>Yes</v>
      </c>
      <c r="O407" s="1" t="str">
        <f>VLOOKUP(Cohort[[#This Row],[Code]],Codes[],COLUMN(Codes[[#Headers],[Mother''s Past Medical History]]),FALSE)</f>
        <v>Yes</v>
      </c>
      <c r="P407" s="1" t="str">
        <f>VLOOKUP(Cohort[[#This Row],[Code]],Codes[],COLUMN(Codes[[#Headers],[EDD + Mode of Conception]]),FALSE)</f>
        <v>Yes</v>
      </c>
      <c r="Q407" s="1" t="str">
        <f>VLOOKUP(Cohort[[#This Row],[Code]],Codes[],COLUMN(Codes[[#Headers],[Late Pregnancy History]]),FALSE)</f>
        <v>Yes</v>
      </c>
      <c r="R407" s="1" t="str">
        <f>VLOOKUP(Cohort[[#This Row],[Code]],Codes[],COLUMN(Codes[[#Headers],[Labour History]]),FALSE)</f>
        <v>Yes</v>
      </c>
      <c r="S407" s="1" t="str">
        <f>VLOOKUP(Cohort[[#This Row],[Code]],Codes[],COLUMN(Codes[[#Headers],[Baby Background Information]]),FALSE)</f>
        <v>Yes</v>
      </c>
      <c r="T407" s="1" t="str">
        <f>VLOOKUP(Cohort[[#This Row],[Code]],Codes[],COLUMN(Codes[[#Headers],[EPDS]]),FALSE)</f>
        <v>Yes</v>
      </c>
      <c r="U407" s="1" t="str">
        <f>VLOOKUP(Cohort[[#This Row],[Code]],Codes[],COLUMN(Codes[[#Headers],[Mother''s Medications]]),FALSE)</f>
        <v>Yes</v>
      </c>
      <c r="V407" s="1" t="str">
        <f>VLOOKUP(Cohort[[#This Row],[Code]],Codes[],COLUMN(Codes[[#Headers],[Baby Medications]]),FALSE)</f>
        <v>Yes</v>
      </c>
      <c r="W407" s="1" t="str">
        <f>VLOOKUP(Cohort[[#This Row],[Code]],Codes[],COLUMN(Codes[[#Headers],[Obstetric Histpry]]),FALSE)</f>
        <v>Yes</v>
      </c>
      <c r="X407" s="1" t="str">
        <f>VLOOKUP(Cohort[[#This Row],[Code]],Codes[],COLUMN(Codes[[#Headers],[18 Month Follow on Data]]),FALSE)</f>
        <v>Yes</v>
      </c>
    </row>
    <row r="408" spans="1:24" x14ac:dyDescent="0.2">
      <c r="A408" t="s">
        <v>420</v>
      </c>
      <c r="B408">
        <v>0</v>
      </c>
      <c r="C408">
        <v>0</v>
      </c>
      <c r="D408">
        <v>0</v>
      </c>
      <c r="E408">
        <v>1</v>
      </c>
      <c r="F408">
        <v>0</v>
      </c>
      <c r="G408">
        <v>0</v>
      </c>
      <c r="H408">
        <v>1</v>
      </c>
      <c r="I408" t="str" cm="1">
        <f t="array" ref="I408">TEXT(SUM(10^Code_Mask*(Cohort[[#This Row],[Fetal Pilot Scans, validated or not]:[Has child had an 18 month assessment.  NB this includes limited data, courtesy assessments etc]]&gt;0)),"0000000")</f>
        <v>0100100</v>
      </c>
      <c r="M408" s="1" t="str">
        <f>VLOOKUP(Cohort[[#This Row],[Code]],Codes[],COLUMN(Codes[[#Headers],[Meaning]]),FALSE)</f>
        <v>Term scan, Assessed at 18 months</v>
      </c>
      <c r="N408" s="1" t="str">
        <f>VLOOKUP(Cohort[[#This Row],[Code]],Codes[],COLUMN(Codes[[#Headers],[Parents Demographic]]),FALSE)</f>
        <v>Yes</v>
      </c>
      <c r="O408" s="1" t="str">
        <f>VLOOKUP(Cohort[[#This Row],[Code]],Codes[],COLUMN(Codes[[#Headers],[Mother''s Past Medical History]]),FALSE)</f>
        <v>Yes</v>
      </c>
      <c r="P408" s="1" t="str">
        <f>VLOOKUP(Cohort[[#This Row],[Code]],Codes[],COLUMN(Codes[[#Headers],[EDD + Mode of Conception]]),FALSE)</f>
        <v>Yes</v>
      </c>
      <c r="Q408" s="1" t="str">
        <f>VLOOKUP(Cohort[[#This Row],[Code]],Codes[],COLUMN(Codes[[#Headers],[Late Pregnancy History]]),FALSE)</f>
        <v>Yes</v>
      </c>
      <c r="R408" s="1" t="str">
        <f>VLOOKUP(Cohort[[#This Row],[Code]],Codes[],COLUMN(Codes[[#Headers],[Labour History]]),FALSE)</f>
        <v>Yes</v>
      </c>
      <c r="S408" s="1" t="str">
        <f>VLOOKUP(Cohort[[#This Row],[Code]],Codes[],COLUMN(Codes[[#Headers],[Baby Background Information]]),FALSE)</f>
        <v>Yes</v>
      </c>
      <c r="T408" s="1" t="str">
        <f>VLOOKUP(Cohort[[#This Row],[Code]],Codes[],COLUMN(Codes[[#Headers],[EPDS]]),FALSE)</f>
        <v>Yes</v>
      </c>
      <c r="U408" s="1" t="str">
        <f>VLOOKUP(Cohort[[#This Row],[Code]],Codes[],COLUMN(Codes[[#Headers],[Mother''s Medications]]),FALSE)</f>
        <v>Yes</v>
      </c>
      <c r="V408" s="1" t="str">
        <f>VLOOKUP(Cohort[[#This Row],[Code]],Codes[],COLUMN(Codes[[#Headers],[Baby Medications]]),FALSE)</f>
        <v>Yes</v>
      </c>
      <c r="W408" s="1" t="str">
        <f>VLOOKUP(Cohort[[#This Row],[Code]],Codes[],COLUMN(Codes[[#Headers],[Obstetric Histpry]]),FALSE)</f>
        <v>Yes</v>
      </c>
      <c r="X408" s="1" t="str">
        <f>VLOOKUP(Cohort[[#This Row],[Code]],Codes[],COLUMN(Codes[[#Headers],[18 Month Follow on Data]]),FALSE)</f>
        <v>Yes</v>
      </c>
    </row>
    <row r="409" spans="1:24" x14ac:dyDescent="0.2">
      <c r="A409" t="s">
        <v>421</v>
      </c>
      <c r="B409">
        <v>0</v>
      </c>
      <c r="C409">
        <v>0</v>
      </c>
      <c r="D409">
        <v>0</v>
      </c>
      <c r="E409">
        <v>1</v>
      </c>
      <c r="F409">
        <v>0</v>
      </c>
      <c r="G409">
        <v>0</v>
      </c>
      <c r="H409">
        <v>1</v>
      </c>
      <c r="I409" t="str" cm="1">
        <f t="array" ref="I409">TEXT(SUM(10^Code_Mask*(Cohort[[#This Row],[Fetal Pilot Scans, validated or not]:[Has child had an 18 month assessment.  NB this includes limited data, courtesy assessments etc]]&gt;0)),"0000000")</f>
        <v>0100100</v>
      </c>
      <c r="M409" s="1" t="str">
        <f>VLOOKUP(Cohort[[#This Row],[Code]],Codes[],COLUMN(Codes[[#Headers],[Meaning]]),FALSE)</f>
        <v>Term scan, Assessed at 18 months</v>
      </c>
      <c r="N409" s="1" t="str">
        <f>VLOOKUP(Cohort[[#This Row],[Code]],Codes[],COLUMN(Codes[[#Headers],[Parents Demographic]]),FALSE)</f>
        <v>Yes</v>
      </c>
      <c r="O409" s="1" t="str">
        <f>VLOOKUP(Cohort[[#This Row],[Code]],Codes[],COLUMN(Codes[[#Headers],[Mother''s Past Medical History]]),FALSE)</f>
        <v>Yes</v>
      </c>
      <c r="P409" s="1" t="str">
        <f>VLOOKUP(Cohort[[#This Row],[Code]],Codes[],COLUMN(Codes[[#Headers],[EDD + Mode of Conception]]),FALSE)</f>
        <v>Yes</v>
      </c>
      <c r="Q409" s="1" t="str">
        <f>VLOOKUP(Cohort[[#This Row],[Code]],Codes[],COLUMN(Codes[[#Headers],[Late Pregnancy History]]),FALSE)</f>
        <v>Yes</v>
      </c>
      <c r="R409" s="1" t="str">
        <f>VLOOKUP(Cohort[[#This Row],[Code]],Codes[],COLUMN(Codes[[#Headers],[Labour History]]),FALSE)</f>
        <v>Yes</v>
      </c>
      <c r="S409" s="1" t="str">
        <f>VLOOKUP(Cohort[[#This Row],[Code]],Codes[],COLUMN(Codes[[#Headers],[Baby Background Information]]),FALSE)</f>
        <v>Yes</v>
      </c>
      <c r="T409" s="1" t="str">
        <f>VLOOKUP(Cohort[[#This Row],[Code]],Codes[],COLUMN(Codes[[#Headers],[EPDS]]),FALSE)</f>
        <v>Yes</v>
      </c>
      <c r="U409" s="1" t="str">
        <f>VLOOKUP(Cohort[[#This Row],[Code]],Codes[],COLUMN(Codes[[#Headers],[Mother''s Medications]]),FALSE)</f>
        <v>Yes</v>
      </c>
      <c r="V409" s="1" t="str">
        <f>VLOOKUP(Cohort[[#This Row],[Code]],Codes[],COLUMN(Codes[[#Headers],[Baby Medications]]),FALSE)</f>
        <v>Yes</v>
      </c>
      <c r="W409" s="1" t="str">
        <f>VLOOKUP(Cohort[[#This Row],[Code]],Codes[],COLUMN(Codes[[#Headers],[Obstetric Histpry]]),FALSE)</f>
        <v>Yes</v>
      </c>
      <c r="X409" s="1" t="str">
        <f>VLOOKUP(Cohort[[#This Row],[Code]],Codes[],COLUMN(Codes[[#Headers],[18 Month Follow on Data]]),FALSE)</f>
        <v>Yes</v>
      </c>
    </row>
    <row r="410" spans="1:24" x14ac:dyDescent="0.2">
      <c r="A410" t="s">
        <v>422</v>
      </c>
      <c r="B410">
        <v>0</v>
      </c>
      <c r="C410">
        <v>0</v>
      </c>
      <c r="D410">
        <v>0</v>
      </c>
      <c r="E410">
        <v>1</v>
      </c>
      <c r="F410">
        <v>0</v>
      </c>
      <c r="G410">
        <v>0</v>
      </c>
      <c r="H410">
        <v>1</v>
      </c>
      <c r="I410" t="str" cm="1">
        <f t="array" ref="I410">TEXT(SUM(10^Code_Mask*(Cohort[[#This Row],[Fetal Pilot Scans, validated or not]:[Has child had an 18 month assessment.  NB this includes limited data, courtesy assessments etc]]&gt;0)),"0000000")</f>
        <v>0100100</v>
      </c>
      <c r="M410" s="1" t="str">
        <f>VLOOKUP(Cohort[[#This Row],[Code]],Codes[],COLUMN(Codes[[#Headers],[Meaning]]),FALSE)</f>
        <v>Term scan, Assessed at 18 months</v>
      </c>
      <c r="N410" s="1" t="str">
        <f>VLOOKUP(Cohort[[#This Row],[Code]],Codes[],COLUMN(Codes[[#Headers],[Parents Demographic]]),FALSE)</f>
        <v>Yes</v>
      </c>
      <c r="O410" s="1" t="str">
        <f>VLOOKUP(Cohort[[#This Row],[Code]],Codes[],COLUMN(Codes[[#Headers],[Mother''s Past Medical History]]),FALSE)</f>
        <v>Yes</v>
      </c>
      <c r="P410" s="1" t="str">
        <f>VLOOKUP(Cohort[[#This Row],[Code]],Codes[],COLUMN(Codes[[#Headers],[EDD + Mode of Conception]]),FALSE)</f>
        <v>Yes</v>
      </c>
      <c r="Q410" s="1" t="str">
        <f>VLOOKUP(Cohort[[#This Row],[Code]],Codes[],COLUMN(Codes[[#Headers],[Late Pregnancy History]]),FALSE)</f>
        <v>Yes</v>
      </c>
      <c r="R410" s="1" t="str">
        <f>VLOOKUP(Cohort[[#This Row],[Code]],Codes[],COLUMN(Codes[[#Headers],[Labour History]]),FALSE)</f>
        <v>Yes</v>
      </c>
      <c r="S410" s="1" t="str">
        <f>VLOOKUP(Cohort[[#This Row],[Code]],Codes[],COLUMN(Codes[[#Headers],[Baby Background Information]]),FALSE)</f>
        <v>Yes</v>
      </c>
      <c r="T410" s="1" t="str">
        <f>VLOOKUP(Cohort[[#This Row],[Code]],Codes[],COLUMN(Codes[[#Headers],[EPDS]]),FALSE)</f>
        <v>Yes</v>
      </c>
      <c r="U410" s="1" t="str">
        <f>VLOOKUP(Cohort[[#This Row],[Code]],Codes[],COLUMN(Codes[[#Headers],[Mother''s Medications]]),FALSE)</f>
        <v>Yes</v>
      </c>
      <c r="V410" s="1" t="str">
        <f>VLOOKUP(Cohort[[#This Row],[Code]],Codes[],COLUMN(Codes[[#Headers],[Baby Medications]]),FALSE)</f>
        <v>Yes</v>
      </c>
      <c r="W410" s="1" t="str">
        <f>VLOOKUP(Cohort[[#This Row],[Code]],Codes[],COLUMN(Codes[[#Headers],[Obstetric Histpry]]),FALSE)</f>
        <v>Yes</v>
      </c>
      <c r="X410" s="1" t="str">
        <f>VLOOKUP(Cohort[[#This Row],[Code]],Codes[],COLUMN(Codes[[#Headers],[18 Month Follow on Data]]),FALSE)</f>
        <v>Yes</v>
      </c>
    </row>
    <row r="411" spans="1:24" x14ac:dyDescent="0.2">
      <c r="A411" t="s">
        <v>423</v>
      </c>
      <c r="B411">
        <v>0</v>
      </c>
      <c r="C411">
        <v>0</v>
      </c>
      <c r="D411">
        <v>0</v>
      </c>
      <c r="E411">
        <v>1</v>
      </c>
      <c r="F411">
        <v>0</v>
      </c>
      <c r="G411">
        <v>0</v>
      </c>
      <c r="H411">
        <v>1</v>
      </c>
      <c r="I411" t="str" cm="1">
        <f t="array" ref="I411">TEXT(SUM(10^Code_Mask*(Cohort[[#This Row],[Fetal Pilot Scans, validated or not]:[Has child had an 18 month assessment.  NB this includes limited data, courtesy assessments etc]]&gt;0)),"0000000")</f>
        <v>0100100</v>
      </c>
      <c r="M411" s="1" t="str">
        <f>VLOOKUP(Cohort[[#This Row],[Code]],Codes[],COLUMN(Codes[[#Headers],[Meaning]]),FALSE)</f>
        <v>Term scan, Assessed at 18 months</v>
      </c>
      <c r="N411" s="1" t="str">
        <f>VLOOKUP(Cohort[[#This Row],[Code]],Codes[],COLUMN(Codes[[#Headers],[Parents Demographic]]),FALSE)</f>
        <v>Yes</v>
      </c>
      <c r="O411" s="1" t="str">
        <f>VLOOKUP(Cohort[[#This Row],[Code]],Codes[],COLUMN(Codes[[#Headers],[Mother''s Past Medical History]]),FALSE)</f>
        <v>Yes</v>
      </c>
      <c r="P411" s="1" t="str">
        <f>VLOOKUP(Cohort[[#This Row],[Code]],Codes[],COLUMN(Codes[[#Headers],[EDD + Mode of Conception]]),FALSE)</f>
        <v>Yes</v>
      </c>
      <c r="Q411" s="1" t="str">
        <f>VLOOKUP(Cohort[[#This Row],[Code]],Codes[],COLUMN(Codes[[#Headers],[Late Pregnancy History]]),FALSE)</f>
        <v>Yes</v>
      </c>
      <c r="R411" s="1" t="str">
        <f>VLOOKUP(Cohort[[#This Row],[Code]],Codes[],COLUMN(Codes[[#Headers],[Labour History]]),FALSE)</f>
        <v>Yes</v>
      </c>
      <c r="S411" s="1" t="str">
        <f>VLOOKUP(Cohort[[#This Row],[Code]],Codes[],COLUMN(Codes[[#Headers],[Baby Background Information]]),FALSE)</f>
        <v>Yes</v>
      </c>
      <c r="T411" s="1" t="str">
        <f>VLOOKUP(Cohort[[#This Row],[Code]],Codes[],COLUMN(Codes[[#Headers],[EPDS]]),FALSE)</f>
        <v>Yes</v>
      </c>
      <c r="U411" s="1" t="str">
        <f>VLOOKUP(Cohort[[#This Row],[Code]],Codes[],COLUMN(Codes[[#Headers],[Mother''s Medications]]),FALSE)</f>
        <v>Yes</v>
      </c>
      <c r="V411" s="1" t="str">
        <f>VLOOKUP(Cohort[[#This Row],[Code]],Codes[],COLUMN(Codes[[#Headers],[Baby Medications]]),FALSE)</f>
        <v>Yes</v>
      </c>
      <c r="W411" s="1" t="str">
        <f>VLOOKUP(Cohort[[#This Row],[Code]],Codes[],COLUMN(Codes[[#Headers],[Obstetric Histpry]]),FALSE)</f>
        <v>Yes</v>
      </c>
      <c r="X411" s="1" t="str">
        <f>VLOOKUP(Cohort[[#This Row],[Code]],Codes[],COLUMN(Codes[[#Headers],[18 Month Follow on Data]]),FALSE)</f>
        <v>Yes</v>
      </c>
    </row>
    <row r="412" spans="1:24" x14ac:dyDescent="0.2">
      <c r="A412" t="s">
        <v>424</v>
      </c>
      <c r="B412">
        <v>0</v>
      </c>
      <c r="C412">
        <v>0</v>
      </c>
      <c r="D412">
        <v>0</v>
      </c>
      <c r="E412">
        <v>1</v>
      </c>
      <c r="F412">
        <v>0</v>
      </c>
      <c r="G412">
        <v>0</v>
      </c>
      <c r="H412">
        <v>1</v>
      </c>
      <c r="I412" t="str" cm="1">
        <f t="array" ref="I412">TEXT(SUM(10^Code_Mask*(Cohort[[#This Row],[Fetal Pilot Scans, validated or not]:[Has child had an 18 month assessment.  NB this includes limited data, courtesy assessments etc]]&gt;0)),"0000000")</f>
        <v>0100100</v>
      </c>
      <c r="M412" s="1" t="str">
        <f>VLOOKUP(Cohort[[#This Row],[Code]],Codes[],COLUMN(Codes[[#Headers],[Meaning]]),FALSE)</f>
        <v>Term scan, Assessed at 18 months</v>
      </c>
      <c r="N412" s="1" t="str">
        <f>VLOOKUP(Cohort[[#This Row],[Code]],Codes[],COLUMN(Codes[[#Headers],[Parents Demographic]]),FALSE)</f>
        <v>Yes</v>
      </c>
      <c r="O412" s="1" t="str">
        <f>VLOOKUP(Cohort[[#This Row],[Code]],Codes[],COLUMN(Codes[[#Headers],[Mother''s Past Medical History]]),FALSE)</f>
        <v>Yes</v>
      </c>
      <c r="P412" s="1" t="str">
        <f>VLOOKUP(Cohort[[#This Row],[Code]],Codes[],COLUMN(Codes[[#Headers],[EDD + Mode of Conception]]),FALSE)</f>
        <v>Yes</v>
      </c>
      <c r="Q412" s="1" t="str">
        <f>VLOOKUP(Cohort[[#This Row],[Code]],Codes[],COLUMN(Codes[[#Headers],[Late Pregnancy History]]),FALSE)</f>
        <v>Yes</v>
      </c>
      <c r="R412" s="1" t="str">
        <f>VLOOKUP(Cohort[[#This Row],[Code]],Codes[],COLUMN(Codes[[#Headers],[Labour History]]),FALSE)</f>
        <v>Yes</v>
      </c>
      <c r="S412" s="1" t="str">
        <f>VLOOKUP(Cohort[[#This Row],[Code]],Codes[],COLUMN(Codes[[#Headers],[Baby Background Information]]),FALSE)</f>
        <v>Yes</v>
      </c>
      <c r="T412" s="1" t="str">
        <f>VLOOKUP(Cohort[[#This Row],[Code]],Codes[],COLUMN(Codes[[#Headers],[EPDS]]),FALSE)</f>
        <v>Yes</v>
      </c>
      <c r="U412" s="1" t="str">
        <f>VLOOKUP(Cohort[[#This Row],[Code]],Codes[],COLUMN(Codes[[#Headers],[Mother''s Medications]]),FALSE)</f>
        <v>Yes</v>
      </c>
      <c r="V412" s="1" t="str">
        <f>VLOOKUP(Cohort[[#This Row],[Code]],Codes[],COLUMN(Codes[[#Headers],[Baby Medications]]),FALSE)</f>
        <v>Yes</v>
      </c>
      <c r="W412" s="1" t="str">
        <f>VLOOKUP(Cohort[[#This Row],[Code]],Codes[],COLUMN(Codes[[#Headers],[Obstetric Histpry]]),FALSE)</f>
        <v>Yes</v>
      </c>
      <c r="X412" s="1" t="str">
        <f>VLOOKUP(Cohort[[#This Row],[Code]],Codes[],COLUMN(Codes[[#Headers],[18 Month Follow on Data]]),FALSE)</f>
        <v>Yes</v>
      </c>
    </row>
    <row r="413" spans="1:24" x14ac:dyDescent="0.2">
      <c r="A413" t="s">
        <v>425</v>
      </c>
      <c r="B413">
        <v>0</v>
      </c>
      <c r="C413">
        <v>0</v>
      </c>
      <c r="D413">
        <v>0</v>
      </c>
      <c r="E413">
        <v>1</v>
      </c>
      <c r="F413">
        <v>0</v>
      </c>
      <c r="G413">
        <v>0</v>
      </c>
      <c r="H413">
        <v>0</v>
      </c>
      <c r="I413" t="str" cm="1">
        <f t="array" ref="I413">TEXT(SUM(10^Code_Mask*(Cohort[[#This Row],[Fetal Pilot Scans, validated or not]:[Has child had an 18 month assessment.  NB this includes limited data, courtesy assessments etc]]&gt;0)),"0000000")</f>
        <v>0100000</v>
      </c>
      <c r="M413" s="1" t="str">
        <f>VLOOKUP(Cohort[[#This Row],[Code]],Codes[],COLUMN(Codes[[#Headers],[Meaning]]),FALSE)</f>
        <v>Term scan, not assessed</v>
      </c>
      <c r="N413" s="1" t="str">
        <f>VLOOKUP(Cohort[[#This Row],[Code]],Codes[],COLUMN(Codes[[#Headers],[Parents Demographic]]),FALSE)</f>
        <v>Yes</v>
      </c>
      <c r="O413" s="1" t="str">
        <f>VLOOKUP(Cohort[[#This Row],[Code]],Codes[],COLUMN(Codes[[#Headers],[Mother''s Past Medical History]]),FALSE)</f>
        <v>Yes</v>
      </c>
      <c r="P413" s="1" t="str">
        <f>VLOOKUP(Cohort[[#This Row],[Code]],Codes[],COLUMN(Codes[[#Headers],[EDD + Mode of Conception]]),FALSE)</f>
        <v>Yes</v>
      </c>
      <c r="Q413" s="1" t="str">
        <f>VLOOKUP(Cohort[[#This Row],[Code]],Codes[],COLUMN(Codes[[#Headers],[Late Pregnancy History]]),FALSE)</f>
        <v>Yes</v>
      </c>
      <c r="R413" s="1" t="str">
        <f>VLOOKUP(Cohort[[#This Row],[Code]],Codes[],COLUMN(Codes[[#Headers],[Labour History]]),FALSE)</f>
        <v>Yes</v>
      </c>
      <c r="S413" s="1" t="str">
        <f>VLOOKUP(Cohort[[#This Row],[Code]],Codes[],COLUMN(Codes[[#Headers],[Baby Background Information]]),FALSE)</f>
        <v>Yes</v>
      </c>
      <c r="T413" s="1" t="str">
        <f>VLOOKUP(Cohort[[#This Row],[Code]],Codes[],COLUMN(Codes[[#Headers],[EPDS]]),FALSE)</f>
        <v>Yes</v>
      </c>
      <c r="U413" s="1" t="str">
        <f>VLOOKUP(Cohort[[#This Row],[Code]],Codes[],COLUMN(Codes[[#Headers],[Mother''s Medications]]),FALSE)</f>
        <v>Yes</v>
      </c>
      <c r="V413" s="1" t="str">
        <f>VLOOKUP(Cohort[[#This Row],[Code]],Codes[],COLUMN(Codes[[#Headers],[Baby Medications]]),FALSE)</f>
        <v>Yes</v>
      </c>
      <c r="W413" s="1" t="str">
        <f>VLOOKUP(Cohort[[#This Row],[Code]],Codes[],COLUMN(Codes[[#Headers],[Obstetric Histpry]]),FALSE)</f>
        <v>Yes</v>
      </c>
      <c r="X413" s="1" t="str">
        <f>VLOOKUP(Cohort[[#This Row],[Code]],Codes[],COLUMN(Codes[[#Headers],[18 Month Follow on Data]]),FALSE)</f>
        <v>No</v>
      </c>
    </row>
    <row r="414" spans="1:24" x14ac:dyDescent="0.2">
      <c r="A414" t="s">
        <v>426</v>
      </c>
      <c r="B414">
        <v>1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 t="str" cm="1">
        <f t="array" ref="I414">TEXT(SUM(10^Code_Mask*(Cohort[[#This Row],[Fetal Pilot Scans, validated or not]:[Has child had an 18 month assessment.  NB this includes limited data, courtesy assessments etc]]&gt;0)),"0000000")</f>
        <v>0000010</v>
      </c>
      <c r="M414" s="1" t="str">
        <f>VLOOKUP(Cohort[[#This Row],[Code]],Codes[],COLUMN(Codes[[#Headers],[Meaning]]),FALSE)</f>
        <v>Fetal pilot.  Not assessed.  Enrolment, EPDS, not cleaned</v>
      </c>
      <c r="N414" s="1" t="str">
        <f>VLOOKUP(Cohort[[#This Row],[Code]],Codes[],COLUMN(Codes[[#Headers],[Parents Demographic]]),FALSE)</f>
        <v>Yes - uncleaned</v>
      </c>
      <c r="O414" s="1" t="str">
        <f>VLOOKUP(Cohort[[#This Row],[Code]],Codes[],COLUMN(Codes[[#Headers],[Mother''s Past Medical History]]),FALSE)</f>
        <v>Yes - uncleaned</v>
      </c>
      <c r="P414" s="1" t="str">
        <f>VLOOKUP(Cohort[[#This Row],[Code]],Codes[],COLUMN(Codes[[#Headers],[EDD + Mode of Conception]]),FALSE)</f>
        <v>Yes - uncleaned</v>
      </c>
      <c r="Q414" s="1" t="str">
        <f>VLOOKUP(Cohort[[#This Row],[Code]],Codes[],COLUMN(Codes[[#Headers],[Late Pregnancy History]]),FALSE)</f>
        <v>No</v>
      </c>
      <c r="R414" s="1" t="str">
        <f>VLOOKUP(Cohort[[#This Row],[Code]],Codes[],COLUMN(Codes[[#Headers],[Labour History]]),FALSE)</f>
        <v>No</v>
      </c>
      <c r="S414" s="1" t="str">
        <f>VLOOKUP(Cohort[[#This Row],[Code]],Codes[],COLUMN(Codes[[#Headers],[Baby Background Information]]),FALSE)</f>
        <v>No</v>
      </c>
      <c r="T414" s="1" t="str">
        <f>VLOOKUP(Cohort[[#This Row],[Code]],Codes[],COLUMN(Codes[[#Headers],[EPDS]]),FALSE)</f>
        <v>Yes</v>
      </c>
      <c r="U414" s="1" t="str">
        <f>VLOOKUP(Cohort[[#This Row],[Code]],Codes[],COLUMN(Codes[[#Headers],[Mother''s Medications]]),FALSE)</f>
        <v>Yes - uncleaned</v>
      </c>
      <c r="V414" s="1" t="str">
        <f>VLOOKUP(Cohort[[#This Row],[Code]],Codes[],COLUMN(Codes[[#Headers],[Baby Medications]]),FALSE)</f>
        <v>No</v>
      </c>
      <c r="W414" s="1" t="str">
        <f>VLOOKUP(Cohort[[#This Row],[Code]],Codes[],COLUMN(Codes[[#Headers],[Obstetric Histpry]]),FALSE)</f>
        <v>Yes - uncleaned</v>
      </c>
      <c r="X414" s="1" t="str">
        <f>VLOOKUP(Cohort[[#This Row],[Code]],Codes[],COLUMN(Codes[[#Headers],[18 Month Follow on Data]]),FALSE)</f>
        <v>No</v>
      </c>
    </row>
    <row r="415" spans="1:24" x14ac:dyDescent="0.2">
      <c r="A415" t="s">
        <v>427</v>
      </c>
      <c r="B415">
        <v>1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 t="str" cm="1">
        <f t="array" ref="I415">TEXT(SUM(10^Code_Mask*(Cohort[[#This Row],[Fetal Pilot Scans, validated or not]:[Has child had an 18 month assessment.  NB this includes limited data, courtesy assessments etc]]&gt;0)),"0000000")</f>
        <v>0000010</v>
      </c>
      <c r="M415" s="1" t="str">
        <f>VLOOKUP(Cohort[[#This Row],[Code]],Codes[],COLUMN(Codes[[#Headers],[Meaning]]),FALSE)</f>
        <v>Fetal pilot.  Not assessed.  Enrolment, EPDS, not cleaned</v>
      </c>
      <c r="N415" s="1" t="str">
        <f>VLOOKUP(Cohort[[#This Row],[Code]],Codes[],COLUMN(Codes[[#Headers],[Parents Demographic]]),FALSE)</f>
        <v>Yes - uncleaned</v>
      </c>
      <c r="O415" s="1" t="str">
        <f>VLOOKUP(Cohort[[#This Row],[Code]],Codes[],COLUMN(Codes[[#Headers],[Mother''s Past Medical History]]),FALSE)</f>
        <v>Yes - uncleaned</v>
      </c>
      <c r="P415" s="1" t="str">
        <f>VLOOKUP(Cohort[[#This Row],[Code]],Codes[],COLUMN(Codes[[#Headers],[EDD + Mode of Conception]]),FALSE)</f>
        <v>Yes - uncleaned</v>
      </c>
      <c r="Q415" s="1" t="str">
        <f>VLOOKUP(Cohort[[#This Row],[Code]],Codes[],COLUMN(Codes[[#Headers],[Late Pregnancy History]]),FALSE)</f>
        <v>No</v>
      </c>
      <c r="R415" s="1" t="str">
        <f>VLOOKUP(Cohort[[#This Row],[Code]],Codes[],COLUMN(Codes[[#Headers],[Labour History]]),FALSE)</f>
        <v>No</v>
      </c>
      <c r="S415" s="1" t="str">
        <f>VLOOKUP(Cohort[[#This Row],[Code]],Codes[],COLUMN(Codes[[#Headers],[Baby Background Information]]),FALSE)</f>
        <v>No</v>
      </c>
      <c r="T415" s="1" t="str">
        <f>VLOOKUP(Cohort[[#This Row],[Code]],Codes[],COLUMN(Codes[[#Headers],[EPDS]]),FALSE)</f>
        <v>Yes</v>
      </c>
      <c r="U415" s="1" t="str">
        <f>VLOOKUP(Cohort[[#This Row],[Code]],Codes[],COLUMN(Codes[[#Headers],[Mother''s Medications]]),FALSE)</f>
        <v>Yes - uncleaned</v>
      </c>
      <c r="V415" s="1" t="str">
        <f>VLOOKUP(Cohort[[#This Row],[Code]],Codes[],COLUMN(Codes[[#Headers],[Baby Medications]]),FALSE)</f>
        <v>No</v>
      </c>
      <c r="W415" s="1" t="str">
        <f>VLOOKUP(Cohort[[#This Row],[Code]],Codes[],COLUMN(Codes[[#Headers],[Obstetric Histpry]]),FALSE)</f>
        <v>Yes - uncleaned</v>
      </c>
      <c r="X415" s="1" t="str">
        <f>VLOOKUP(Cohort[[#This Row],[Code]],Codes[],COLUMN(Codes[[#Headers],[18 Month Follow on Data]]),FALSE)</f>
        <v>No</v>
      </c>
    </row>
    <row r="416" spans="1:24" x14ac:dyDescent="0.2">
      <c r="A416" t="s">
        <v>428</v>
      </c>
      <c r="B416">
        <v>1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 t="str" cm="1">
        <f t="array" ref="I416">TEXT(SUM(10^Code_Mask*(Cohort[[#This Row],[Fetal Pilot Scans, validated or not]:[Has child had an 18 month assessment.  NB this includes limited data, courtesy assessments etc]]&gt;0)),"0000000")</f>
        <v>0000010</v>
      </c>
      <c r="M416" s="1" t="str">
        <f>VLOOKUP(Cohort[[#This Row],[Code]],Codes[],COLUMN(Codes[[#Headers],[Meaning]]),FALSE)</f>
        <v>Fetal pilot.  Not assessed.  Enrolment, EPDS, not cleaned</v>
      </c>
      <c r="N416" s="1" t="str">
        <f>VLOOKUP(Cohort[[#This Row],[Code]],Codes[],COLUMN(Codes[[#Headers],[Parents Demographic]]),FALSE)</f>
        <v>Yes - uncleaned</v>
      </c>
      <c r="O416" s="1" t="str">
        <f>VLOOKUP(Cohort[[#This Row],[Code]],Codes[],COLUMN(Codes[[#Headers],[Mother''s Past Medical History]]),FALSE)</f>
        <v>Yes - uncleaned</v>
      </c>
      <c r="P416" s="1" t="str">
        <f>VLOOKUP(Cohort[[#This Row],[Code]],Codes[],COLUMN(Codes[[#Headers],[EDD + Mode of Conception]]),FALSE)</f>
        <v>Yes - uncleaned</v>
      </c>
      <c r="Q416" s="1" t="str">
        <f>VLOOKUP(Cohort[[#This Row],[Code]],Codes[],COLUMN(Codes[[#Headers],[Late Pregnancy History]]),FALSE)</f>
        <v>No</v>
      </c>
      <c r="R416" s="1" t="str">
        <f>VLOOKUP(Cohort[[#This Row],[Code]],Codes[],COLUMN(Codes[[#Headers],[Labour History]]),FALSE)</f>
        <v>No</v>
      </c>
      <c r="S416" s="1" t="str">
        <f>VLOOKUP(Cohort[[#This Row],[Code]],Codes[],COLUMN(Codes[[#Headers],[Baby Background Information]]),FALSE)</f>
        <v>No</v>
      </c>
      <c r="T416" s="1" t="str">
        <f>VLOOKUP(Cohort[[#This Row],[Code]],Codes[],COLUMN(Codes[[#Headers],[EPDS]]),FALSE)</f>
        <v>Yes</v>
      </c>
      <c r="U416" s="1" t="str">
        <f>VLOOKUP(Cohort[[#This Row],[Code]],Codes[],COLUMN(Codes[[#Headers],[Mother''s Medications]]),FALSE)</f>
        <v>Yes - uncleaned</v>
      </c>
      <c r="V416" s="1" t="str">
        <f>VLOOKUP(Cohort[[#This Row],[Code]],Codes[],COLUMN(Codes[[#Headers],[Baby Medications]]),FALSE)</f>
        <v>No</v>
      </c>
      <c r="W416" s="1" t="str">
        <f>VLOOKUP(Cohort[[#This Row],[Code]],Codes[],COLUMN(Codes[[#Headers],[Obstetric Histpry]]),FALSE)</f>
        <v>Yes - uncleaned</v>
      </c>
      <c r="X416" s="1" t="str">
        <f>VLOOKUP(Cohort[[#This Row],[Code]],Codes[],COLUMN(Codes[[#Headers],[18 Month Follow on Data]]),FALSE)</f>
        <v>No</v>
      </c>
    </row>
    <row r="417" spans="1:24" x14ac:dyDescent="0.2">
      <c r="A417" t="s">
        <v>429</v>
      </c>
      <c r="B417">
        <v>1</v>
      </c>
      <c r="C417">
        <v>0</v>
      </c>
      <c r="D417">
        <v>0</v>
      </c>
      <c r="E417">
        <v>1</v>
      </c>
      <c r="F417">
        <v>0</v>
      </c>
      <c r="G417">
        <v>0</v>
      </c>
      <c r="H417">
        <v>1</v>
      </c>
      <c r="I417" t="str" cm="1">
        <f t="array" ref="I417">TEXT(SUM(10^Code_Mask*(Cohort[[#This Row],[Fetal Pilot Scans, validated or not]:[Has child had an 18 month assessment.  NB this includes limited data, courtesy assessments etc]]&gt;0)),"0000000")</f>
        <v>0100110</v>
      </c>
      <c r="M417" s="1" t="str">
        <f>VLOOKUP(Cohort[[#This Row],[Code]],Codes[],COLUMN(Codes[[#Headers],[Meaning]]),FALSE)</f>
        <v>Term scan + fetal pilot assessed at 18 months</v>
      </c>
      <c r="N417" s="1" t="str">
        <f>VLOOKUP(Cohort[[#This Row],[Code]],Codes[],COLUMN(Codes[[#Headers],[Parents Demographic]]),FALSE)</f>
        <v>Yes</v>
      </c>
      <c r="O417" s="1" t="str">
        <f>VLOOKUP(Cohort[[#This Row],[Code]],Codes[],COLUMN(Codes[[#Headers],[Mother''s Past Medical History]]),FALSE)</f>
        <v>Yes</v>
      </c>
      <c r="P417" s="1" t="str">
        <f>VLOOKUP(Cohort[[#This Row],[Code]],Codes[],COLUMN(Codes[[#Headers],[EDD + Mode of Conception]]),FALSE)</f>
        <v>Yes</v>
      </c>
      <c r="Q417" s="1" t="str">
        <f>VLOOKUP(Cohort[[#This Row],[Code]],Codes[],COLUMN(Codes[[#Headers],[Late Pregnancy History]]),FALSE)</f>
        <v>Yes</v>
      </c>
      <c r="R417" s="1" t="str">
        <f>VLOOKUP(Cohort[[#This Row],[Code]],Codes[],COLUMN(Codes[[#Headers],[Labour History]]),FALSE)</f>
        <v>Yes</v>
      </c>
      <c r="S417" s="1" t="str">
        <f>VLOOKUP(Cohort[[#This Row],[Code]],Codes[],COLUMN(Codes[[#Headers],[Baby Background Information]]),FALSE)</f>
        <v>Yes</v>
      </c>
      <c r="T417" s="1" t="str">
        <f>VLOOKUP(Cohort[[#This Row],[Code]],Codes[],COLUMN(Codes[[#Headers],[EPDS]]),FALSE)</f>
        <v>Yes</v>
      </c>
      <c r="U417" s="1" t="str">
        <f>VLOOKUP(Cohort[[#This Row],[Code]],Codes[],COLUMN(Codes[[#Headers],[Mother''s Medications]]),FALSE)</f>
        <v>Yes</v>
      </c>
      <c r="V417" s="1" t="str">
        <f>VLOOKUP(Cohort[[#This Row],[Code]],Codes[],COLUMN(Codes[[#Headers],[Baby Medications]]),FALSE)</f>
        <v>Yes</v>
      </c>
      <c r="W417" s="1" t="str">
        <f>VLOOKUP(Cohort[[#This Row],[Code]],Codes[],COLUMN(Codes[[#Headers],[Obstetric Histpry]]),FALSE)</f>
        <v>Yes</v>
      </c>
      <c r="X417" s="1" t="str">
        <f>VLOOKUP(Cohort[[#This Row],[Code]],Codes[],COLUMN(Codes[[#Headers],[18 Month Follow on Data]]),FALSE)</f>
        <v>Yes</v>
      </c>
    </row>
    <row r="418" spans="1:24" x14ac:dyDescent="0.2">
      <c r="A418" t="s">
        <v>430</v>
      </c>
      <c r="B418">
        <v>0</v>
      </c>
      <c r="C418">
        <v>0</v>
      </c>
      <c r="D418">
        <v>0</v>
      </c>
      <c r="E418">
        <v>1</v>
      </c>
      <c r="F418">
        <v>0</v>
      </c>
      <c r="G418">
        <v>0</v>
      </c>
      <c r="H418">
        <v>1</v>
      </c>
      <c r="I418" t="str" cm="1">
        <f t="array" ref="I418">TEXT(SUM(10^Code_Mask*(Cohort[[#This Row],[Fetal Pilot Scans, validated or not]:[Has child had an 18 month assessment.  NB this includes limited data, courtesy assessments etc]]&gt;0)),"0000000")</f>
        <v>0100100</v>
      </c>
      <c r="M418" s="1" t="str">
        <f>VLOOKUP(Cohort[[#This Row],[Code]],Codes[],COLUMN(Codes[[#Headers],[Meaning]]),FALSE)</f>
        <v>Term scan, Assessed at 18 months</v>
      </c>
      <c r="N418" s="1" t="str">
        <f>VLOOKUP(Cohort[[#This Row],[Code]],Codes[],COLUMN(Codes[[#Headers],[Parents Demographic]]),FALSE)</f>
        <v>Yes</v>
      </c>
      <c r="O418" s="1" t="str">
        <f>VLOOKUP(Cohort[[#This Row],[Code]],Codes[],COLUMN(Codes[[#Headers],[Mother''s Past Medical History]]),FALSE)</f>
        <v>Yes</v>
      </c>
      <c r="P418" s="1" t="str">
        <f>VLOOKUP(Cohort[[#This Row],[Code]],Codes[],COLUMN(Codes[[#Headers],[EDD + Mode of Conception]]),FALSE)</f>
        <v>Yes</v>
      </c>
      <c r="Q418" s="1" t="str">
        <f>VLOOKUP(Cohort[[#This Row],[Code]],Codes[],COLUMN(Codes[[#Headers],[Late Pregnancy History]]),FALSE)</f>
        <v>Yes</v>
      </c>
      <c r="R418" s="1" t="str">
        <f>VLOOKUP(Cohort[[#This Row],[Code]],Codes[],COLUMN(Codes[[#Headers],[Labour History]]),FALSE)</f>
        <v>Yes</v>
      </c>
      <c r="S418" s="1" t="str">
        <f>VLOOKUP(Cohort[[#This Row],[Code]],Codes[],COLUMN(Codes[[#Headers],[Baby Background Information]]),FALSE)</f>
        <v>Yes</v>
      </c>
      <c r="T418" s="1" t="str">
        <f>VLOOKUP(Cohort[[#This Row],[Code]],Codes[],COLUMN(Codes[[#Headers],[EPDS]]),FALSE)</f>
        <v>Yes</v>
      </c>
      <c r="U418" s="1" t="str">
        <f>VLOOKUP(Cohort[[#This Row],[Code]],Codes[],COLUMN(Codes[[#Headers],[Mother''s Medications]]),FALSE)</f>
        <v>Yes</v>
      </c>
      <c r="V418" s="1" t="str">
        <f>VLOOKUP(Cohort[[#This Row],[Code]],Codes[],COLUMN(Codes[[#Headers],[Baby Medications]]),FALSE)</f>
        <v>Yes</v>
      </c>
      <c r="W418" s="1" t="str">
        <f>VLOOKUP(Cohort[[#This Row],[Code]],Codes[],COLUMN(Codes[[#Headers],[Obstetric Histpry]]),FALSE)</f>
        <v>Yes</v>
      </c>
      <c r="X418" s="1" t="str">
        <f>VLOOKUP(Cohort[[#This Row],[Code]],Codes[],COLUMN(Codes[[#Headers],[18 Month Follow on Data]]),FALSE)</f>
        <v>Yes</v>
      </c>
    </row>
    <row r="419" spans="1:24" x14ac:dyDescent="0.2">
      <c r="A419" t="s">
        <v>431</v>
      </c>
      <c r="B419">
        <v>0</v>
      </c>
      <c r="C419">
        <v>0</v>
      </c>
      <c r="D419">
        <v>0</v>
      </c>
      <c r="E419">
        <v>1</v>
      </c>
      <c r="F419">
        <v>0</v>
      </c>
      <c r="G419">
        <v>0</v>
      </c>
      <c r="H419">
        <v>1</v>
      </c>
      <c r="I419" t="str" cm="1">
        <f t="array" ref="I419">TEXT(SUM(10^Code_Mask*(Cohort[[#This Row],[Fetal Pilot Scans, validated or not]:[Has child had an 18 month assessment.  NB this includes limited data, courtesy assessments etc]]&gt;0)),"0000000")</f>
        <v>0100100</v>
      </c>
      <c r="M419" s="1" t="str">
        <f>VLOOKUP(Cohort[[#This Row],[Code]],Codes[],COLUMN(Codes[[#Headers],[Meaning]]),FALSE)</f>
        <v>Term scan, Assessed at 18 months</v>
      </c>
      <c r="N419" s="1" t="str">
        <f>VLOOKUP(Cohort[[#This Row],[Code]],Codes[],COLUMN(Codes[[#Headers],[Parents Demographic]]),FALSE)</f>
        <v>Yes</v>
      </c>
      <c r="O419" s="1" t="str">
        <f>VLOOKUP(Cohort[[#This Row],[Code]],Codes[],COLUMN(Codes[[#Headers],[Mother''s Past Medical History]]),FALSE)</f>
        <v>Yes</v>
      </c>
      <c r="P419" s="1" t="str">
        <f>VLOOKUP(Cohort[[#This Row],[Code]],Codes[],COLUMN(Codes[[#Headers],[EDD + Mode of Conception]]),FALSE)</f>
        <v>Yes</v>
      </c>
      <c r="Q419" s="1" t="str">
        <f>VLOOKUP(Cohort[[#This Row],[Code]],Codes[],COLUMN(Codes[[#Headers],[Late Pregnancy History]]),FALSE)</f>
        <v>Yes</v>
      </c>
      <c r="R419" s="1" t="str">
        <f>VLOOKUP(Cohort[[#This Row],[Code]],Codes[],COLUMN(Codes[[#Headers],[Labour History]]),FALSE)</f>
        <v>Yes</v>
      </c>
      <c r="S419" s="1" t="str">
        <f>VLOOKUP(Cohort[[#This Row],[Code]],Codes[],COLUMN(Codes[[#Headers],[Baby Background Information]]),FALSE)</f>
        <v>Yes</v>
      </c>
      <c r="T419" s="1" t="str">
        <f>VLOOKUP(Cohort[[#This Row],[Code]],Codes[],COLUMN(Codes[[#Headers],[EPDS]]),FALSE)</f>
        <v>Yes</v>
      </c>
      <c r="U419" s="1" t="str">
        <f>VLOOKUP(Cohort[[#This Row],[Code]],Codes[],COLUMN(Codes[[#Headers],[Mother''s Medications]]),FALSE)</f>
        <v>Yes</v>
      </c>
      <c r="V419" s="1" t="str">
        <f>VLOOKUP(Cohort[[#This Row],[Code]],Codes[],COLUMN(Codes[[#Headers],[Baby Medications]]),FALSE)</f>
        <v>Yes</v>
      </c>
      <c r="W419" s="1" t="str">
        <f>VLOOKUP(Cohort[[#This Row],[Code]],Codes[],COLUMN(Codes[[#Headers],[Obstetric Histpry]]),FALSE)</f>
        <v>Yes</v>
      </c>
      <c r="X419" s="1" t="str">
        <f>VLOOKUP(Cohort[[#This Row],[Code]],Codes[],COLUMN(Codes[[#Headers],[18 Month Follow on Data]]),FALSE)</f>
        <v>Yes</v>
      </c>
    </row>
    <row r="420" spans="1:24" ht="51" x14ac:dyDescent="0.2">
      <c r="A420" t="s">
        <v>432</v>
      </c>
      <c r="B420">
        <v>0</v>
      </c>
      <c r="C420">
        <v>0</v>
      </c>
      <c r="D420">
        <v>0</v>
      </c>
      <c r="E420">
        <v>1</v>
      </c>
      <c r="F420">
        <v>0</v>
      </c>
      <c r="G420">
        <v>0</v>
      </c>
      <c r="H420">
        <v>0</v>
      </c>
      <c r="I420" t="str" cm="1">
        <f t="array" ref="I420">TEXT(SUM(10^Code_Mask*(Cohort[[#This Row],[Fetal Pilot Scans, validated or not]:[Has child had an 18 month assessment.  NB this includes limited data, courtesy assessments etc]]&gt;0)),"0000000")</f>
        <v>0100000</v>
      </c>
      <c r="K420" s="1" t="s">
        <v>16</v>
      </c>
      <c r="M420" s="1" t="str">
        <f>VLOOKUP(Cohort[[#This Row],[Code]],Codes[],COLUMN(Codes[[#Headers],[Meaning]]),FALSE)</f>
        <v>Term scan, not assessed</v>
      </c>
      <c r="N420" s="1" t="str">
        <f>VLOOKUP(Cohort[[#This Row],[Code]],Codes[],COLUMN(Codes[[#Headers],[Parents Demographic]]),FALSE)</f>
        <v>Yes</v>
      </c>
      <c r="O420" s="1" t="str">
        <f>VLOOKUP(Cohort[[#This Row],[Code]],Codes[],COLUMN(Codes[[#Headers],[Mother''s Past Medical History]]),FALSE)</f>
        <v>Yes</v>
      </c>
      <c r="P420" s="1" t="str">
        <f>VLOOKUP(Cohort[[#This Row],[Code]],Codes[],COLUMN(Codes[[#Headers],[EDD + Mode of Conception]]),FALSE)</f>
        <v>Yes</v>
      </c>
      <c r="Q420" s="1" t="str">
        <f>VLOOKUP(Cohort[[#This Row],[Code]],Codes[],COLUMN(Codes[[#Headers],[Late Pregnancy History]]),FALSE)</f>
        <v>Yes</v>
      </c>
      <c r="R420" s="1" t="str">
        <f>VLOOKUP(Cohort[[#This Row],[Code]],Codes[],COLUMN(Codes[[#Headers],[Labour History]]),FALSE)</f>
        <v>Yes</v>
      </c>
      <c r="S420" s="1" t="str">
        <f>VLOOKUP(Cohort[[#This Row],[Code]],Codes[],COLUMN(Codes[[#Headers],[Baby Background Information]]),FALSE)</f>
        <v>Yes</v>
      </c>
      <c r="T420" s="1" t="str">
        <f>VLOOKUP(Cohort[[#This Row],[Code]],Codes[],COLUMN(Codes[[#Headers],[EPDS]]),FALSE)</f>
        <v>Yes</v>
      </c>
      <c r="U420" s="1" t="str">
        <f>VLOOKUP(Cohort[[#This Row],[Code]],Codes[],COLUMN(Codes[[#Headers],[Mother''s Medications]]),FALSE)</f>
        <v>Yes</v>
      </c>
      <c r="V420" s="1" t="str">
        <f>VLOOKUP(Cohort[[#This Row],[Code]],Codes[],COLUMN(Codes[[#Headers],[Baby Medications]]),FALSE)</f>
        <v>Yes</v>
      </c>
      <c r="W420" s="1" t="str">
        <f>VLOOKUP(Cohort[[#This Row],[Code]],Codes[],COLUMN(Codes[[#Headers],[Obstetric Histpry]]),FALSE)</f>
        <v>Yes</v>
      </c>
      <c r="X420" s="1" t="str">
        <f>VLOOKUP(Cohort[[#This Row],[Code]],Codes[],COLUMN(Codes[[#Headers],[18 Month Follow on Data]]),FALSE)</f>
        <v>No</v>
      </c>
    </row>
    <row r="421" spans="1:24" x14ac:dyDescent="0.2">
      <c r="A421" t="s">
        <v>433</v>
      </c>
      <c r="B421">
        <v>0</v>
      </c>
      <c r="C421">
        <v>0</v>
      </c>
      <c r="D421">
        <v>0</v>
      </c>
      <c r="E421">
        <v>1</v>
      </c>
      <c r="F421">
        <v>0</v>
      </c>
      <c r="G421">
        <v>0</v>
      </c>
      <c r="H421">
        <v>1</v>
      </c>
      <c r="I421" t="str" cm="1">
        <f t="array" ref="I421">TEXT(SUM(10^Code_Mask*(Cohort[[#This Row],[Fetal Pilot Scans, validated or not]:[Has child had an 18 month assessment.  NB this includes limited data, courtesy assessments etc]]&gt;0)),"0000000")</f>
        <v>0100100</v>
      </c>
      <c r="M421" s="1" t="str">
        <f>VLOOKUP(Cohort[[#This Row],[Code]],Codes[],COLUMN(Codes[[#Headers],[Meaning]]),FALSE)</f>
        <v>Term scan, Assessed at 18 months</v>
      </c>
      <c r="N421" s="1" t="str">
        <f>VLOOKUP(Cohort[[#This Row],[Code]],Codes[],COLUMN(Codes[[#Headers],[Parents Demographic]]),FALSE)</f>
        <v>Yes</v>
      </c>
      <c r="O421" s="1" t="str">
        <f>VLOOKUP(Cohort[[#This Row],[Code]],Codes[],COLUMN(Codes[[#Headers],[Mother''s Past Medical History]]),FALSE)</f>
        <v>Yes</v>
      </c>
      <c r="P421" s="1" t="str">
        <f>VLOOKUP(Cohort[[#This Row],[Code]],Codes[],COLUMN(Codes[[#Headers],[EDD + Mode of Conception]]),FALSE)</f>
        <v>Yes</v>
      </c>
      <c r="Q421" s="1" t="str">
        <f>VLOOKUP(Cohort[[#This Row],[Code]],Codes[],COLUMN(Codes[[#Headers],[Late Pregnancy History]]),FALSE)</f>
        <v>Yes</v>
      </c>
      <c r="R421" s="1" t="str">
        <f>VLOOKUP(Cohort[[#This Row],[Code]],Codes[],COLUMN(Codes[[#Headers],[Labour History]]),FALSE)</f>
        <v>Yes</v>
      </c>
      <c r="S421" s="1" t="str">
        <f>VLOOKUP(Cohort[[#This Row],[Code]],Codes[],COLUMN(Codes[[#Headers],[Baby Background Information]]),FALSE)</f>
        <v>Yes</v>
      </c>
      <c r="T421" s="1" t="str">
        <f>VLOOKUP(Cohort[[#This Row],[Code]],Codes[],COLUMN(Codes[[#Headers],[EPDS]]),FALSE)</f>
        <v>Yes</v>
      </c>
      <c r="U421" s="1" t="str">
        <f>VLOOKUP(Cohort[[#This Row],[Code]],Codes[],COLUMN(Codes[[#Headers],[Mother''s Medications]]),FALSE)</f>
        <v>Yes</v>
      </c>
      <c r="V421" s="1" t="str">
        <f>VLOOKUP(Cohort[[#This Row],[Code]],Codes[],COLUMN(Codes[[#Headers],[Baby Medications]]),FALSE)</f>
        <v>Yes</v>
      </c>
      <c r="W421" s="1" t="str">
        <f>VLOOKUP(Cohort[[#This Row],[Code]],Codes[],COLUMN(Codes[[#Headers],[Obstetric Histpry]]),FALSE)</f>
        <v>Yes</v>
      </c>
      <c r="X421" s="1" t="str">
        <f>VLOOKUP(Cohort[[#This Row],[Code]],Codes[],COLUMN(Codes[[#Headers],[18 Month Follow on Data]]),FALSE)</f>
        <v>Yes</v>
      </c>
    </row>
    <row r="422" spans="1:24" x14ac:dyDescent="0.2">
      <c r="A422" t="s">
        <v>434</v>
      </c>
      <c r="B422">
        <v>0</v>
      </c>
      <c r="C422">
        <v>0</v>
      </c>
      <c r="D422">
        <v>0</v>
      </c>
      <c r="E422">
        <v>1</v>
      </c>
      <c r="F422">
        <v>0</v>
      </c>
      <c r="G422">
        <v>0</v>
      </c>
      <c r="H422">
        <v>1</v>
      </c>
      <c r="I422" t="str" cm="1">
        <f t="array" ref="I422">TEXT(SUM(10^Code_Mask*(Cohort[[#This Row],[Fetal Pilot Scans, validated or not]:[Has child had an 18 month assessment.  NB this includes limited data, courtesy assessments etc]]&gt;0)),"0000000")</f>
        <v>0100100</v>
      </c>
      <c r="M422" s="1" t="str">
        <f>VLOOKUP(Cohort[[#This Row],[Code]],Codes[],COLUMN(Codes[[#Headers],[Meaning]]),FALSE)</f>
        <v>Term scan, Assessed at 18 months</v>
      </c>
      <c r="N422" s="1" t="str">
        <f>VLOOKUP(Cohort[[#This Row],[Code]],Codes[],COLUMN(Codes[[#Headers],[Parents Demographic]]),FALSE)</f>
        <v>Yes</v>
      </c>
      <c r="O422" s="1" t="str">
        <f>VLOOKUP(Cohort[[#This Row],[Code]],Codes[],COLUMN(Codes[[#Headers],[Mother''s Past Medical History]]),FALSE)</f>
        <v>Yes</v>
      </c>
      <c r="P422" s="1" t="str">
        <f>VLOOKUP(Cohort[[#This Row],[Code]],Codes[],COLUMN(Codes[[#Headers],[EDD + Mode of Conception]]),FALSE)</f>
        <v>Yes</v>
      </c>
      <c r="Q422" s="1" t="str">
        <f>VLOOKUP(Cohort[[#This Row],[Code]],Codes[],COLUMN(Codes[[#Headers],[Late Pregnancy History]]),FALSE)</f>
        <v>Yes</v>
      </c>
      <c r="R422" s="1" t="str">
        <f>VLOOKUP(Cohort[[#This Row],[Code]],Codes[],COLUMN(Codes[[#Headers],[Labour History]]),FALSE)</f>
        <v>Yes</v>
      </c>
      <c r="S422" s="1" t="str">
        <f>VLOOKUP(Cohort[[#This Row],[Code]],Codes[],COLUMN(Codes[[#Headers],[Baby Background Information]]),FALSE)</f>
        <v>Yes</v>
      </c>
      <c r="T422" s="1" t="str">
        <f>VLOOKUP(Cohort[[#This Row],[Code]],Codes[],COLUMN(Codes[[#Headers],[EPDS]]),FALSE)</f>
        <v>Yes</v>
      </c>
      <c r="U422" s="1" t="str">
        <f>VLOOKUP(Cohort[[#This Row],[Code]],Codes[],COLUMN(Codes[[#Headers],[Mother''s Medications]]),FALSE)</f>
        <v>Yes</v>
      </c>
      <c r="V422" s="1" t="str">
        <f>VLOOKUP(Cohort[[#This Row],[Code]],Codes[],COLUMN(Codes[[#Headers],[Baby Medications]]),FALSE)</f>
        <v>Yes</v>
      </c>
      <c r="W422" s="1" t="str">
        <f>VLOOKUP(Cohort[[#This Row],[Code]],Codes[],COLUMN(Codes[[#Headers],[Obstetric Histpry]]),FALSE)</f>
        <v>Yes</v>
      </c>
      <c r="X422" s="1" t="str">
        <f>VLOOKUP(Cohort[[#This Row],[Code]],Codes[],COLUMN(Codes[[#Headers],[18 Month Follow on Data]]),FALSE)</f>
        <v>Yes</v>
      </c>
    </row>
    <row r="423" spans="1:24" x14ac:dyDescent="0.2">
      <c r="A423" t="s">
        <v>435</v>
      </c>
      <c r="B423">
        <v>0</v>
      </c>
      <c r="C423">
        <v>0</v>
      </c>
      <c r="D423">
        <v>0</v>
      </c>
      <c r="E423">
        <v>1</v>
      </c>
      <c r="F423">
        <v>0</v>
      </c>
      <c r="G423">
        <v>0</v>
      </c>
      <c r="H423">
        <v>1</v>
      </c>
      <c r="I423" t="str" cm="1">
        <f t="array" ref="I423">TEXT(SUM(10^Code_Mask*(Cohort[[#This Row],[Fetal Pilot Scans, validated or not]:[Has child had an 18 month assessment.  NB this includes limited data, courtesy assessments etc]]&gt;0)),"0000000")</f>
        <v>0100100</v>
      </c>
      <c r="M423" s="1" t="str">
        <f>VLOOKUP(Cohort[[#This Row],[Code]],Codes[],COLUMN(Codes[[#Headers],[Meaning]]),FALSE)</f>
        <v>Term scan, Assessed at 18 months</v>
      </c>
      <c r="N423" s="1" t="str">
        <f>VLOOKUP(Cohort[[#This Row],[Code]],Codes[],COLUMN(Codes[[#Headers],[Parents Demographic]]),FALSE)</f>
        <v>Yes</v>
      </c>
      <c r="O423" s="1" t="str">
        <f>VLOOKUP(Cohort[[#This Row],[Code]],Codes[],COLUMN(Codes[[#Headers],[Mother''s Past Medical History]]),FALSE)</f>
        <v>Yes</v>
      </c>
      <c r="P423" s="1" t="str">
        <f>VLOOKUP(Cohort[[#This Row],[Code]],Codes[],COLUMN(Codes[[#Headers],[EDD + Mode of Conception]]),FALSE)</f>
        <v>Yes</v>
      </c>
      <c r="Q423" s="1" t="str">
        <f>VLOOKUP(Cohort[[#This Row],[Code]],Codes[],COLUMN(Codes[[#Headers],[Late Pregnancy History]]),FALSE)</f>
        <v>Yes</v>
      </c>
      <c r="R423" s="1" t="str">
        <f>VLOOKUP(Cohort[[#This Row],[Code]],Codes[],COLUMN(Codes[[#Headers],[Labour History]]),FALSE)</f>
        <v>Yes</v>
      </c>
      <c r="S423" s="1" t="str">
        <f>VLOOKUP(Cohort[[#This Row],[Code]],Codes[],COLUMN(Codes[[#Headers],[Baby Background Information]]),FALSE)</f>
        <v>Yes</v>
      </c>
      <c r="T423" s="1" t="str">
        <f>VLOOKUP(Cohort[[#This Row],[Code]],Codes[],COLUMN(Codes[[#Headers],[EPDS]]),FALSE)</f>
        <v>Yes</v>
      </c>
      <c r="U423" s="1" t="str">
        <f>VLOOKUP(Cohort[[#This Row],[Code]],Codes[],COLUMN(Codes[[#Headers],[Mother''s Medications]]),FALSE)</f>
        <v>Yes</v>
      </c>
      <c r="V423" s="1" t="str">
        <f>VLOOKUP(Cohort[[#This Row],[Code]],Codes[],COLUMN(Codes[[#Headers],[Baby Medications]]),FALSE)</f>
        <v>Yes</v>
      </c>
      <c r="W423" s="1" t="str">
        <f>VLOOKUP(Cohort[[#This Row],[Code]],Codes[],COLUMN(Codes[[#Headers],[Obstetric Histpry]]),FALSE)</f>
        <v>Yes</v>
      </c>
      <c r="X423" s="1" t="str">
        <f>VLOOKUP(Cohort[[#This Row],[Code]],Codes[],COLUMN(Codes[[#Headers],[18 Month Follow on Data]]),FALSE)</f>
        <v>Yes</v>
      </c>
    </row>
    <row r="424" spans="1:24" x14ac:dyDescent="0.2">
      <c r="A424" t="s">
        <v>436</v>
      </c>
      <c r="B424">
        <v>0</v>
      </c>
      <c r="C424">
        <v>0</v>
      </c>
      <c r="D424">
        <v>0</v>
      </c>
      <c r="E424">
        <v>1</v>
      </c>
      <c r="F424">
        <v>0</v>
      </c>
      <c r="G424">
        <v>0</v>
      </c>
      <c r="H424">
        <v>1</v>
      </c>
      <c r="I424" t="str" cm="1">
        <f t="array" ref="I424">TEXT(SUM(10^Code_Mask*(Cohort[[#This Row],[Fetal Pilot Scans, validated or not]:[Has child had an 18 month assessment.  NB this includes limited data, courtesy assessments etc]]&gt;0)),"0000000")</f>
        <v>0100100</v>
      </c>
      <c r="M424" s="1" t="str">
        <f>VLOOKUP(Cohort[[#This Row],[Code]],Codes[],COLUMN(Codes[[#Headers],[Meaning]]),FALSE)</f>
        <v>Term scan, Assessed at 18 months</v>
      </c>
      <c r="N424" s="1" t="str">
        <f>VLOOKUP(Cohort[[#This Row],[Code]],Codes[],COLUMN(Codes[[#Headers],[Parents Demographic]]),FALSE)</f>
        <v>Yes</v>
      </c>
      <c r="O424" s="1" t="str">
        <f>VLOOKUP(Cohort[[#This Row],[Code]],Codes[],COLUMN(Codes[[#Headers],[Mother''s Past Medical History]]),FALSE)</f>
        <v>Yes</v>
      </c>
      <c r="P424" s="1" t="str">
        <f>VLOOKUP(Cohort[[#This Row],[Code]],Codes[],COLUMN(Codes[[#Headers],[EDD + Mode of Conception]]),FALSE)</f>
        <v>Yes</v>
      </c>
      <c r="Q424" s="1" t="str">
        <f>VLOOKUP(Cohort[[#This Row],[Code]],Codes[],COLUMN(Codes[[#Headers],[Late Pregnancy History]]),FALSE)</f>
        <v>Yes</v>
      </c>
      <c r="R424" s="1" t="str">
        <f>VLOOKUP(Cohort[[#This Row],[Code]],Codes[],COLUMN(Codes[[#Headers],[Labour History]]),FALSE)</f>
        <v>Yes</v>
      </c>
      <c r="S424" s="1" t="str">
        <f>VLOOKUP(Cohort[[#This Row],[Code]],Codes[],COLUMN(Codes[[#Headers],[Baby Background Information]]),FALSE)</f>
        <v>Yes</v>
      </c>
      <c r="T424" s="1" t="str">
        <f>VLOOKUP(Cohort[[#This Row],[Code]],Codes[],COLUMN(Codes[[#Headers],[EPDS]]),FALSE)</f>
        <v>Yes</v>
      </c>
      <c r="U424" s="1" t="str">
        <f>VLOOKUP(Cohort[[#This Row],[Code]],Codes[],COLUMN(Codes[[#Headers],[Mother''s Medications]]),FALSE)</f>
        <v>Yes</v>
      </c>
      <c r="V424" s="1" t="str">
        <f>VLOOKUP(Cohort[[#This Row],[Code]],Codes[],COLUMN(Codes[[#Headers],[Baby Medications]]),FALSE)</f>
        <v>Yes</v>
      </c>
      <c r="W424" s="1" t="str">
        <f>VLOOKUP(Cohort[[#This Row],[Code]],Codes[],COLUMN(Codes[[#Headers],[Obstetric Histpry]]),FALSE)</f>
        <v>Yes</v>
      </c>
      <c r="X424" s="1" t="str">
        <f>VLOOKUP(Cohort[[#This Row],[Code]],Codes[],COLUMN(Codes[[#Headers],[18 Month Follow on Data]]),FALSE)</f>
        <v>Yes</v>
      </c>
    </row>
    <row r="425" spans="1:24" x14ac:dyDescent="0.2">
      <c r="A425" t="s">
        <v>437</v>
      </c>
      <c r="B425">
        <v>0</v>
      </c>
      <c r="C425">
        <v>0</v>
      </c>
      <c r="D425">
        <v>0</v>
      </c>
      <c r="E425">
        <v>1</v>
      </c>
      <c r="F425">
        <v>0</v>
      </c>
      <c r="G425">
        <v>0</v>
      </c>
      <c r="H425">
        <v>1</v>
      </c>
      <c r="I425" t="str" cm="1">
        <f t="array" ref="I425">TEXT(SUM(10^Code_Mask*(Cohort[[#This Row],[Fetal Pilot Scans, validated or not]:[Has child had an 18 month assessment.  NB this includes limited data, courtesy assessments etc]]&gt;0)),"0000000")</f>
        <v>0100100</v>
      </c>
      <c r="M425" s="1" t="str">
        <f>VLOOKUP(Cohort[[#This Row],[Code]],Codes[],COLUMN(Codes[[#Headers],[Meaning]]),FALSE)</f>
        <v>Term scan, Assessed at 18 months</v>
      </c>
      <c r="N425" s="1" t="str">
        <f>VLOOKUP(Cohort[[#This Row],[Code]],Codes[],COLUMN(Codes[[#Headers],[Parents Demographic]]),FALSE)</f>
        <v>Yes</v>
      </c>
      <c r="O425" s="1" t="str">
        <f>VLOOKUP(Cohort[[#This Row],[Code]],Codes[],COLUMN(Codes[[#Headers],[Mother''s Past Medical History]]),FALSE)</f>
        <v>Yes</v>
      </c>
      <c r="P425" s="1" t="str">
        <f>VLOOKUP(Cohort[[#This Row],[Code]],Codes[],COLUMN(Codes[[#Headers],[EDD + Mode of Conception]]),FALSE)</f>
        <v>Yes</v>
      </c>
      <c r="Q425" s="1" t="str">
        <f>VLOOKUP(Cohort[[#This Row],[Code]],Codes[],COLUMN(Codes[[#Headers],[Late Pregnancy History]]),FALSE)</f>
        <v>Yes</v>
      </c>
      <c r="R425" s="1" t="str">
        <f>VLOOKUP(Cohort[[#This Row],[Code]],Codes[],COLUMN(Codes[[#Headers],[Labour History]]),FALSE)</f>
        <v>Yes</v>
      </c>
      <c r="S425" s="1" t="str">
        <f>VLOOKUP(Cohort[[#This Row],[Code]],Codes[],COLUMN(Codes[[#Headers],[Baby Background Information]]),FALSE)</f>
        <v>Yes</v>
      </c>
      <c r="T425" s="1" t="str">
        <f>VLOOKUP(Cohort[[#This Row],[Code]],Codes[],COLUMN(Codes[[#Headers],[EPDS]]),FALSE)</f>
        <v>Yes</v>
      </c>
      <c r="U425" s="1" t="str">
        <f>VLOOKUP(Cohort[[#This Row],[Code]],Codes[],COLUMN(Codes[[#Headers],[Mother''s Medications]]),FALSE)</f>
        <v>Yes</v>
      </c>
      <c r="V425" s="1" t="str">
        <f>VLOOKUP(Cohort[[#This Row],[Code]],Codes[],COLUMN(Codes[[#Headers],[Baby Medications]]),FALSE)</f>
        <v>Yes</v>
      </c>
      <c r="W425" s="1" t="str">
        <f>VLOOKUP(Cohort[[#This Row],[Code]],Codes[],COLUMN(Codes[[#Headers],[Obstetric Histpry]]),FALSE)</f>
        <v>Yes</v>
      </c>
      <c r="X425" s="1" t="str">
        <f>VLOOKUP(Cohort[[#This Row],[Code]],Codes[],COLUMN(Codes[[#Headers],[18 Month Follow on Data]]),FALSE)</f>
        <v>Yes</v>
      </c>
    </row>
    <row r="426" spans="1:24" x14ac:dyDescent="0.2">
      <c r="A426" t="s">
        <v>438</v>
      </c>
      <c r="B426">
        <v>0</v>
      </c>
      <c r="C426">
        <v>0</v>
      </c>
      <c r="D426">
        <v>0</v>
      </c>
      <c r="E426">
        <v>1</v>
      </c>
      <c r="F426">
        <v>0</v>
      </c>
      <c r="G426">
        <v>0</v>
      </c>
      <c r="H426">
        <v>1</v>
      </c>
      <c r="I426" t="str" cm="1">
        <f t="array" ref="I426">TEXT(SUM(10^Code_Mask*(Cohort[[#This Row],[Fetal Pilot Scans, validated or not]:[Has child had an 18 month assessment.  NB this includes limited data, courtesy assessments etc]]&gt;0)),"0000000")</f>
        <v>0100100</v>
      </c>
      <c r="M426" s="1" t="str">
        <f>VLOOKUP(Cohort[[#This Row],[Code]],Codes[],COLUMN(Codes[[#Headers],[Meaning]]),FALSE)</f>
        <v>Term scan, Assessed at 18 months</v>
      </c>
      <c r="N426" s="1" t="str">
        <f>VLOOKUP(Cohort[[#This Row],[Code]],Codes[],COLUMN(Codes[[#Headers],[Parents Demographic]]),FALSE)</f>
        <v>Yes</v>
      </c>
      <c r="O426" s="1" t="str">
        <f>VLOOKUP(Cohort[[#This Row],[Code]],Codes[],COLUMN(Codes[[#Headers],[Mother''s Past Medical History]]),FALSE)</f>
        <v>Yes</v>
      </c>
      <c r="P426" s="1" t="str">
        <f>VLOOKUP(Cohort[[#This Row],[Code]],Codes[],COLUMN(Codes[[#Headers],[EDD + Mode of Conception]]),FALSE)</f>
        <v>Yes</v>
      </c>
      <c r="Q426" s="1" t="str">
        <f>VLOOKUP(Cohort[[#This Row],[Code]],Codes[],COLUMN(Codes[[#Headers],[Late Pregnancy History]]),FALSE)</f>
        <v>Yes</v>
      </c>
      <c r="R426" s="1" t="str">
        <f>VLOOKUP(Cohort[[#This Row],[Code]],Codes[],COLUMN(Codes[[#Headers],[Labour History]]),FALSE)</f>
        <v>Yes</v>
      </c>
      <c r="S426" s="1" t="str">
        <f>VLOOKUP(Cohort[[#This Row],[Code]],Codes[],COLUMN(Codes[[#Headers],[Baby Background Information]]),FALSE)</f>
        <v>Yes</v>
      </c>
      <c r="T426" s="1" t="str">
        <f>VLOOKUP(Cohort[[#This Row],[Code]],Codes[],COLUMN(Codes[[#Headers],[EPDS]]),FALSE)</f>
        <v>Yes</v>
      </c>
      <c r="U426" s="1" t="str">
        <f>VLOOKUP(Cohort[[#This Row],[Code]],Codes[],COLUMN(Codes[[#Headers],[Mother''s Medications]]),FALSE)</f>
        <v>Yes</v>
      </c>
      <c r="V426" s="1" t="str">
        <f>VLOOKUP(Cohort[[#This Row],[Code]],Codes[],COLUMN(Codes[[#Headers],[Baby Medications]]),FALSE)</f>
        <v>Yes</v>
      </c>
      <c r="W426" s="1" t="str">
        <f>VLOOKUP(Cohort[[#This Row],[Code]],Codes[],COLUMN(Codes[[#Headers],[Obstetric Histpry]]),FALSE)</f>
        <v>Yes</v>
      </c>
      <c r="X426" s="1" t="str">
        <f>VLOOKUP(Cohort[[#This Row],[Code]],Codes[],COLUMN(Codes[[#Headers],[18 Month Follow on Data]]),FALSE)</f>
        <v>Yes</v>
      </c>
    </row>
    <row r="427" spans="1:24" x14ac:dyDescent="0.2">
      <c r="A427" t="s">
        <v>439</v>
      </c>
      <c r="B427">
        <v>0</v>
      </c>
      <c r="C427">
        <v>0</v>
      </c>
      <c r="D427">
        <v>0</v>
      </c>
      <c r="E427">
        <v>1</v>
      </c>
      <c r="F427">
        <v>0</v>
      </c>
      <c r="G427">
        <v>0</v>
      </c>
      <c r="H427">
        <v>0</v>
      </c>
      <c r="I427" t="str" cm="1">
        <f t="array" ref="I427">TEXT(SUM(10^Code_Mask*(Cohort[[#This Row],[Fetal Pilot Scans, validated or not]:[Has child had an 18 month assessment.  NB this includes limited data, courtesy assessments etc]]&gt;0)),"0000000")</f>
        <v>0100000</v>
      </c>
      <c r="M427" s="1" t="str">
        <f>VLOOKUP(Cohort[[#This Row],[Code]],Codes[],COLUMN(Codes[[#Headers],[Meaning]]),FALSE)</f>
        <v>Term scan, not assessed</v>
      </c>
      <c r="N427" s="1" t="str">
        <f>VLOOKUP(Cohort[[#This Row],[Code]],Codes[],COLUMN(Codes[[#Headers],[Parents Demographic]]),FALSE)</f>
        <v>Yes</v>
      </c>
      <c r="O427" s="1" t="str">
        <f>VLOOKUP(Cohort[[#This Row],[Code]],Codes[],COLUMN(Codes[[#Headers],[Mother''s Past Medical History]]),FALSE)</f>
        <v>Yes</v>
      </c>
      <c r="P427" s="1" t="str">
        <f>VLOOKUP(Cohort[[#This Row],[Code]],Codes[],COLUMN(Codes[[#Headers],[EDD + Mode of Conception]]),FALSE)</f>
        <v>Yes</v>
      </c>
      <c r="Q427" s="1" t="str">
        <f>VLOOKUP(Cohort[[#This Row],[Code]],Codes[],COLUMN(Codes[[#Headers],[Late Pregnancy History]]),FALSE)</f>
        <v>Yes</v>
      </c>
      <c r="R427" s="1" t="str">
        <f>VLOOKUP(Cohort[[#This Row],[Code]],Codes[],COLUMN(Codes[[#Headers],[Labour History]]),FALSE)</f>
        <v>Yes</v>
      </c>
      <c r="S427" s="1" t="str">
        <f>VLOOKUP(Cohort[[#This Row],[Code]],Codes[],COLUMN(Codes[[#Headers],[Baby Background Information]]),FALSE)</f>
        <v>Yes</v>
      </c>
      <c r="T427" s="1" t="str">
        <f>VLOOKUP(Cohort[[#This Row],[Code]],Codes[],COLUMN(Codes[[#Headers],[EPDS]]),FALSE)</f>
        <v>Yes</v>
      </c>
      <c r="U427" s="1" t="str">
        <f>VLOOKUP(Cohort[[#This Row],[Code]],Codes[],COLUMN(Codes[[#Headers],[Mother''s Medications]]),FALSE)</f>
        <v>Yes</v>
      </c>
      <c r="V427" s="1" t="str">
        <f>VLOOKUP(Cohort[[#This Row],[Code]],Codes[],COLUMN(Codes[[#Headers],[Baby Medications]]),FALSE)</f>
        <v>Yes</v>
      </c>
      <c r="W427" s="1" t="str">
        <f>VLOOKUP(Cohort[[#This Row],[Code]],Codes[],COLUMN(Codes[[#Headers],[Obstetric Histpry]]),FALSE)</f>
        <v>Yes</v>
      </c>
      <c r="X427" s="1" t="str">
        <f>VLOOKUP(Cohort[[#This Row],[Code]],Codes[],COLUMN(Codes[[#Headers],[18 Month Follow on Data]]),FALSE)</f>
        <v>No</v>
      </c>
    </row>
    <row r="428" spans="1:24" ht="51" x14ac:dyDescent="0.2">
      <c r="A428" t="s">
        <v>440</v>
      </c>
      <c r="B428">
        <v>0</v>
      </c>
      <c r="C428">
        <v>0</v>
      </c>
      <c r="D428">
        <v>0</v>
      </c>
      <c r="E428">
        <v>1</v>
      </c>
      <c r="F428">
        <v>0</v>
      </c>
      <c r="G428">
        <v>0</v>
      </c>
      <c r="H428">
        <v>0</v>
      </c>
      <c r="I428" t="str" cm="1">
        <f t="array" ref="I428">TEXT(SUM(10^Code_Mask*(Cohort[[#This Row],[Fetal Pilot Scans, validated or not]:[Has child had an 18 month assessment.  NB this includes limited data, courtesy assessments etc]]&gt;0)),"0000000")</f>
        <v>0100000</v>
      </c>
      <c r="K428" s="1" t="s">
        <v>16</v>
      </c>
      <c r="M428" s="1" t="str">
        <f>VLOOKUP(Cohort[[#This Row],[Code]],Codes[],COLUMN(Codes[[#Headers],[Meaning]]),FALSE)</f>
        <v>Term scan, not assessed</v>
      </c>
      <c r="N428" s="1" t="str">
        <f>VLOOKUP(Cohort[[#This Row],[Code]],Codes[],COLUMN(Codes[[#Headers],[Parents Demographic]]),FALSE)</f>
        <v>Yes</v>
      </c>
      <c r="O428" s="1" t="str">
        <f>VLOOKUP(Cohort[[#This Row],[Code]],Codes[],COLUMN(Codes[[#Headers],[Mother''s Past Medical History]]),FALSE)</f>
        <v>Yes</v>
      </c>
      <c r="P428" s="1" t="str">
        <f>VLOOKUP(Cohort[[#This Row],[Code]],Codes[],COLUMN(Codes[[#Headers],[EDD + Mode of Conception]]),FALSE)</f>
        <v>Yes</v>
      </c>
      <c r="Q428" s="1" t="str">
        <f>VLOOKUP(Cohort[[#This Row],[Code]],Codes[],COLUMN(Codes[[#Headers],[Late Pregnancy History]]),FALSE)</f>
        <v>Yes</v>
      </c>
      <c r="R428" s="1" t="str">
        <f>VLOOKUP(Cohort[[#This Row],[Code]],Codes[],COLUMN(Codes[[#Headers],[Labour History]]),FALSE)</f>
        <v>Yes</v>
      </c>
      <c r="S428" s="1" t="str">
        <f>VLOOKUP(Cohort[[#This Row],[Code]],Codes[],COLUMN(Codes[[#Headers],[Baby Background Information]]),FALSE)</f>
        <v>Yes</v>
      </c>
      <c r="T428" s="1" t="str">
        <f>VLOOKUP(Cohort[[#This Row],[Code]],Codes[],COLUMN(Codes[[#Headers],[EPDS]]),FALSE)</f>
        <v>Yes</v>
      </c>
      <c r="U428" s="1" t="str">
        <f>VLOOKUP(Cohort[[#This Row],[Code]],Codes[],COLUMN(Codes[[#Headers],[Mother''s Medications]]),FALSE)</f>
        <v>Yes</v>
      </c>
      <c r="V428" s="1" t="str">
        <f>VLOOKUP(Cohort[[#This Row],[Code]],Codes[],COLUMN(Codes[[#Headers],[Baby Medications]]),FALSE)</f>
        <v>Yes</v>
      </c>
      <c r="W428" s="1" t="str">
        <f>VLOOKUP(Cohort[[#This Row],[Code]],Codes[],COLUMN(Codes[[#Headers],[Obstetric Histpry]]),FALSE)</f>
        <v>Yes</v>
      </c>
      <c r="X428" s="1" t="str">
        <f>VLOOKUP(Cohort[[#This Row],[Code]],Codes[],COLUMN(Codes[[#Headers],[18 Month Follow on Data]]),FALSE)</f>
        <v>No</v>
      </c>
    </row>
    <row r="429" spans="1:24" x14ac:dyDescent="0.2">
      <c r="A429" t="s">
        <v>441</v>
      </c>
      <c r="B429">
        <v>0</v>
      </c>
      <c r="C429">
        <v>0</v>
      </c>
      <c r="D429">
        <v>0</v>
      </c>
      <c r="E429">
        <v>1</v>
      </c>
      <c r="F429">
        <v>0</v>
      </c>
      <c r="G429">
        <v>0</v>
      </c>
      <c r="H429">
        <v>1</v>
      </c>
      <c r="I429" t="str" cm="1">
        <f t="array" ref="I429">TEXT(SUM(10^Code_Mask*(Cohort[[#This Row],[Fetal Pilot Scans, validated or not]:[Has child had an 18 month assessment.  NB this includes limited data, courtesy assessments etc]]&gt;0)),"0000000")</f>
        <v>0100100</v>
      </c>
      <c r="M429" s="1" t="str">
        <f>VLOOKUP(Cohort[[#This Row],[Code]],Codes[],COLUMN(Codes[[#Headers],[Meaning]]),FALSE)</f>
        <v>Term scan, Assessed at 18 months</v>
      </c>
      <c r="N429" s="1" t="str">
        <f>VLOOKUP(Cohort[[#This Row],[Code]],Codes[],COLUMN(Codes[[#Headers],[Parents Demographic]]),FALSE)</f>
        <v>Yes</v>
      </c>
      <c r="O429" s="1" t="str">
        <f>VLOOKUP(Cohort[[#This Row],[Code]],Codes[],COLUMN(Codes[[#Headers],[Mother''s Past Medical History]]),FALSE)</f>
        <v>Yes</v>
      </c>
      <c r="P429" s="1" t="str">
        <f>VLOOKUP(Cohort[[#This Row],[Code]],Codes[],COLUMN(Codes[[#Headers],[EDD + Mode of Conception]]),FALSE)</f>
        <v>Yes</v>
      </c>
      <c r="Q429" s="1" t="str">
        <f>VLOOKUP(Cohort[[#This Row],[Code]],Codes[],COLUMN(Codes[[#Headers],[Late Pregnancy History]]),FALSE)</f>
        <v>Yes</v>
      </c>
      <c r="R429" s="1" t="str">
        <f>VLOOKUP(Cohort[[#This Row],[Code]],Codes[],COLUMN(Codes[[#Headers],[Labour History]]),FALSE)</f>
        <v>Yes</v>
      </c>
      <c r="S429" s="1" t="str">
        <f>VLOOKUP(Cohort[[#This Row],[Code]],Codes[],COLUMN(Codes[[#Headers],[Baby Background Information]]),FALSE)</f>
        <v>Yes</v>
      </c>
      <c r="T429" s="1" t="str">
        <f>VLOOKUP(Cohort[[#This Row],[Code]],Codes[],COLUMN(Codes[[#Headers],[EPDS]]),FALSE)</f>
        <v>Yes</v>
      </c>
      <c r="U429" s="1" t="str">
        <f>VLOOKUP(Cohort[[#This Row],[Code]],Codes[],COLUMN(Codes[[#Headers],[Mother''s Medications]]),FALSE)</f>
        <v>Yes</v>
      </c>
      <c r="V429" s="1" t="str">
        <f>VLOOKUP(Cohort[[#This Row],[Code]],Codes[],COLUMN(Codes[[#Headers],[Baby Medications]]),FALSE)</f>
        <v>Yes</v>
      </c>
      <c r="W429" s="1" t="str">
        <f>VLOOKUP(Cohort[[#This Row],[Code]],Codes[],COLUMN(Codes[[#Headers],[Obstetric Histpry]]),FALSE)</f>
        <v>Yes</v>
      </c>
      <c r="X429" s="1" t="str">
        <f>VLOOKUP(Cohort[[#This Row],[Code]],Codes[],COLUMN(Codes[[#Headers],[18 Month Follow on Data]]),FALSE)</f>
        <v>Yes</v>
      </c>
    </row>
    <row r="430" spans="1:24" x14ac:dyDescent="0.2">
      <c r="A430" t="s">
        <v>442</v>
      </c>
      <c r="B430">
        <v>0</v>
      </c>
      <c r="C430">
        <v>0</v>
      </c>
      <c r="D430">
        <v>0</v>
      </c>
      <c r="E430">
        <v>1</v>
      </c>
      <c r="F430">
        <v>0</v>
      </c>
      <c r="G430">
        <v>0</v>
      </c>
      <c r="H430">
        <v>1</v>
      </c>
      <c r="I430" t="str" cm="1">
        <f t="array" ref="I430">TEXT(SUM(10^Code_Mask*(Cohort[[#This Row],[Fetal Pilot Scans, validated or not]:[Has child had an 18 month assessment.  NB this includes limited data, courtesy assessments etc]]&gt;0)),"0000000")</f>
        <v>0100100</v>
      </c>
      <c r="M430" s="1" t="str">
        <f>VLOOKUP(Cohort[[#This Row],[Code]],Codes[],COLUMN(Codes[[#Headers],[Meaning]]),FALSE)</f>
        <v>Term scan, Assessed at 18 months</v>
      </c>
      <c r="N430" s="1" t="str">
        <f>VLOOKUP(Cohort[[#This Row],[Code]],Codes[],COLUMN(Codes[[#Headers],[Parents Demographic]]),FALSE)</f>
        <v>Yes</v>
      </c>
      <c r="O430" s="1" t="str">
        <f>VLOOKUP(Cohort[[#This Row],[Code]],Codes[],COLUMN(Codes[[#Headers],[Mother''s Past Medical History]]),FALSE)</f>
        <v>Yes</v>
      </c>
      <c r="P430" s="1" t="str">
        <f>VLOOKUP(Cohort[[#This Row],[Code]],Codes[],COLUMN(Codes[[#Headers],[EDD + Mode of Conception]]),FALSE)</f>
        <v>Yes</v>
      </c>
      <c r="Q430" s="1" t="str">
        <f>VLOOKUP(Cohort[[#This Row],[Code]],Codes[],COLUMN(Codes[[#Headers],[Late Pregnancy History]]),FALSE)</f>
        <v>Yes</v>
      </c>
      <c r="R430" s="1" t="str">
        <f>VLOOKUP(Cohort[[#This Row],[Code]],Codes[],COLUMN(Codes[[#Headers],[Labour History]]),FALSE)</f>
        <v>Yes</v>
      </c>
      <c r="S430" s="1" t="str">
        <f>VLOOKUP(Cohort[[#This Row],[Code]],Codes[],COLUMN(Codes[[#Headers],[Baby Background Information]]),FALSE)</f>
        <v>Yes</v>
      </c>
      <c r="T430" s="1" t="str">
        <f>VLOOKUP(Cohort[[#This Row],[Code]],Codes[],COLUMN(Codes[[#Headers],[EPDS]]),FALSE)</f>
        <v>Yes</v>
      </c>
      <c r="U430" s="1" t="str">
        <f>VLOOKUP(Cohort[[#This Row],[Code]],Codes[],COLUMN(Codes[[#Headers],[Mother''s Medications]]),FALSE)</f>
        <v>Yes</v>
      </c>
      <c r="V430" s="1" t="str">
        <f>VLOOKUP(Cohort[[#This Row],[Code]],Codes[],COLUMN(Codes[[#Headers],[Baby Medications]]),FALSE)</f>
        <v>Yes</v>
      </c>
      <c r="W430" s="1" t="str">
        <f>VLOOKUP(Cohort[[#This Row],[Code]],Codes[],COLUMN(Codes[[#Headers],[Obstetric Histpry]]),FALSE)</f>
        <v>Yes</v>
      </c>
      <c r="X430" s="1" t="str">
        <f>VLOOKUP(Cohort[[#This Row],[Code]],Codes[],COLUMN(Codes[[#Headers],[18 Month Follow on Data]]),FALSE)</f>
        <v>Yes</v>
      </c>
    </row>
    <row r="431" spans="1:24" x14ac:dyDescent="0.2">
      <c r="A431" t="s">
        <v>443</v>
      </c>
      <c r="B431">
        <v>0</v>
      </c>
      <c r="C431">
        <v>0</v>
      </c>
      <c r="D431">
        <v>0</v>
      </c>
      <c r="E431">
        <v>1</v>
      </c>
      <c r="F431">
        <v>0</v>
      </c>
      <c r="G431">
        <v>0</v>
      </c>
      <c r="H431">
        <v>0</v>
      </c>
      <c r="I431" t="str" cm="1">
        <f t="array" ref="I431">TEXT(SUM(10^Code_Mask*(Cohort[[#This Row],[Fetal Pilot Scans, validated or not]:[Has child had an 18 month assessment.  NB this includes limited data, courtesy assessments etc]]&gt;0)),"0000000")</f>
        <v>0100000</v>
      </c>
      <c r="M431" s="1" t="str">
        <f>VLOOKUP(Cohort[[#This Row],[Code]],Codes[],COLUMN(Codes[[#Headers],[Meaning]]),FALSE)</f>
        <v>Term scan, not assessed</v>
      </c>
      <c r="N431" s="1" t="str">
        <f>VLOOKUP(Cohort[[#This Row],[Code]],Codes[],COLUMN(Codes[[#Headers],[Parents Demographic]]),FALSE)</f>
        <v>Yes</v>
      </c>
      <c r="O431" s="1" t="str">
        <f>VLOOKUP(Cohort[[#This Row],[Code]],Codes[],COLUMN(Codes[[#Headers],[Mother''s Past Medical History]]),FALSE)</f>
        <v>Yes</v>
      </c>
      <c r="P431" s="1" t="str">
        <f>VLOOKUP(Cohort[[#This Row],[Code]],Codes[],COLUMN(Codes[[#Headers],[EDD + Mode of Conception]]),FALSE)</f>
        <v>Yes</v>
      </c>
      <c r="Q431" s="1" t="str">
        <f>VLOOKUP(Cohort[[#This Row],[Code]],Codes[],COLUMN(Codes[[#Headers],[Late Pregnancy History]]),FALSE)</f>
        <v>Yes</v>
      </c>
      <c r="R431" s="1" t="str">
        <f>VLOOKUP(Cohort[[#This Row],[Code]],Codes[],COLUMN(Codes[[#Headers],[Labour History]]),FALSE)</f>
        <v>Yes</v>
      </c>
      <c r="S431" s="1" t="str">
        <f>VLOOKUP(Cohort[[#This Row],[Code]],Codes[],COLUMN(Codes[[#Headers],[Baby Background Information]]),FALSE)</f>
        <v>Yes</v>
      </c>
      <c r="T431" s="1" t="str">
        <f>VLOOKUP(Cohort[[#This Row],[Code]],Codes[],COLUMN(Codes[[#Headers],[EPDS]]),FALSE)</f>
        <v>Yes</v>
      </c>
      <c r="U431" s="1" t="str">
        <f>VLOOKUP(Cohort[[#This Row],[Code]],Codes[],COLUMN(Codes[[#Headers],[Mother''s Medications]]),FALSE)</f>
        <v>Yes</v>
      </c>
      <c r="V431" s="1" t="str">
        <f>VLOOKUP(Cohort[[#This Row],[Code]],Codes[],COLUMN(Codes[[#Headers],[Baby Medications]]),FALSE)</f>
        <v>Yes</v>
      </c>
      <c r="W431" s="1" t="str">
        <f>VLOOKUP(Cohort[[#This Row],[Code]],Codes[],COLUMN(Codes[[#Headers],[Obstetric Histpry]]),FALSE)</f>
        <v>Yes</v>
      </c>
      <c r="X431" s="1" t="str">
        <f>VLOOKUP(Cohort[[#This Row],[Code]],Codes[],COLUMN(Codes[[#Headers],[18 Month Follow on Data]]),FALSE)</f>
        <v>No</v>
      </c>
    </row>
    <row r="432" spans="1:24" x14ac:dyDescent="0.2">
      <c r="A432" t="s">
        <v>444</v>
      </c>
      <c r="B432">
        <v>0</v>
      </c>
      <c r="C432">
        <v>0</v>
      </c>
      <c r="D432">
        <v>0</v>
      </c>
      <c r="E432">
        <v>1</v>
      </c>
      <c r="F432">
        <v>0</v>
      </c>
      <c r="G432">
        <v>0</v>
      </c>
      <c r="H432">
        <v>1</v>
      </c>
      <c r="I432" t="str" cm="1">
        <f t="array" ref="I432">TEXT(SUM(10^Code_Mask*(Cohort[[#This Row],[Fetal Pilot Scans, validated or not]:[Has child had an 18 month assessment.  NB this includes limited data, courtesy assessments etc]]&gt;0)),"0000000")</f>
        <v>0100100</v>
      </c>
      <c r="M432" s="1" t="str">
        <f>VLOOKUP(Cohort[[#This Row],[Code]],Codes[],COLUMN(Codes[[#Headers],[Meaning]]),FALSE)</f>
        <v>Term scan, Assessed at 18 months</v>
      </c>
      <c r="N432" s="1" t="str">
        <f>VLOOKUP(Cohort[[#This Row],[Code]],Codes[],COLUMN(Codes[[#Headers],[Parents Demographic]]),FALSE)</f>
        <v>Yes</v>
      </c>
      <c r="O432" s="1" t="str">
        <f>VLOOKUP(Cohort[[#This Row],[Code]],Codes[],COLUMN(Codes[[#Headers],[Mother''s Past Medical History]]),FALSE)</f>
        <v>Yes</v>
      </c>
      <c r="P432" s="1" t="str">
        <f>VLOOKUP(Cohort[[#This Row],[Code]],Codes[],COLUMN(Codes[[#Headers],[EDD + Mode of Conception]]),FALSE)</f>
        <v>Yes</v>
      </c>
      <c r="Q432" s="1" t="str">
        <f>VLOOKUP(Cohort[[#This Row],[Code]],Codes[],COLUMN(Codes[[#Headers],[Late Pregnancy History]]),FALSE)</f>
        <v>Yes</v>
      </c>
      <c r="R432" s="1" t="str">
        <f>VLOOKUP(Cohort[[#This Row],[Code]],Codes[],COLUMN(Codes[[#Headers],[Labour History]]),FALSE)</f>
        <v>Yes</v>
      </c>
      <c r="S432" s="1" t="str">
        <f>VLOOKUP(Cohort[[#This Row],[Code]],Codes[],COLUMN(Codes[[#Headers],[Baby Background Information]]),FALSE)</f>
        <v>Yes</v>
      </c>
      <c r="T432" s="1" t="str">
        <f>VLOOKUP(Cohort[[#This Row],[Code]],Codes[],COLUMN(Codes[[#Headers],[EPDS]]),FALSE)</f>
        <v>Yes</v>
      </c>
      <c r="U432" s="1" t="str">
        <f>VLOOKUP(Cohort[[#This Row],[Code]],Codes[],COLUMN(Codes[[#Headers],[Mother''s Medications]]),FALSE)</f>
        <v>Yes</v>
      </c>
      <c r="V432" s="1" t="str">
        <f>VLOOKUP(Cohort[[#This Row],[Code]],Codes[],COLUMN(Codes[[#Headers],[Baby Medications]]),FALSE)</f>
        <v>Yes</v>
      </c>
      <c r="W432" s="1" t="str">
        <f>VLOOKUP(Cohort[[#This Row],[Code]],Codes[],COLUMN(Codes[[#Headers],[Obstetric Histpry]]),FALSE)</f>
        <v>Yes</v>
      </c>
      <c r="X432" s="1" t="str">
        <f>VLOOKUP(Cohort[[#This Row],[Code]],Codes[],COLUMN(Codes[[#Headers],[18 Month Follow on Data]]),FALSE)</f>
        <v>Yes</v>
      </c>
    </row>
    <row r="433" spans="1:24" x14ac:dyDescent="0.2">
      <c r="A433" t="s">
        <v>445</v>
      </c>
      <c r="B433">
        <v>0</v>
      </c>
      <c r="C433">
        <v>0</v>
      </c>
      <c r="D433">
        <v>0</v>
      </c>
      <c r="E433">
        <v>1</v>
      </c>
      <c r="F433">
        <v>0</v>
      </c>
      <c r="G433">
        <v>0</v>
      </c>
      <c r="H433">
        <v>1</v>
      </c>
      <c r="I433" t="str" cm="1">
        <f t="array" ref="I433">TEXT(SUM(10^Code_Mask*(Cohort[[#This Row],[Fetal Pilot Scans, validated or not]:[Has child had an 18 month assessment.  NB this includes limited data, courtesy assessments etc]]&gt;0)),"0000000")</f>
        <v>0100100</v>
      </c>
      <c r="M433" s="1" t="str">
        <f>VLOOKUP(Cohort[[#This Row],[Code]],Codes[],COLUMN(Codes[[#Headers],[Meaning]]),FALSE)</f>
        <v>Term scan, Assessed at 18 months</v>
      </c>
      <c r="N433" s="1" t="str">
        <f>VLOOKUP(Cohort[[#This Row],[Code]],Codes[],COLUMN(Codes[[#Headers],[Parents Demographic]]),FALSE)</f>
        <v>Yes</v>
      </c>
      <c r="O433" s="1" t="str">
        <f>VLOOKUP(Cohort[[#This Row],[Code]],Codes[],COLUMN(Codes[[#Headers],[Mother''s Past Medical History]]),FALSE)</f>
        <v>Yes</v>
      </c>
      <c r="P433" s="1" t="str">
        <f>VLOOKUP(Cohort[[#This Row],[Code]],Codes[],COLUMN(Codes[[#Headers],[EDD + Mode of Conception]]),FALSE)</f>
        <v>Yes</v>
      </c>
      <c r="Q433" s="1" t="str">
        <f>VLOOKUP(Cohort[[#This Row],[Code]],Codes[],COLUMN(Codes[[#Headers],[Late Pregnancy History]]),FALSE)</f>
        <v>Yes</v>
      </c>
      <c r="R433" s="1" t="str">
        <f>VLOOKUP(Cohort[[#This Row],[Code]],Codes[],COLUMN(Codes[[#Headers],[Labour History]]),FALSE)</f>
        <v>Yes</v>
      </c>
      <c r="S433" s="1" t="str">
        <f>VLOOKUP(Cohort[[#This Row],[Code]],Codes[],COLUMN(Codes[[#Headers],[Baby Background Information]]),FALSE)</f>
        <v>Yes</v>
      </c>
      <c r="T433" s="1" t="str">
        <f>VLOOKUP(Cohort[[#This Row],[Code]],Codes[],COLUMN(Codes[[#Headers],[EPDS]]),FALSE)</f>
        <v>Yes</v>
      </c>
      <c r="U433" s="1" t="str">
        <f>VLOOKUP(Cohort[[#This Row],[Code]],Codes[],COLUMN(Codes[[#Headers],[Mother''s Medications]]),FALSE)</f>
        <v>Yes</v>
      </c>
      <c r="V433" s="1" t="str">
        <f>VLOOKUP(Cohort[[#This Row],[Code]],Codes[],COLUMN(Codes[[#Headers],[Baby Medications]]),FALSE)</f>
        <v>Yes</v>
      </c>
      <c r="W433" s="1" t="str">
        <f>VLOOKUP(Cohort[[#This Row],[Code]],Codes[],COLUMN(Codes[[#Headers],[Obstetric Histpry]]),FALSE)</f>
        <v>Yes</v>
      </c>
      <c r="X433" s="1" t="str">
        <f>VLOOKUP(Cohort[[#This Row],[Code]],Codes[],COLUMN(Codes[[#Headers],[18 Month Follow on Data]]),FALSE)</f>
        <v>Yes</v>
      </c>
    </row>
    <row r="434" spans="1:24" x14ac:dyDescent="0.2">
      <c r="A434" t="s">
        <v>446</v>
      </c>
      <c r="B434">
        <v>0</v>
      </c>
      <c r="C434">
        <v>0</v>
      </c>
      <c r="D434">
        <v>0</v>
      </c>
      <c r="E434">
        <v>1</v>
      </c>
      <c r="F434">
        <v>0</v>
      </c>
      <c r="G434">
        <v>0</v>
      </c>
      <c r="H434">
        <v>1</v>
      </c>
      <c r="I434" t="str" cm="1">
        <f t="array" ref="I434">TEXT(SUM(10^Code_Mask*(Cohort[[#This Row],[Fetal Pilot Scans, validated or not]:[Has child had an 18 month assessment.  NB this includes limited data, courtesy assessments etc]]&gt;0)),"0000000")</f>
        <v>0100100</v>
      </c>
      <c r="M434" s="1" t="str">
        <f>VLOOKUP(Cohort[[#This Row],[Code]],Codes[],COLUMN(Codes[[#Headers],[Meaning]]),FALSE)</f>
        <v>Term scan, Assessed at 18 months</v>
      </c>
      <c r="N434" s="1" t="str">
        <f>VLOOKUP(Cohort[[#This Row],[Code]],Codes[],COLUMN(Codes[[#Headers],[Parents Demographic]]),FALSE)</f>
        <v>Yes</v>
      </c>
      <c r="O434" s="1" t="str">
        <f>VLOOKUP(Cohort[[#This Row],[Code]],Codes[],COLUMN(Codes[[#Headers],[Mother''s Past Medical History]]),FALSE)</f>
        <v>Yes</v>
      </c>
      <c r="P434" s="1" t="str">
        <f>VLOOKUP(Cohort[[#This Row],[Code]],Codes[],COLUMN(Codes[[#Headers],[EDD + Mode of Conception]]),FALSE)</f>
        <v>Yes</v>
      </c>
      <c r="Q434" s="1" t="str">
        <f>VLOOKUP(Cohort[[#This Row],[Code]],Codes[],COLUMN(Codes[[#Headers],[Late Pregnancy History]]),FALSE)</f>
        <v>Yes</v>
      </c>
      <c r="R434" s="1" t="str">
        <f>VLOOKUP(Cohort[[#This Row],[Code]],Codes[],COLUMN(Codes[[#Headers],[Labour History]]),FALSE)</f>
        <v>Yes</v>
      </c>
      <c r="S434" s="1" t="str">
        <f>VLOOKUP(Cohort[[#This Row],[Code]],Codes[],COLUMN(Codes[[#Headers],[Baby Background Information]]),FALSE)</f>
        <v>Yes</v>
      </c>
      <c r="T434" s="1" t="str">
        <f>VLOOKUP(Cohort[[#This Row],[Code]],Codes[],COLUMN(Codes[[#Headers],[EPDS]]),FALSE)</f>
        <v>Yes</v>
      </c>
      <c r="U434" s="1" t="str">
        <f>VLOOKUP(Cohort[[#This Row],[Code]],Codes[],COLUMN(Codes[[#Headers],[Mother''s Medications]]),FALSE)</f>
        <v>Yes</v>
      </c>
      <c r="V434" s="1" t="str">
        <f>VLOOKUP(Cohort[[#This Row],[Code]],Codes[],COLUMN(Codes[[#Headers],[Baby Medications]]),FALSE)</f>
        <v>Yes</v>
      </c>
      <c r="W434" s="1" t="str">
        <f>VLOOKUP(Cohort[[#This Row],[Code]],Codes[],COLUMN(Codes[[#Headers],[Obstetric Histpry]]),FALSE)</f>
        <v>Yes</v>
      </c>
      <c r="X434" s="1" t="str">
        <f>VLOOKUP(Cohort[[#This Row],[Code]],Codes[],COLUMN(Codes[[#Headers],[18 Month Follow on Data]]),FALSE)</f>
        <v>Yes</v>
      </c>
    </row>
    <row r="435" spans="1:24" x14ac:dyDescent="0.2">
      <c r="A435" t="s">
        <v>447</v>
      </c>
      <c r="B435">
        <v>0</v>
      </c>
      <c r="C435">
        <v>0</v>
      </c>
      <c r="D435">
        <v>0</v>
      </c>
      <c r="E435">
        <v>1</v>
      </c>
      <c r="F435">
        <v>0</v>
      </c>
      <c r="G435">
        <v>0</v>
      </c>
      <c r="H435">
        <v>1</v>
      </c>
      <c r="I435" t="str" cm="1">
        <f t="array" ref="I435">TEXT(SUM(10^Code_Mask*(Cohort[[#This Row],[Fetal Pilot Scans, validated or not]:[Has child had an 18 month assessment.  NB this includes limited data, courtesy assessments etc]]&gt;0)),"0000000")</f>
        <v>0100100</v>
      </c>
      <c r="M435" s="1" t="str">
        <f>VLOOKUP(Cohort[[#This Row],[Code]],Codes[],COLUMN(Codes[[#Headers],[Meaning]]),FALSE)</f>
        <v>Term scan, Assessed at 18 months</v>
      </c>
      <c r="N435" s="1" t="str">
        <f>VLOOKUP(Cohort[[#This Row],[Code]],Codes[],COLUMN(Codes[[#Headers],[Parents Demographic]]),FALSE)</f>
        <v>Yes</v>
      </c>
      <c r="O435" s="1" t="str">
        <f>VLOOKUP(Cohort[[#This Row],[Code]],Codes[],COLUMN(Codes[[#Headers],[Mother''s Past Medical History]]),FALSE)</f>
        <v>Yes</v>
      </c>
      <c r="P435" s="1" t="str">
        <f>VLOOKUP(Cohort[[#This Row],[Code]],Codes[],COLUMN(Codes[[#Headers],[EDD + Mode of Conception]]),FALSE)</f>
        <v>Yes</v>
      </c>
      <c r="Q435" s="1" t="str">
        <f>VLOOKUP(Cohort[[#This Row],[Code]],Codes[],COLUMN(Codes[[#Headers],[Late Pregnancy History]]),FALSE)</f>
        <v>Yes</v>
      </c>
      <c r="R435" s="1" t="str">
        <f>VLOOKUP(Cohort[[#This Row],[Code]],Codes[],COLUMN(Codes[[#Headers],[Labour History]]),FALSE)</f>
        <v>Yes</v>
      </c>
      <c r="S435" s="1" t="str">
        <f>VLOOKUP(Cohort[[#This Row],[Code]],Codes[],COLUMN(Codes[[#Headers],[Baby Background Information]]),FALSE)</f>
        <v>Yes</v>
      </c>
      <c r="T435" s="1" t="str">
        <f>VLOOKUP(Cohort[[#This Row],[Code]],Codes[],COLUMN(Codes[[#Headers],[EPDS]]),FALSE)</f>
        <v>Yes</v>
      </c>
      <c r="U435" s="1" t="str">
        <f>VLOOKUP(Cohort[[#This Row],[Code]],Codes[],COLUMN(Codes[[#Headers],[Mother''s Medications]]),FALSE)</f>
        <v>Yes</v>
      </c>
      <c r="V435" s="1" t="str">
        <f>VLOOKUP(Cohort[[#This Row],[Code]],Codes[],COLUMN(Codes[[#Headers],[Baby Medications]]),FALSE)</f>
        <v>Yes</v>
      </c>
      <c r="W435" s="1" t="str">
        <f>VLOOKUP(Cohort[[#This Row],[Code]],Codes[],COLUMN(Codes[[#Headers],[Obstetric Histpry]]),FALSE)</f>
        <v>Yes</v>
      </c>
      <c r="X435" s="1" t="str">
        <f>VLOOKUP(Cohort[[#This Row],[Code]],Codes[],COLUMN(Codes[[#Headers],[18 Month Follow on Data]]),FALSE)</f>
        <v>Yes</v>
      </c>
    </row>
    <row r="436" spans="1:24" x14ac:dyDescent="0.2">
      <c r="A436" t="s">
        <v>448</v>
      </c>
      <c r="B436">
        <v>0</v>
      </c>
      <c r="C436">
        <v>0</v>
      </c>
      <c r="D436">
        <v>0</v>
      </c>
      <c r="E436">
        <v>1</v>
      </c>
      <c r="F436">
        <v>0</v>
      </c>
      <c r="G436">
        <v>0</v>
      </c>
      <c r="H436">
        <v>1</v>
      </c>
      <c r="I436" t="str" cm="1">
        <f t="array" ref="I436">TEXT(SUM(10^Code_Mask*(Cohort[[#This Row],[Fetal Pilot Scans, validated or not]:[Has child had an 18 month assessment.  NB this includes limited data, courtesy assessments etc]]&gt;0)),"0000000")</f>
        <v>0100100</v>
      </c>
      <c r="M436" s="1" t="str">
        <f>VLOOKUP(Cohort[[#This Row],[Code]],Codes[],COLUMN(Codes[[#Headers],[Meaning]]),FALSE)</f>
        <v>Term scan, Assessed at 18 months</v>
      </c>
      <c r="N436" s="1" t="str">
        <f>VLOOKUP(Cohort[[#This Row],[Code]],Codes[],COLUMN(Codes[[#Headers],[Parents Demographic]]),FALSE)</f>
        <v>Yes</v>
      </c>
      <c r="O436" s="1" t="str">
        <f>VLOOKUP(Cohort[[#This Row],[Code]],Codes[],COLUMN(Codes[[#Headers],[Mother''s Past Medical History]]),FALSE)</f>
        <v>Yes</v>
      </c>
      <c r="P436" s="1" t="str">
        <f>VLOOKUP(Cohort[[#This Row],[Code]],Codes[],COLUMN(Codes[[#Headers],[EDD + Mode of Conception]]),FALSE)</f>
        <v>Yes</v>
      </c>
      <c r="Q436" s="1" t="str">
        <f>VLOOKUP(Cohort[[#This Row],[Code]],Codes[],COLUMN(Codes[[#Headers],[Late Pregnancy History]]),FALSE)</f>
        <v>Yes</v>
      </c>
      <c r="R436" s="1" t="str">
        <f>VLOOKUP(Cohort[[#This Row],[Code]],Codes[],COLUMN(Codes[[#Headers],[Labour History]]),FALSE)</f>
        <v>Yes</v>
      </c>
      <c r="S436" s="1" t="str">
        <f>VLOOKUP(Cohort[[#This Row],[Code]],Codes[],COLUMN(Codes[[#Headers],[Baby Background Information]]),FALSE)</f>
        <v>Yes</v>
      </c>
      <c r="T436" s="1" t="str">
        <f>VLOOKUP(Cohort[[#This Row],[Code]],Codes[],COLUMN(Codes[[#Headers],[EPDS]]),FALSE)</f>
        <v>Yes</v>
      </c>
      <c r="U436" s="1" t="str">
        <f>VLOOKUP(Cohort[[#This Row],[Code]],Codes[],COLUMN(Codes[[#Headers],[Mother''s Medications]]),FALSE)</f>
        <v>Yes</v>
      </c>
      <c r="V436" s="1" t="str">
        <f>VLOOKUP(Cohort[[#This Row],[Code]],Codes[],COLUMN(Codes[[#Headers],[Baby Medications]]),FALSE)</f>
        <v>Yes</v>
      </c>
      <c r="W436" s="1" t="str">
        <f>VLOOKUP(Cohort[[#This Row],[Code]],Codes[],COLUMN(Codes[[#Headers],[Obstetric Histpry]]),FALSE)</f>
        <v>Yes</v>
      </c>
      <c r="X436" s="1" t="str">
        <f>VLOOKUP(Cohort[[#This Row],[Code]],Codes[],COLUMN(Codes[[#Headers],[18 Month Follow on Data]]),FALSE)</f>
        <v>Yes</v>
      </c>
    </row>
    <row r="437" spans="1:24" x14ac:dyDescent="0.2">
      <c r="A437" t="s">
        <v>449</v>
      </c>
      <c r="B437">
        <v>1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 t="str" cm="1">
        <f t="array" ref="I437">TEXT(SUM(10^Code_Mask*(Cohort[[#This Row],[Fetal Pilot Scans, validated or not]:[Has child had an 18 month assessment.  NB this includes limited data, courtesy assessments etc]]&gt;0)),"0000000")</f>
        <v>0000010</v>
      </c>
      <c r="M437" s="1" t="str">
        <f>VLOOKUP(Cohort[[#This Row],[Code]],Codes[],COLUMN(Codes[[#Headers],[Meaning]]),FALSE)</f>
        <v>Fetal pilot.  Not assessed.  Enrolment, EPDS, not cleaned</v>
      </c>
      <c r="N437" s="1" t="str">
        <f>VLOOKUP(Cohort[[#This Row],[Code]],Codes[],COLUMN(Codes[[#Headers],[Parents Demographic]]),FALSE)</f>
        <v>Yes - uncleaned</v>
      </c>
      <c r="O437" s="1" t="str">
        <f>VLOOKUP(Cohort[[#This Row],[Code]],Codes[],COLUMN(Codes[[#Headers],[Mother''s Past Medical History]]),FALSE)</f>
        <v>Yes - uncleaned</v>
      </c>
      <c r="P437" s="1" t="str">
        <f>VLOOKUP(Cohort[[#This Row],[Code]],Codes[],COLUMN(Codes[[#Headers],[EDD + Mode of Conception]]),FALSE)</f>
        <v>Yes - uncleaned</v>
      </c>
      <c r="Q437" s="1" t="str">
        <f>VLOOKUP(Cohort[[#This Row],[Code]],Codes[],COLUMN(Codes[[#Headers],[Late Pregnancy History]]),FALSE)</f>
        <v>No</v>
      </c>
      <c r="R437" s="1" t="str">
        <f>VLOOKUP(Cohort[[#This Row],[Code]],Codes[],COLUMN(Codes[[#Headers],[Labour History]]),FALSE)</f>
        <v>No</v>
      </c>
      <c r="S437" s="1" t="str">
        <f>VLOOKUP(Cohort[[#This Row],[Code]],Codes[],COLUMN(Codes[[#Headers],[Baby Background Information]]),FALSE)</f>
        <v>No</v>
      </c>
      <c r="T437" s="1" t="str">
        <f>VLOOKUP(Cohort[[#This Row],[Code]],Codes[],COLUMN(Codes[[#Headers],[EPDS]]),FALSE)</f>
        <v>Yes</v>
      </c>
      <c r="U437" s="1" t="str">
        <f>VLOOKUP(Cohort[[#This Row],[Code]],Codes[],COLUMN(Codes[[#Headers],[Mother''s Medications]]),FALSE)</f>
        <v>Yes - uncleaned</v>
      </c>
      <c r="V437" s="1" t="str">
        <f>VLOOKUP(Cohort[[#This Row],[Code]],Codes[],COLUMN(Codes[[#Headers],[Baby Medications]]),FALSE)</f>
        <v>No</v>
      </c>
      <c r="W437" s="1" t="str">
        <f>VLOOKUP(Cohort[[#This Row],[Code]],Codes[],COLUMN(Codes[[#Headers],[Obstetric Histpry]]),FALSE)</f>
        <v>Yes - uncleaned</v>
      </c>
      <c r="X437" s="1" t="str">
        <f>VLOOKUP(Cohort[[#This Row],[Code]],Codes[],COLUMN(Codes[[#Headers],[18 Month Follow on Data]]),FALSE)</f>
        <v>No</v>
      </c>
    </row>
    <row r="438" spans="1:24" x14ac:dyDescent="0.2">
      <c r="A438" t="s">
        <v>450</v>
      </c>
      <c r="B438">
        <v>1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 t="str" cm="1">
        <f t="array" ref="I438">TEXT(SUM(10^Code_Mask*(Cohort[[#This Row],[Fetal Pilot Scans, validated or not]:[Has child had an 18 month assessment.  NB this includes limited data, courtesy assessments etc]]&gt;0)),"0000000")</f>
        <v>0000010</v>
      </c>
      <c r="M438" s="1" t="str">
        <f>VLOOKUP(Cohort[[#This Row],[Code]],Codes[],COLUMN(Codes[[#Headers],[Meaning]]),FALSE)</f>
        <v>Fetal pilot.  Not assessed.  Enrolment, EPDS, not cleaned</v>
      </c>
      <c r="N438" s="1" t="str">
        <f>VLOOKUP(Cohort[[#This Row],[Code]],Codes[],COLUMN(Codes[[#Headers],[Parents Demographic]]),FALSE)</f>
        <v>Yes - uncleaned</v>
      </c>
      <c r="O438" s="1" t="str">
        <f>VLOOKUP(Cohort[[#This Row],[Code]],Codes[],COLUMN(Codes[[#Headers],[Mother''s Past Medical History]]),FALSE)</f>
        <v>Yes - uncleaned</v>
      </c>
      <c r="P438" s="1" t="str">
        <f>VLOOKUP(Cohort[[#This Row],[Code]],Codes[],COLUMN(Codes[[#Headers],[EDD + Mode of Conception]]),FALSE)</f>
        <v>Yes - uncleaned</v>
      </c>
      <c r="Q438" s="1" t="str">
        <f>VLOOKUP(Cohort[[#This Row],[Code]],Codes[],COLUMN(Codes[[#Headers],[Late Pregnancy History]]),FALSE)</f>
        <v>No</v>
      </c>
      <c r="R438" s="1" t="str">
        <f>VLOOKUP(Cohort[[#This Row],[Code]],Codes[],COLUMN(Codes[[#Headers],[Labour History]]),FALSE)</f>
        <v>No</v>
      </c>
      <c r="S438" s="1" t="str">
        <f>VLOOKUP(Cohort[[#This Row],[Code]],Codes[],COLUMN(Codes[[#Headers],[Baby Background Information]]),FALSE)</f>
        <v>No</v>
      </c>
      <c r="T438" s="1" t="str">
        <f>VLOOKUP(Cohort[[#This Row],[Code]],Codes[],COLUMN(Codes[[#Headers],[EPDS]]),FALSE)</f>
        <v>Yes</v>
      </c>
      <c r="U438" s="1" t="str">
        <f>VLOOKUP(Cohort[[#This Row],[Code]],Codes[],COLUMN(Codes[[#Headers],[Mother''s Medications]]),FALSE)</f>
        <v>Yes - uncleaned</v>
      </c>
      <c r="V438" s="1" t="str">
        <f>VLOOKUP(Cohort[[#This Row],[Code]],Codes[],COLUMN(Codes[[#Headers],[Baby Medications]]),FALSE)</f>
        <v>No</v>
      </c>
      <c r="W438" s="1" t="str">
        <f>VLOOKUP(Cohort[[#This Row],[Code]],Codes[],COLUMN(Codes[[#Headers],[Obstetric Histpry]]),FALSE)</f>
        <v>Yes - uncleaned</v>
      </c>
      <c r="X438" s="1" t="str">
        <f>VLOOKUP(Cohort[[#This Row],[Code]],Codes[],COLUMN(Codes[[#Headers],[18 Month Follow on Data]]),FALSE)</f>
        <v>No</v>
      </c>
    </row>
    <row r="439" spans="1:24" x14ac:dyDescent="0.2">
      <c r="A439" t="s">
        <v>451</v>
      </c>
      <c r="B439">
        <v>2</v>
      </c>
      <c r="C439">
        <v>0</v>
      </c>
      <c r="D439">
        <v>0</v>
      </c>
      <c r="E439">
        <v>1</v>
      </c>
      <c r="F439">
        <v>0</v>
      </c>
      <c r="G439">
        <v>0</v>
      </c>
      <c r="H439">
        <v>1</v>
      </c>
      <c r="I439" t="str" cm="1">
        <f t="array" ref="I439">TEXT(SUM(10^Code_Mask*(Cohort[[#This Row],[Fetal Pilot Scans, validated or not]:[Has child had an 18 month assessment.  NB this includes limited data, courtesy assessments etc]]&gt;0)),"0000000")</f>
        <v>0100110</v>
      </c>
      <c r="M439" s="1" t="str">
        <f>VLOOKUP(Cohort[[#This Row],[Code]],Codes[],COLUMN(Codes[[#Headers],[Meaning]]),FALSE)</f>
        <v>Term scan + fetal pilot assessed at 18 months</v>
      </c>
      <c r="N439" s="1" t="str">
        <f>VLOOKUP(Cohort[[#This Row],[Code]],Codes[],COLUMN(Codes[[#Headers],[Parents Demographic]]),FALSE)</f>
        <v>Yes</v>
      </c>
      <c r="O439" s="1" t="str">
        <f>VLOOKUP(Cohort[[#This Row],[Code]],Codes[],COLUMN(Codes[[#Headers],[Mother''s Past Medical History]]),FALSE)</f>
        <v>Yes</v>
      </c>
      <c r="P439" s="1" t="str">
        <f>VLOOKUP(Cohort[[#This Row],[Code]],Codes[],COLUMN(Codes[[#Headers],[EDD + Mode of Conception]]),FALSE)</f>
        <v>Yes</v>
      </c>
      <c r="Q439" s="1" t="str">
        <f>VLOOKUP(Cohort[[#This Row],[Code]],Codes[],COLUMN(Codes[[#Headers],[Late Pregnancy History]]),FALSE)</f>
        <v>Yes</v>
      </c>
      <c r="R439" s="1" t="str">
        <f>VLOOKUP(Cohort[[#This Row],[Code]],Codes[],COLUMN(Codes[[#Headers],[Labour History]]),FALSE)</f>
        <v>Yes</v>
      </c>
      <c r="S439" s="1" t="str">
        <f>VLOOKUP(Cohort[[#This Row],[Code]],Codes[],COLUMN(Codes[[#Headers],[Baby Background Information]]),FALSE)</f>
        <v>Yes</v>
      </c>
      <c r="T439" s="1" t="str">
        <f>VLOOKUP(Cohort[[#This Row],[Code]],Codes[],COLUMN(Codes[[#Headers],[EPDS]]),FALSE)</f>
        <v>Yes</v>
      </c>
      <c r="U439" s="1" t="str">
        <f>VLOOKUP(Cohort[[#This Row],[Code]],Codes[],COLUMN(Codes[[#Headers],[Mother''s Medications]]),FALSE)</f>
        <v>Yes</v>
      </c>
      <c r="V439" s="1" t="str">
        <f>VLOOKUP(Cohort[[#This Row],[Code]],Codes[],COLUMN(Codes[[#Headers],[Baby Medications]]),FALSE)</f>
        <v>Yes</v>
      </c>
      <c r="W439" s="1" t="str">
        <f>VLOOKUP(Cohort[[#This Row],[Code]],Codes[],COLUMN(Codes[[#Headers],[Obstetric Histpry]]),FALSE)</f>
        <v>Yes</v>
      </c>
      <c r="X439" s="1" t="str">
        <f>VLOOKUP(Cohort[[#This Row],[Code]],Codes[],COLUMN(Codes[[#Headers],[18 Month Follow on Data]]),FALSE)</f>
        <v>Yes</v>
      </c>
    </row>
    <row r="440" spans="1:24" x14ac:dyDescent="0.2">
      <c r="A440" t="s">
        <v>452</v>
      </c>
      <c r="B440">
        <v>0</v>
      </c>
      <c r="C440">
        <v>0</v>
      </c>
      <c r="D440">
        <v>0</v>
      </c>
      <c r="E440">
        <v>1</v>
      </c>
      <c r="F440">
        <v>0</v>
      </c>
      <c r="G440">
        <v>0</v>
      </c>
      <c r="H440">
        <v>1</v>
      </c>
      <c r="I440" t="str" cm="1">
        <f t="array" ref="I440">TEXT(SUM(10^Code_Mask*(Cohort[[#This Row],[Fetal Pilot Scans, validated or not]:[Has child had an 18 month assessment.  NB this includes limited data, courtesy assessments etc]]&gt;0)),"0000000")</f>
        <v>0100100</v>
      </c>
      <c r="M440" s="1" t="str">
        <f>VLOOKUP(Cohort[[#This Row],[Code]],Codes[],COLUMN(Codes[[#Headers],[Meaning]]),FALSE)</f>
        <v>Term scan, Assessed at 18 months</v>
      </c>
      <c r="N440" s="1" t="str">
        <f>VLOOKUP(Cohort[[#This Row],[Code]],Codes[],COLUMN(Codes[[#Headers],[Parents Demographic]]),FALSE)</f>
        <v>Yes</v>
      </c>
      <c r="O440" s="1" t="str">
        <f>VLOOKUP(Cohort[[#This Row],[Code]],Codes[],COLUMN(Codes[[#Headers],[Mother''s Past Medical History]]),FALSE)</f>
        <v>Yes</v>
      </c>
      <c r="P440" s="1" t="str">
        <f>VLOOKUP(Cohort[[#This Row],[Code]],Codes[],COLUMN(Codes[[#Headers],[EDD + Mode of Conception]]),FALSE)</f>
        <v>Yes</v>
      </c>
      <c r="Q440" s="1" t="str">
        <f>VLOOKUP(Cohort[[#This Row],[Code]],Codes[],COLUMN(Codes[[#Headers],[Late Pregnancy History]]),FALSE)</f>
        <v>Yes</v>
      </c>
      <c r="R440" s="1" t="str">
        <f>VLOOKUP(Cohort[[#This Row],[Code]],Codes[],COLUMN(Codes[[#Headers],[Labour History]]),FALSE)</f>
        <v>Yes</v>
      </c>
      <c r="S440" s="1" t="str">
        <f>VLOOKUP(Cohort[[#This Row],[Code]],Codes[],COLUMN(Codes[[#Headers],[Baby Background Information]]),FALSE)</f>
        <v>Yes</v>
      </c>
      <c r="T440" s="1" t="str">
        <f>VLOOKUP(Cohort[[#This Row],[Code]],Codes[],COLUMN(Codes[[#Headers],[EPDS]]),FALSE)</f>
        <v>Yes</v>
      </c>
      <c r="U440" s="1" t="str">
        <f>VLOOKUP(Cohort[[#This Row],[Code]],Codes[],COLUMN(Codes[[#Headers],[Mother''s Medications]]),FALSE)</f>
        <v>Yes</v>
      </c>
      <c r="V440" s="1" t="str">
        <f>VLOOKUP(Cohort[[#This Row],[Code]],Codes[],COLUMN(Codes[[#Headers],[Baby Medications]]),FALSE)</f>
        <v>Yes</v>
      </c>
      <c r="W440" s="1" t="str">
        <f>VLOOKUP(Cohort[[#This Row],[Code]],Codes[],COLUMN(Codes[[#Headers],[Obstetric Histpry]]),FALSE)</f>
        <v>Yes</v>
      </c>
      <c r="X440" s="1" t="str">
        <f>VLOOKUP(Cohort[[#This Row],[Code]],Codes[],COLUMN(Codes[[#Headers],[18 Month Follow on Data]]),FALSE)</f>
        <v>Yes</v>
      </c>
    </row>
    <row r="441" spans="1:24" x14ac:dyDescent="0.2">
      <c r="A441" t="s">
        <v>453</v>
      </c>
      <c r="B441">
        <v>1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 t="str" cm="1">
        <f t="array" ref="I441">TEXT(SUM(10^Code_Mask*(Cohort[[#This Row],[Fetal Pilot Scans, validated or not]:[Has child had an 18 month assessment.  NB this includes limited data, courtesy assessments etc]]&gt;0)),"0000000")</f>
        <v>0000010</v>
      </c>
      <c r="M441" s="1" t="str">
        <f>VLOOKUP(Cohort[[#This Row],[Code]],Codes[],COLUMN(Codes[[#Headers],[Meaning]]),FALSE)</f>
        <v>Fetal pilot.  Not assessed.  Enrolment, EPDS, not cleaned</v>
      </c>
      <c r="N441" s="1" t="str">
        <f>VLOOKUP(Cohort[[#This Row],[Code]],Codes[],COLUMN(Codes[[#Headers],[Parents Demographic]]),FALSE)</f>
        <v>Yes - uncleaned</v>
      </c>
      <c r="O441" s="1" t="str">
        <f>VLOOKUP(Cohort[[#This Row],[Code]],Codes[],COLUMN(Codes[[#Headers],[Mother''s Past Medical History]]),FALSE)</f>
        <v>Yes - uncleaned</v>
      </c>
      <c r="P441" s="1" t="str">
        <f>VLOOKUP(Cohort[[#This Row],[Code]],Codes[],COLUMN(Codes[[#Headers],[EDD + Mode of Conception]]),FALSE)</f>
        <v>Yes - uncleaned</v>
      </c>
      <c r="Q441" s="1" t="str">
        <f>VLOOKUP(Cohort[[#This Row],[Code]],Codes[],COLUMN(Codes[[#Headers],[Late Pregnancy History]]),FALSE)</f>
        <v>No</v>
      </c>
      <c r="R441" s="1" t="str">
        <f>VLOOKUP(Cohort[[#This Row],[Code]],Codes[],COLUMN(Codes[[#Headers],[Labour History]]),FALSE)</f>
        <v>No</v>
      </c>
      <c r="S441" s="1" t="str">
        <f>VLOOKUP(Cohort[[#This Row],[Code]],Codes[],COLUMN(Codes[[#Headers],[Baby Background Information]]),FALSE)</f>
        <v>No</v>
      </c>
      <c r="T441" s="1" t="str">
        <f>VLOOKUP(Cohort[[#This Row],[Code]],Codes[],COLUMN(Codes[[#Headers],[EPDS]]),FALSE)</f>
        <v>Yes</v>
      </c>
      <c r="U441" s="1" t="str">
        <f>VLOOKUP(Cohort[[#This Row],[Code]],Codes[],COLUMN(Codes[[#Headers],[Mother''s Medications]]),FALSE)</f>
        <v>Yes - uncleaned</v>
      </c>
      <c r="V441" s="1" t="str">
        <f>VLOOKUP(Cohort[[#This Row],[Code]],Codes[],COLUMN(Codes[[#Headers],[Baby Medications]]),FALSE)</f>
        <v>No</v>
      </c>
      <c r="W441" s="1" t="str">
        <f>VLOOKUP(Cohort[[#This Row],[Code]],Codes[],COLUMN(Codes[[#Headers],[Obstetric Histpry]]),FALSE)</f>
        <v>Yes - uncleaned</v>
      </c>
      <c r="X441" s="1" t="str">
        <f>VLOOKUP(Cohort[[#This Row],[Code]],Codes[],COLUMN(Codes[[#Headers],[18 Month Follow on Data]]),FALSE)</f>
        <v>No</v>
      </c>
    </row>
    <row r="442" spans="1:24" x14ac:dyDescent="0.2">
      <c r="A442" t="s">
        <v>454</v>
      </c>
      <c r="B442">
        <v>2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 t="str" cm="1">
        <f t="array" ref="I442">TEXT(SUM(10^Code_Mask*(Cohort[[#This Row],[Fetal Pilot Scans, validated or not]:[Has child had an 18 month assessment.  NB this includes limited data, courtesy assessments etc]]&gt;0)),"0000000")</f>
        <v>0000010</v>
      </c>
      <c r="M442" s="1" t="str">
        <f>VLOOKUP(Cohort[[#This Row],[Code]],Codes[],COLUMN(Codes[[#Headers],[Meaning]]),FALSE)</f>
        <v>Fetal pilot.  Not assessed.  Enrolment, EPDS, not cleaned</v>
      </c>
      <c r="N442" s="1" t="str">
        <f>VLOOKUP(Cohort[[#This Row],[Code]],Codes[],COLUMN(Codes[[#Headers],[Parents Demographic]]),FALSE)</f>
        <v>Yes - uncleaned</v>
      </c>
      <c r="O442" s="1" t="str">
        <f>VLOOKUP(Cohort[[#This Row],[Code]],Codes[],COLUMN(Codes[[#Headers],[Mother''s Past Medical History]]),FALSE)</f>
        <v>Yes - uncleaned</v>
      </c>
      <c r="P442" s="1" t="str">
        <f>VLOOKUP(Cohort[[#This Row],[Code]],Codes[],COLUMN(Codes[[#Headers],[EDD + Mode of Conception]]),FALSE)</f>
        <v>Yes - uncleaned</v>
      </c>
      <c r="Q442" s="1" t="str">
        <f>VLOOKUP(Cohort[[#This Row],[Code]],Codes[],COLUMN(Codes[[#Headers],[Late Pregnancy History]]),FALSE)</f>
        <v>No</v>
      </c>
      <c r="R442" s="1" t="str">
        <f>VLOOKUP(Cohort[[#This Row],[Code]],Codes[],COLUMN(Codes[[#Headers],[Labour History]]),FALSE)</f>
        <v>No</v>
      </c>
      <c r="S442" s="1" t="str">
        <f>VLOOKUP(Cohort[[#This Row],[Code]],Codes[],COLUMN(Codes[[#Headers],[Baby Background Information]]),FALSE)</f>
        <v>No</v>
      </c>
      <c r="T442" s="1" t="str">
        <f>VLOOKUP(Cohort[[#This Row],[Code]],Codes[],COLUMN(Codes[[#Headers],[EPDS]]),FALSE)</f>
        <v>Yes</v>
      </c>
      <c r="U442" s="1" t="str">
        <f>VLOOKUP(Cohort[[#This Row],[Code]],Codes[],COLUMN(Codes[[#Headers],[Mother''s Medications]]),FALSE)</f>
        <v>Yes - uncleaned</v>
      </c>
      <c r="V442" s="1" t="str">
        <f>VLOOKUP(Cohort[[#This Row],[Code]],Codes[],COLUMN(Codes[[#Headers],[Baby Medications]]),FALSE)</f>
        <v>No</v>
      </c>
      <c r="W442" s="1" t="str">
        <f>VLOOKUP(Cohort[[#This Row],[Code]],Codes[],COLUMN(Codes[[#Headers],[Obstetric Histpry]]),FALSE)</f>
        <v>Yes - uncleaned</v>
      </c>
      <c r="X442" s="1" t="str">
        <f>VLOOKUP(Cohort[[#This Row],[Code]],Codes[],COLUMN(Codes[[#Headers],[18 Month Follow on Data]]),FALSE)</f>
        <v>No</v>
      </c>
    </row>
    <row r="443" spans="1:24" x14ac:dyDescent="0.2">
      <c r="A443" t="s">
        <v>455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1</v>
      </c>
      <c r="H443">
        <v>1</v>
      </c>
      <c r="I443" t="str" cm="1">
        <f t="array" ref="I443">TEXT(SUM(10^Code_Mask*(Cohort[[#This Row],[Fetal Pilot Scans, validated or not]:[Has child had an 18 month assessment.  NB this includes limited data, courtesy assessments etc]]&gt;0)),"0000000")</f>
        <v>0001100</v>
      </c>
      <c r="M443" s="1" t="str">
        <f>VLOOKUP(Cohort[[#This Row],[Code]],Codes[],COLUMN(Codes[[#Headers],[Meaning]]),FALSE)</f>
        <v>Pre-term_at term only, no other scans, assessed at 18 months</v>
      </c>
      <c r="N443" s="1" t="str">
        <f>VLOOKUP(Cohort[[#This Row],[Code]],Codes[],COLUMN(Codes[[#Headers],[Parents Demographic]]),FALSE)</f>
        <v>Yes</v>
      </c>
      <c r="O443" s="1" t="str">
        <f>VLOOKUP(Cohort[[#This Row],[Code]],Codes[],COLUMN(Codes[[#Headers],[Mother''s Past Medical History]]),FALSE)</f>
        <v>Yes</v>
      </c>
      <c r="P443" s="1" t="str">
        <f>VLOOKUP(Cohort[[#This Row],[Code]],Codes[],COLUMN(Codes[[#Headers],[EDD + Mode of Conception]]),FALSE)</f>
        <v>Yes</v>
      </c>
      <c r="Q443" s="1" t="str">
        <f>VLOOKUP(Cohort[[#This Row],[Code]],Codes[],COLUMN(Codes[[#Headers],[Late Pregnancy History]]),FALSE)</f>
        <v>Yes</v>
      </c>
      <c r="R443" s="1" t="str">
        <f>VLOOKUP(Cohort[[#This Row],[Code]],Codes[],COLUMN(Codes[[#Headers],[Labour History]]),FALSE)</f>
        <v>Yes</v>
      </c>
      <c r="S443" s="1" t="str">
        <f>VLOOKUP(Cohort[[#This Row],[Code]],Codes[],COLUMN(Codes[[#Headers],[Baby Background Information]]),FALSE)</f>
        <v>Yes</v>
      </c>
      <c r="T443" s="1" t="str">
        <f>VLOOKUP(Cohort[[#This Row],[Code]],Codes[],COLUMN(Codes[[#Headers],[EPDS]]),FALSE)</f>
        <v>Yes</v>
      </c>
      <c r="U443" s="1" t="str">
        <f>VLOOKUP(Cohort[[#This Row],[Code]],Codes[],COLUMN(Codes[[#Headers],[Mother''s Medications]]),FALSE)</f>
        <v>Yes</v>
      </c>
      <c r="V443" s="1" t="str">
        <f>VLOOKUP(Cohort[[#This Row],[Code]],Codes[],COLUMN(Codes[[#Headers],[Baby Medications]]),FALSE)</f>
        <v>Yes</v>
      </c>
      <c r="W443" s="1" t="str">
        <f>VLOOKUP(Cohort[[#This Row],[Code]],Codes[],COLUMN(Codes[[#Headers],[Obstetric Histpry]]),FALSE)</f>
        <v>Yes</v>
      </c>
      <c r="X443" s="1" t="str">
        <f>VLOOKUP(Cohort[[#This Row],[Code]],Codes[],COLUMN(Codes[[#Headers],[18 Month Follow on Data]]),FALSE)</f>
        <v>Yes</v>
      </c>
    </row>
    <row r="444" spans="1:24" x14ac:dyDescent="0.2">
      <c r="A444" t="s">
        <v>456</v>
      </c>
      <c r="B444">
        <v>0</v>
      </c>
      <c r="C444">
        <v>0</v>
      </c>
      <c r="D444">
        <v>0</v>
      </c>
      <c r="E444">
        <v>1</v>
      </c>
      <c r="F444">
        <v>0</v>
      </c>
      <c r="G444">
        <v>0</v>
      </c>
      <c r="H444">
        <v>1</v>
      </c>
      <c r="I444" t="str" cm="1">
        <f t="array" ref="I444">TEXT(SUM(10^Code_Mask*(Cohort[[#This Row],[Fetal Pilot Scans, validated or not]:[Has child had an 18 month assessment.  NB this includes limited data, courtesy assessments etc]]&gt;0)),"0000000")</f>
        <v>0100100</v>
      </c>
      <c r="M444" s="1" t="str">
        <f>VLOOKUP(Cohort[[#This Row],[Code]],Codes[],COLUMN(Codes[[#Headers],[Meaning]]),FALSE)</f>
        <v>Term scan, Assessed at 18 months</v>
      </c>
      <c r="N444" s="1" t="str">
        <f>VLOOKUP(Cohort[[#This Row],[Code]],Codes[],COLUMN(Codes[[#Headers],[Parents Demographic]]),FALSE)</f>
        <v>Yes</v>
      </c>
      <c r="O444" s="1" t="str">
        <f>VLOOKUP(Cohort[[#This Row],[Code]],Codes[],COLUMN(Codes[[#Headers],[Mother''s Past Medical History]]),FALSE)</f>
        <v>Yes</v>
      </c>
      <c r="P444" s="1" t="str">
        <f>VLOOKUP(Cohort[[#This Row],[Code]],Codes[],COLUMN(Codes[[#Headers],[EDD + Mode of Conception]]),FALSE)</f>
        <v>Yes</v>
      </c>
      <c r="Q444" s="1" t="str">
        <f>VLOOKUP(Cohort[[#This Row],[Code]],Codes[],COLUMN(Codes[[#Headers],[Late Pregnancy History]]),FALSE)</f>
        <v>Yes</v>
      </c>
      <c r="R444" s="1" t="str">
        <f>VLOOKUP(Cohort[[#This Row],[Code]],Codes[],COLUMN(Codes[[#Headers],[Labour History]]),FALSE)</f>
        <v>Yes</v>
      </c>
      <c r="S444" s="1" t="str">
        <f>VLOOKUP(Cohort[[#This Row],[Code]],Codes[],COLUMN(Codes[[#Headers],[Baby Background Information]]),FALSE)</f>
        <v>Yes</v>
      </c>
      <c r="T444" s="1" t="str">
        <f>VLOOKUP(Cohort[[#This Row],[Code]],Codes[],COLUMN(Codes[[#Headers],[EPDS]]),FALSE)</f>
        <v>Yes</v>
      </c>
      <c r="U444" s="1" t="str">
        <f>VLOOKUP(Cohort[[#This Row],[Code]],Codes[],COLUMN(Codes[[#Headers],[Mother''s Medications]]),FALSE)</f>
        <v>Yes</v>
      </c>
      <c r="V444" s="1" t="str">
        <f>VLOOKUP(Cohort[[#This Row],[Code]],Codes[],COLUMN(Codes[[#Headers],[Baby Medications]]),FALSE)</f>
        <v>Yes</v>
      </c>
      <c r="W444" s="1" t="str">
        <f>VLOOKUP(Cohort[[#This Row],[Code]],Codes[],COLUMN(Codes[[#Headers],[Obstetric Histpry]]),FALSE)</f>
        <v>Yes</v>
      </c>
      <c r="X444" s="1" t="str">
        <f>VLOOKUP(Cohort[[#This Row],[Code]],Codes[],COLUMN(Codes[[#Headers],[18 Month Follow on Data]]),FALSE)</f>
        <v>Yes</v>
      </c>
    </row>
    <row r="445" spans="1:24" x14ac:dyDescent="0.2">
      <c r="A445" t="s">
        <v>457</v>
      </c>
      <c r="B445">
        <v>0</v>
      </c>
      <c r="C445">
        <v>0</v>
      </c>
      <c r="D445">
        <v>0</v>
      </c>
      <c r="E445">
        <v>1</v>
      </c>
      <c r="F445">
        <v>0</v>
      </c>
      <c r="G445">
        <v>0</v>
      </c>
      <c r="H445">
        <v>1</v>
      </c>
      <c r="I445" t="str" cm="1">
        <f t="array" ref="I445">TEXT(SUM(10^Code_Mask*(Cohort[[#This Row],[Fetal Pilot Scans, validated or not]:[Has child had an 18 month assessment.  NB this includes limited data, courtesy assessments etc]]&gt;0)),"0000000")</f>
        <v>0100100</v>
      </c>
      <c r="M445" s="1" t="str">
        <f>VLOOKUP(Cohort[[#This Row],[Code]],Codes[],COLUMN(Codes[[#Headers],[Meaning]]),FALSE)</f>
        <v>Term scan, Assessed at 18 months</v>
      </c>
      <c r="N445" s="1" t="str">
        <f>VLOOKUP(Cohort[[#This Row],[Code]],Codes[],COLUMN(Codes[[#Headers],[Parents Demographic]]),FALSE)</f>
        <v>Yes</v>
      </c>
      <c r="O445" s="1" t="str">
        <f>VLOOKUP(Cohort[[#This Row],[Code]],Codes[],COLUMN(Codes[[#Headers],[Mother''s Past Medical History]]),FALSE)</f>
        <v>Yes</v>
      </c>
      <c r="P445" s="1" t="str">
        <f>VLOOKUP(Cohort[[#This Row],[Code]],Codes[],COLUMN(Codes[[#Headers],[EDD + Mode of Conception]]),FALSE)</f>
        <v>Yes</v>
      </c>
      <c r="Q445" s="1" t="str">
        <f>VLOOKUP(Cohort[[#This Row],[Code]],Codes[],COLUMN(Codes[[#Headers],[Late Pregnancy History]]),FALSE)</f>
        <v>Yes</v>
      </c>
      <c r="R445" s="1" t="str">
        <f>VLOOKUP(Cohort[[#This Row],[Code]],Codes[],COLUMN(Codes[[#Headers],[Labour History]]),FALSE)</f>
        <v>Yes</v>
      </c>
      <c r="S445" s="1" t="str">
        <f>VLOOKUP(Cohort[[#This Row],[Code]],Codes[],COLUMN(Codes[[#Headers],[Baby Background Information]]),FALSE)</f>
        <v>Yes</v>
      </c>
      <c r="T445" s="1" t="str">
        <f>VLOOKUP(Cohort[[#This Row],[Code]],Codes[],COLUMN(Codes[[#Headers],[EPDS]]),FALSE)</f>
        <v>Yes</v>
      </c>
      <c r="U445" s="1" t="str">
        <f>VLOOKUP(Cohort[[#This Row],[Code]],Codes[],COLUMN(Codes[[#Headers],[Mother''s Medications]]),FALSE)</f>
        <v>Yes</v>
      </c>
      <c r="V445" s="1" t="str">
        <f>VLOOKUP(Cohort[[#This Row],[Code]],Codes[],COLUMN(Codes[[#Headers],[Baby Medications]]),FALSE)</f>
        <v>Yes</v>
      </c>
      <c r="W445" s="1" t="str">
        <f>VLOOKUP(Cohort[[#This Row],[Code]],Codes[],COLUMN(Codes[[#Headers],[Obstetric Histpry]]),FALSE)</f>
        <v>Yes</v>
      </c>
      <c r="X445" s="1" t="str">
        <f>VLOOKUP(Cohort[[#This Row],[Code]],Codes[],COLUMN(Codes[[#Headers],[18 Month Follow on Data]]),FALSE)</f>
        <v>Yes</v>
      </c>
    </row>
    <row r="446" spans="1:24" x14ac:dyDescent="0.2">
      <c r="A446" t="s">
        <v>458</v>
      </c>
      <c r="B446">
        <v>0</v>
      </c>
      <c r="C446">
        <v>0</v>
      </c>
      <c r="D446">
        <v>0</v>
      </c>
      <c r="E446">
        <v>1</v>
      </c>
      <c r="F446">
        <v>0</v>
      </c>
      <c r="G446">
        <v>0</v>
      </c>
      <c r="H446">
        <v>1</v>
      </c>
      <c r="I446" t="str" cm="1">
        <f t="array" ref="I446">TEXT(SUM(10^Code_Mask*(Cohort[[#This Row],[Fetal Pilot Scans, validated or not]:[Has child had an 18 month assessment.  NB this includes limited data, courtesy assessments etc]]&gt;0)),"0000000")</f>
        <v>0100100</v>
      </c>
      <c r="M446" s="1" t="str">
        <f>VLOOKUP(Cohort[[#This Row],[Code]],Codes[],COLUMN(Codes[[#Headers],[Meaning]]),FALSE)</f>
        <v>Term scan, Assessed at 18 months</v>
      </c>
      <c r="N446" s="1" t="str">
        <f>VLOOKUP(Cohort[[#This Row],[Code]],Codes[],COLUMN(Codes[[#Headers],[Parents Demographic]]),FALSE)</f>
        <v>Yes</v>
      </c>
      <c r="O446" s="1" t="str">
        <f>VLOOKUP(Cohort[[#This Row],[Code]],Codes[],COLUMN(Codes[[#Headers],[Mother''s Past Medical History]]),FALSE)</f>
        <v>Yes</v>
      </c>
      <c r="P446" s="1" t="str">
        <f>VLOOKUP(Cohort[[#This Row],[Code]],Codes[],COLUMN(Codes[[#Headers],[EDD + Mode of Conception]]),FALSE)</f>
        <v>Yes</v>
      </c>
      <c r="Q446" s="1" t="str">
        <f>VLOOKUP(Cohort[[#This Row],[Code]],Codes[],COLUMN(Codes[[#Headers],[Late Pregnancy History]]),FALSE)</f>
        <v>Yes</v>
      </c>
      <c r="R446" s="1" t="str">
        <f>VLOOKUP(Cohort[[#This Row],[Code]],Codes[],COLUMN(Codes[[#Headers],[Labour History]]),FALSE)</f>
        <v>Yes</v>
      </c>
      <c r="S446" s="1" t="str">
        <f>VLOOKUP(Cohort[[#This Row],[Code]],Codes[],COLUMN(Codes[[#Headers],[Baby Background Information]]),FALSE)</f>
        <v>Yes</v>
      </c>
      <c r="T446" s="1" t="str">
        <f>VLOOKUP(Cohort[[#This Row],[Code]],Codes[],COLUMN(Codes[[#Headers],[EPDS]]),FALSE)</f>
        <v>Yes</v>
      </c>
      <c r="U446" s="1" t="str">
        <f>VLOOKUP(Cohort[[#This Row],[Code]],Codes[],COLUMN(Codes[[#Headers],[Mother''s Medications]]),FALSE)</f>
        <v>Yes</v>
      </c>
      <c r="V446" s="1" t="str">
        <f>VLOOKUP(Cohort[[#This Row],[Code]],Codes[],COLUMN(Codes[[#Headers],[Baby Medications]]),FALSE)</f>
        <v>Yes</v>
      </c>
      <c r="W446" s="1" t="str">
        <f>VLOOKUP(Cohort[[#This Row],[Code]],Codes[],COLUMN(Codes[[#Headers],[Obstetric Histpry]]),FALSE)</f>
        <v>Yes</v>
      </c>
      <c r="X446" s="1" t="str">
        <f>VLOOKUP(Cohort[[#This Row],[Code]],Codes[],COLUMN(Codes[[#Headers],[18 Month Follow on Data]]),FALSE)</f>
        <v>Yes</v>
      </c>
    </row>
    <row r="447" spans="1:24" x14ac:dyDescent="0.2">
      <c r="A447" t="s">
        <v>459</v>
      </c>
      <c r="B447">
        <v>0</v>
      </c>
      <c r="C447">
        <v>0</v>
      </c>
      <c r="D447">
        <v>0</v>
      </c>
      <c r="E447">
        <v>1</v>
      </c>
      <c r="F447">
        <v>0</v>
      </c>
      <c r="G447">
        <v>0</v>
      </c>
      <c r="H447">
        <v>1</v>
      </c>
      <c r="I447" t="str" cm="1">
        <f t="array" ref="I447">TEXT(SUM(10^Code_Mask*(Cohort[[#This Row],[Fetal Pilot Scans, validated or not]:[Has child had an 18 month assessment.  NB this includes limited data, courtesy assessments etc]]&gt;0)),"0000000")</f>
        <v>0100100</v>
      </c>
      <c r="M447" s="1" t="str">
        <f>VLOOKUP(Cohort[[#This Row],[Code]],Codes[],COLUMN(Codes[[#Headers],[Meaning]]),FALSE)</f>
        <v>Term scan, Assessed at 18 months</v>
      </c>
      <c r="N447" s="1" t="str">
        <f>VLOOKUP(Cohort[[#This Row],[Code]],Codes[],COLUMN(Codes[[#Headers],[Parents Demographic]]),FALSE)</f>
        <v>Yes</v>
      </c>
      <c r="O447" s="1" t="str">
        <f>VLOOKUP(Cohort[[#This Row],[Code]],Codes[],COLUMN(Codes[[#Headers],[Mother''s Past Medical History]]),FALSE)</f>
        <v>Yes</v>
      </c>
      <c r="P447" s="1" t="str">
        <f>VLOOKUP(Cohort[[#This Row],[Code]],Codes[],COLUMN(Codes[[#Headers],[EDD + Mode of Conception]]),FALSE)</f>
        <v>Yes</v>
      </c>
      <c r="Q447" s="1" t="str">
        <f>VLOOKUP(Cohort[[#This Row],[Code]],Codes[],COLUMN(Codes[[#Headers],[Late Pregnancy History]]),FALSE)</f>
        <v>Yes</v>
      </c>
      <c r="R447" s="1" t="str">
        <f>VLOOKUP(Cohort[[#This Row],[Code]],Codes[],COLUMN(Codes[[#Headers],[Labour History]]),FALSE)</f>
        <v>Yes</v>
      </c>
      <c r="S447" s="1" t="str">
        <f>VLOOKUP(Cohort[[#This Row],[Code]],Codes[],COLUMN(Codes[[#Headers],[Baby Background Information]]),FALSE)</f>
        <v>Yes</v>
      </c>
      <c r="T447" s="1" t="str">
        <f>VLOOKUP(Cohort[[#This Row],[Code]],Codes[],COLUMN(Codes[[#Headers],[EPDS]]),FALSE)</f>
        <v>Yes</v>
      </c>
      <c r="U447" s="1" t="str">
        <f>VLOOKUP(Cohort[[#This Row],[Code]],Codes[],COLUMN(Codes[[#Headers],[Mother''s Medications]]),FALSE)</f>
        <v>Yes</v>
      </c>
      <c r="V447" s="1" t="str">
        <f>VLOOKUP(Cohort[[#This Row],[Code]],Codes[],COLUMN(Codes[[#Headers],[Baby Medications]]),FALSE)</f>
        <v>Yes</v>
      </c>
      <c r="W447" s="1" t="str">
        <f>VLOOKUP(Cohort[[#This Row],[Code]],Codes[],COLUMN(Codes[[#Headers],[Obstetric Histpry]]),FALSE)</f>
        <v>Yes</v>
      </c>
      <c r="X447" s="1" t="str">
        <f>VLOOKUP(Cohort[[#This Row],[Code]],Codes[],COLUMN(Codes[[#Headers],[18 Month Follow on Data]]),FALSE)</f>
        <v>Yes</v>
      </c>
    </row>
    <row r="448" spans="1:24" x14ac:dyDescent="0.2">
      <c r="A448" t="s">
        <v>460</v>
      </c>
      <c r="B448">
        <v>0</v>
      </c>
      <c r="C448">
        <v>0</v>
      </c>
      <c r="D448">
        <v>0</v>
      </c>
      <c r="E448">
        <v>1</v>
      </c>
      <c r="F448">
        <v>0</v>
      </c>
      <c r="G448">
        <v>0</v>
      </c>
      <c r="H448">
        <v>1</v>
      </c>
      <c r="I448" t="str" cm="1">
        <f t="array" ref="I448">TEXT(SUM(10^Code_Mask*(Cohort[[#This Row],[Fetal Pilot Scans, validated or not]:[Has child had an 18 month assessment.  NB this includes limited data, courtesy assessments etc]]&gt;0)),"0000000")</f>
        <v>0100100</v>
      </c>
      <c r="M448" s="1" t="str">
        <f>VLOOKUP(Cohort[[#This Row],[Code]],Codes[],COLUMN(Codes[[#Headers],[Meaning]]),FALSE)</f>
        <v>Term scan, Assessed at 18 months</v>
      </c>
      <c r="N448" s="1" t="str">
        <f>VLOOKUP(Cohort[[#This Row],[Code]],Codes[],COLUMN(Codes[[#Headers],[Parents Demographic]]),FALSE)</f>
        <v>Yes</v>
      </c>
      <c r="O448" s="1" t="str">
        <f>VLOOKUP(Cohort[[#This Row],[Code]],Codes[],COLUMN(Codes[[#Headers],[Mother''s Past Medical History]]),FALSE)</f>
        <v>Yes</v>
      </c>
      <c r="P448" s="1" t="str">
        <f>VLOOKUP(Cohort[[#This Row],[Code]],Codes[],COLUMN(Codes[[#Headers],[EDD + Mode of Conception]]),FALSE)</f>
        <v>Yes</v>
      </c>
      <c r="Q448" s="1" t="str">
        <f>VLOOKUP(Cohort[[#This Row],[Code]],Codes[],COLUMN(Codes[[#Headers],[Late Pregnancy History]]),FALSE)</f>
        <v>Yes</v>
      </c>
      <c r="R448" s="1" t="str">
        <f>VLOOKUP(Cohort[[#This Row],[Code]],Codes[],COLUMN(Codes[[#Headers],[Labour History]]),FALSE)</f>
        <v>Yes</v>
      </c>
      <c r="S448" s="1" t="str">
        <f>VLOOKUP(Cohort[[#This Row],[Code]],Codes[],COLUMN(Codes[[#Headers],[Baby Background Information]]),FALSE)</f>
        <v>Yes</v>
      </c>
      <c r="T448" s="1" t="str">
        <f>VLOOKUP(Cohort[[#This Row],[Code]],Codes[],COLUMN(Codes[[#Headers],[EPDS]]),FALSE)</f>
        <v>Yes</v>
      </c>
      <c r="U448" s="1" t="str">
        <f>VLOOKUP(Cohort[[#This Row],[Code]],Codes[],COLUMN(Codes[[#Headers],[Mother''s Medications]]),FALSE)</f>
        <v>Yes</v>
      </c>
      <c r="V448" s="1" t="str">
        <f>VLOOKUP(Cohort[[#This Row],[Code]],Codes[],COLUMN(Codes[[#Headers],[Baby Medications]]),FALSE)</f>
        <v>Yes</v>
      </c>
      <c r="W448" s="1" t="str">
        <f>VLOOKUP(Cohort[[#This Row],[Code]],Codes[],COLUMN(Codes[[#Headers],[Obstetric Histpry]]),FALSE)</f>
        <v>Yes</v>
      </c>
      <c r="X448" s="1" t="str">
        <f>VLOOKUP(Cohort[[#This Row],[Code]],Codes[],COLUMN(Codes[[#Headers],[18 Month Follow on Data]]),FALSE)</f>
        <v>Yes</v>
      </c>
    </row>
    <row r="449" spans="1:24" x14ac:dyDescent="0.2">
      <c r="A449" t="s">
        <v>461</v>
      </c>
      <c r="B449">
        <v>0</v>
      </c>
      <c r="C449">
        <v>0</v>
      </c>
      <c r="D449">
        <v>0</v>
      </c>
      <c r="E449">
        <v>1</v>
      </c>
      <c r="F449">
        <v>0</v>
      </c>
      <c r="G449">
        <v>0</v>
      </c>
      <c r="H449">
        <v>1</v>
      </c>
      <c r="I449" t="str" cm="1">
        <f t="array" ref="I449">TEXT(SUM(10^Code_Mask*(Cohort[[#This Row],[Fetal Pilot Scans, validated or not]:[Has child had an 18 month assessment.  NB this includes limited data, courtesy assessments etc]]&gt;0)),"0000000")</f>
        <v>0100100</v>
      </c>
      <c r="M449" s="1" t="str">
        <f>VLOOKUP(Cohort[[#This Row],[Code]],Codes[],COLUMN(Codes[[#Headers],[Meaning]]),FALSE)</f>
        <v>Term scan, Assessed at 18 months</v>
      </c>
      <c r="N449" s="1" t="str">
        <f>VLOOKUP(Cohort[[#This Row],[Code]],Codes[],COLUMN(Codes[[#Headers],[Parents Demographic]]),FALSE)</f>
        <v>Yes</v>
      </c>
      <c r="O449" s="1" t="str">
        <f>VLOOKUP(Cohort[[#This Row],[Code]],Codes[],COLUMN(Codes[[#Headers],[Mother''s Past Medical History]]),FALSE)</f>
        <v>Yes</v>
      </c>
      <c r="P449" s="1" t="str">
        <f>VLOOKUP(Cohort[[#This Row],[Code]],Codes[],COLUMN(Codes[[#Headers],[EDD + Mode of Conception]]),FALSE)</f>
        <v>Yes</v>
      </c>
      <c r="Q449" s="1" t="str">
        <f>VLOOKUP(Cohort[[#This Row],[Code]],Codes[],COLUMN(Codes[[#Headers],[Late Pregnancy History]]),FALSE)</f>
        <v>Yes</v>
      </c>
      <c r="R449" s="1" t="str">
        <f>VLOOKUP(Cohort[[#This Row],[Code]],Codes[],COLUMN(Codes[[#Headers],[Labour History]]),FALSE)</f>
        <v>Yes</v>
      </c>
      <c r="S449" s="1" t="str">
        <f>VLOOKUP(Cohort[[#This Row],[Code]],Codes[],COLUMN(Codes[[#Headers],[Baby Background Information]]),FALSE)</f>
        <v>Yes</v>
      </c>
      <c r="T449" s="1" t="str">
        <f>VLOOKUP(Cohort[[#This Row],[Code]],Codes[],COLUMN(Codes[[#Headers],[EPDS]]),FALSE)</f>
        <v>Yes</v>
      </c>
      <c r="U449" s="1" t="str">
        <f>VLOOKUP(Cohort[[#This Row],[Code]],Codes[],COLUMN(Codes[[#Headers],[Mother''s Medications]]),FALSE)</f>
        <v>Yes</v>
      </c>
      <c r="V449" s="1" t="str">
        <f>VLOOKUP(Cohort[[#This Row],[Code]],Codes[],COLUMN(Codes[[#Headers],[Baby Medications]]),FALSE)</f>
        <v>Yes</v>
      </c>
      <c r="W449" s="1" t="str">
        <f>VLOOKUP(Cohort[[#This Row],[Code]],Codes[],COLUMN(Codes[[#Headers],[Obstetric Histpry]]),FALSE)</f>
        <v>Yes</v>
      </c>
      <c r="X449" s="1" t="str">
        <f>VLOOKUP(Cohort[[#This Row],[Code]],Codes[],COLUMN(Codes[[#Headers],[18 Month Follow on Data]]),FALSE)</f>
        <v>Yes</v>
      </c>
    </row>
    <row r="450" spans="1:24" x14ac:dyDescent="0.2">
      <c r="A450" t="s">
        <v>462</v>
      </c>
      <c r="B450">
        <v>0</v>
      </c>
      <c r="C450">
        <v>0</v>
      </c>
      <c r="D450">
        <v>0</v>
      </c>
      <c r="E450">
        <v>1</v>
      </c>
      <c r="F450">
        <v>0</v>
      </c>
      <c r="G450">
        <v>0</v>
      </c>
      <c r="H450">
        <v>1</v>
      </c>
      <c r="I450" t="str" cm="1">
        <f t="array" ref="I450">TEXT(SUM(10^Code_Mask*(Cohort[[#This Row],[Fetal Pilot Scans, validated or not]:[Has child had an 18 month assessment.  NB this includes limited data, courtesy assessments etc]]&gt;0)),"0000000")</f>
        <v>0100100</v>
      </c>
      <c r="M450" s="1" t="str">
        <f>VLOOKUP(Cohort[[#This Row],[Code]],Codes[],COLUMN(Codes[[#Headers],[Meaning]]),FALSE)</f>
        <v>Term scan, Assessed at 18 months</v>
      </c>
      <c r="N450" s="1" t="str">
        <f>VLOOKUP(Cohort[[#This Row],[Code]],Codes[],COLUMN(Codes[[#Headers],[Parents Demographic]]),FALSE)</f>
        <v>Yes</v>
      </c>
      <c r="O450" s="1" t="str">
        <f>VLOOKUP(Cohort[[#This Row],[Code]],Codes[],COLUMN(Codes[[#Headers],[Mother''s Past Medical History]]),FALSE)</f>
        <v>Yes</v>
      </c>
      <c r="P450" s="1" t="str">
        <f>VLOOKUP(Cohort[[#This Row],[Code]],Codes[],COLUMN(Codes[[#Headers],[EDD + Mode of Conception]]),FALSE)</f>
        <v>Yes</v>
      </c>
      <c r="Q450" s="1" t="str">
        <f>VLOOKUP(Cohort[[#This Row],[Code]],Codes[],COLUMN(Codes[[#Headers],[Late Pregnancy History]]),FALSE)</f>
        <v>Yes</v>
      </c>
      <c r="R450" s="1" t="str">
        <f>VLOOKUP(Cohort[[#This Row],[Code]],Codes[],COLUMN(Codes[[#Headers],[Labour History]]),FALSE)</f>
        <v>Yes</v>
      </c>
      <c r="S450" s="1" t="str">
        <f>VLOOKUP(Cohort[[#This Row],[Code]],Codes[],COLUMN(Codes[[#Headers],[Baby Background Information]]),FALSE)</f>
        <v>Yes</v>
      </c>
      <c r="T450" s="1" t="str">
        <f>VLOOKUP(Cohort[[#This Row],[Code]],Codes[],COLUMN(Codes[[#Headers],[EPDS]]),FALSE)</f>
        <v>Yes</v>
      </c>
      <c r="U450" s="1" t="str">
        <f>VLOOKUP(Cohort[[#This Row],[Code]],Codes[],COLUMN(Codes[[#Headers],[Mother''s Medications]]),FALSE)</f>
        <v>Yes</v>
      </c>
      <c r="V450" s="1" t="str">
        <f>VLOOKUP(Cohort[[#This Row],[Code]],Codes[],COLUMN(Codes[[#Headers],[Baby Medications]]),FALSE)</f>
        <v>Yes</v>
      </c>
      <c r="W450" s="1" t="str">
        <f>VLOOKUP(Cohort[[#This Row],[Code]],Codes[],COLUMN(Codes[[#Headers],[Obstetric Histpry]]),FALSE)</f>
        <v>Yes</v>
      </c>
      <c r="X450" s="1" t="str">
        <f>VLOOKUP(Cohort[[#This Row],[Code]],Codes[],COLUMN(Codes[[#Headers],[18 Month Follow on Data]]),FALSE)</f>
        <v>Yes</v>
      </c>
    </row>
    <row r="451" spans="1:24" x14ac:dyDescent="0.2">
      <c r="A451" t="s">
        <v>463</v>
      </c>
      <c r="B451">
        <v>0</v>
      </c>
      <c r="C451">
        <v>0</v>
      </c>
      <c r="D451">
        <v>0</v>
      </c>
      <c r="E451">
        <v>1</v>
      </c>
      <c r="F451">
        <v>0</v>
      </c>
      <c r="G451">
        <v>0</v>
      </c>
      <c r="H451">
        <v>1</v>
      </c>
      <c r="I451" t="str" cm="1">
        <f t="array" ref="I451">TEXT(SUM(10^Code_Mask*(Cohort[[#This Row],[Fetal Pilot Scans, validated or not]:[Has child had an 18 month assessment.  NB this includes limited data, courtesy assessments etc]]&gt;0)),"0000000")</f>
        <v>0100100</v>
      </c>
      <c r="M451" s="1" t="str">
        <f>VLOOKUP(Cohort[[#This Row],[Code]],Codes[],COLUMN(Codes[[#Headers],[Meaning]]),FALSE)</f>
        <v>Term scan, Assessed at 18 months</v>
      </c>
      <c r="N451" s="1" t="str">
        <f>VLOOKUP(Cohort[[#This Row],[Code]],Codes[],COLUMN(Codes[[#Headers],[Parents Demographic]]),FALSE)</f>
        <v>Yes</v>
      </c>
      <c r="O451" s="1" t="str">
        <f>VLOOKUP(Cohort[[#This Row],[Code]],Codes[],COLUMN(Codes[[#Headers],[Mother''s Past Medical History]]),FALSE)</f>
        <v>Yes</v>
      </c>
      <c r="P451" s="1" t="str">
        <f>VLOOKUP(Cohort[[#This Row],[Code]],Codes[],COLUMN(Codes[[#Headers],[EDD + Mode of Conception]]),FALSE)</f>
        <v>Yes</v>
      </c>
      <c r="Q451" s="1" t="str">
        <f>VLOOKUP(Cohort[[#This Row],[Code]],Codes[],COLUMN(Codes[[#Headers],[Late Pregnancy History]]),FALSE)</f>
        <v>Yes</v>
      </c>
      <c r="R451" s="1" t="str">
        <f>VLOOKUP(Cohort[[#This Row],[Code]],Codes[],COLUMN(Codes[[#Headers],[Labour History]]),FALSE)</f>
        <v>Yes</v>
      </c>
      <c r="S451" s="1" t="str">
        <f>VLOOKUP(Cohort[[#This Row],[Code]],Codes[],COLUMN(Codes[[#Headers],[Baby Background Information]]),FALSE)</f>
        <v>Yes</v>
      </c>
      <c r="T451" s="1" t="str">
        <f>VLOOKUP(Cohort[[#This Row],[Code]],Codes[],COLUMN(Codes[[#Headers],[EPDS]]),FALSE)</f>
        <v>Yes</v>
      </c>
      <c r="U451" s="1" t="str">
        <f>VLOOKUP(Cohort[[#This Row],[Code]],Codes[],COLUMN(Codes[[#Headers],[Mother''s Medications]]),FALSE)</f>
        <v>Yes</v>
      </c>
      <c r="V451" s="1" t="str">
        <f>VLOOKUP(Cohort[[#This Row],[Code]],Codes[],COLUMN(Codes[[#Headers],[Baby Medications]]),FALSE)</f>
        <v>Yes</v>
      </c>
      <c r="W451" s="1" t="str">
        <f>VLOOKUP(Cohort[[#This Row],[Code]],Codes[],COLUMN(Codes[[#Headers],[Obstetric Histpry]]),FALSE)</f>
        <v>Yes</v>
      </c>
      <c r="X451" s="1" t="str">
        <f>VLOOKUP(Cohort[[#This Row],[Code]],Codes[],COLUMN(Codes[[#Headers],[18 Month Follow on Data]]),FALSE)</f>
        <v>Yes</v>
      </c>
    </row>
    <row r="452" spans="1:24" ht="51" x14ac:dyDescent="0.2">
      <c r="A452" t="s">
        <v>464</v>
      </c>
      <c r="B452">
        <v>0</v>
      </c>
      <c r="C452">
        <v>0</v>
      </c>
      <c r="D452">
        <v>0</v>
      </c>
      <c r="E452">
        <v>1</v>
      </c>
      <c r="F452">
        <v>0</v>
      </c>
      <c r="G452">
        <v>0</v>
      </c>
      <c r="H452">
        <v>0</v>
      </c>
      <c r="I452" t="str" cm="1">
        <f t="array" ref="I452">TEXT(SUM(10^Code_Mask*(Cohort[[#This Row],[Fetal Pilot Scans, validated or not]:[Has child had an 18 month assessment.  NB this includes limited data, courtesy assessments etc]]&gt;0)),"0000000")</f>
        <v>0100000</v>
      </c>
      <c r="K452" s="1" t="s">
        <v>16</v>
      </c>
      <c r="M452" s="1" t="str">
        <f>VLOOKUP(Cohort[[#This Row],[Code]],Codes[],COLUMN(Codes[[#Headers],[Meaning]]),FALSE)</f>
        <v>Term scan, not assessed</v>
      </c>
      <c r="N452" s="1" t="str">
        <f>VLOOKUP(Cohort[[#This Row],[Code]],Codes[],COLUMN(Codes[[#Headers],[Parents Demographic]]),FALSE)</f>
        <v>Yes</v>
      </c>
      <c r="O452" s="1" t="str">
        <f>VLOOKUP(Cohort[[#This Row],[Code]],Codes[],COLUMN(Codes[[#Headers],[Mother''s Past Medical History]]),FALSE)</f>
        <v>Yes</v>
      </c>
      <c r="P452" s="1" t="str">
        <f>VLOOKUP(Cohort[[#This Row],[Code]],Codes[],COLUMN(Codes[[#Headers],[EDD + Mode of Conception]]),FALSE)</f>
        <v>Yes</v>
      </c>
      <c r="Q452" s="1" t="str">
        <f>VLOOKUP(Cohort[[#This Row],[Code]],Codes[],COLUMN(Codes[[#Headers],[Late Pregnancy History]]),FALSE)</f>
        <v>Yes</v>
      </c>
      <c r="R452" s="1" t="str">
        <f>VLOOKUP(Cohort[[#This Row],[Code]],Codes[],COLUMN(Codes[[#Headers],[Labour History]]),FALSE)</f>
        <v>Yes</v>
      </c>
      <c r="S452" s="1" t="str">
        <f>VLOOKUP(Cohort[[#This Row],[Code]],Codes[],COLUMN(Codes[[#Headers],[Baby Background Information]]),FALSE)</f>
        <v>Yes</v>
      </c>
      <c r="T452" s="1" t="str">
        <f>VLOOKUP(Cohort[[#This Row],[Code]],Codes[],COLUMN(Codes[[#Headers],[EPDS]]),FALSE)</f>
        <v>Yes</v>
      </c>
      <c r="U452" s="1" t="str">
        <f>VLOOKUP(Cohort[[#This Row],[Code]],Codes[],COLUMN(Codes[[#Headers],[Mother''s Medications]]),FALSE)</f>
        <v>Yes</v>
      </c>
      <c r="V452" s="1" t="str">
        <f>VLOOKUP(Cohort[[#This Row],[Code]],Codes[],COLUMN(Codes[[#Headers],[Baby Medications]]),FALSE)</f>
        <v>Yes</v>
      </c>
      <c r="W452" s="1" t="str">
        <f>VLOOKUP(Cohort[[#This Row],[Code]],Codes[],COLUMN(Codes[[#Headers],[Obstetric Histpry]]),FALSE)</f>
        <v>Yes</v>
      </c>
      <c r="X452" s="1" t="str">
        <f>VLOOKUP(Cohort[[#This Row],[Code]],Codes[],COLUMN(Codes[[#Headers],[18 Month Follow on Data]]),FALSE)</f>
        <v>No</v>
      </c>
    </row>
    <row r="453" spans="1:24" x14ac:dyDescent="0.2">
      <c r="A453" t="s">
        <v>465</v>
      </c>
      <c r="B453">
        <v>0</v>
      </c>
      <c r="C453">
        <v>0</v>
      </c>
      <c r="D453">
        <v>0</v>
      </c>
      <c r="E453">
        <v>1</v>
      </c>
      <c r="F453">
        <v>0</v>
      </c>
      <c r="G453">
        <v>0</v>
      </c>
      <c r="H453">
        <v>1</v>
      </c>
      <c r="I453" t="str" cm="1">
        <f t="array" ref="I453">TEXT(SUM(10^Code_Mask*(Cohort[[#This Row],[Fetal Pilot Scans, validated or not]:[Has child had an 18 month assessment.  NB this includes limited data, courtesy assessments etc]]&gt;0)),"0000000")</f>
        <v>0100100</v>
      </c>
      <c r="M453" s="1" t="str">
        <f>VLOOKUP(Cohort[[#This Row],[Code]],Codes[],COLUMN(Codes[[#Headers],[Meaning]]),FALSE)</f>
        <v>Term scan, Assessed at 18 months</v>
      </c>
      <c r="N453" s="1" t="str">
        <f>VLOOKUP(Cohort[[#This Row],[Code]],Codes[],COLUMN(Codes[[#Headers],[Parents Demographic]]),FALSE)</f>
        <v>Yes</v>
      </c>
      <c r="O453" s="1" t="str">
        <f>VLOOKUP(Cohort[[#This Row],[Code]],Codes[],COLUMN(Codes[[#Headers],[Mother''s Past Medical History]]),FALSE)</f>
        <v>Yes</v>
      </c>
      <c r="P453" s="1" t="str">
        <f>VLOOKUP(Cohort[[#This Row],[Code]],Codes[],COLUMN(Codes[[#Headers],[EDD + Mode of Conception]]),FALSE)</f>
        <v>Yes</v>
      </c>
      <c r="Q453" s="1" t="str">
        <f>VLOOKUP(Cohort[[#This Row],[Code]],Codes[],COLUMN(Codes[[#Headers],[Late Pregnancy History]]),FALSE)</f>
        <v>Yes</v>
      </c>
      <c r="R453" s="1" t="str">
        <f>VLOOKUP(Cohort[[#This Row],[Code]],Codes[],COLUMN(Codes[[#Headers],[Labour History]]),FALSE)</f>
        <v>Yes</v>
      </c>
      <c r="S453" s="1" t="str">
        <f>VLOOKUP(Cohort[[#This Row],[Code]],Codes[],COLUMN(Codes[[#Headers],[Baby Background Information]]),FALSE)</f>
        <v>Yes</v>
      </c>
      <c r="T453" s="1" t="str">
        <f>VLOOKUP(Cohort[[#This Row],[Code]],Codes[],COLUMN(Codes[[#Headers],[EPDS]]),FALSE)</f>
        <v>Yes</v>
      </c>
      <c r="U453" s="1" t="str">
        <f>VLOOKUP(Cohort[[#This Row],[Code]],Codes[],COLUMN(Codes[[#Headers],[Mother''s Medications]]),FALSE)</f>
        <v>Yes</v>
      </c>
      <c r="V453" s="1" t="str">
        <f>VLOOKUP(Cohort[[#This Row],[Code]],Codes[],COLUMN(Codes[[#Headers],[Baby Medications]]),FALSE)</f>
        <v>Yes</v>
      </c>
      <c r="W453" s="1" t="str">
        <f>VLOOKUP(Cohort[[#This Row],[Code]],Codes[],COLUMN(Codes[[#Headers],[Obstetric Histpry]]),FALSE)</f>
        <v>Yes</v>
      </c>
      <c r="X453" s="1" t="str">
        <f>VLOOKUP(Cohort[[#This Row],[Code]],Codes[],COLUMN(Codes[[#Headers],[18 Month Follow on Data]]),FALSE)</f>
        <v>Yes</v>
      </c>
    </row>
    <row r="454" spans="1:24" x14ac:dyDescent="0.2">
      <c r="A454" t="s">
        <v>466</v>
      </c>
      <c r="B454">
        <v>0</v>
      </c>
      <c r="C454">
        <v>0</v>
      </c>
      <c r="D454">
        <v>0</v>
      </c>
      <c r="E454">
        <v>1</v>
      </c>
      <c r="F454">
        <v>0</v>
      </c>
      <c r="G454">
        <v>0</v>
      </c>
      <c r="H454">
        <v>1</v>
      </c>
      <c r="I454" t="str" cm="1">
        <f t="array" ref="I454">TEXT(SUM(10^Code_Mask*(Cohort[[#This Row],[Fetal Pilot Scans, validated or not]:[Has child had an 18 month assessment.  NB this includes limited data, courtesy assessments etc]]&gt;0)),"0000000")</f>
        <v>0100100</v>
      </c>
      <c r="M454" s="1" t="str">
        <f>VLOOKUP(Cohort[[#This Row],[Code]],Codes[],COLUMN(Codes[[#Headers],[Meaning]]),FALSE)</f>
        <v>Term scan, Assessed at 18 months</v>
      </c>
      <c r="N454" s="1" t="str">
        <f>VLOOKUP(Cohort[[#This Row],[Code]],Codes[],COLUMN(Codes[[#Headers],[Parents Demographic]]),FALSE)</f>
        <v>Yes</v>
      </c>
      <c r="O454" s="1" t="str">
        <f>VLOOKUP(Cohort[[#This Row],[Code]],Codes[],COLUMN(Codes[[#Headers],[Mother''s Past Medical History]]),FALSE)</f>
        <v>Yes</v>
      </c>
      <c r="P454" s="1" t="str">
        <f>VLOOKUP(Cohort[[#This Row],[Code]],Codes[],COLUMN(Codes[[#Headers],[EDD + Mode of Conception]]),FALSE)</f>
        <v>Yes</v>
      </c>
      <c r="Q454" s="1" t="str">
        <f>VLOOKUP(Cohort[[#This Row],[Code]],Codes[],COLUMN(Codes[[#Headers],[Late Pregnancy History]]),FALSE)</f>
        <v>Yes</v>
      </c>
      <c r="R454" s="1" t="str">
        <f>VLOOKUP(Cohort[[#This Row],[Code]],Codes[],COLUMN(Codes[[#Headers],[Labour History]]),FALSE)</f>
        <v>Yes</v>
      </c>
      <c r="S454" s="1" t="str">
        <f>VLOOKUP(Cohort[[#This Row],[Code]],Codes[],COLUMN(Codes[[#Headers],[Baby Background Information]]),FALSE)</f>
        <v>Yes</v>
      </c>
      <c r="T454" s="1" t="str">
        <f>VLOOKUP(Cohort[[#This Row],[Code]],Codes[],COLUMN(Codes[[#Headers],[EPDS]]),FALSE)</f>
        <v>Yes</v>
      </c>
      <c r="U454" s="1" t="str">
        <f>VLOOKUP(Cohort[[#This Row],[Code]],Codes[],COLUMN(Codes[[#Headers],[Mother''s Medications]]),FALSE)</f>
        <v>Yes</v>
      </c>
      <c r="V454" s="1" t="str">
        <f>VLOOKUP(Cohort[[#This Row],[Code]],Codes[],COLUMN(Codes[[#Headers],[Baby Medications]]),FALSE)</f>
        <v>Yes</v>
      </c>
      <c r="W454" s="1" t="str">
        <f>VLOOKUP(Cohort[[#This Row],[Code]],Codes[],COLUMN(Codes[[#Headers],[Obstetric Histpry]]),FALSE)</f>
        <v>Yes</v>
      </c>
      <c r="X454" s="1" t="str">
        <f>VLOOKUP(Cohort[[#This Row],[Code]],Codes[],COLUMN(Codes[[#Headers],[18 Month Follow on Data]]),FALSE)</f>
        <v>Yes</v>
      </c>
    </row>
    <row r="455" spans="1:24" x14ac:dyDescent="0.2">
      <c r="A455" t="s">
        <v>467</v>
      </c>
      <c r="B455">
        <v>0</v>
      </c>
      <c r="C455">
        <v>0</v>
      </c>
      <c r="D455">
        <v>0</v>
      </c>
      <c r="E455">
        <v>1</v>
      </c>
      <c r="F455">
        <v>0</v>
      </c>
      <c r="G455">
        <v>0</v>
      </c>
      <c r="H455">
        <v>1</v>
      </c>
      <c r="I455" t="str" cm="1">
        <f t="array" ref="I455">TEXT(SUM(10^Code_Mask*(Cohort[[#This Row],[Fetal Pilot Scans, validated or not]:[Has child had an 18 month assessment.  NB this includes limited data, courtesy assessments etc]]&gt;0)),"0000000")</f>
        <v>0100100</v>
      </c>
      <c r="M455" s="1" t="str">
        <f>VLOOKUP(Cohort[[#This Row],[Code]],Codes[],COLUMN(Codes[[#Headers],[Meaning]]),FALSE)</f>
        <v>Term scan, Assessed at 18 months</v>
      </c>
      <c r="N455" s="1" t="str">
        <f>VLOOKUP(Cohort[[#This Row],[Code]],Codes[],COLUMN(Codes[[#Headers],[Parents Demographic]]),FALSE)</f>
        <v>Yes</v>
      </c>
      <c r="O455" s="1" t="str">
        <f>VLOOKUP(Cohort[[#This Row],[Code]],Codes[],COLUMN(Codes[[#Headers],[Mother''s Past Medical History]]),FALSE)</f>
        <v>Yes</v>
      </c>
      <c r="P455" s="1" t="str">
        <f>VLOOKUP(Cohort[[#This Row],[Code]],Codes[],COLUMN(Codes[[#Headers],[EDD + Mode of Conception]]),FALSE)</f>
        <v>Yes</v>
      </c>
      <c r="Q455" s="1" t="str">
        <f>VLOOKUP(Cohort[[#This Row],[Code]],Codes[],COLUMN(Codes[[#Headers],[Late Pregnancy History]]),FALSE)</f>
        <v>Yes</v>
      </c>
      <c r="R455" s="1" t="str">
        <f>VLOOKUP(Cohort[[#This Row],[Code]],Codes[],COLUMN(Codes[[#Headers],[Labour History]]),FALSE)</f>
        <v>Yes</v>
      </c>
      <c r="S455" s="1" t="str">
        <f>VLOOKUP(Cohort[[#This Row],[Code]],Codes[],COLUMN(Codes[[#Headers],[Baby Background Information]]),FALSE)</f>
        <v>Yes</v>
      </c>
      <c r="T455" s="1" t="str">
        <f>VLOOKUP(Cohort[[#This Row],[Code]],Codes[],COLUMN(Codes[[#Headers],[EPDS]]),FALSE)</f>
        <v>Yes</v>
      </c>
      <c r="U455" s="1" t="str">
        <f>VLOOKUP(Cohort[[#This Row],[Code]],Codes[],COLUMN(Codes[[#Headers],[Mother''s Medications]]),FALSE)</f>
        <v>Yes</v>
      </c>
      <c r="V455" s="1" t="str">
        <f>VLOOKUP(Cohort[[#This Row],[Code]],Codes[],COLUMN(Codes[[#Headers],[Baby Medications]]),FALSE)</f>
        <v>Yes</v>
      </c>
      <c r="W455" s="1" t="str">
        <f>VLOOKUP(Cohort[[#This Row],[Code]],Codes[],COLUMN(Codes[[#Headers],[Obstetric Histpry]]),FALSE)</f>
        <v>Yes</v>
      </c>
      <c r="X455" s="1" t="str">
        <f>VLOOKUP(Cohort[[#This Row],[Code]],Codes[],COLUMN(Codes[[#Headers],[18 Month Follow on Data]]),FALSE)</f>
        <v>Yes</v>
      </c>
    </row>
    <row r="456" spans="1:24" x14ac:dyDescent="0.2">
      <c r="A456" t="s">
        <v>468</v>
      </c>
      <c r="B456">
        <v>0</v>
      </c>
      <c r="C456">
        <v>0</v>
      </c>
      <c r="D456">
        <v>0</v>
      </c>
      <c r="E456">
        <v>1</v>
      </c>
      <c r="F456">
        <v>0</v>
      </c>
      <c r="G456">
        <v>0</v>
      </c>
      <c r="H456">
        <v>1</v>
      </c>
      <c r="I456" t="str" cm="1">
        <f t="array" ref="I456">TEXT(SUM(10^Code_Mask*(Cohort[[#This Row],[Fetal Pilot Scans, validated or not]:[Has child had an 18 month assessment.  NB this includes limited data, courtesy assessments etc]]&gt;0)),"0000000")</f>
        <v>0100100</v>
      </c>
      <c r="M456" s="1" t="str">
        <f>VLOOKUP(Cohort[[#This Row],[Code]],Codes[],COLUMN(Codes[[#Headers],[Meaning]]),FALSE)</f>
        <v>Term scan, Assessed at 18 months</v>
      </c>
      <c r="N456" s="1" t="str">
        <f>VLOOKUP(Cohort[[#This Row],[Code]],Codes[],COLUMN(Codes[[#Headers],[Parents Demographic]]),FALSE)</f>
        <v>Yes</v>
      </c>
      <c r="O456" s="1" t="str">
        <f>VLOOKUP(Cohort[[#This Row],[Code]],Codes[],COLUMN(Codes[[#Headers],[Mother''s Past Medical History]]),FALSE)</f>
        <v>Yes</v>
      </c>
      <c r="P456" s="1" t="str">
        <f>VLOOKUP(Cohort[[#This Row],[Code]],Codes[],COLUMN(Codes[[#Headers],[EDD + Mode of Conception]]),FALSE)</f>
        <v>Yes</v>
      </c>
      <c r="Q456" s="1" t="str">
        <f>VLOOKUP(Cohort[[#This Row],[Code]],Codes[],COLUMN(Codes[[#Headers],[Late Pregnancy History]]),FALSE)</f>
        <v>Yes</v>
      </c>
      <c r="R456" s="1" t="str">
        <f>VLOOKUP(Cohort[[#This Row],[Code]],Codes[],COLUMN(Codes[[#Headers],[Labour History]]),FALSE)</f>
        <v>Yes</v>
      </c>
      <c r="S456" s="1" t="str">
        <f>VLOOKUP(Cohort[[#This Row],[Code]],Codes[],COLUMN(Codes[[#Headers],[Baby Background Information]]),FALSE)</f>
        <v>Yes</v>
      </c>
      <c r="T456" s="1" t="str">
        <f>VLOOKUP(Cohort[[#This Row],[Code]],Codes[],COLUMN(Codes[[#Headers],[EPDS]]),FALSE)</f>
        <v>Yes</v>
      </c>
      <c r="U456" s="1" t="str">
        <f>VLOOKUP(Cohort[[#This Row],[Code]],Codes[],COLUMN(Codes[[#Headers],[Mother''s Medications]]),FALSE)</f>
        <v>Yes</v>
      </c>
      <c r="V456" s="1" t="str">
        <f>VLOOKUP(Cohort[[#This Row],[Code]],Codes[],COLUMN(Codes[[#Headers],[Baby Medications]]),FALSE)</f>
        <v>Yes</v>
      </c>
      <c r="W456" s="1" t="str">
        <f>VLOOKUP(Cohort[[#This Row],[Code]],Codes[],COLUMN(Codes[[#Headers],[Obstetric Histpry]]),FALSE)</f>
        <v>Yes</v>
      </c>
      <c r="X456" s="1" t="str">
        <f>VLOOKUP(Cohort[[#This Row],[Code]],Codes[],COLUMN(Codes[[#Headers],[18 Month Follow on Data]]),FALSE)</f>
        <v>Yes</v>
      </c>
    </row>
    <row r="457" spans="1:24" ht="51" x14ac:dyDescent="0.2">
      <c r="A457" t="s">
        <v>469</v>
      </c>
      <c r="B457">
        <v>0</v>
      </c>
      <c r="C457">
        <v>0</v>
      </c>
      <c r="D457">
        <v>0</v>
      </c>
      <c r="E457">
        <v>1</v>
      </c>
      <c r="F457">
        <v>0</v>
      </c>
      <c r="G457">
        <v>0</v>
      </c>
      <c r="H457">
        <v>0</v>
      </c>
      <c r="I457" t="str" cm="1">
        <f t="array" ref="I457">TEXT(SUM(10^Code_Mask*(Cohort[[#This Row],[Fetal Pilot Scans, validated or not]:[Has child had an 18 month assessment.  NB this includes limited data, courtesy assessments etc]]&gt;0)),"0000000")</f>
        <v>0100000</v>
      </c>
      <c r="K457" s="1" t="s">
        <v>16</v>
      </c>
      <c r="M457" s="1" t="str">
        <f>VLOOKUP(Cohort[[#This Row],[Code]],Codes[],COLUMN(Codes[[#Headers],[Meaning]]),FALSE)</f>
        <v>Term scan, not assessed</v>
      </c>
      <c r="N457" s="1" t="str">
        <f>VLOOKUP(Cohort[[#This Row],[Code]],Codes[],COLUMN(Codes[[#Headers],[Parents Demographic]]),FALSE)</f>
        <v>Yes</v>
      </c>
      <c r="O457" s="1" t="str">
        <f>VLOOKUP(Cohort[[#This Row],[Code]],Codes[],COLUMN(Codes[[#Headers],[Mother''s Past Medical History]]),FALSE)</f>
        <v>Yes</v>
      </c>
      <c r="P457" s="1" t="str">
        <f>VLOOKUP(Cohort[[#This Row],[Code]],Codes[],COLUMN(Codes[[#Headers],[EDD + Mode of Conception]]),FALSE)</f>
        <v>Yes</v>
      </c>
      <c r="Q457" s="1" t="str">
        <f>VLOOKUP(Cohort[[#This Row],[Code]],Codes[],COLUMN(Codes[[#Headers],[Late Pregnancy History]]),FALSE)</f>
        <v>Yes</v>
      </c>
      <c r="R457" s="1" t="str">
        <f>VLOOKUP(Cohort[[#This Row],[Code]],Codes[],COLUMN(Codes[[#Headers],[Labour History]]),FALSE)</f>
        <v>Yes</v>
      </c>
      <c r="S457" s="1" t="str">
        <f>VLOOKUP(Cohort[[#This Row],[Code]],Codes[],COLUMN(Codes[[#Headers],[Baby Background Information]]),FALSE)</f>
        <v>Yes</v>
      </c>
      <c r="T457" s="1" t="str">
        <f>VLOOKUP(Cohort[[#This Row],[Code]],Codes[],COLUMN(Codes[[#Headers],[EPDS]]),FALSE)</f>
        <v>Yes</v>
      </c>
      <c r="U457" s="1" t="str">
        <f>VLOOKUP(Cohort[[#This Row],[Code]],Codes[],COLUMN(Codes[[#Headers],[Mother''s Medications]]),FALSE)</f>
        <v>Yes</v>
      </c>
      <c r="V457" s="1" t="str">
        <f>VLOOKUP(Cohort[[#This Row],[Code]],Codes[],COLUMN(Codes[[#Headers],[Baby Medications]]),FALSE)</f>
        <v>Yes</v>
      </c>
      <c r="W457" s="1" t="str">
        <f>VLOOKUP(Cohort[[#This Row],[Code]],Codes[],COLUMN(Codes[[#Headers],[Obstetric Histpry]]),FALSE)</f>
        <v>Yes</v>
      </c>
      <c r="X457" s="1" t="str">
        <f>VLOOKUP(Cohort[[#This Row],[Code]],Codes[],COLUMN(Codes[[#Headers],[18 Month Follow on Data]]),FALSE)</f>
        <v>No</v>
      </c>
    </row>
    <row r="458" spans="1:24" x14ac:dyDescent="0.2">
      <c r="A458" t="s">
        <v>470</v>
      </c>
      <c r="B458">
        <v>0</v>
      </c>
      <c r="C458">
        <v>0</v>
      </c>
      <c r="D458">
        <v>0</v>
      </c>
      <c r="E458">
        <v>1</v>
      </c>
      <c r="F458">
        <v>0</v>
      </c>
      <c r="G458">
        <v>0</v>
      </c>
      <c r="H458">
        <v>0</v>
      </c>
      <c r="I458" t="str" cm="1">
        <f t="array" ref="I458">TEXT(SUM(10^Code_Mask*(Cohort[[#This Row],[Fetal Pilot Scans, validated or not]:[Has child had an 18 month assessment.  NB this includes limited data, courtesy assessments etc]]&gt;0)),"0000000")</f>
        <v>0100000</v>
      </c>
      <c r="M458" s="1" t="str">
        <f>VLOOKUP(Cohort[[#This Row],[Code]],Codes[],COLUMN(Codes[[#Headers],[Meaning]]),FALSE)</f>
        <v>Term scan, not assessed</v>
      </c>
      <c r="N458" s="1" t="str">
        <f>VLOOKUP(Cohort[[#This Row],[Code]],Codes[],COLUMN(Codes[[#Headers],[Parents Demographic]]),FALSE)</f>
        <v>Yes</v>
      </c>
      <c r="O458" s="1" t="str">
        <f>VLOOKUP(Cohort[[#This Row],[Code]],Codes[],COLUMN(Codes[[#Headers],[Mother''s Past Medical History]]),FALSE)</f>
        <v>Yes</v>
      </c>
      <c r="P458" s="1" t="str">
        <f>VLOOKUP(Cohort[[#This Row],[Code]],Codes[],COLUMN(Codes[[#Headers],[EDD + Mode of Conception]]),FALSE)</f>
        <v>Yes</v>
      </c>
      <c r="Q458" s="1" t="str">
        <f>VLOOKUP(Cohort[[#This Row],[Code]],Codes[],COLUMN(Codes[[#Headers],[Late Pregnancy History]]),FALSE)</f>
        <v>Yes</v>
      </c>
      <c r="R458" s="1" t="str">
        <f>VLOOKUP(Cohort[[#This Row],[Code]],Codes[],COLUMN(Codes[[#Headers],[Labour History]]),FALSE)</f>
        <v>Yes</v>
      </c>
      <c r="S458" s="1" t="str">
        <f>VLOOKUP(Cohort[[#This Row],[Code]],Codes[],COLUMN(Codes[[#Headers],[Baby Background Information]]),FALSE)</f>
        <v>Yes</v>
      </c>
      <c r="T458" s="1" t="str">
        <f>VLOOKUP(Cohort[[#This Row],[Code]],Codes[],COLUMN(Codes[[#Headers],[EPDS]]),FALSE)</f>
        <v>Yes</v>
      </c>
      <c r="U458" s="1" t="str">
        <f>VLOOKUP(Cohort[[#This Row],[Code]],Codes[],COLUMN(Codes[[#Headers],[Mother''s Medications]]),FALSE)</f>
        <v>Yes</v>
      </c>
      <c r="V458" s="1" t="str">
        <f>VLOOKUP(Cohort[[#This Row],[Code]],Codes[],COLUMN(Codes[[#Headers],[Baby Medications]]),FALSE)</f>
        <v>Yes</v>
      </c>
      <c r="W458" s="1" t="str">
        <f>VLOOKUP(Cohort[[#This Row],[Code]],Codes[],COLUMN(Codes[[#Headers],[Obstetric Histpry]]),FALSE)</f>
        <v>Yes</v>
      </c>
      <c r="X458" s="1" t="str">
        <f>VLOOKUP(Cohort[[#This Row],[Code]],Codes[],COLUMN(Codes[[#Headers],[18 Month Follow on Data]]),FALSE)</f>
        <v>No</v>
      </c>
    </row>
    <row r="459" spans="1:24" ht="51" x14ac:dyDescent="0.2">
      <c r="A459" t="s">
        <v>471</v>
      </c>
      <c r="B459">
        <v>0</v>
      </c>
      <c r="C459">
        <v>0</v>
      </c>
      <c r="D459">
        <v>0</v>
      </c>
      <c r="E459">
        <v>1</v>
      </c>
      <c r="F459">
        <v>0</v>
      </c>
      <c r="G459">
        <v>0</v>
      </c>
      <c r="H459">
        <v>0</v>
      </c>
      <c r="I459" t="str" cm="1">
        <f t="array" ref="I459">TEXT(SUM(10^Code_Mask*(Cohort[[#This Row],[Fetal Pilot Scans, validated or not]:[Has child had an 18 month assessment.  NB this includes limited data, courtesy assessments etc]]&gt;0)),"0000000")</f>
        <v>0100000</v>
      </c>
      <c r="K459" s="1" t="s">
        <v>16</v>
      </c>
      <c r="M459" s="1" t="str">
        <f>VLOOKUP(Cohort[[#This Row],[Code]],Codes[],COLUMN(Codes[[#Headers],[Meaning]]),FALSE)</f>
        <v>Term scan, not assessed</v>
      </c>
      <c r="N459" s="1" t="str">
        <f>VLOOKUP(Cohort[[#This Row],[Code]],Codes[],COLUMN(Codes[[#Headers],[Parents Demographic]]),FALSE)</f>
        <v>Yes</v>
      </c>
      <c r="O459" s="1" t="str">
        <f>VLOOKUP(Cohort[[#This Row],[Code]],Codes[],COLUMN(Codes[[#Headers],[Mother''s Past Medical History]]),FALSE)</f>
        <v>Yes</v>
      </c>
      <c r="P459" s="1" t="str">
        <f>VLOOKUP(Cohort[[#This Row],[Code]],Codes[],COLUMN(Codes[[#Headers],[EDD + Mode of Conception]]),FALSE)</f>
        <v>Yes</v>
      </c>
      <c r="Q459" s="1" t="str">
        <f>VLOOKUP(Cohort[[#This Row],[Code]],Codes[],COLUMN(Codes[[#Headers],[Late Pregnancy History]]),FALSE)</f>
        <v>Yes</v>
      </c>
      <c r="R459" s="1" t="str">
        <f>VLOOKUP(Cohort[[#This Row],[Code]],Codes[],COLUMN(Codes[[#Headers],[Labour History]]),FALSE)</f>
        <v>Yes</v>
      </c>
      <c r="S459" s="1" t="str">
        <f>VLOOKUP(Cohort[[#This Row],[Code]],Codes[],COLUMN(Codes[[#Headers],[Baby Background Information]]),FALSE)</f>
        <v>Yes</v>
      </c>
      <c r="T459" s="1" t="str">
        <f>VLOOKUP(Cohort[[#This Row],[Code]],Codes[],COLUMN(Codes[[#Headers],[EPDS]]),FALSE)</f>
        <v>Yes</v>
      </c>
      <c r="U459" s="1" t="str">
        <f>VLOOKUP(Cohort[[#This Row],[Code]],Codes[],COLUMN(Codes[[#Headers],[Mother''s Medications]]),FALSE)</f>
        <v>Yes</v>
      </c>
      <c r="V459" s="1" t="str">
        <f>VLOOKUP(Cohort[[#This Row],[Code]],Codes[],COLUMN(Codes[[#Headers],[Baby Medications]]),FALSE)</f>
        <v>Yes</v>
      </c>
      <c r="W459" s="1" t="str">
        <f>VLOOKUP(Cohort[[#This Row],[Code]],Codes[],COLUMN(Codes[[#Headers],[Obstetric Histpry]]),FALSE)</f>
        <v>Yes</v>
      </c>
      <c r="X459" s="1" t="str">
        <f>VLOOKUP(Cohort[[#This Row],[Code]],Codes[],COLUMN(Codes[[#Headers],[18 Month Follow on Data]]),FALSE)</f>
        <v>No</v>
      </c>
    </row>
    <row r="460" spans="1:24" x14ac:dyDescent="0.2">
      <c r="A460" t="s">
        <v>472</v>
      </c>
      <c r="B460">
        <v>0</v>
      </c>
      <c r="C460">
        <v>0</v>
      </c>
      <c r="D460">
        <v>0</v>
      </c>
      <c r="E460">
        <v>1</v>
      </c>
      <c r="F460">
        <v>0</v>
      </c>
      <c r="G460">
        <v>0</v>
      </c>
      <c r="H460">
        <v>1</v>
      </c>
      <c r="I460" t="str" cm="1">
        <f t="array" ref="I460">TEXT(SUM(10^Code_Mask*(Cohort[[#This Row],[Fetal Pilot Scans, validated or not]:[Has child had an 18 month assessment.  NB this includes limited data, courtesy assessments etc]]&gt;0)),"0000000")</f>
        <v>0100100</v>
      </c>
      <c r="M460" s="1" t="str">
        <f>VLOOKUP(Cohort[[#This Row],[Code]],Codes[],COLUMN(Codes[[#Headers],[Meaning]]),FALSE)</f>
        <v>Term scan, Assessed at 18 months</v>
      </c>
      <c r="N460" s="1" t="str">
        <f>VLOOKUP(Cohort[[#This Row],[Code]],Codes[],COLUMN(Codes[[#Headers],[Parents Demographic]]),FALSE)</f>
        <v>Yes</v>
      </c>
      <c r="O460" s="1" t="str">
        <f>VLOOKUP(Cohort[[#This Row],[Code]],Codes[],COLUMN(Codes[[#Headers],[Mother''s Past Medical History]]),FALSE)</f>
        <v>Yes</v>
      </c>
      <c r="P460" s="1" t="str">
        <f>VLOOKUP(Cohort[[#This Row],[Code]],Codes[],COLUMN(Codes[[#Headers],[EDD + Mode of Conception]]),FALSE)</f>
        <v>Yes</v>
      </c>
      <c r="Q460" s="1" t="str">
        <f>VLOOKUP(Cohort[[#This Row],[Code]],Codes[],COLUMN(Codes[[#Headers],[Late Pregnancy History]]),FALSE)</f>
        <v>Yes</v>
      </c>
      <c r="R460" s="1" t="str">
        <f>VLOOKUP(Cohort[[#This Row],[Code]],Codes[],COLUMN(Codes[[#Headers],[Labour History]]),FALSE)</f>
        <v>Yes</v>
      </c>
      <c r="S460" s="1" t="str">
        <f>VLOOKUP(Cohort[[#This Row],[Code]],Codes[],COLUMN(Codes[[#Headers],[Baby Background Information]]),FALSE)</f>
        <v>Yes</v>
      </c>
      <c r="T460" s="1" t="str">
        <f>VLOOKUP(Cohort[[#This Row],[Code]],Codes[],COLUMN(Codes[[#Headers],[EPDS]]),FALSE)</f>
        <v>Yes</v>
      </c>
      <c r="U460" s="1" t="str">
        <f>VLOOKUP(Cohort[[#This Row],[Code]],Codes[],COLUMN(Codes[[#Headers],[Mother''s Medications]]),FALSE)</f>
        <v>Yes</v>
      </c>
      <c r="V460" s="1" t="str">
        <f>VLOOKUP(Cohort[[#This Row],[Code]],Codes[],COLUMN(Codes[[#Headers],[Baby Medications]]),FALSE)</f>
        <v>Yes</v>
      </c>
      <c r="W460" s="1" t="str">
        <f>VLOOKUP(Cohort[[#This Row],[Code]],Codes[],COLUMN(Codes[[#Headers],[Obstetric Histpry]]),FALSE)</f>
        <v>Yes</v>
      </c>
      <c r="X460" s="1" t="str">
        <f>VLOOKUP(Cohort[[#This Row],[Code]],Codes[],COLUMN(Codes[[#Headers],[18 Month Follow on Data]]),FALSE)</f>
        <v>Yes</v>
      </c>
    </row>
    <row r="461" spans="1:24" x14ac:dyDescent="0.2">
      <c r="A461" t="s">
        <v>473</v>
      </c>
      <c r="B461">
        <v>0</v>
      </c>
      <c r="C461">
        <v>0</v>
      </c>
      <c r="D461">
        <v>0</v>
      </c>
      <c r="E461">
        <v>1</v>
      </c>
      <c r="F461">
        <v>0</v>
      </c>
      <c r="G461">
        <v>0</v>
      </c>
      <c r="H461">
        <v>1</v>
      </c>
      <c r="I461" t="str" cm="1">
        <f t="array" ref="I461">TEXT(SUM(10^Code_Mask*(Cohort[[#This Row],[Fetal Pilot Scans, validated or not]:[Has child had an 18 month assessment.  NB this includes limited data, courtesy assessments etc]]&gt;0)),"0000000")</f>
        <v>0100100</v>
      </c>
      <c r="M461" s="1" t="str">
        <f>VLOOKUP(Cohort[[#This Row],[Code]],Codes[],COLUMN(Codes[[#Headers],[Meaning]]),FALSE)</f>
        <v>Term scan, Assessed at 18 months</v>
      </c>
      <c r="N461" s="1" t="str">
        <f>VLOOKUP(Cohort[[#This Row],[Code]],Codes[],COLUMN(Codes[[#Headers],[Parents Demographic]]),FALSE)</f>
        <v>Yes</v>
      </c>
      <c r="O461" s="1" t="str">
        <f>VLOOKUP(Cohort[[#This Row],[Code]],Codes[],COLUMN(Codes[[#Headers],[Mother''s Past Medical History]]),FALSE)</f>
        <v>Yes</v>
      </c>
      <c r="P461" s="1" t="str">
        <f>VLOOKUP(Cohort[[#This Row],[Code]],Codes[],COLUMN(Codes[[#Headers],[EDD + Mode of Conception]]),FALSE)</f>
        <v>Yes</v>
      </c>
      <c r="Q461" s="1" t="str">
        <f>VLOOKUP(Cohort[[#This Row],[Code]],Codes[],COLUMN(Codes[[#Headers],[Late Pregnancy History]]),FALSE)</f>
        <v>Yes</v>
      </c>
      <c r="R461" s="1" t="str">
        <f>VLOOKUP(Cohort[[#This Row],[Code]],Codes[],COLUMN(Codes[[#Headers],[Labour History]]),FALSE)</f>
        <v>Yes</v>
      </c>
      <c r="S461" s="1" t="str">
        <f>VLOOKUP(Cohort[[#This Row],[Code]],Codes[],COLUMN(Codes[[#Headers],[Baby Background Information]]),FALSE)</f>
        <v>Yes</v>
      </c>
      <c r="T461" s="1" t="str">
        <f>VLOOKUP(Cohort[[#This Row],[Code]],Codes[],COLUMN(Codes[[#Headers],[EPDS]]),FALSE)</f>
        <v>Yes</v>
      </c>
      <c r="U461" s="1" t="str">
        <f>VLOOKUP(Cohort[[#This Row],[Code]],Codes[],COLUMN(Codes[[#Headers],[Mother''s Medications]]),FALSE)</f>
        <v>Yes</v>
      </c>
      <c r="V461" s="1" t="str">
        <f>VLOOKUP(Cohort[[#This Row],[Code]],Codes[],COLUMN(Codes[[#Headers],[Baby Medications]]),FALSE)</f>
        <v>Yes</v>
      </c>
      <c r="W461" s="1" t="str">
        <f>VLOOKUP(Cohort[[#This Row],[Code]],Codes[],COLUMN(Codes[[#Headers],[Obstetric Histpry]]),FALSE)</f>
        <v>Yes</v>
      </c>
      <c r="X461" s="1" t="str">
        <f>VLOOKUP(Cohort[[#This Row],[Code]],Codes[],COLUMN(Codes[[#Headers],[18 Month Follow on Data]]),FALSE)</f>
        <v>Yes</v>
      </c>
    </row>
    <row r="462" spans="1:24" x14ac:dyDescent="0.2">
      <c r="A462" t="s">
        <v>474</v>
      </c>
      <c r="B462">
        <v>0</v>
      </c>
      <c r="C462">
        <v>0</v>
      </c>
      <c r="D462">
        <v>0</v>
      </c>
      <c r="E462">
        <v>1</v>
      </c>
      <c r="F462">
        <v>0</v>
      </c>
      <c r="G462">
        <v>0</v>
      </c>
      <c r="H462">
        <v>1</v>
      </c>
      <c r="I462" t="str" cm="1">
        <f t="array" ref="I462">TEXT(SUM(10^Code_Mask*(Cohort[[#This Row],[Fetal Pilot Scans, validated or not]:[Has child had an 18 month assessment.  NB this includes limited data, courtesy assessments etc]]&gt;0)),"0000000")</f>
        <v>0100100</v>
      </c>
      <c r="M462" s="1" t="str">
        <f>VLOOKUP(Cohort[[#This Row],[Code]],Codes[],COLUMN(Codes[[#Headers],[Meaning]]),FALSE)</f>
        <v>Term scan, Assessed at 18 months</v>
      </c>
      <c r="N462" s="1" t="str">
        <f>VLOOKUP(Cohort[[#This Row],[Code]],Codes[],COLUMN(Codes[[#Headers],[Parents Demographic]]),FALSE)</f>
        <v>Yes</v>
      </c>
      <c r="O462" s="1" t="str">
        <f>VLOOKUP(Cohort[[#This Row],[Code]],Codes[],COLUMN(Codes[[#Headers],[Mother''s Past Medical History]]),FALSE)</f>
        <v>Yes</v>
      </c>
      <c r="P462" s="1" t="str">
        <f>VLOOKUP(Cohort[[#This Row],[Code]],Codes[],COLUMN(Codes[[#Headers],[EDD + Mode of Conception]]),FALSE)</f>
        <v>Yes</v>
      </c>
      <c r="Q462" s="1" t="str">
        <f>VLOOKUP(Cohort[[#This Row],[Code]],Codes[],COLUMN(Codes[[#Headers],[Late Pregnancy History]]),FALSE)</f>
        <v>Yes</v>
      </c>
      <c r="R462" s="1" t="str">
        <f>VLOOKUP(Cohort[[#This Row],[Code]],Codes[],COLUMN(Codes[[#Headers],[Labour History]]),FALSE)</f>
        <v>Yes</v>
      </c>
      <c r="S462" s="1" t="str">
        <f>VLOOKUP(Cohort[[#This Row],[Code]],Codes[],COLUMN(Codes[[#Headers],[Baby Background Information]]),FALSE)</f>
        <v>Yes</v>
      </c>
      <c r="T462" s="1" t="str">
        <f>VLOOKUP(Cohort[[#This Row],[Code]],Codes[],COLUMN(Codes[[#Headers],[EPDS]]),FALSE)</f>
        <v>Yes</v>
      </c>
      <c r="U462" s="1" t="str">
        <f>VLOOKUP(Cohort[[#This Row],[Code]],Codes[],COLUMN(Codes[[#Headers],[Mother''s Medications]]),FALSE)</f>
        <v>Yes</v>
      </c>
      <c r="V462" s="1" t="str">
        <f>VLOOKUP(Cohort[[#This Row],[Code]],Codes[],COLUMN(Codes[[#Headers],[Baby Medications]]),FALSE)</f>
        <v>Yes</v>
      </c>
      <c r="W462" s="1" t="str">
        <f>VLOOKUP(Cohort[[#This Row],[Code]],Codes[],COLUMN(Codes[[#Headers],[Obstetric Histpry]]),FALSE)</f>
        <v>Yes</v>
      </c>
      <c r="X462" s="1" t="str">
        <f>VLOOKUP(Cohort[[#This Row],[Code]],Codes[],COLUMN(Codes[[#Headers],[18 Month Follow on Data]]),FALSE)</f>
        <v>Yes</v>
      </c>
    </row>
    <row r="463" spans="1:24" x14ac:dyDescent="0.2">
      <c r="A463" t="s">
        <v>475</v>
      </c>
      <c r="B463">
        <v>0</v>
      </c>
      <c r="C463">
        <v>0</v>
      </c>
      <c r="D463">
        <v>0</v>
      </c>
      <c r="E463">
        <v>1</v>
      </c>
      <c r="F463">
        <v>0</v>
      </c>
      <c r="G463">
        <v>0</v>
      </c>
      <c r="H463">
        <v>1</v>
      </c>
      <c r="I463" t="str" cm="1">
        <f t="array" ref="I463">TEXT(SUM(10^Code_Mask*(Cohort[[#This Row],[Fetal Pilot Scans, validated or not]:[Has child had an 18 month assessment.  NB this includes limited data, courtesy assessments etc]]&gt;0)),"0000000")</f>
        <v>0100100</v>
      </c>
      <c r="M463" s="1" t="str">
        <f>VLOOKUP(Cohort[[#This Row],[Code]],Codes[],COLUMN(Codes[[#Headers],[Meaning]]),FALSE)</f>
        <v>Term scan, Assessed at 18 months</v>
      </c>
      <c r="N463" s="1" t="str">
        <f>VLOOKUP(Cohort[[#This Row],[Code]],Codes[],COLUMN(Codes[[#Headers],[Parents Demographic]]),FALSE)</f>
        <v>Yes</v>
      </c>
      <c r="O463" s="1" t="str">
        <f>VLOOKUP(Cohort[[#This Row],[Code]],Codes[],COLUMN(Codes[[#Headers],[Mother''s Past Medical History]]),FALSE)</f>
        <v>Yes</v>
      </c>
      <c r="P463" s="1" t="str">
        <f>VLOOKUP(Cohort[[#This Row],[Code]],Codes[],COLUMN(Codes[[#Headers],[EDD + Mode of Conception]]),FALSE)</f>
        <v>Yes</v>
      </c>
      <c r="Q463" s="1" t="str">
        <f>VLOOKUP(Cohort[[#This Row],[Code]],Codes[],COLUMN(Codes[[#Headers],[Late Pregnancy History]]),FALSE)</f>
        <v>Yes</v>
      </c>
      <c r="R463" s="1" t="str">
        <f>VLOOKUP(Cohort[[#This Row],[Code]],Codes[],COLUMN(Codes[[#Headers],[Labour History]]),FALSE)</f>
        <v>Yes</v>
      </c>
      <c r="S463" s="1" t="str">
        <f>VLOOKUP(Cohort[[#This Row],[Code]],Codes[],COLUMN(Codes[[#Headers],[Baby Background Information]]),FALSE)</f>
        <v>Yes</v>
      </c>
      <c r="T463" s="1" t="str">
        <f>VLOOKUP(Cohort[[#This Row],[Code]],Codes[],COLUMN(Codes[[#Headers],[EPDS]]),FALSE)</f>
        <v>Yes</v>
      </c>
      <c r="U463" s="1" t="str">
        <f>VLOOKUP(Cohort[[#This Row],[Code]],Codes[],COLUMN(Codes[[#Headers],[Mother''s Medications]]),FALSE)</f>
        <v>Yes</v>
      </c>
      <c r="V463" s="1" t="str">
        <f>VLOOKUP(Cohort[[#This Row],[Code]],Codes[],COLUMN(Codes[[#Headers],[Baby Medications]]),FALSE)</f>
        <v>Yes</v>
      </c>
      <c r="W463" s="1" t="str">
        <f>VLOOKUP(Cohort[[#This Row],[Code]],Codes[],COLUMN(Codes[[#Headers],[Obstetric Histpry]]),FALSE)</f>
        <v>Yes</v>
      </c>
      <c r="X463" s="1" t="str">
        <f>VLOOKUP(Cohort[[#This Row],[Code]],Codes[],COLUMN(Codes[[#Headers],[18 Month Follow on Data]]),FALSE)</f>
        <v>Yes</v>
      </c>
    </row>
    <row r="464" spans="1:24" x14ac:dyDescent="0.2">
      <c r="A464" t="s">
        <v>476</v>
      </c>
      <c r="B464">
        <v>0</v>
      </c>
      <c r="C464">
        <v>0</v>
      </c>
      <c r="D464">
        <v>0</v>
      </c>
      <c r="E464">
        <v>1</v>
      </c>
      <c r="F464">
        <v>0</v>
      </c>
      <c r="G464">
        <v>0</v>
      </c>
      <c r="H464">
        <v>1</v>
      </c>
      <c r="I464" t="str" cm="1">
        <f t="array" ref="I464">TEXT(SUM(10^Code_Mask*(Cohort[[#This Row],[Fetal Pilot Scans, validated or not]:[Has child had an 18 month assessment.  NB this includes limited data, courtesy assessments etc]]&gt;0)),"0000000")</f>
        <v>0100100</v>
      </c>
      <c r="M464" s="1" t="str">
        <f>VLOOKUP(Cohort[[#This Row],[Code]],Codes[],COLUMN(Codes[[#Headers],[Meaning]]),FALSE)</f>
        <v>Term scan, Assessed at 18 months</v>
      </c>
      <c r="N464" s="1" t="str">
        <f>VLOOKUP(Cohort[[#This Row],[Code]],Codes[],COLUMN(Codes[[#Headers],[Parents Demographic]]),FALSE)</f>
        <v>Yes</v>
      </c>
      <c r="O464" s="1" t="str">
        <f>VLOOKUP(Cohort[[#This Row],[Code]],Codes[],COLUMN(Codes[[#Headers],[Mother''s Past Medical History]]),FALSE)</f>
        <v>Yes</v>
      </c>
      <c r="P464" s="1" t="str">
        <f>VLOOKUP(Cohort[[#This Row],[Code]],Codes[],COLUMN(Codes[[#Headers],[EDD + Mode of Conception]]),FALSE)</f>
        <v>Yes</v>
      </c>
      <c r="Q464" s="1" t="str">
        <f>VLOOKUP(Cohort[[#This Row],[Code]],Codes[],COLUMN(Codes[[#Headers],[Late Pregnancy History]]),FALSE)</f>
        <v>Yes</v>
      </c>
      <c r="R464" s="1" t="str">
        <f>VLOOKUP(Cohort[[#This Row],[Code]],Codes[],COLUMN(Codes[[#Headers],[Labour History]]),FALSE)</f>
        <v>Yes</v>
      </c>
      <c r="S464" s="1" t="str">
        <f>VLOOKUP(Cohort[[#This Row],[Code]],Codes[],COLUMN(Codes[[#Headers],[Baby Background Information]]),FALSE)</f>
        <v>Yes</v>
      </c>
      <c r="T464" s="1" t="str">
        <f>VLOOKUP(Cohort[[#This Row],[Code]],Codes[],COLUMN(Codes[[#Headers],[EPDS]]),FALSE)</f>
        <v>Yes</v>
      </c>
      <c r="U464" s="1" t="str">
        <f>VLOOKUP(Cohort[[#This Row],[Code]],Codes[],COLUMN(Codes[[#Headers],[Mother''s Medications]]),FALSE)</f>
        <v>Yes</v>
      </c>
      <c r="V464" s="1" t="str">
        <f>VLOOKUP(Cohort[[#This Row],[Code]],Codes[],COLUMN(Codes[[#Headers],[Baby Medications]]),FALSE)</f>
        <v>Yes</v>
      </c>
      <c r="W464" s="1" t="str">
        <f>VLOOKUP(Cohort[[#This Row],[Code]],Codes[],COLUMN(Codes[[#Headers],[Obstetric Histpry]]),FALSE)</f>
        <v>Yes</v>
      </c>
      <c r="X464" s="1" t="str">
        <f>VLOOKUP(Cohort[[#This Row],[Code]],Codes[],COLUMN(Codes[[#Headers],[18 Month Follow on Data]]),FALSE)</f>
        <v>Yes</v>
      </c>
    </row>
    <row r="465" spans="1:24" x14ac:dyDescent="0.2">
      <c r="A465" t="s">
        <v>477</v>
      </c>
      <c r="B465">
        <v>2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 t="str" cm="1">
        <f t="array" ref="I465">TEXT(SUM(10^Code_Mask*(Cohort[[#This Row],[Fetal Pilot Scans, validated or not]:[Has child had an 18 month assessment.  NB this includes limited data, courtesy assessments etc]]&gt;0)),"0000000")</f>
        <v>0000010</v>
      </c>
      <c r="M465" s="1" t="str">
        <f>VLOOKUP(Cohort[[#This Row],[Code]],Codes[],COLUMN(Codes[[#Headers],[Meaning]]),FALSE)</f>
        <v>Fetal pilot.  Not assessed.  Enrolment, EPDS, not cleaned</v>
      </c>
      <c r="N465" s="1" t="str">
        <f>VLOOKUP(Cohort[[#This Row],[Code]],Codes[],COLUMN(Codes[[#Headers],[Parents Demographic]]),FALSE)</f>
        <v>Yes - uncleaned</v>
      </c>
      <c r="O465" s="1" t="str">
        <f>VLOOKUP(Cohort[[#This Row],[Code]],Codes[],COLUMN(Codes[[#Headers],[Mother''s Past Medical History]]),FALSE)</f>
        <v>Yes - uncleaned</v>
      </c>
      <c r="P465" s="1" t="str">
        <f>VLOOKUP(Cohort[[#This Row],[Code]],Codes[],COLUMN(Codes[[#Headers],[EDD + Mode of Conception]]),FALSE)</f>
        <v>Yes - uncleaned</v>
      </c>
      <c r="Q465" s="1" t="str">
        <f>VLOOKUP(Cohort[[#This Row],[Code]],Codes[],COLUMN(Codes[[#Headers],[Late Pregnancy History]]),FALSE)</f>
        <v>No</v>
      </c>
      <c r="R465" s="1" t="str">
        <f>VLOOKUP(Cohort[[#This Row],[Code]],Codes[],COLUMN(Codes[[#Headers],[Labour History]]),FALSE)</f>
        <v>No</v>
      </c>
      <c r="S465" s="1" t="str">
        <f>VLOOKUP(Cohort[[#This Row],[Code]],Codes[],COLUMN(Codes[[#Headers],[Baby Background Information]]),FALSE)</f>
        <v>No</v>
      </c>
      <c r="T465" s="1" t="str">
        <f>VLOOKUP(Cohort[[#This Row],[Code]],Codes[],COLUMN(Codes[[#Headers],[EPDS]]),FALSE)</f>
        <v>Yes</v>
      </c>
      <c r="U465" s="1" t="str">
        <f>VLOOKUP(Cohort[[#This Row],[Code]],Codes[],COLUMN(Codes[[#Headers],[Mother''s Medications]]),FALSE)</f>
        <v>Yes - uncleaned</v>
      </c>
      <c r="V465" s="1" t="str">
        <f>VLOOKUP(Cohort[[#This Row],[Code]],Codes[],COLUMN(Codes[[#Headers],[Baby Medications]]),FALSE)</f>
        <v>No</v>
      </c>
      <c r="W465" s="1" t="str">
        <f>VLOOKUP(Cohort[[#This Row],[Code]],Codes[],COLUMN(Codes[[#Headers],[Obstetric Histpry]]),FALSE)</f>
        <v>Yes - uncleaned</v>
      </c>
      <c r="X465" s="1" t="str">
        <f>VLOOKUP(Cohort[[#This Row],[Code]],Codes[],COLUMN(Codes[[#Headers],[18 Month Follow on Data]]),FALSE)</f>
        <v>No</v>
      </c>
    </row>
    <row r="466" spans="1:24" x14ac:dyDescent="0.2">
      <c r="A466" t="s">
        <v>478</v>
      </c>
      <c r="B466">
        <v>0</v>
      </c>
      <c r="C466">
        <v>0</v>
      </c>
      <c r="D466">
        <v>0</v>
      </c>
      <c r="E466">
        <v>0</v>
      </c>
      <c r="F466">
        <v>1</v>
      </c>
      <c r="G466">
        <v>1</v>
      </c>
      <c r="H466">
        <v>1</v>
      </c>
      <c r="I466" t="str" cm="1">
        <f t="array" ref="I466">TEXT(SUM(10^Code_Mask*(Cohort[[#This Row],[Fetal Pilot Scans, validated or not]:[Has child had an 18 month assessment.  NB this includes limited data, courtesy assessments etc]]&gt;0)),"0000000")</f>
        <v>0011100</v>
      </c>
      <c r="M466" s="1" t="str">
        <f>VLOOKUP(Cohort[[#This Row],[Code]],Codes[],COLUMN(Codes[[#Headers],[Meaning]]),FALSE)</f>
        <v>Pre-term and pre-term at term scans, assessed at 18 months</v>
      </c>
      <c r="N466" s="1" t="str">
        <f>VLOOKUP(Cohort[[#This Row],[Code]],Codes[],COLUMN(Codes[[#Headers],[Parents Demographic]]),FALSE)</f>
        <v>Yes</v>
      </c>
      <c r="O466" s="1" t="str">
        <f>VLOOKUP(Cohort[[#This Row],[Code]],Codes[],COLUMN(Codes[[#Headers],[Mother''s Past Medical History]]),FALSE)</f>
        <v>Yes</v>
      </c>
      <c r="P466" s="1" t="str">
        <f>VLOOKUP(Cohort[[#This Row],[Code]],Codes[],COLUMN(Codes[[#Headers],[EDD + Mode of Conception]]),FALSE)</f>
        <v>Yes</v>
      </c>
      <c r="Q466" s="1" t="str">
        <f>VLOOKUP(Cohort[[#This Row],[Code]],Codes[],COLUMN(Codes[[#Headers],[Late Pregnancy History]]),FALSE)</f>
        <v>Yes</v>
      </c>
      <c r="R466" s="1" t="str">
        <f>VLOOKUP(Cohort[[#This Row],[Code]],Codes[],COLUMN(Codes[[#Headers],[Labour History]]),FALSE)</f>
        <v>Yes</v>
      </c>
      <c r="S466" s="1" t="str">
        <f>VLOOKUP(Cohort[[#This Row],[Code]],Codes[],COLUMN(Codes[[#Headers],[Baby Background Information]]),FALSE)</f>
        <v>Yes</v>
      </c>
      <c r="T466" s="1" t="str">
        <f>VLOOKUP(Cohort[[#This Row],[Code]],Codes[],COLUMN(Codes[[#Headers],[EPDS]]),FALSE)</f>
        <v>Yes</v>
      </c>
      <c r="U466" s="1" t="str">
        <f>VLOOKUP(Cohort[[#This Row],[Code]],Codes[],COLUMN(Codes[[#Headers],[Mother''s Medications]]),FALSE)</f>
        <v>Yes</v>
      </c>
      <c r="V466" s="1" t="str">
        <f>VLOOKUP(Cohort[[#This Row],[Code]],Codes[],COLUMN(Codes[[#Headers],[Baby Medications]]),FALSE)</f>
        <v>Yes</v>
      </c>
      <c r="W466" s="1" t="str">
        <f>VLOOKUP(Cohort[[#This Row],[Code]],Codes[],COLUMN(Codes[[#Headers],[Obstetric Histpry]]),FALSE)</f>
        <v>Yes</v>
      </c>
      <c r="X466" s="1" t="str">
        <f>VLOOKUP(Cohort[[#This Row],[Code]],Codes[],COLUMN(Codes[[#Headers],[18 Month Follow on Data]]),FALSE)</f>
        <v>Yes</v>
      </c>
    </row>
    <row r="467" spans="1:24" x14ac:dyDescent="0.2">
      <c r="A467" t="s">
        <v>479</v>
      </c>
      <c r="B467">
        <v>1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 t="str" cm="1">
        <f t="array" ref="I467">TEXT(SUM(10^Code_Mask*(Cohort[[#This Row],[Fetal Pilot Scans, validated or not]:[Has child had an 18 month assessment.  NB this includes limited data, courtesy assessments etc]]&gt;0)),"0000000")</f>
        <v>0000010</v>
      </c>
      <c r="M467" s="1" t="str">
        <f>VLOOKUP(Cohort[[#This Row],[Code]],Codes[],COLUMN(Codes[[#Headers],[Meaning]]),FALSE)</f>
        <v>Fetal pilot.  Not assessed.  Enrolment, EPDS, not cleaned</v>
      </c>
      <c r="N467" s="1" t="str">
        <f>VLOOKUP(Cohort[[#This Row],[Code]],Codes[],COLUMN(Codes[[#Headers],[Parents Demographic]]),FALSE)</f>
        <v>Yes - uncleaned</v>
      </c>
      <c r="O467" s="1" t="str">
        <f>VLOOKUP(Cohort[[#This Row],[Code]],Codes[],COLUMN(Codes[[#Headers],[Mother''s Past Medical History]]),FALSE)</f>
        <v>Yes - uncleaned</v>
      </c>
      <c r="P467" s="1" t="str">
        <f>VLOOKUP(Cohort[[#This Row],[Code]],Codes[],COLUMN(Codes[[#Headers],[EDD + Mode of Conception]]),FALSE)</f>
        <v>Yes - uncleaned</v>
      </c>
      <c r="Q467" s="1" t="str">
        <f>VLOOKUP(Cohort[[#This Row],[Code]],Codes[],COLUMN(Codes[[#Headers],[Late Pregnancy History]]),FALSE)</f>
        <v>No</v>
      </c>
      <c r="R467" s="1" t="str">
        <f>VLOOKUP(Cohort[[#This Row],[Code]],Codes[],COLUMN(Codes[[#Headers],[Labour History]]),FALSE)</f>
        <v>No</v>
      </c>
      <c r="S467" s="1" t="str">
        <f>VLOOKUP(Cohort[[#This Row],[Code]],Codes[],COLUMN(Codes[[#Headers],[Baby Background Information]]),FALSE)</f>
        <v>No</v>
      </c>
      <c r="T467" s="1" t="str">
        <f>VLOOKUP(Cohort[[#This Row],[Code]],Codes[],COLUMN(Codes[[#Headers],[EPDS]]),FALSE)</f>
        <v>Yes</v>
      </c>
      <c r="U467" s="1" t="str">
        <f>VLOOKUP(Cohort[[#This Row],[Code]],Codes[],COLUMN(Codes[[#Headers],[Mother''s Medications]]),FALSE)</f>
        <v>Yes - uncleaned</v>
      </c>
      <c r="V467" s="1" t="str">
        <f>VLOOKUP(Cohort[[#This Row],[Code]],Codes[],COLUMN(Codes[[#Headers],[Baby Medications]]),FALSE)</f>
        <v>No</v>
      </c>
      <c r="W467" s="1" t="str">
        <f>VLOOKUP(Cohort[[#This Row],[Code]],Codes[],COLUMN(Codes[[#Headers],[Obstetric Histpry]]),FALSE)</f>
        <v>Yes - uncleaned</v>
      </c>
      <c r="X467" s="1" t="str">
        <f>VLOOKUP(Cohort[[#This Row],[Code]],Codes[],COLUMN(Codes[[#Headers],[18 Month Follow on Data]]),FALSE)</f>
        <v>No</v>
      </c>
    </row>
    <row r="468" spans="1:24" x14ac:dyDescent="0.2">
      <c r="A468" t="s">
        <v>480</v>
      </c>
      <c r="B468">
        <v>0</v>
      </c>
      <c r="C468">
        <v>0</v>
      </c>
      <c r="D468">
        <v>0</v>
      </c>
      <c r="E468">
        <v>0</v>
      </c>
      <c r="F468">
        <v>1</v>
      </c>
      <c r="G468">
        <v>0</v>
      </c>
      <c r="H468">
        <v>1</v>
      </c>
      <c r="I468" t="str" cm="1">
        <f t="array" ref="I468">TEXT(SUM(10^Code_Mask*(Cohort[[#This Row],[Fetal Pilot Scans, validated or not]:[Has child had an 18 month assessment.  NB this includes limited data, courtesy assessments etc]]&gt;0)),"0000000")</f>
        <v>0010100</v>
      </c>
      <c r="M468" s="1" t="str">
        <f>VLOOKUP(Cohort[[#This Row],[Code]],Codes[],COLUMN(Codes[[#Headers],[Meaning]]),FALSE)</f>
        <v>Pre-term scan, no other scans, assessed at 18 months</v>
      </c>
      <c r="N468" s="1" t="str">
        <f>VLOOKUP(Cohort[[#This Row],[Code]],Codes[],COLUMN(Codes[[#Headers],[Parents Demographic]]),FALSE)</f>
        <v>Yes</v>
      </c>
      <c r="O468" s="1" t="str">
        <f>VLOOKUP(Cohort[[#This Row],[Code]],Codes[],COLUMN(Codes[[#Headers],[Mother''s Past Medical History]]),FALSE)</f>
        <v>Yes</v>
      </c>
      <c r="P468" s="1" t="str">
        <f>VLOOKUP(Cohort[[#This Row],[Code]],Codes[],COLUMN(Codes[[#Headers],[EDD + Mode of Conception]]),FALSE)</f>
        <v>Yes</v>
      </c>
      <c r="Q468" s="1" t="str">
        <f>VLOOKUP(Cohort[[#This Row],[Code]],Codes[],COLUMN(Codes[[#Headers],[Late Pregnancy History]]),FALSE)</f>
        <v>Yes</v>
      </c>
      <c r="R468" s="1" t="str">
        <f>VLOOKUP(Cohort[[#This Row],[Code]],Codes[],COLUMN(Codes[[#Headers],[Labour History]]),FALSE)</f>
        <v>Yes</v>
      </c>
      <c r="S468" s="1" t="str">
        <f>VLOOKUP(Cohort[[#This Row],[Code]],Codes[],COLUMN(Codes[[#Headers],[Baby Background Information]]),FALSE)</f>
        <v>Yes</v>
      </c>
      <c r="T468" s="1" t="str">
        <f>VLOOKUP(Cohort[[#This Row],[Code]],Codes[],COLUMN(Codes[[#Headers],[EPDS]]),FALSE)</f>
        <v>Yes</v>
      </c>
      <c r="U468" s="1" t="str">
        <f>VLOOKUP(Cohort[[#This Row],[Code]],Codes[],COLUMN(Codes[[#Headers],[Mother''s Medications]]),FALSE)</f>
        <v>Yes</v>
      </c>
      <c r="V468" s="1" t="str">
        <f>VLOOKUP(Cohort[[#This Row],[Code]],Codes[],COLUMN(Codes[[#Headers],[Baby Medications]]),FALSE)</f>
        <v>Yes</v>
      </c>
      <c r="W468" s="1" t="str">
        <f>VLOOKUP(Cohort[[#This Row],[Code]],Codes[],COLUMN(Codes[[#Headers],[Obstetric Histpry]]),FALSE)</f>
        <v>Yes</v>
      </c>
      <c r="X468" s="1" t="str">
        <f>VLOOKUP(Cohort[[#This Row],[Code]],Codes[],COLUMN(Codes[[#Headers],[18 Month Follow on Data]]),FALSE)</f>
        <v>Yes</v>
      </c>
    </row>
    <row r="469" spans="1:24" x14ac:dyDescent="0.2">
      <c r="A469" t="s">
        <v>481</v>
      </c>
      <c r="B469">
        <v>0</v>
      </c>
      <c r="C469">
        <v>0</v>
      </c>
      <c r="D469">
        <v>0</v>
      </c>
      <c r="E469">
        <v>0</v>
      </c>
      <c r="F469">
        <v>1</v>
      </c>
      <c r="G469">
        <v>0</v>
      </c>
      <c r="H469">
        <v>1</v>
      </c>
      <c r="I469" t="str" cm="1">
        <f t="array" ref="I469">TEXT(SUM(10^Code_Mask*(Cohort[[#This Row],[Fetal Pilot Scans, validated or not]:[Has child had an 18 month assessment.  NB this includes limited data, courtesy assessments etc]]&gt;0)),"0000000")</f>
        <v>0010100</v>
      </c>
      <c r="M469" s="1" t="str">
        <f>VLOOKUP(Cohort[[#This Row],[Code]],Codes[],COLUMN(Codes[[#Headers],[Meaning]]),FALSE)</f>
        <v>Pre-term scan, no other scans, assessed at 18 months</v>
      </c>
      <c r="N469" s="1" t="str">
        <f>VLOOKUP(Cohort[[#This Row],[Code]],Codes[],COLUMN(Codes[[#Headers],[Parents Demographic]]),FALSE)</f>
        <v>Yes</v>
      </c>
      <c r="O469" s="1" t="str">
        <f>VLOOKUP(Cohort[[#This Row],[Code]],Codes[],COLUMN(Codes[[#Headers],[Mother''s Past Medical History]]),FALSE)</f>
        <v>Yes</v>
      </c>
      <c r="P469" s="1" t="str">
        <f>VLOOKUP(Cohort[[#This Row],[Code]],Codes[],COLUMN(Codes[[#Headers],[EDD + Mode of Conception]]),FALSE)</f>
        <v>Yes</v>
      </c>
      <c r="Q469" s="1" t="str">
        <f>VLOOKUP(Cohort[[#This Row],[Code]],Codes[],COLUMN(Codes[[#Headers],[Late Pregnancy History]]),FALSE)</f>
        <v>Yes</v>
      </c>
      <c r="R469" s="1" t="str">
        <f>VLOOKUP(Cohort[[#This Row],[Code]],Codes[],COLUMN(Codes[[#Headers],[Labour History]]),FALSE)</f>
        <v>Yes</v>
      </c>
      <c r="S469" s="1" t="str">
        <f>VLOOKUP(Cohort[[#This Row],[Code]],Codes[],COLUMN(Codes[[#Headers],[Baby Background Information]]),FALSE)</f>
        <v>Yes</v>
      </c>
      <c r="T469" s="1" t="str">
        <f>VLOOKUP(Cohort[[#This Row],[Code]],Codes[],COLUMN(Codes[[#Headers],[EPDS]]),FALSE)</f>
        <v>Yes</v>
      </c>
      <c r="U469" s="1" t="str">
        <f>VLOOKUP(Cohort[[#This Row],[Code]],Codes[],COLUMN(Codes[[#Headers],[Mother''s Medications]]),FALSE)</f>
        <v>Yes</v>
      </c>
      <c r="V469" s="1" t="str">
        <f>VLOOKUP(Cohort[[#This Row],[Code]],Codes[],COLUMN(Codes[[#Headers],[Baby Medications]]),FALSE)</f>
        <v>Yes</v>
      </c>
      <c r="W469" s="1" t="str">
        <f>VLOOKUP(Cohort[[#This Row],[Code]],Codes[],COLUMN(Codes[[#Headers],[Obstetric Histpry]]),FALSE)</f>
        <v>Yes</v>
      </c>
      <c r="X469" s="1" t="str">
        <f>VLOOKUP(Cohort[[#This Row],[Code]],Codes[],COLUMN(Codes[[#Headers],[18 Month Follow on Data]]),FALSE)</f>
        <v>Yes</v>
      </c>
    </row>
    <row r="470" spans="1:24" x14ac:dyDescent="0.2">
      <c r="A470" t="s">
        <v>482</v>
      </c>
      <c r="B470">
        <v>1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 t="str" cm="1">
        <f t="array" ref="I470">TEXT(SUM(10^Code_Mask*(Cohort[[#This Row],[Fetal Pilot Scans, validated or not]:[Has child had an 18 month assessment.  NB this includes limited data, courtesy assessments etc]]&gt;0)),"0000000")</f>
        <v>0000010</v>
      </c>
      <c r="M470" s="1" t="str">
        <f>VLOOKUP(Cohort[[#This Row],[Code]],Codes[],COLUMN(Codes[[#Headers],[Meaning]]),FALSE)</f>
        <v>Fetal pilot.  Not assessed.  Enrolment, EPDS, not cleaned</v>
      </c>
      <c r="N470" s="1" t="str">
        <f>VLOOKUP(Cohort[[#This Row],[Code]],Codes[],COLUMN(Codes[[#Headers],[Parents Demographic]]),FALSE)</f>
        <v>Yes - uncleaned</v>
      </c>
      <c r="O470" s="1" t="str">
        <f>VLOOKUP(Cohort[[#This Row],[Code]],Codes[],COLUMN(Codes[[#Headers],[Mother''s Past Medical History]]),FALSE)</f>
        <v>Yes - uncleaned</v>
      </c>
      <c r="P470" s="1" t="str">
        <f>VLOOKUP(Cohort[[#This Row],[Code]],Codes[],COLUMN(Codes[[#Headers],[EDD + Mode of Conception]]),FALSE)</f>
        <v>Yes - uncleaned</v>
      </c>
      <c r="Q470" s="1" t="str">
        <f>VLOOKUP(Cohort[[#This Row],[Code]],Codes[],COLUMN(Codes[[#Headers],[Late Pregnancy History]]),FALSE)</f>
        <v>No</v>
      </c>
      <c r="R470" s="1" t="str">
        <f>VLOOKUP(Cohort[[#This Row],[Code]],Codes[],COLUMN(Codes[[#Headers],[Labour History]]),FALSE)</f>
        <v>No</v>
      </c>
      <c r="S470" s="1" t="str">
        <f>VLOOKUP(Cohort[[#This Row],[Code]],Codes[],COLUMN(Codes[[#Headers],[Baby Background Information]]),FALSE)</f>
        <v>No</v>
      </c>
      <c r="T470" s="1" t="str">
        <f>VLOOKUP(Cohort[[#This Row],[Code]],Codes[],COLUMN(Codes[[#Headers],[EPDS]]),FALSE)</f>
        <v>Yes</v>
      </c>
      <c r="U470" s="1" t="str">
        <f>VLOOKUP(Cohort[[#This Row],[Code]],Codes[],COLUMN(Codes[[#Headers],[Mother''s Medications]]),FALSE)</f>
        <v>Yes - uncleaned</v>
      </c>
      <c r="V470" s="1" t="str">
        <f>VLOOKUP(Cohort[[#This Row],[Code]],Codes[],COLUMN(Codes[[#Headers],[Baby Medications]]),FALSE)</f>
        <v>No</v>
      </c>
      <c r="W470" s="1" t="str">
        <f>VLOOKUP(Cohort[[#This Row],[Code]],Codes[],COLUMN(Codes[[#Headers],[Obstetric Histpry]]),FALSE)</f>
        <v>Yes - uncleaned</v>
      </c>
      <c r="X470" s="1" t="str">
        <f>VLOOKUP(Cohort[[#This Row],[Code]],Codes[],COLUMN(Codes[[#Headers],[18 Month Follow on Data]]),FALSE)</f>
        <v>No</v>
      </c>
    </row>
    <row r="471" spans="1:24" x14ac:dyDescent="0.2">
      <c r="A471" t="s">
        <v>483</v>
      </c>
      <c r="B471">
        <v>1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 t="str" cm="1">
        <f t="array" ref="I471">TEXT(SUM(10^Code_Mask*(Cohort[[#This Row],[Fetal Pilot Scans, validated or not]:[Has child had an 18 month assessment.  NB this includes limited data, courtesy assessments etc]]&gt;0)),"0000000")</f>
        <v>0000010</v>
      </c>
      <c r="M471" s="1" t="str">
        <f>VLOOKUP(Cohort[[#This Row],[Code]],Codes[],COLUMN(Codes[[#Headers],[Meaning]]),FALSE)</f>
        <v>Fetal pilot.  Not assessed.  Enrolment, EPDS, not cleaned</v>
      </c>
      <c r="N471" s="1" t="str">
        <f>VLOOKUP(Cohort[[#This Row],[Code]],Codes[],COLUMN(Codes[[#Headers],[Parents Demographic]]),FALSE)</f>
        <v>Yes - uncleaned</v>
      </c>
      <c r="O471" s="1" t="str">
        <f>VLOOKUP(Cohort[[#This Row],[Code]],Codes[],COLUMN(Codes[[#Headers],[Mother''s Past Medical History]]),FALSE)</f>
        <v>Yes - uncleaned</v>
      </c>
      <c r="P471" s="1" t="str">
        <f>VLOOKUP(Cohort[[#This Row],[Code]],Codes[],COLUMN(Codes[[#Headers],[EDD + Mode of Conception]]),FALSE)</f>
        <v>Yes - uncleaned</v>
      </c>
      <c r="Q471" s="1" t="str">
        <f>VLOOKUP(Cohort[[#This Row],[Code]],Codes[],COLUMN(Codes[[#Headers],[Late Pregnancy History]]),FALSE)</f>
        <v>No</v>
      </c>
      <c r="R471" s="1" t="str">
        <f>VLOOKUP(Cohort[[#This Row],[Code]],Codes[],COLUMN(Codes[[#Headers],[Labour History]]),FALSE)</f>
        <v>No</v>
      </c>
      <c r="S471" s="1" t="str">
        <f>VLOOKUP(Cohort[[#This Row],[Code]],Codes[],COLUMN(Codes[[#Headers],[Baby Background Information]]),FALSE)</f>
        <v>No</v>
      </c>
      <c r="T471" s="1" t="str">
        <f>VLOOKUP(Cohort[[#This Row],[Code]],Codes[],COLUMN(Codes[[#Headers],[EPDS]]),FALSE)</f>
        <v>Yes</v>
      </c>
      <c r="U471" s="1" t="str">
        <f>VLOOKUP(Cohort[[#This Row],[Code]],Codes[],COLUMN(Codes[[#Headers],[Mother''s Medications]]),FALSE)</f>
        <v>Yes - uncleaned</v>
      </c>
      <c r="V471" s="1" t="str">
        <f>VLOOKUP(Cohort[[#This Row],[Code]],Codes[],COLUMN(Codes[[#Headers],[Baby Medications]]),FALSE)</f>
        <v>No</v>
      </c>
      <c r="W471" s="1" t="str">
        <f>VLOOKUP(Cohort[[#This Row],[Code]],Codes[],COLUMN(Codes[[#Headers],[Obstetric Histpry]]),FALSE)</f>
        <v>Yes - uncleaned</v>
      </c>
      <c r="X471" s="1" t="str">
        <f>VLOOKUP(Cohort[[#This Row],[Code]],Codes[],COLUMN(Codes[[#Headers],[18 Month Follow on Data]]),FALSE)</f>
        <v>No</v>
      </c>
    </row>
    <row r="472" spans="1:24" x14ac:dyDescent="0.2">
      <c r="A472" t="s">
        <v>484</v>
      </c>
      <c r="B472">
        <v>0</v>
      </c>
      <c r="C472">
        <v>0</v>
      </c>
      <c r="D472">
        <v>0</v>
      </c>
      <c r="E472">
        <v>1</v>
      </c>
      <c r="F472">
        <v>0</v>
      </c>
      <c r="G472">
        <v>0</v>
      </c>
      <c r="H472">
        <v>1</v>
      </c>
      <c r="I472" t="str" cm="1">
        <f t="array" ref="I472">TEXT(SUM(10^Code_Mask*(Cohort[[#This Row],[Fetal Pilot Scans, validated or not]:[Has child had an 18 month assessment.  NB this includes limited data, courtesy assessments etc]]&gt;0)),"0000000")</f>
        <v>0100100</v>
      </c>
      <c r="M472" s="1" t="str">
        <f>VLOOKUP(Cohort[[#This Row],[Code]],Codes[],COLUMN(Codes[[#Headers],[Meaning]]),FALSE)</f>
        <v>Term scan, Assessed at 18 months</v>
      </c>
      <c r="N472" s="1" t="str">
        <f>VLOOKUP(Cohort[[#This Row],[Code]],Codes[],COLUMN(Codes[[#Headers],[Parents Demographic]]),FALSE)</f>
        <v>Yes</v>
      </c>
      <c r="O472" s="1" t="str">
        <f>VLOOKUP(Cohort[[#This Row],[Code]],Codes[],COLUMN(Codes[[#Headers],[Mother''s Past Medical History]]),FALSE)</f>
        <v>Yes</v>
      </c>
      <c r="P472" s="1" t="str">
        <f>VLOOKUP(Cohort[[#This Row],[Code]],Codes[],COLUMN(Codes[[#Headers],[EDD + Mode of Conception]]),FALSE)</f>
        <v>Yes</v>
      </c>
      <c r="Q472" s="1" t="str">
        <f>VLOOKUP(Cohort[[#This Row],[Code]],Codes[],COLUMN(Codes[[#Headers],[Late Pregnancy History]]),FALSE)</f>
        <v>Yes</v>
      </c>
      <c r="R472" s="1" t="str">
        <f>VLOOKUP(Cohort[[#This Row],[Code]],Codes[],COLUMN(Codes[[#Headers],[Labour History]]),FALSE)</f>
        <v>Yes</v>
      </c>
      <c r="S472" s="1" t="str">
        <f>VLOOKUP(Cohort[[#This Row],[Code]],Codes[],COLUMN(Codes[[#Headers],[Baby Background Information]]),FALSE)</f>
        <v>Yes</v>
      </c>
      <c r="T472" s="1" t="str">
        <f>VLOOKUP(Cohort[[#This Row],[Code]],Codes[],COLUMN(Codes[[#Headers],[EPDS]]),FALSE)</f>
        <v>Yes</v>
      </c>
      <c r="U472" s="1" t="str">
        <f>VLOOKUP(Cohort[[#This Row],[Code]],Codes[],COLUMN(Codes[[#Headers],[Mother''s Medications]]),FALSE)</f>
        <v>Yes</v>
      </c>
      <c r="V472" s="1" t="str">
        <f>VLOOKUP(Cohort[[#This Row],[Code]],Codes[],COLUMN(Codes[[#Headers],[Baby Medications]]),FALSE)</f>
        <v>Yes</v>
      </c>
      <c r="W472" s="1" t="str">
        <f>VLOOKUP(Cohort[[#This Row],[Code]],Codes[],COLUMN(Codes[[#Headers],[Obstetric Histpry]]),FALSE)</f>
        <v>Yes</v>
      </c>
      <c r="X472" s="1" t="str">
        <f>VLOOKUP(Cohort[[#This Row],[Code]],Codes[],COLUMN(Codes[[#Headers],[18 Month Follow on Data]]),FALSE)</f>
        <v>Yes</v>
      </c>
    </row>
    <row r="473" spans="1:24" x14ac:dyDescent="0.2">
      <c r="A473" t="s">
        <v>485</v>
      </c>
      <c r="B473">
        <v>0</v>
      </c>
      <c r="C473">
        <v>0</v>
      </c>
      <c r="D473">
        <v>0</v>
      </c>
      <c r="E473">
        <v>1</v>
      </c>
      <c r="F473">
        <v>0</v>
      </c>
      <c r="G473">
        <v>0</v>
      </c>
      <c r="H473">
        <v>1</v>
      </c>
      <c r="I473" t="str" cm="1">
        <f t="array" ref="I473">TEXT(SUM(10^Code_Mask*(Cohort[[#This Row],[Fetal Pilot Scans, validated or not]:[Has child had an 18 month assessment.  NB this includes limited data, courtesy assessments etc]]&gt;0)),"0000000")</f>
        <v>0100100</v>
      </c>
      <c r="M473" s="1" t="str">
        <f>VLOOKUP(Cohort[[#This Row],[Code]],Codes[],COLUMN(Codes[[#Headers],[Meaning]]),FALSE)</f>
        <v>Term scan, Assessed at 18 months</v>
      </c>
      <c r="N473" s="1" t="str">
        <f>VLOOKUP(Cohort[[#This Row],[Code]],Codes[],COLUMN(Codes[[#Headers],[Parents Demographic]]),FALSE)</f>
        <v>Yes</v>
      </c>
      <c r="O473" s="1" t="str">
        <f>VLOOKUP(Cohort[[#This Row],[Code]],Codes[],COLUMN(Codes[[#Headers],[Mother''s Past Medical History]]),FALSE)</f>
        <v>Yes</v>
      </c>
      <c r="P473" s="1" t="str">
        <f>VLOOKUP(Cohort[[#This Row],[Code]],Codes[],COLUMN(Codes[[#Headers],[EDD + Mode of Conception]]),FALSE)</f>
        <v>Yes</v>
      </c>
      <c r="Q473" s="1" t="str">
        <f>VLOOKUP(Cohort[[#This Row],[Code]],Codes[],COLUMN(Codes[[#Headers],[Late Pregnancy History]]),FALSE)</f>
        <v>Yes</v>
      </c>
      <c r="R473" s="1" t="str">
        <f>VLOOKUP(Cohort[[#This Row],[Code]],Codes[],COLUMN(Codes[[#Headers],[Labour History]]),FALSE)</f>
        <v>Yes</v>
      </c>
      <c r="S473" s="1" t="str">
        <f>VLOOKUP(Cohort[[#This Row],[Code]],Codes[],COLUMN(Codes[[#Headers],[Baby Background Information]]),FALSE)</f>
        <v>Yes</v>
      </c>
      <c r="T473" s="1" t="str">
        <f>VLOOKUP(Cohort[[#This Row],[Code]],Codes[],COLUMN(Codes[[#Headers],[EPDS]]),FALSE)</f>
        <v>Yes</v>
      </c>
      <c r="U473" s="1" t="str">
        <f>VLOOKUP(Cohort[[#This Row],[Code]],Codes[],COLUMN(Codes[[#Headers],[Mother''s Medications]]),FALSE)</f>
        <v>Yes</v>
      </c>
      <c r="V473" s="1" t="str">
        <f>VLOOKUP(Cohort[[#This Row],[Code]],Codes[],COLUMN(Codes[[#Headers],[Baby Medications]]),FALSE)</f>
        <v>Yes</v>
      </c>
      <c r="W473" s="1" t="str">
        <f>VLOOKUP(Cohort[[#This Row],[Code]],Codes[],COLUMN(Codes[[#Headers],[Obstetric Histpry]]),FALSE)</f>
        <v>Yes</v>
      </c>
      <c r="X473" s="1" t="str">
        <f>VLOOKUP(Cohort[[#This Row],[Code]],Codes[],COLUMN(Codes[[#Headers],[18 Month Follow on Data]]),FALSE)</f>
        <v>Yes</v>
      </c>
    </row>
    <row r="474" spans="1:24" x14ac:dyDescent="0.2">
      <c r="A474" t="s">
        <v>486</v>
      </c>
      <c r="B474">
        <v>0</v>
      </c>
      <c r="C474">
        <v>0</v>
      </c>
      <c r="D474">
        <v>0</v>
      </c>
      <c r="E474">
        <v>1</v>
      </c>
      <c r="F474">
        <v>0</v>
      </c>
      <c r="G474">
        <v>0</v>
      </c>
      <c r="H474">
        <v>1</v>
      </c>
      <c r="I474" t="str" cm="1">
        <f t="array" ref="I474">TEXT(SUM(10^Code_Mask*(Cohort[[#This Row],[Fetal Pilot Scans, validated or not]:[Has child had an 18 month assessment.  NB this includes limited data, courtesy assessments etc]]&gt;0)),"0000000")</f>
        <v>0100100</v>
      </c>
      <c r="M474" s="1" t="str">
        <f>VLOOKUP(Cohort[[#This Row],[Code]],Codes[],COLUMN(Codes[[#Headers],[Meaning]]),FALSE)</f>
        <v>Term scan, Assessed at 18 months</v>
      </c>
      <c r="N474" s="1" t="str">
        <f>VLOOKUP(Cohort[[#This Row],[Code]],Codes[],COLUMN(Codes[[#Headers],[Parents Demographic]]),FALSE)</f>
        <v>Yes</v>
      </c>
      <c r="O474" s="1" t="str">
        <f>VLOOKUP(Cohort[[#This Row],[Code]],Codes[],COLUMN(Codes[[#Headers],[Mother''s Past Medical History]]),FALSE)</f>
        <v>Yes</v>
      </c>
      <c r="P474" s="1" t="str">
        <f>VLOOKUP(Cohort[[#This Row],[Code]],Codes[],COLUMN(Codes[[#Headers],[EDD + Mode of Conception]]),FALSE)</f>
        <v>Yes</v>
      </c>
      <c r="Q474" s="1" t="str">
        <f>VLOOKUP(Cohort[[#This Row],[Code]],Codes[],COLUMN(Codes[[#Headers],[Late Pregnancy History]]),FALSE)</f>
        <v>Yes</v>
      </c>
      <c r="R474" s="1" t="str">
        <f>VLOOKUP(Cohort[[#This Row],[Code]],Codes[],COLUMN(Codes[[#Headers],[Labour History]]),FALSE)</f>
        <v>Yes</v>
      </c>
      <c r="S474" s="1" t="str">
        <f>VLOOKUP(Cohort[[#This Row],[Code]],Codes[],COLUMN(Codes[[#Headers],[Baby Background Information]]),FALSE)</f>
        <v>Yes</v>
      </c>
      <c r="T474" s="1" t="str">
        <f>VLOOKUP(Cohort[[#This Row],[Code]],Codes[],COLUMN(Codes[[#Headers],[EPDS]]),FALSE)</f>
        <v>Yes</v>
      </c>
      <c r="U474" s="1" t="str">
        <f>VLOOKUP(Cohort[[#This Row],[Code]],Codes[],COLUMN(Codes[[#Headers],[Mother''s Medications]]),FALSE)</f>
        <v>Yes</v>
      </c>
      <c r="V474" s="1" t="str">
        <f>VLOOKUP(Cohort[[#This Row],[Code]],Codes[],COLUMN(Codes[[#Headers],[Baby Medications]]),FALSE)</f>
        <v>Yes</v>
      </c>
      <c r="W474" s="1" t="str">
        <f>VLOOKUP(Cohort[[#This Row],[Code]],Codes[],COLUMN(Codes[[#Headers],[Obstetric Histpry]]),FALSE)</f>
        <v>Yes</v>
      </c>
      <c r="X474" s="1" t="str">
        <f>VLOOKUP(Cohort[[#This Row],[Code]],Codes[],COLUMN(Codes[[#Headers],[18 Month Follow on Data]]),FALSE)</f>
        <v>Yes</v>
      </c>
    </row>
    <row r="475" spans="1:24" x14ac:dyDescent="0.2">
      <c r="A475" t="s">
        <v>487</v>
      </c>
      <c r="B475">
        <v>0</v>
      </c>
      <c r="C475">
        <v>0</v>
      </c>
      <c r="D475">
        <v>0</v>
      </c>
      <c r="E475">
        <v>1</v>
      </c>
      <c r="F475">
        <v>0</v>
      </c>
      <c r="G475">
        <v>0</v>
      </c>
      <c r="H475">
        <v>1</v>
      </c>
      <c r="I475" t="str" cm="1">
        <f t="array" ref="I475">TEXT(SUM(10^Code_Mask*(Cohort[[#This Row],[Fetal Pilot Scans, validated or not]:[Has child had an 18 month assessment.  NB this includes limited data, courtesy assessments etc]]&gt;0)),"0000000")</f>
        <v>0100100</v>
      </c>
      <c r="M475" s="1" t="str">
        <f>VLOOKUP(Cohort[[#This Row],[Code]],Codes[],COLUMN(Codes[[#Headers],[Meaning]]),FALSE)</f>
        <v>Term scan, Assessed at 18 months</v>
      </c>
      <c r="N475" s="1" t="str">
        <f>VLOOKUP(Cohort[[#This Row],[Code]],Codes[],COLUMN(Codes[[#Headers],[Parents Demographic]]),FALSE)</f>
        <v>Yes</v>
      </c>
      <c r="O475" s="1" t="str">
        <f>VLOOKUP(Cohort[[#This Row],[Code]],Codes[],COLUMN(Codes[[#Headers],[Mother''s Past Medical History]]),FALSE)</f>
        <v>Yes</v>
      </c>
      <c r="P475" s="1" t="str">
        <f>VLOOKUP(Cohort[[#This Row],[Code]],Codes[],COLUMN(Codes[[#Headers],[EDD + Mode of Conception]]),FALSE)</f>
        <v>Yes</v>
      </c>
      <c r="Q475" s="1" t="str">
        <f>VLOOKUP(Cohort[[#This Row],[Code]],Codes[],COLUMN(Codes[[#Headers],[Late Pregnancy History]]),FALSE)</f>
        <v>Yes</v>
      </c>
      <c r="R475" s="1" t="str">
        <f>VLOOKUP(Cohort[[#This Row],[Code]],Codes[],COLUMN(Codes[[#Headers],[Labour History]]),FALSE)</f>
        <v>Yes</v>
      </c>
      <c r="S475" s="1" t="str">
        <f>VLOOKUP(Cohort[[#This Row],[Code]],Codes[],COLUMN(Codes[[#Headers],[Baby Background Information]]),FALSE)</f>
        <v>Yes</v>
      </c>
      <c r="T475" s="1" t="str">
        <f>VLOOKUP(Cohort[[#This Row],[Code]],Codes[],COLUMN(Codes[[#Headers],[EPDS]]),FALSE)</f>
        <v>Yes</v>
      </c>
      <c r="U475" s="1" t="str">
        <f>VLOOKUP(Cohort[[#This Row],[Code]],Codes[],COLUMN(Codes[[#Headers],[Mother''s Medications]]),FALSE)</f>
        <v>Yes</v>
      </c>
      <c r="V475" s="1" t="str">
        <f>VLOOKUP(Cohort[[#This Row],[Code]],Codes[],COLUMN(Codes[[#Headers],[Baby Medications]]),FALSE)</f>
        <v>Yes</v>
      </c>
      <c r="W475" s="1" t="str">
        <f>VLOOKUP(Cohort[[#This Row],[Code]],Codes[],COLUMN(Codes[[#Headers],[Obstetric Histpry]]),FALSE)</f>
        <v>Yes</v>
      </c>
      <c r="X475" s="1" t="str">
        <f>VLOOKUP(Cohort[[#This Row],[Code]],Codes[],COLUMN(Codes[[#Headers],[18 Month Follow on Data]]),FALSE)</f>
        <v>Yes</v>
      </c>
    </row>
    <row r="476" spans="1:24" x14ac:dyDescent="0.2">
      <c r="A476" t="s">
        <v>488</v>
      </c>
      <c r="B476">
        <v>0</v>
      </c>
      <c r="C476">
        <v>0</v>
      </c>
      <c r="D476">
        <v>0</v>
      </c>
      <c r="E476">
        <v>1</v>
      </c>
      <c r="F476">
        <v>0</v>
      </c>
      <c r="G476">
        <v>0</v>
      </c>
      <c r="H476">
        <v>1</v>
      </c>
      <c r="I476" t="str" cm="1">
        <f t="array" ref="I476">TEXT(SUM(10^Code_Mask*(Cohort[[#This Row],[Fetal Pilot Scans, validated or not]:[Has child had an 18 month assessment.  NB this includes limited data, courtesy assessments etc]]&gt;0)),"0000000")</f>
        <v>0100100</v>
      </c>
      <c r="M476" s="1" t="str">
        <f>VLOOKUP(Cohort[[#This Row],[Code]],Codes[],COLUMN(Codes[[#Headers],[Meaning]]),FALSE)</f>
        <v>Term scan, Assessed at 18 months</v>
      </c>
      <c r="N476" s="1" t="str">
        <f>VLOOKUP(Cohort[[#This Row],[Code]],Codes[],COLUMN(Codes[[#Headers],[Parents Demographic]]),FALSE)</f>
        <v>Yes</v>
      </c>
      <c r="O476" s="1" t="str">
        <f>VLOOKUP(Cohort[[#This Row],[Code]],Codes[],COLUMN(Codes[[#Headers],[Mother''s Past Medical History]]),FALSE)</f>
        <v>Yes</v>
      </c>
      <c r="P476" s="1" t="str">
        <f>VLOOKUP(Cohort[[#This Row],[Code]],Codes[],COLUMN(Codes[[#Headers],[EDD + Mode of Conception]]),FALSE)</f>
        <v>Yes</v>
      </c>
      <c r="Q476" s="1" t="str">
        <f>VLOOKUP(Cohort[[#This Row],[Code]],Codes[],COLUMN(Codes[[#Headers],[Late Pregnancy History]]),FALSE)</f>
        <v>Yes</v>
      </c>
      <c r="R476" s="1" t="str">
        <f>VLOOKUP(Cohort[[#This Row],[Code]],Codes[],COLUMN(Codes[[#Headers],[Labour History]]),FALSE)</f>
        <v>Yes</v>
      </c>
      <c r="S476" s="1" t="str">
        <f>VLOOKUP(Cohort[[#This Row],[Code]],Codes[],COLUMN(Codes[[#Headers],[Baby Background Information]]),FALSE)</f>
        <v>Yes</v>
      </c>
      <c r="T476" s="1" t="str">
        <f>VLOOKUP(Cohort[[#This Row],[Code]],Codes[],COLUMN(Codes[[#Headers],[EPDS]]),FALSE)</f>
        <v>Yes</v>
      </c>
      <c r="U476" s="1" t="str">
        <f>VLOOKUP(Cohort[[#This Row],[Code]],Codes[],COLUMN(Codes[[#Headers],[Mother''s Medications]]),FALSE)</f>
        <v>Yes</v>
      </c>
      <c r="V476" s="1" t="str">
        <f>VLOOKUP(Cohort[[#This Row],[Code]],Codes[],COLUMN(Codes[[#Headers],[Baby Medications]]),FALSE)</f>
        <v>Yes</v>
      </c>
      <c r="W476" s="1" t="str">
        <f>VLOOKUP(Cohort[[#This Row],[Code]],Codes[],COLUMN(Codes[[#Headers],[Obstetric Histpry]]),FALSE)</f>
        <v>Yes</v>
      </c>
      <c r="X476" s="1" t="str">
        <f>VLOOKUP(Cohort[[#This Row],[Code]],Codes[],COLUMN(Codes[[#Headers],[18 Month Follow on Data]]),FALSE)</f>
        <v>Yes</v>
      </c>
    </row>
    <row r="477" spans="1:24" x14ac:dyDescent="0.2">
      <c r="A477" t="s">
        <v>489</v>
      </c>
      <c r="B477">
        <v>0</v>
      </c>
      <c r="C477">
        <v>0</v>
      </c>
      <c r="D477">
        <v>0</v>
      </c>
      <c r="E477">
        <v>1</v>
      </c>
      <c r="F477">
        <v>0</v>
      </c>
      <c r="G477">
        <v>0</v>
      </c>
      <c r="H477">
        <v>1</v>
      </c>
      <c r="I477" t="str" cm="1">
        <f t="array" ref="I477">TEXT(SUM(10^Code_Mask*(Cohort[[#This Row],[Fetal Pilot Scans, validated or not]:[Has child had an 18 month assessment.  NB this includes limited data, courtesy assessments etc]]&gt;0)),"0000000")</f>
        <v>0100100</v>
      </c>
      <c r="M477" s="1" t="str">
        <f>VLOOKUP(Cohort[[#This Row],[Code]],Codes[],COLUMN(Codes[[#Headers],[Meaning]]),FALSE)</f>
        <v>Term scan, Assessed at 18 months</v>
      </c>
      <c r="N477" s="1" t="str">
        <f>VLOOKUP(Cohort[[#This Row],[Code]],Codes[],COLUMN(Codes[[#Headers],[Parents Demographic]]),FALSE)</f>
        <v>Yes</v>
      </c>
      <c r="O477" s="1" t="str">
        <f>VLOOKUP(Cohort[[#This Row],[Code]],Codes[],COLUMN(Codes[[#Headers],[Mother''s Past Medical History]]),FALSE)</f>
        <v>Yes</v>
      </c>
      <c r="P477" s="1" t="str">
        <f>VLOOKUP(Cohort[[#This Row],[Code]],Codes[],COLUMN(Codes[[#Headers],[EDD + Mode of Conception]]),FALSE)</f>
        <v>Yes</v>
      </c>
      <c r="Q477" s="1" t="str">
        <f>VLOOKUP(Cohort[[#This Row],[Code]],Codes[],COLUMN(Codes[[#Headers],[Late Pregnancy History]]),FALSE)</f>
        <v>Yes</v>
      </c>
      <c r="R477" s="1" t="str">
        <f>VLOOKUP(Cohort[[#This Row],[Code]],Codes[],COLUMN(Codes[[#Headers],[Labour History]]),FALSE)</f>
        <v>Yes</v>
      </c>
      <c r="S477" s="1" t="str">
        <f>VLOOKUP(Cohort[[#This Row],[Code]],Codes[],COLUMN(Codes[[#Headers],[Baby Background Information]]),FALSE)</f>
        <v>Yes</v>
      </c>
      <c r="T477" s="1" t="str">
        <f>VLOOKUP(Cohort[[#This Row],[Code]],Codes[],COLUMN(Codes[[#Headers],[EPDS]]),FALSE)</f>
        <v>Yes</v>
      </c>
      <c r="U477" s="1" t="str">
        <f>VLOOKUP(Cohort[[#This Row],[Code]],Codes[],COLUMN(Codes[[#Headers],[Mother''s Medications]]),FALSE)</f>
        <v>Yes</v>
      </c>
      <c r="V477" s="1" t="str">
        <f>VLOOKUP(Cohort[[#This Row],[Code]],Codes[],COLUMN(Codes[[#Headers],[Baby Medications]]),FALSE)</f>
        <v>Yes</v>
      </c>
      <c r="W477" s="1" t="str">
        <f>VLOOKUP(Cohort[[#This Row],[Code]],Codes[],COLUMN(Codes[[#Headers],[Obstetric Histpry]]),FALSE)</f>
        <v>Yes</v>
      </c>
      <c r="X477" s="1" t="str">
        <f>VLOOKUP(Cohort[[#This Row],[Code]],Codes[],COLUMN(Codes[[#Headers],[18 Month Follow on Data]]),FALSE)</f>
        <v>Yes</v>
      </c>
    </row>
    <row r="478" spans="1:24" x14ac:dyDescent="0.2">
      <c r="A478" t="s">
        <v>490</v>
      </c>
      <c r="B478">
        <v>0</v>
      </c>
      <c r="C478">
        <v>0</v>
      </c>
      <c r="D478">
        <v>0</v>
      </c>
      <c r="E478">
        <v>1</v>
      </c>
      <c r="F478">
        <v>0</v>
      </c>
      <c r="G478">
        <v>0</v>
      </c>
      <c r="H478">
        <v>0</v>
      </c>
      <c r="I478" t="str" cm="1">
        <f t="array" ref="I478">TEXT(SUM(10^Code_Mask*(Cohort[[#This Row],[Fetal Pilot Scans, validated or not]:[Has child had an 18 month assessment.  NB this includes limited data, courtesy assessments etc]]&gt;0)),"0000000")</f>
        <v>0100000</v>
      </c>
      <c r="M478" s="1" t="str">
        <f>VLOOKUP(Cohort[[#This Row],[Code]],Codes[],COLUMN(Codes[[#Headers],[Meaning]]),FALSE)</f>
        <v>Term scan, not assessed</v>
      </c>
      <c r="N478" s="1" t="str">
        <f>VLOOKUP(Cohort[[#This Row],[Code]],Codes[],COLUMN(Codes[[#Headers],[Parents Demographic]]),FALSE)</f>
        <v>Yes</v>
      </c>
      <c r="O478" s="1" t="str">
        <f>VLOOKUP(Cohort[[#This Row],[Code]],Codes[],COLUMN(Codes[[#Headers],[Mother''s Past Medical History]]),FALSE)</f>
        <v>Yes</v>
      </c>
      <c r="P478" s="1" t="str">
        <f>VLOOKUP(Cohort[[#This Row],[Code]],Codes[],COLUMN(Codes[[#Headers],[EDD + Mode of Conception]]),FALSE)</f>
        <v>Yes</v>
      </c>
      <c r="Q478" s="1" t="str">
        <f>VLOOKUP(Cohort[[#This Row],[Code]],Codes[],COLUMN(Codes[[#Headers],[Late Pregnancy History]]),FALSE)</f>
        <v>Yes</v>
      </c>
      <c r="R478" s="1" t="str">
        <f>VLOOKUP(Cohort[[#This Row],[Code]],Codes[],COLUMN(Codes[[#Headers],[Labour History]]),FALSE)</f>
        <v>Yes</v>
      </c>
      <c r="S478" s="1" t="str">
        <f>VLOOKUP(Cohort[[#This Row],[Code]],Codes[],COLUMN(Codes[[#Headers],[Baby Background Information]]),FALSE)</f>
        <v>Yes</v>
      </c>
      <c r="T478" s="1" t="str">
        <f>VLOOKUP(Cohort[[#This Row],[Code]],Codes[],COLUMN(Codes[[#Headers],[EPDS]]),FALSE)</f>
        <v>Yes</v>
      </c>
      <c r="U478" s="1" t="str">
        <f>VLOOKUP(Cohort[[#This Row],[Code]],Codes[],COLUMN(Codes[[#Headers],[Mother''s Medications]]),FALSE)</f>
        <v>Yes</v>
      </c>
      <c r="V478" s="1" t="str">
        <f>VLOOKUP(Cohort[[#This Row],[Code]],Codes[],COLUMN(Codes[[#Headers],[Baby Medications]]),FALSE)</f>
        <v>Yes</v>
      </c>
      <c r="W478" s="1" t="str">
        <f>VLOOKUP(Cohort[[#This Row],[Code]],Codes[],COLUMN(Codes[[#Headers],[Obstetric Histpry]]),FALSE)</f>
        <v>Yes</v>
      </c>
      <c r="X478" s="1" t="str">
        <f>VLOOKUP(Cohort[[#This Row],[Code]],Codes[],COLUMN(Codes[[#Headers],[18 Month Follow on Data]]),FALSE)</f>
        <v>No</v>
      </c>
    </row>
    <row r="479" spans="1:24" x14ac:dyDescent="0.2">
      <c r="A479" t="s">
        <v>491</v>
      </c>
      <c r="B479">
        <v>0</v>
      </c>
      <c r="C479">
        <v>0</v>
      </c>
      <c r="D479">
        <v>0</v>
      </c>
      <c r="E479">
        <v>1</v>
      </c>
      <c r="F479">
        <v>0</v>
      </c>
      <c r="G479">
        <v>0</v>
      </c>
      <c r="H479">
        <v>1</v>
      </c>
      <c r="I479" t="str" cm="1">
        <f t="array" ref="I479">TEXT(SUM(10^Code_Mask*(Cohort[[#This Row],[Fetal Pilot Scans, validated or not]:[Has child had an 18 month assessment.  NB this includes limited data, courtesy assessments etc]]&gt;0)),"0000000")</f>
        <v>0100100</v>
      </c>
      <c r="M479" s="1" t="str">
        <f>VLOOKUP(Cohort[[#This Row],[Code]],Codes[],COLUMN(Codes[[#Headers],[Meaning]]),FALSE)</f>
        <v>Term scan, Assessed at 18 months</v>
      </c>
      <c r="N479" s="1" t="str">
        <f>VLOOKUP(Cohort[[#This Row],[Code]],Codes[],COLUMN(Codes[[#Headers],[Parents Demographic]]),FALSE)</f>
        <v>Yes</v>
      </c>
      <c r="O479" s="1" t="str">
        <f>VLOOKUP(Cohort[[#This Row],[Code]],Codes[],COLUMN(Codes[[#Headers],[Mother''s Past Medical History]]),FALSE)</f>
        <v>Yes</v>
      </c>
      <c r="P479" s="1" t="str">
        <f>VLOOKUP(Cohort[[#This Row],[Code]],Codes[],COLUMN(Codes[[#Headers],[EDD + Mode of Conception]]),FALSE)</f>
        <v>Yes</v>
      </c>
      <c r="Q479" s="1" t="str">
        <f>VLOOKUP(Cohort[[#This Row],[Code]],Codes[],COLUMN(Codes[[#Headers],[Late Pregnancy History]]),FALSE)</f>
        <v>Yes</v>
      </c>
      <c r="R479" s="1" t="str">
        <f>VLOOKUP(Cohort[[#This Row],[Code]],Codes[],COLUMN(Codes[[#Headers],[Labour History]]),FALSE)</f>
        <v>Yes</v>
      </c>
      <c r="S479" s="1" t="str">
        <f>VLOOKUP(Cohort[[#This Row],[Code]],Codes[],COLUMN(Codes[[#Headers],[Baby Background Information]]),FALSE)</f>
        <v>Yes</v>
      </c>
      <c r="T479" s="1" t="str">
        <f>VLOOKUP(Cohort[[#This Row],[Code]],Codes[],COLUMN(Codes[[#Headers],[EPDS]]),FALSE)</f>
        <v>Yes</v>
      </c>
      <c r="U479" s="1" t="str">
        <f>VLOOKUP(Cohort[[#This Row],[Code]],Codes[],COLUMN(Codes[[#Headers],[Mother''s Medications]]),FALSE)</f>
        <v>Yes</v>
      </c>
      <c r="V479" s="1" t="str">
        <f>VLOOKUP(Cohort[[#This Row],[Code]],Codes[],COLUMN(Codes[[#Headers],[Baby Medications]]),FALSE)</f>
        <v>Yes</v>
      </c>
      <c r="W479" s="1" t="str">
        <f>VLOOKUP(Cohort[[#This Row],[Code]],Codes[],COLUMN(Codes[[#Headers],[Obstetric Histpry]]),FALSE)</f>
        <v>Yes</v>
      </c>
      <c r="X479" s="1" t="str">
        <f>VLOOKUP(Cohort[[#This Row],[Code]],Codes[],COLUMN(Codes[[#Headers],[18 Month Follow on Data]]),FALSE)</f>
        <v>Yes</v>
      </c>
    </row>
    <row r="480" spans="1:24" x14ac:dyDescent="0.2">
      <c r="A480" t="s">
        <v>492</v>
      </c>
      <c r="B480">
        <v>0</v>
      </c>
      <c r="C480">
        <v>0</v>
      </c>
      <c r="D480">
        <v>0</v>
      </c>
      <c r="E480">
        <v>1</v>
      </c>
      <c r="F480">
        <v>0</v>
      </c>
      <c r="G480">
        <v>0</v>
      </c>
      <c r="H480">
        <v>1</v>
      </c>
      <c r="I480" t="str" cm="1">
        <f t="array" ref="I480">TEXT(SUM(10^Code_Mask*(Cohort[[#This Row],[Fetal Pilot Scans, validated or not]:[Has child had an 18 month assessment.  NB this includes limited data, courtesy assessments etc]]&gt;0)),"0000000")</f>
        <v>0100100</v>
      </c>
      <c r="M480" s="1" t="str">
        <f>VLOOKUP(Cohort[[#This Row],[Code]],Codes[],COLUMN(Codes[[#Headers],[Meaning]]),FALSE)</f>
        <v>Term scan, Assessed at 18 months</v>
      </c>
      <c r="N480" s="1" t="str">
        <f>VLOOKUP(Cohort[[#This Row],[Code]],Codes[],COLUMN(Codes[[#Headers],[Parents Demographic]]),FALSE)</f>
        <v>Yes</v>
      </c>
      <c r="O480" s="1" t="str">
        <f>VLOOKUP(Cohort[[#This Row],[Code]],Codes[],COLUMN(Codes[[#Headers],[Mother''s Past Medical History]]),FALSE)</f>
        <v>Yes</v>
      </c>
      <c r="P480" s="1" t="str">
        <f>VLOOKUP(Cohort[[#This Row],[Code]],Codes[],COLUMN(Codes[[#Headers],[EDD + Mode of Conception]]),FALSE)</f>
        <v>Yes</v>
      </c>
      <c r="Q480" s="1" t="str">
        <f>VLOOKUP(Cohort[[#This Row],[Code]],Codes[],COLUMN(Codes[[#Headers],[Late Pregnancy History]]),FALSE)</f>
        <v>Yes</v>
      </c>
      <c r="R480" s="1" t="str">
        <f>VLOOKUP(Cohort[[#This Row],[Code]],Codes[],COLUMN(Codes[[#Headers],[Labour History]]),FALSE)</f>
        <v>Yes</v>
      </c>
      <c r="S480" s="1" t="str">
        <f>VLOOKUP(Cohort[[#This Row],[Code]],Codes[],COLUMN(Codes[[#Headers],[Baby Background Information]]),FALSE)</f>
        <v>Yes</v>
      </c>
      <c r="T480" s="1" t="str">
        <f>VLOOKUP(Cohort[[#This Row],[Code]],Codes[],COLUMN(Codes[[#Headers],[EPDS]]),FALSE)</f>
        <v>Yes</v>
      </c>
      <c r="U480" s="1" t="str">
        <f>VLOOKUP(Cohort[[#This Row],[Code]],Codes[],COLUMN(Codes[[#Headers],[Mother''s Medications]]),FALSE)</f>
        <v>Yes</v>
      </c>
      <c r="V480" s="1" t="str">
        <f>VLOOKUP(Cohort[[#This Row],[Code]],Codes[],COLUMN(Codes[[#Headers],[Baby Medications]]),FALSE)</f>
        <v>Yes</v>
      </c>
      <c r="W480" s="1" t="str">
        <f>VLOOKUP(Cohort[[#This Row],[Code]],Codes[],COLUMN(Codes[[#Headers],[Obstetric Histpry]]),FALSE)</f>
        <v>Yes</v>
      </c>
      <c r="X480" s="1" t="str">
        <f>VLOOKUP(Cohort[[#This Row],[Code]],Codes[],COLUMN(Codes[[#Headers],[18 Month Follow on Data]]),FALSE)</f>
        <v>Yes</v>
      </c>
    </row>
    <row r="481" spans="1:24" ht="51" x14ac:dyDescent="0.2">
      <c r="A481" t="s">
        <v>493</v>
      </c>
      <c r="B481">
        <v>0</v>
      </c>
      <c r="C481">
        <v>0</v>
      </c>
      <c r="D481">
        <v>0</v>
      </c>
      <c r="E481">
        <v>1</v>
      </c>
      <c r="F481">
        <v>0</v>
      </c>
      <c r="G481">
        <v>0</v>
      </c>
      <c r="H481">
        <v>0</v>
      </c>
      <c r="I481" t="str" cm="1">
        <f t="array" ref="I481">TEXT(SUM(10^Code_Mask*(Cohort[[#This Row],[Fetal Pilot Scans, validated or not]:[Has child had an 18 month assessment.  NB this includes limited data, courtesy assessments etc]]&gt;0)),"0000000")</f>
        <v>0100000</v>
      </c>
      <c r="K481" s="1" t="s">
        <v>16</v>
      </c>
      <c r="M481" s="1" t="str">
        <f>VLOOKUP(Cohort[[#This Row],[Code]],Codes[],COLUMN(Codes[[#Headers],[Meaning]]),FALSE)</f>
        <v>Term scan, not assessed</v>
      </c>
      <c r="N481" s="1" t="str">
        <f>VLOOKUP(Cohort[[#This Row],[Code]],Codes[],COLUMN(Codes[[#Headers],[Parents Demographic]]),FALSE)</f>
        <v>Yes</v>
      </c>
      <c r="O481" s="1" t="str">
        <f>VLOOKUP(Cohort[[#This Row],[Code]],Codes[],COLUMN(Codes[[#Headers],[Mother''s Past Medical History]]),FALSE)</f>
        <v>Yes</v>
      </c>
      <c r="P481" s="1" t="str">
        <f>VLOOKUP(Cohort[[#This Row],[Code]],Codes[],COLUMN(Codes[[#Headers],[EDD + Mode of Conception]]),FALSE)</f>
        <v>Yes</v>
      </c>
      <c r="Q481" s="1" t="str">
        <f>VLOOKUP(Cohort[[#This Row],[Code]],Codes[],COLUMN(Codes[[#Headers],[Late Pregnancy History]]),FALSE)</f>
        <v>Yes</v>
      </c>
      <c r="R481" s="1" t="str">
        <f>VLOOKUP(Cohort[[#This Row],[Code]],Codes[],COLUMN(Codes[[#Headers],[Labour History]]),FALSE)</f>
        <v>Yes</v>
      </c>
      <c r="S481" s="1" t="str">
        <f>VLOOKUP(Cohort[[#This Row],[Code]],Codes[],COLUMN(Codes[[#Headers],[Baby Background Information]]),FALSE)</f>
        <v>Yes</v>
      </c>
      <c r="T481" s="1" t="str">
        <f>VLOOKUP(Cohort[[#This Row],[Code]],Codes[],COLUMN(Codes[[#Headers],[EPDS]]),FALSE)</f>
        <v>Yes</v>
      </c>
      <c r="U481" s="1" t="str">
        <f>VLOOKUP(Cohort[[#This Row],[Code]],Codes[],COLUMN(Codes[[#Headers],[Mother''s Medications]]),FALSE)</f>
        <v>Yes</v>
      </c>
      <c r="V481" s="1" t="str">
        <f>VLOOKUP(Cohort[[#This Row],[Code]],Codes[],COLUMN(Codes[[#Headers],[Baby Medications]]),FALSE)</f>
        <v>Yes</v>
      </c>
      <c r="W481" s="1" t="str">
        <f>VLOOKUP(Cohort[[#This Row],[Code]],Codes[],COLUMN(Codes[[#Headers],[Obstetric Histpry]]),FALSE)</f>
        <v>Yes</v>
      </c>
      <c r="X481" s="1" t="str">
        <f>VLOOKUP(Cohort[[#This Row],[Code]],Codes[],COLUMN(Codes[[#Headers],[18 Month Follow on Data]]),FALSE)</f>
        <v>No</v>
      </c>
    </row>
    <row r="482" spans="1:24" x14ac:dyDescent="0.2">
      <c r="A482" t="s">
        <v>494</v>
      </c>
      <c r="B482">
        <v>0</v>
      </c>
      <c r="C482">
        <v>0</v>
      </c>
      <c r="D482">
        <v>0</v>
      </c>
      <c r="E482">
        <v>1</v>
      </c>
      <c r="F482">
        <v>0</v>
      </c>
      <c r="G482">
        <v>0</v>
      </c>
      <c r="H482">
        <v>1</v>
      </c>
      <c r="I482" t="str" cm="1">
        <f t="array" ref="I482">TEXT(SUM(10^Code_Mask*(Cohort[[#This Row],[Fetal Pilot Scans, validated or not]:[Has child had an 18 month assessment.  NB this includes limited data, courtesy assessments etc]]&gt;0)),"0000000")</f>
        <v>0100100</v>
      </c>
      <c r="M482" s="1" t="str">
        <f>VLOOKUP(Cohort[[#This Row],[Code]],Codes[],COLUMN(Codes[[#Headers],[Meaning]]),FALSE)</f>
        <v>Term scan, Assessed at 18 months</v>
      </c>
      <c r="N482" s="1" t="str">
        <f>VLOOKUP(Cohort[[#This Row],[Code]],Codes[],COLUMN(Codes[[#Headers],[Parents Demographic]]),FALSE)</f>
        <v>Yes</v>
      </c>
      <c r="O482" s="1" t="str">
        <f>VLOOKUP(Cohort[[#This Row],[Code]],Codes[],COLUMN(Codes[[#Headers],[Mother''s Past Medical History]]),FALSE)</f>
        <v>Yes</v>
      </c>
      <c r="P482" s="1" t="str">
        <f>VLOOKUP(Cohort[[#This Row],[Code]],Codes[],COLUMN(Codes[[#Headers],[EDD + Mode of Conception]]),FALSE)</f>
        <v>Yes</v>
      </c>
      <c r="Q482" s="1" t="str">
        <f>VLOOKUP(Cohort[[#This Row],[Code]],Codes[],COLUMN(Codes[[#Headers],[Late Pregnancy History]]),FALSE)</f>
        <v>Yes</v>
      </c>
      <c r="R482" s="1" t="str">
        <f>VLOOKUP(Cohort[[#This Row],[Code]],Codes[],COLUMN(Codes[[#Headers],[Labour History]]),FALSE)</f>
        <v>Yes</v>
      </c>
      <c r="S482" s="1" t="str">
        <f>VLOOKUP(Cohort[[#This Row],[Code]],Codes[],COLUMN(Codes[[#Headers],[Baby Background Information]]),FALSE)</f>
        <v>Yes</v>
      </c>
      <c r="T482" s="1" t="str">
        <f>VLOOKUP(Cohort[[#This Row],[Code]],Codes[],COLUMN(Codes[[#Headers],[EPDS]]),FALSE)</f>
        <v>Yes</v>
      </c>
      <c r="U482" s="1" t="str">
        <f>VLOOKUP(Cohort[[#This Row],[Code]],Codes[],COLUMN(Codes[[#Headers],[Mother''s Medications]]),FALSE)</f>
        <v>Yes</v>
      </c>
      <c r="V482" s="1" t="str">
        <f>VLOOKUP(Cohort[[#This Row],[Code]],Codes[],COLUMN(Codes[[#Headers],[Baby Medications]]),FALSE)</f>
        <v>Yes</v>
      </c>
      <c r="W482" s="1" t="str">
        <f>VLOOKUP(Cohort[[#This Row],[Code]],Codes[],COLUMN(Codes[[#Headers],[Obstetric Histpry]]),FALSE)</f>
        <v>Yes</v>
      </c>
      <c r="X482" s="1" t="str">
        <f>VLOOKUP(Cohort[[#This Row],[Code]],Codes[],COLUMN(Codes[[#Headers],[18 Month Follow on Data]]),FALSE)</f>
        <v>Yes</v>
      </c>
    </row>
    <row r="483" spans="1:24" x14ac:dyDescent="0.2">
      <c r="A483" t="s">
        <v>495</v>
      </c>
      <c r="B483">
        <v>0</v>
      </c>
      <c r="C483">
        <v>0</v>
      </c>
      <c r="D483">
        <v>0</v>
      </c>
      <c r="E483">
        <v>1</v>
      </c>
      <c r="F483">
        <v>0</v>
      </c>
      <c r="G483">
        <v>0</v>
      </c>
      <c r="H483">
        <v>1</v>
      </c>
      <c r="I483" t="str" cm="1">
        <f t="array" ref="I483">TEXT(SUM(10^Code_Mask*(Cohort[[#This Row],[Fetal Pilot Scans, validated or not]:[Has child had an 18 month assessment.  NB this includes limited data, courtesy assessments etc]]&gt;0)),"0000000")</f>
        <v>0100100</v>
      </c>
      <c r="M483" s="1" t="str">
        <f>VLOOKUP(Cohort[[#This Row],[Code]],Codes[],COLUMN(Codes[[#Headers],[Meaning]]),FALSE)</f>
        <v>Term scan, Assessed at 18 months</v>
      </c>
      <c r="N483" s="1" t="str">
        <f>VLOOKUP(Cohort[[#This Row],[Code]],Codes[],COLUMN(Codes[[#Headers],[Parents Demographic]]),FALSE)</f>
        <v>Yes</v>
      </c>
      <c r="O483" s="1" t="str">
        <f>VLOOKUP(Cohort[[#This Row],[Code]],Codes[],COLUMN(Codes[[#Headers],[Mother''s Past Medical History]]),FALSE)</f>
        <v>Yes</v>
      </c>
      <c r="P483" s="1" t="str">
        <f>VLOOKUP(Cohort[[#This Row],[Code]],Codes[],COLUMN(Codes[[#Headers],[EDD + Mode of Conception]]),FALSE)</f>
        <v>Yes</v>
      </c>
      <c r="Q483" s="1" t="str">
        <f>VLOOKUP(Cohort[[#This Row],[Code]],Codes[],COLUMN(Codes[[#Headers],[Late Pregnancy History]]),FALSE)</f>
        <v>Yes</v>
      </c>
      <c r="R483" s="1" t="str">
        <f>VLOOKUP(Cohort[[#This Row],[Code]],Codes[],COLUMN(Codes[[#Headers],[Labour History]]),FALSE)</f>
        <v>Yes</v>
      </c>
      <c r="S483" s="1" t="str">
        <f>VLOOKUP(Cohort[[#This Row],[Code]],Codes[],COLUMN(Codes[[#Headers],[Baby Background Information]]),FALSE)</f>
        <v>Yes</v>
      </c>
      <c r="T483" s="1" t="str">
        <f>VLOOKUP(Cohort[[#This Row],[Code]],Codes[],COLUMN(Codes[[#Headers],[EPDS]]),FALSE)</f>
        <v>Yes</v>
      </c>
      <c r="U483" s="1" t="str">
        <f>VLOOKUP(Cohort[[#This Row],[Code]],Codes[],COLUMN(Codes[[#Headers],[Mother''s Medications]]),FALSE)</f>
        <v>Yes</v>
      </c>
      <c r="V483" s="1" t="str">
        <f>VLOOKUP(Cohort[[#This Row],[Code]],Codes[],COLUMN(Codes[[#Headers],[Baby Medications]]),FALSE)</f>
        <v>Yes</v>
      </c>
      <c r="W483" s="1" t="str">
        <f>VLOOKUP(Cohort[[#This Row],[Code]],Codes[],COLUMN(Codes[[#Headers],[Obstetric Histpry]]),FALSE)</f>
        <v>Yes</v>
      </c>
      <c r="X483" s="1" t="str">
        <f>VLOOKUP(Cohort[[#This Row],[Code]],Codes[],COLUMN(Codes[[#Headers],[18 Month Follow on Data]]),FALSE)</f>
        <v>Yes</v>
      </c>
    </row>
    <row r="484" spans="1:24" ht="51" x14ac:dyDescent="0.2">
      <c r="A484" t="s">
        <v>496</v>
      </c>
      <c r="B484">
        <v>0</v>
      </c>
      <c r="C484">
        <v>0</v>
      </c>
      <c r="D484">
        <v>0</v>
      </c>
      <c r="E484">
        <v>1</v>
      </c>
      <c r="F484">
        <v>0</v>
      </c>
      <c r="G484">
        <v>0</v>
      </c>
      <c r="H484">
        <v>0</v>
      </c>
      <c r="I484" t="str" cm="1">
        <f t="array" ref="I484">TEXT(SUM(10^Code_Mask*(Cohort[[#This Row],[Fetal Pilot Scans, validated or not]:[Has child had an 18 month assessment.  NB this includes limited data, courtesy assessments etc]]&gt;0)),"0000000")</f>
        <v>0100000</v>
      </c>
      <c r="K484" s="1" t="s">
        <v>16</v>
      </c>
      <c r="M484" s="1" t="str">
        <f>VLOOKUP(Cohort[[#This Row],[Code]],Codes[],COLUMN(Codes[[#Headers],[Meaning]]),FALSE)</f>
        <v>Term scan, not assessed</v>
      </c>
      <c r="N484" s="1" t="str">
        <f>VLOOKUP(Cohort[[#This Row],[Code]],Codes[],COLUMN(Codes[[#Headers],[Parents Demographic]]),FALSE)</f>
        <v>Yes</v>
      </c>
      <c r="O484" s="1" t="str">
        <f>VLOOKUP(Cohort[[#This Row],[Code]],Codes[],COLUMN(Codes[[#Headers],[Mother''s Past Medical History]]),FALSE)</f>
        <v>Yes</v>
      </c>
      <c r="P484" s="1" t="str">
        <f>VLOOKUP(Cohort[[#This Row],[Code]],Codes[],COLUMN(Codes[[#Headers],[EDD + Mode of Conception]]),FALSE)</f>
        <v>Yes</v>
      </c>
      <c r="Q484" s="1" t="str">
        <f>VLOOKUP(Cohort[[#This Row],[Code]],Codes[],COLUMN(Codes[[#Headers],[Late Pregnancy History]]),FALSE)</f>
        <v>Yes</v>
      </c>
      <c r="R484" s="1" t="str">
        <f>VLOOKUP(Cohort[[#This Row],[Code]],Codes[],COLUMN(Codes[[#Headers],[Labour History]]),FALSE)</f>
        <v>Yes</v>
      </c>
      <c r="S484" s="1" t="str">
        <f>VLOOKUP(Cohort[[#This Row],[Code]],Codes[],COLUMN(Codes[[#Headers],[Baby Background Information]]),FALSE)</f>
        <v>Yes</v>
      </c>
      <c r="T484" s="1" t="str">
        <f>VLOOKUP(Cohort[[#This Row],[Code]],Codes[],COLUMN(Codes[[#Headers],[EPDS]]),FALSE)</f>
        <v>Yes</v>
      </c>
      <c r="U484" s="1" t="str">
        <f>VLOOKUP(Cohort[[#This Row],[Code]],Codes[],COLUMN(Codes[[#Headers],[Mother''s Medications]]),FALSE)</f>
        <v>Yes</v>
      </c>
      <c r="V484" s="1" t="str">
        <f>VLOOKUP(Cohort[[#This Row],[Code]],Codes[],COLUMN(Codes[[#Headers],[Baby Medications]]),FALSE)</f>
        <v>Yes</v>
      </c>
      <c r="W484" s="1" t="str">
        <f>VLOOKUP(Cohort[[#This Row],[Code]],Codes[],COLUMN(Codes[[#Headers],[Obstetric Histpry]]),FALSE)</f>
        <v>Yes</v>
      </c>
      <c r="X484" s="1" t="str">
        <f>VLOOKUP(Cohort[[#This Row],[Code]],Codes[],COLUMN(Codes[[#Headers],[18 Month Follow on Data]]),FALSE)</f>
        <v>No</v>
      </c>
    </row>
    <row r="485" spans="1:24" ht="51" x14ac:dyDescent="0.2">
      <c r="A485" t="s">
        <v>497</v>
      </c>
      <c r="B485">
        <v>0</v>
      </c>
      <c r="C485">
        <v>0</v>
      </c>
      <c r="D485">
        <v>0</v>
      </c>
      <c r="E485">
        <v>1</v>
      </c>
      <c r="F485">
        <v>0</v>
      </c>
      <c r="G485">
        <v>0</v>
      </c>
      <c r="H485">
        <v>0</v>
      </c>
      <c r="I485" t="str" cm="1">
        <f t="array" ref="I485">TEXT(SUM(10^Code_Mask*(Cohort[[#This Row],[Fetal Pilot Scans, validated or not]:[Has child had an 18 month assessment.  NB this includes limited data, courtesy assessments etc]]&gt;0)),"0000000")</f>
        <v>0100000</v>
      </c>
      <c r="K485" s="1" t="s">
        <v>16</v>
      </c>
      <c r="M485" s="1" t="str">
        <f>VLOOKUP(Cohort[[#This Row],[Code]],Codes[],COLUMN(Codes[[#Headers],[Meaning]]),FALSE)</f>
        <v>Term scan, not assessed</v>
      </c>
      <c r="N485" s="1" t="str">
        <f>VLOOKUP(Cohort[[#This Row],[Code]],Codes[],COLUMN(Codes[[#Headers],[Parents Demographic]]),FALSE)</f>
        <v>Yes</v>
      </c>
      <c r="O485" s="1" t="str">
        <f>VLOOKUP(Cohort[[#This Row],[Code]],Codes[],COLUMN(Codes[[#Headers],[Mother''s Past Medical History]]),FALSE)</f>
        <v>Yes</v>
      </c>
      <c r="P485" s="1" t="str">
        <f>VLOOKUP(Cohort[[#This Row],[Code]],Codes[],COLUMN(Codes[[#Headers],[EDD + Mode of Conception]]),FALSE)</f>
        <v>Yes</v>
      </c>
      <c r="Q485" s="1" t="str">
        <f>VLOOKUP(Cohort[[#This Row],[Code]],Codes[],COLUMN(Codes[[#Headers],[Late Pregnancy History]]),FALSE)</f>
        <v>Yes</v>
      </c>
      <c r="R485" s="1" t="str">
        <f>VLOOKUP(Cohort[[#This Row],[Code]],Codes[],COLUMN(Codes[[#Headers],[Labour History]]),FALSE)</f>
        <v>Yes</v>
      </c>
      <c r="S485" s="1" t="str">
        <f>VLOOKUP(Cohort[[#This Row],[Code]],Codes[],COLUMN(Codes[[#Headers],[Baby Background Information]]),FALSE)</f>
        <v>Yes</v>
      </c>
      <c r="T485" s="1" t="str">
        <f>VLOOKUP(Cohort[[#This Row],[Code]],Codes[],COLUMN(Codes[[#Headers],[EPDS]]),FALSE)</f>
        <v>Yes</v>
      </c>
      <c r="U485" s="1" t="str">
        <f>VLOOKUP(Cohort[[#This Row],[Code]],Codes[],COLUMN(Codes[[#Headers],[Mother''s Medications]]),FALSE)</f>
        <v>Yes</v>
      </c>
      <c r="V485" s="1" t="str">
        <f>VLOOKUP(Cohort[[#This Row],[Code]],Codes[],COLUMN(Codes[[#Headers],[Baby Medications]]),FALSE)</f>
        <v>Yes</v>
      </c>
      <c r="W485" s="1" t="str">
        <f>VLOOKUP(Cohort[[#This Row],[Code]],Codes[],COLUMN(Codes[[#Headers],[Obstetric Histpry]]),FALSE)</f>
        <v>Yes</v>
      </c>
      <c r="X485" s="1" t="str">
        <f>VLOOKUP(Cohort[[#This Row],[Code]],Codes[],COLUMN(Codes[[#Headers],[18 Month Follow on Data]]),FALSE)</f>
        <v>No</v>
      </c>
    </row>
    <row r="486" spans="1:24" x14ac:dyDescent="0.2">
      <c r="A486" t="s">
        <v>498</v>
      </c>
      <c r="B486">
        <v>0</v>
      </c>
      <c r="C486">
        <v>0</v>
      </c>
      <c r="D486">
        <v>0</v>
      </c>
      <c r="E486">
        <v>1</v>
      </c>
      <c r="F486">
        <v>0</v>
      </c>
      <c r="G486">
        <v>0</v>
      </c>
      <c r="H486">
        <v>1</v>
      </c>
      <c r="I486" t="str" cm="1">
        <f t="array" ref="I486">TEXT(SUM(10^Code_Mask*(Cohort[[#This Row],[Fetal Pilot Scans, validated or not]:[Has child had an 18 month assessment.  NB this includes limited data, courtesy assessments etc]]&gt;0)),"0000000")</f>
        <v>0100100</v>
      </c>
      <c r="M486" s="1" t="str">
        <f>VLOOKUP(Cohort[[#This Row],[Code]],Codes[],COLUMN(Codes[[#Headers],[Meaning]]),FALSE)</f>
        <v>Term scan, Assessed at 18 months</v>
      </c>
      <c r="N486" s="1" t="str">
        <f>VLOOKUP(Cohort[[#This Row],[Code]],Codes[],COLUMN(Codes[[#Headers],[Parents Demographic]]),FALSE)</f>
        <v>Yes</v>
      </c>
      <c r="O486" s="1" t="str">
        <f>VLOOKUP(Cohort[[#This Row],[Code]],Codes[],COLUMN(Codes[[#Headers],[Mother''s Past Medical History]]),FALSE)</f>
        <v>Yes</v>
      </c>
      <c r="P486" s="1" t="str">
        <f>VLOOKUP(Cohort[[#This Row],[Code]],Codes[],COLUMN(Codes[[#Headers],[EDD + Mode of Conception]]),FALSE)</f>
        <v>Yes</v>
      </c>
      <c r="Q486" s="1" t="str">
        <f>VLOOKUP(Cohort[[#This Row],[Code]],Codes[],COLUMN(Codes[[#Headers],[Late Pregnancy History]]),FALSE)</f>
        <v>Yes</v>
      </c>
      <c r="R486" s="1" t="str">
        <f>VLOOKUP(Cohort[[#This Row],[Code]],Codes[],COLUMN(Codes[[#Headers],[Labour History]]),FALSE)</f>
        <v>Yes</v>
      </c>
      <c r="S486" s="1" t="str">
        <f>VLOOKUP(Cohort[[#This Row],[Code]],Codes[],COLUMN(Codes[[#Headers],[Baby Background Information]]),FALSE)</f>
        <v>Yes</v>
      </c>
      <c r="T486" s="1" t="str">
        <f>VLOOKUP(Cohort[[#This Row],[Code]],Codes[],COLUMN(Codes[[#Headers],[EPDS]]),FALSE)</f>
        <v>Yes</v>
      </c>
      <c r="U486" s="1" t="str">
        <f>VLOOKUP(Cohort[[#This Row],[Code]],Codes[],COLUMN(Codes[[#Headers],[Mother''s Medications]]),FALSE)</f>
        <v>Yes</v>
      </c>
      <c r="V486" s="1" t="str">
        <f>VLOOKUP(Cohort[[#This Row],[Code]],Codes[],COLUMN(Codes[[#Headers],[Baby Medications]]),FALSE)</f>
        <v>Yes</v>
      </c>
      <c r="W486" s="1" t="str">
        <f>VLOOKUP(Cohort[[#This Row],[Code]],Codes[],COLUMN(Codes[[#Headers],[Obstetric Histpry]]),FALSE)</f>
        <v>Yes</v>
      </c>
      <c r="X486" s="1" t="str">
        <f>VLOOKUP(Cohort[[#This Row],[Code]],Codes[],COLUMN(Codes[[#Headers],[18 Month Follow on Data]]),FALSE)</f>
        <v>Yes</v>
      </c>
    </row>
    <row r="487" spans="1:24" x14ac:dyDescent="0.2">
      <c r="A487" t="s">
        <v>499</v>
      </c>
      <c r="B487">
        <v>0</v>
      </c>
      <c r="C487">
        <v>0</v>
      </c>
      <c r="D487">
        <v>0</v>
      </c>
      <c r="E487">
        <v>1</v>
      </c>
      <c r="F487">
        <v>0</v>
      </c>
      <c r="G487">
        <v>0</v>
      </c>
      <c r="H487">
        <v>1</v>
      </c>
      <c r="I487" t="str" cm="1">
        <f t="array" ref="I487">TEXT(SUM(10^Code_Mask*(Cohort[[#This Row],[Fetal Pilot Scans, validated or not]:[Has child had an 18 month assessment.  NB this includes limited data, courtesy assessments etc]]&gt;0)),"0000000")</f>
        <v>0100100</v>
      </c>
      <c r="M487" s="1" t="str">
        <f>VLOOKUP(Cohort[[#This Row],[Code]],Codes[],COLUMN(Codes[[#Headers],[Meaning]]),FALSE)</f>
        <v>Term scan, Assessed at 18 months</v>
      </c>
      <c r="N487" s="1" t="str">
        <f>VLOOKUP(Cohort[[#This Row],[Code]],Codes[],COLUMN(Codes[[#Headers],[Parents Demographic]]),FALSE)</f>
        <v>Yes</v>
      </c>
      <c r="O487" s="1" t="str">
        <f>VLOOKUP(Cohort[[#This Row],[Code]],Codes[],COLUMN(Codes[[#Headers],[Mother''s Past Medical History]]),FALSE)</f>
        <v>Yes</v>
      </c>
      <c r="P487" s="1" t="str">
        <f>VLOOKUP(Cohort[[#This Row],[Code]],Codes[],COLUMN(Codes[[#Headers],[EDD + Mode of Conception]]),FALSE)</f>
        <v>Yes</v>
      </c>
      <c r="Q487" s="1" t="str">
        <f>VLOOKUP(Cohort[[#This Row],[Code]],Codes[],COLUMN(Codes[[#Headers],[Late Pregnancy History]]),FALSE)</f>
        <v>Yes</v>
      </c>
      <c r="R487" s="1" t="str">
        <f>VLOOKUP(Cohort[[#This Row],[Code]],Codes[],COLUMN(Codes[[#Headers],[Labour History]]),FALSE)</f>
        <v>Yes</v>
      </c>
      <c r="S487" s="1" t="str">
        <f>VLOOKUP(Cohort[[#This Row],[Code]],Codes[],COLUMN(Codes[[#Headers],[Baby Background Information]]),FALSE)</f>
        <v>Yes</v>
      </c>
      <c r="T487" s="1" t="str">
        <f>VLOOKUP(Cohort[[#This Row],[Code]],Codes[],COLUMN(Codes[[#Headers],[EPDS]]),FALSE)</f>
        <v>Yes</v>
      </c>
      <c r="U487" s="1" t="str">
        <f>VLOOKUP(Cohort[[#This Row],[Code]],Codes[],COLUMN(Codes[[#Headers],[Mother''s Medications]]),FALSE)</f>
        <v>Yes</v>
      </c>
      <c r="V487" s="1" t="str">
        <f>VLOOKUP(Cohort[[#This Row],[Code]],Codes[],COLUMN(Codes[[#Headers],[Baby Medications]]),FALSE)</f>
        <v>Yes</v>
      </c>
      <c r="W487" s="1" t="str">
        <f>VLOOKUP(Cohort[[#This Row],[Code]],Codes[],COLUMN(Codes[[#Headers],[Obstetric Histpry]]),FALSE)</f>
        <v>Yes</v>
      </c>
      <c r="X487" s="1" t="str">
        <f>VLOOKUP(Cohort[[#This Row],[Code]],Codes[],COLUMN(Codes[[#Headers],[18 Month Follow on Data]]),FALSE)</f>
        <v>Yes</v>
      </c>
    </row>
    <row r="488" spans="1:24" x14ac:dyDescent="0.2">
      <c r="A488" t="s">
        <v>500</v>
      </c>
      <c r="B488">
        <v>0</v>
      </c>
      <c r="C488">
        <v>0</v>
      </c>
      <c r="D488">
        <v>0</v>
      </c>
      <c r="E488">
        <v>1</v>
      </c>
      <c r="F488">
        <v>0</v>
      </c>
      <c r="G488">
        <v>0</v>
      </c>
      <c r="H488">
        <v>1</v>
      </c>
      <c r="I488" t="str" cm="1">
        <f t="array" ref="I488">TEXT(SUM(10^Code_Mask*(Cohort[[#This Row],[Fetal Pilot Scans, validated or not]:[Has child had an 18 month assessment.  NB this includes limited data, courtesy assessments etc]]&gt;0)),"0000000")</f>
        <v>0100100</v>
      </c>
      <c r="M488" s="1" t="str">
        <f>VLOOKUP(Cohort[[#This Row],[Code]],Codes[],COLUMN(Codes[[#Headers],[Meaning]]),FALSE)</f>
        <v>Term scan, Assessed at 18 months</v>
      </c>
      <c r="N488" s="1" t="str">
        <f>VLOOKUP(Cohort[[#This Row],[Code]],Codes[],COLUMN(Codes[[#Headers],[Parents Demographic]]),FALSE)</f>
        <v>Yes</v>
      </c>
      <c r="O488" s="1" t="str">
        <f>VLOOKUP(Cohort[[#This Row],[Code]],Codes[],COLUMN(Codes[[#Headers],[Mother''s Past Medical History]]),FALSE)</f>
        <v>Yes</v>
      </c>
      <c r="P488" s="1" t="str">
        <f>VLOOKUP(Cohort[[#This Row],[Code]],Codes[],COLUMN(Codes[[#Headers],[EDD + Mode of Conception]]),FALSE)</f>
        <v>Yes</v>
      </c>
      <c r="Q488" s="1" t="str">
        <f>VLOOKUP(Cohort[[#This Row],[Code]],Codes[],COLUMN(Codes[[#Headers],[Late Pregnancy History]]),FALSE)</f>
        <v>Yes</v>
      </c>
      <c r="R488" s="1" t="str">
        <f>VLOOKUP(Cohort[[#This Row],[Code]],Codes[],COLUMN(Codes[[#Headers],[Labour History]]),FALSE)</f>
        <v>Yes</v>
      </c>
      <c r="S488" s="1" t="str">
        <f>VLOOKUP(Cohort[[#This Row],[Code]],Codes[],COLUMN(Codes[[#Headers],[Baby Background Information]]),FALSE)</f>
        <v>Yes</v>
      </c>
      <c r="T488" s="1" t="str">
        <f>VLOOKUP(Cohort[[#This Row],[Code]],Codes[],COLUMN(Codes[[#Headers],[EPDS]]),FALSE)</f>
        <v>Yes</v>
      </c>
      <c r="U488" s="1" t="str">
        <f>VLOOKUP(Cohort[[#This Row],[Code]],Codes[],COLUMN(Codes[[#Headers],[Mother''s Medications]]),FALSE)</f>
        <v>Yes</v>
      </c>
      <c r="V488" s="1" t="str">
        <f>VLOOKUP(Cohort[[#This Row],[Code]],Codes[],COLUMN(Codes[[#Headers],[Baby Medications]]),FALSE)</f>
        <v>Yes</v>
      </c>
      <c r="W488" s="1" t="str">
        <f>VLOOKUP(Cohort[[#This Row],[Code]],Codes[],COLUMN(Codes[[#Headers],[Obstetric Histpry]]),FALSE)</f>
        <v>Yes</v>
      </c>
      <c r="X488" s="1" t="str">
        <f>VLOOKUP(Cohort[[#This Row],[Code]],Codes[],COLUMN(Codes[[#Headers],[18 Month Follow on Data]]),FALSE)</f>
        <v>Yes</v>
      </c>
    </row>
    <row r="489" spans="1:24" x14ac:dyDescent="0.2">
      <c r="A489" t="s">
        <v>501</v>
      </c>
      <c r="B489">
        <v>0</v>
      </c>
      <c r="C489">
        <v>0</v>
      </c>
      <c r="D489">
        <v>0</v>
      </c>
      <c r="E489">
        <v>1</v>
      </c>
      <c r="F489">
        <v>0</v>
      </c>
      <c r="G489">
        <v>0</v>
      </c>
      <c r="H489">
        <v>1</v>
      </c>
      <c r="I489" t="str" cm="1">
        <f t="array" ref="I489">TEXT(SUM(10^Code_Mask*(Cohort[[#This Row],[Fetal Pilot Scans, validated or not]:[Has child had an 18 month assessment.  NB this includes limited data, courtesy assessments etc]]&gt;0)),"0000000")</f>
        <v>0100100</v>
      </c>
      <c r="M489" s="1" t="str">
        <f>VLOOKUP(Cohort[[#This Row],[Code]],Codes[],COLUMN(Codes[[#Headers],[Meaning]]),FALSE)</f>
        <v>Term scan, Assessed at 18 months</v>
      </c>
      <c r="N489" s="1" t="str">
        <f>VLOOKUP(Cohort[[#This Row],[Code]],Codes[],COLUMN(Codes[[#Headers],[Parents Demographic]]),FALSE)</f>
        <v>Yes</v>
      </c>
      <c r="O489" s="1" t="str">
        <f>VLOOKUP(Cohort[[#This Row],[Code]],Codes[],COLUMN(Codes[[#Headers],[Mother''s Past Medical History]]),FALSE)</f>
        <v>Yes</v>
      </c>
      <c r="P489" s="1" t="str">
        <f>VLOOKUP(Cohort[[#This Row],[Code]],Codes[],COLUMN(Codes[[#Headers],[EDD + Mode of Conception]]),FALSE)</f>
        <v>Yes</v>
      </c>
      <c r="Q489" s="1" t="str">
        <f>VLOOKUP(Cohort[[#This Row],[Code]],Codes[],COLUMN(Codes[[#Headers],[Late Pregnancy History]]),FALSE)</f>
        <v>Yes</v>
      </c>
      <c r="R489" s="1" t="str">
        <f>VLOOKUP(Cohort[[#This Row],[Code]],Codes[],COLUMN(Codes[[#Headers],[Labour History]]),FALSE)</f>
        <v>Yes</v>
      </c>
      <c r="S489" s="1" t="str">
        <f>VLOOKUP(Cohort[[#This Row],[Code]],Codes[],COLUMN(Codes[[#Headers],[Baby Background Information]]),FALSE)</f>
        <v>Yes</v>
      </c>
      <c r="T489" s="1" t="str">
        <f>VLOOKUP(Cohort[[#This Row],[Code]],Codes[],COLUMN(Codes[[#Headers],[EPDS]]),FALSE)</f>
        <v>Yes</v>
      </c>
      <c r="U489" s="1" t="str">
        <f>VLOOKUP(Cohort[[#This Row],[Code]],Codes[],COLUMN(Codes[[#Headers],[Mother''s Medications]]),FALSE)</f>
        <v>Yes</v>
      </c>
      <c r="V489" s="1" t="str">
        <f>VLOOKUP(Cohort[[#This Row],[Code]],Codes[],COLUMN(Codes[[#Headers],[Baby Medications]]),FALSE)</f>
        <v>Yes</v>
      </c>
      <c r="W489" s="1" t="str">
        <f>VLOOKUP(Cohort[[#This Row],[Code]],Codes[],COLUMN(Codes[[#Headers],[Obstetric Histpry]]),FALSE)</f>
        <v>Yes</v>
      </c>
      <c r="X489" s="1" t="str">
        <f>VLOOKUP(Cohort[[#This Row],[Code]],Codes[],COLUMN(Codes[[#Headers],[18 Month Follow on Data]]),FALSE)</f>
        <v>Yes</v>
      </c>
    </row>
    <row r="490" spans="1:24" x14ac:dyDescent="0.2">
      <c r="A490" t="s">
        <v>502</v>
      </c>
      <c r="B490">
        <v>0</v>
      </c>
      <c r="C490">
        <v>0</v>
      </c>
      <c r="D490">
        <v>0</v>
      </c>
      <c r="E490">
        <v>1</v>
      </c>
      <c r="F490">
        <v>0</v>
      </c>
      <c r="G490">
        <v>0</v>
      </c>
      <c r="H490">
        <v>1</v>
      </c>
      <c r="I490" t="str" cm="1">
        <f t="array" ref="I490">TEXT(SUM(10^Code_Mask*(Cohort[[#This Row],[Fetal Pilot Scans, validated or not]:[Has child had an 18 month assessment.  NB this includes limited data, courtesy assessments etc]]&gt;0)),"0000000")</f>
        <v>0100100</v>
      </c>
      <c r="M490" s="1" t="str">
        <f>VLOOKUP(Cohort[[#This Row],[Code]],Codes[],COLUMN(Codes[[#Headers],[Meaning]]),FALSE)</f>
        <v>Term scan, Assessed at 18 months</v>
      </c>
      <c r="N490" s="1" t="str">
        <f>VLOOKUP(Cohort[[#This Row],[Code]],Codes[],COLUMN(Codes[[#Headers],[Parents Demographic]]),FALSE)</f>
        <v>Yes</v>
      </c>
      <c r="O490" s="1" t="str">
        <f>VLOOKUP(Cohort[[#This Row],[Code]],Codes[],COLUMN(Codes[[#Headers],[Mother''s Past Medical History]]),FALSE)</f>
        <v>Yes</v>
      </c>
      <c r="P490" s="1" t="str">
        <f>VLOOKUP(Cohort[[#This Row],[Code]],Codes[],COLUMN(Codes[[#Headers],[EDD + Mode of Conception]]),FALSE)</f>
        <v>Yes</v>
      </c>
      <c r="Q490" s="1" t="str">
        <f>VLOOKUP(Cohort[[#This Row],[Code]],Codes[],COLUMN(Codes[[#Headers],[Late Pregnancy History]]),FALSE)</f>
        <v>Yes</v>
      </c>
      <c r="R490" s="1" t="str">
        <f>VLOOKUP(Cohort[[#This Row],[Code]],Codes[],COLUMN(Codes[[#Headers],[Labour History]]),FALSE)</f>
        <v>Yes</v>
      </c>
      <c r="S490" s="1" t="str">
        <f>VLOOKUP(Cohort[[#This Row],[Code]],Codes[],COLUMN(Codes[[#Headers],[Baby Background Information]]),FALSE)</f>
        <v>Yes</v>
      </c>
      <c r="T490" s="1" t="str">
        <f>VLOOKUP(Cohort[[#This Row],[Code]],Codes[],COLUMN(Codes[[#Headers],[EPDS]]),FALSE)</f>
        <v>Yes</v>
      </c>
      <c r="U490" s="1" t="str">
        <f>VLOOKUP(Cohort[[#This Row],[Code]],Codes[],COLUMN(Codes[[#Headers],[Mother''s Medications]]),FALSE)</f>
        <v>Yes</v>
      </c>
      <c r="V490" s="1" t="str">
        <f>VLOOKUP(Cohort[[#This Row],[Code]],Codes[],COLUMN(Codes[[#Headers],[Baby Medications]]),FALSE)</f>
        <v>Yes</v>
      </c>
      <c r="W490" s="1" t="str">
        <f>VLOOKUP(Cohort[[#This Row],[Code]],Codes[],COLUMN(Codes[[#Headers],[Obstetric Histpry]]),FALSE)</f>
        <v>Yes</v>
      </c>
      <c r="X490" s="1" t="str">
        <f>VLOOKUP(Cohort[[#This Row],[Code]],Codes[],COLUMN(Codes[[#Headers],[18 Month Follow on Data]]),FALSE)</f>
        <v>Yes</v>
      </c>
    </row>
    <row r="491" spans="1:24" x14ac:dyDescent="0.2">
      <c r="A491" t="s">
        <v>503</v>
      </c>
      <c r="B491">
        <v>0</v>
      </c>
      <c r="C491">
        <v>0</v>
      </c>
      <c r="D491">
        <v>0</v>
      </c>
      <c r="E491">
        <v>0</v>
      </c>
      <c r="F491">
        <v>1</v>
      </c>
      <c r="G491">
        <v>1</v>
      </c>
      <c r="H491">
        <v>1</v>
      </c>
      <c r="I491" t="str" cm="1">
        <f t="array" ref="I491">TEXT(SUM(10^Code_Mask*(Cohort[[#This Row],[Fetal Pilot Scans, validated or not]:[Has child had an 18 month assessment.  NB this includes limited data, courtesy assessments etc]]&gt;0)),"0000000")</f>
        <v>0011100</v>
      </c>
      <c r="M491" s="1" t="str">
        <f>VLOOKUP(Cohort[[#This Row],[Code]],Codes[],COLUMN(Codes[[#Headers],[Meaning]]),FALSE)</f>
        <v>Pre-term and pre-term at term scans, assessed at 18 months</v>
      </c>
      <c r="N491" s="1" t="str">
        <f>VLOOKUP(Cohort[[#This Row],[Code]],Codes[],COLUMN(Codes[[#Headers],[Parents Demographic]]),FALSE)</f>
        <v>Yes</v>
      </c>
      <c r="O491" s="1" t="str">
        <f>VLOOKUP(Cohort[[#This Row],[Code]],Codes[],COLUMN(Codes[[#Headers],[Mother''s Past Medical History]]),FALSE)</f>
        <v>Yes</v>
      </c>
      <c r="P491" s="1" t="str">
        <f>VLOOKUP(Cohort[[#This Row],[Code]],Codes[],COLUMN(Codes[[#Headers],[EDD + Mode of Conception]]),FALSE)</f>
        <v>Yes</v>
      </c>
      <c r="Q491" s="1" t="str">
        <f>VLOOKUP(Cohort[[#This Row],[Code]],Codes[],COLUMN(Codes[[#Headers],[Late Pregnancy History]]),FALSE)</f>
        <v>Yes</v>
      </c>
      <c r="R491" s="1" t="str">
        <f>VLOOKUP(Cohort[[#This Row],[Code]],Codes[],COLUMN(Codes[[#Headers],[Labour History]]),FALSE)</f>
        <v>Yes</v>
      </c>
      <c r="S491" s="1" t="str">
        <f>VLOOKUP(Cohort[[#This Row],[Code]],Codes[],COLUMN(Codes[[#Headers],[Baby Background Information]]),FALSE)</f>
        <v>Yes</v>
      </c>
      <c r="T491" s="1" t="str">
        <f>VLOOKUP(Cohort[[#This Row],[Code]],Codes[],COLUMN(Codes[[#Headers],[EPDS]]),FALSE)</f>
        <v>Yes</v>
      </c>
      <c r="U491" s="1" t="str">
        <f>VLOOKUP(Cohort[[#This Row],[Code]],Codes[],COLUMN(Codes[[#Headers],[Mother''s Medications]]),FALSE)</f>
        <v>Yes</v>
      </c>
      <c r="V491" s="1" t="str">
        <f>VLOOKUP(Cohort[[#This Row],[Code]],Codes[],COLUMN(Codes[[#Headers],[Baby Medications]]),FALSE)</f>
        <v>Yes</v>
      </c>
      <c r="W491" s="1" t="str">
        <f>VLOOKUP(Cohort[[#This Row],[Code]],Codes[],COLUMN(Codes[[#Headers],[Obstetric Histpry]]),FALSE)</f>
        <v>Yes</v>
      </c>
      <c r="X491" s="1" t="str">
        <f>VLOOKUP(Cohort[[#This Row],[Code]],Codes[],COLUMN(Codes[[#Headers],[18 Month Follow on Data]]),FALSE)</f>
        <v>Yes</v>
      </c>
    </row>
    <row r="492" spans="1:24" x14ac:dyDescent="0.2">
      <c r="A492" t="s">
        <v>504</v>
      </c>
      <c r="B492">
        <v>0</v>
      </c>
      <c r="C492">
        <v>0</v>
      </c>
      <c r="D492">
        <v>0</v>
      </c>
      <c r="E492">
        <v>0</v>
      </c>
      <c r="F492">
        <v>1</v>
      </c>
      <c r="G492">
        <v>1</v>
      </c>
      <c r="H492">
        <v>1</v>
      </c>
      <c r="I492" t="str" cm="1">
        <f t="array" ref="I492">TEXT(SUM(10^Code_Mask*(Cohort[[#This Row],[Fetal Pilot Scans, validated or not]:[Has child had an 18 month assessment.  NB this includes limited data, courtesy assessments etc]]&gt;0)),"0000000")</f>
        <v>0011100</v>
      </c>
      <c r="M492" s="1" t="str">
        <f>VLOOKUP(Cohort[[#This Row],[Code]],Codes[],COLUMN(Codes[[#Headers],[Meaning]]),FALSE)</f>
        <v>Pre-term and pre-term at term scans, assessed at 18 months</v>
      </c>
      <c r="N492" s="1" t="str">
        <f>VLOOKUP(Cohort[[#This Row],[Code]],Codes[],COLUMN(Codes[[#Headers],[Parents Demographic]]),FALSE)</f>
        <v>Yes</v>
      </c>
      <c r="O492" s="1" t="str">
        <f>VLOOKUP(Cohort[[#This Row],[Code]],Codes[],COLUMN(Codes[[#Headers],[Mother''s Past Medical History]]),FALSE)</f>
        <v>Yes</v>
      </c>
      <c r="P492" s="1" t="str">
        <f>VLOOKUP(Cohort[[#This Row],[Code]],Codes[],COLUMN(Codes[[#Headers],[EDD + Mode of Conception]]),FALSE)</f>
        <v>Yes</v>
      </c>
      <c r="Q492" s="1" t="str">
        <f>VLOOKUP(Cohort[[#This Row],[Code]],Codes[],COLUMN(Codes[[#Headers],[Late Pregnancy History]]),FALSE)</f>
        <v>Yes</v>
      </c>
      <c r="R492" s="1" t="str">
        <f>VLOOKUP(Cohort[[#This Row],[Code]],Codes[],COLUMN(Codes[[#Headers],[Labour History]]),FALSE)</f>
        <v>Yes</v>
      </c>
      <c r="S492" s="1" t="str">
        <f>VLOOKUP(Cohort[[#This Row],[Code]],Codes[],COLUMN(Codes[[#Headers],[Baby Background Information]]),FALSE)</f>
        <v>Yes</v>
      </c>
      <c r="T492" s="1" t="str">
        <f>VLOOKUP(Cohort[[#This Row],[Code]],Codes[],COLUMN(Codes[[#Headers],[EPDS]]),FALSE)</f>
        <v>Yes</v>
      </c>
      <c r="U492" s="1" t="str">
        <f>VLOOKUP(Cohort[[#This Row],[Code]],Codes[],COLUMN(Codes[[#Headers],[Mother''s Medications]]),FALSE)</f>
        <v>Yes</v>
      </c>
      <c r="V492" s="1" t="str">
        <f>VLOOKUP(Cohort[[#This Row],[Code]],Codes[],COLUMN(Codes[[#Headers],[Baby Medications]]),FALSE)</f>
        <v>Yes</v>
      </c>
      <c r="W492" s="1" t="str">
        <f>VLOOKUP(Cohort[[#This Row],[Code]],Codes[],COLUMN(Codes[[#Headers],[Obstetric Histpry]]),FALSE)</f>
        <v>Yes</v>
      </c>
      <c r="X492" s="1" t="str">
        <f>VLOOKUP(Cohort[[#This Row],[Code]],Codes[],COLUMN(Codes[[#Headers],[18 Month Follow on Data]]),FALSE)</f>
        <v>Yes</v>
      </c>
    </row>
    <row r="493" spans="1:24" x14ac:dyDescent="0.2">
      <c r="A493" t="s">
        <v>505</v>
      </c>
      <c r="B493">
        <v>1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 t="str" cm="1">
        <f t="array" ref="I493">TEXT(SUM(10^Code_Mask*(Cohort[[#This Row],[Fetal Pilot Scans, validated or not]:[Has child had an 18 month assessment.  NB this includes limited data, courtesy assessments etc]]&gt;0)),"0000000")</f>
        <v>0000010</v>
      </c>
      <c r="M493" s="1" t="str">
        <f>VLOOKUP(Cohort[[#This Row],[Code]],Codes[],COLUMN(Codes[[#Headers],[Meaning]]),FALSE)</f>
        <v>Fetal pilot.  Not assessed.  Enrolment, EPDS, not cleaned</v>
      </c>
      <c r="N493" s="1" t="str">
        <f>VLOOKUP(Cohort[[#This Row],[Code]],Codes[],COLUMN(Codes[[#Headers],[Parents Demographic]]),FALSE)</f>
        <v>Yes - uncleaned</v>
      </c>
      <c r="O493" s="1" t="str">
        <f>VLOOKUP(Cohort[[#This Row],[Code]],Codes[],COLUMN(Codes[[#Headers],[Mother''s Past Medical History]]),FALSE)</f>
        <v>Yes - uncleaned</v>
      </c>
      <c r="P493" s="1" t="str">
        <f>VLOOKUP(Cohort[[#This Row],[Code]],Codes[],COLUMN(Codes[[#Headers],[EDD + Mode of Conception]]),FALSE)</f>
        <v>Yes - uncleaned</v>
      </c>
      <c r="Q493" s="1" t="str">
        <f>VLOOKUP(Cohort[[#This Row],[Code]],Codes[],COLUMN(Codes[[#Headers],[Late Pregnancy History]]),FALSE)</f>
        <v>No</v>
      </c>
      <c r="R493" s="1" t="str">
        <f>VLOOKUP(Cohort[[#This Row],[Code]],Codes[],COLUMN(Codes[[#Headers],[Labour History]]),FALSE)</f>
        <v>No</v>
      </c>
      <c r="S493" s="1" t="str">
        <f>VLOOKUP(Cohort[[#This Row],[Code]],Codes[],COLUMN(Codes[[#Headers],[Baby Background Information]]),FALSE)</f>
        <v>No</v>
      </c>
      <c r="T493" s="1" t="str">
        <f>VLOOKUP(Cohort[[#This Row],[Code]],Codes[],COLUMN(Codes[[#Headers],[EPDS]]),FALSE)</f>
        <v>Yes</v>
      </c>
      <c r="U493" s="1" t="str">
        <f>VLOOKUP(Cohort[[#This Row],[Code]],Codes[],COLUMN(Codes[[#Headers],[Mother''s Medications]]),FALSE)</f>
        <v>Yes - uncleaned</v>
      </c>
      <c r="V493" s="1" t="str">
        <f>VLOOKUP(Cohort[[#This Row],[Code]],Codes[],COLUMN(Codes[[#Headers],[Baby Medications]]),FALSE)</f>
        <v>No</v>
      </c>
      <c r="W493" s="1" t="str">
        <f>VLOOKUP(Cohort[[#This Row],[Code]],Codes[],COLUMN(Codes[[#Headers],[Obstetric Histpry]]),FALSE)</f>
        <v>Yes - uncleaned</v>
      </c>
      <c r="X493" s="1" t="str">
        <f>VLOOKUP(Cohort[[#This Row],[Code]],Codes[],COLUMN(Codes[[#Headers],[18 Month Follow on Data]]),FALSE)</f>
        <v>No</v>
      </c>
    </row>
    <row r="494" spans="1:24" x14ac:dyDescent="0.2">
      <c r="A494" t="s">
        <v>506</v>
      </c>
      <c r="B494">
        <v>0</v>
      </c>
      <c r="C494">
        <v>0</v>
      </c>
      <c r="D494">
        <v>0</v>
      </c>
      <c r="E494">
        <v>1</v>
      </c>
      <c r="F494">
        <v>0</v>
      </c>
      <c r="G494">
        <v>0</v>
      </c>
      <c r="H494">
        <v>1</v>
      </c>
      <c r="I494" t="str" cm="1">
        <f t="array" ref="I494">TEXT(SUM(10^Code_Mask*(Cohort[[#This Row],[Fetal Pilot Scans, validated or not]:[Has child had an 18 month assessment.  NB this includes limited data, courtesy assessments etc]]&gt;0)),"0000000")</f>
        <v>0100100</v>
      </c>
      <c r="M494" s="1" t="str">
        <f>VLOOKUP(Cohort[[#This Row],[Code]],Codes[],COLUMN(Codes[[#Headers],[Meaning]]),FALSE)</f>
        <v>Term scan, Assessed at 18 months</v>
      </c>
      <c r="N494" s="1" t="str">
        <f>VLOOKUP(Cohort[[#This Row],[Code]],Codes[],COLUMN(Codes[[#Headers],[Parents Demographic]]),FALSE)</f>
        <v>Yes</v>
      </c>
      <c r="O494" s="1" t="str">
        <f>VLOOKUP(Cohort[[#This Row],[Code]],Codes[],COLUMN(Codes[[#Headers],[Mother''s Past Medical History]]),FALSE)</f>
        <v>Yes</v>
      </c>
      <c r="P494" s="1" t="str">
        <f>VLOOKUP(Cohort[[#This Row],[Code]],Codes[],COLUMN(Codes[[#Headers],[EDD + Mode of Conception]]),FALSE)</f>
        <v>Yes</v>
      </c>
      <c r="Q494" s="1" t="str">
        <f>VLOOKUP(Cohort[[#This Row],[Code]],Codes[],COLUMN(Codes[[#Headers],[Late Pregnancy History]]),FALSE)</f>
        <v>Yes</v>
      </c>
      <c r="R494" s="1" t="str">
        <f>VLOOKUP(Cohort[[#This Row],[Code]],Codes[],COLUMN(Codes[[#Headers],[Labour History]]),FALSE)</f>
        <v>Yes</v>
      </c>
      <c r="S494" s="1" t="str">
        <f>VLOOKUP(Cohort[[#This Row],[Code]],Codes[],COLUMN(Codes[[#Headers],[Baby Background Information]]),FALSE)</f>
        <v>Yes</v>
      </c>
      <c r="T494" s="1" t="str">
        <f>VLOOKUP(Cohort[[#This Row],[Code]],Codes[],COLUMN(Codes[[#Headers],[EPDS]]),FALSE)</f>
        <v>Yes</v>
      </c>
      <c r="U494" s="1" t="str">
        <f>VLOOKUP(Cohort[[#This Row],[Code]],Codes[],COLUMN(Codes[[#Headers],[Mother''s Medications]]),FALSE)</f>
        <v>Yes</v>
      </c>
      <c r="V494" s="1" t="str">
        <f>VLOOKUP(Cohort[[#This Row],[Code]],Codes[],COLUMN(Codes[[#Headers],[Baby Medications]]),FALSE)</f>
        <v>Yes</v>
      </c>
      <c r="W494" s="1" t="str">
        <f>VLOOKUP(Cohort[[#This Row],[Code]],Codes[],COLUMN(Codes[[#Headers],[Obstetric Histpry]]),FALSE)</f>
        <v>Yes</v>
      </c>
      <c r="X494" s="1" t="str">
        <f>VLOOKUP(Cohort[[#This Row],[Code]],Codes[],COLUMN(Codes[[#Headers],[18 Month Follow on Data]]),FALSE)</f>
        <v>Yes</v>
      </c>
    </row>
    <row r="495" spans="1:24" x14ac:dyDescent="0.2">
      <c r="A495" t="s">
        <v>507</v>
      </c>
      <c r="B495">
        <v>1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 t="str" cm="1">
        <f t="array" ref="I495">TEXT(SUM(10^Code_Mask*(Cohort[[#This Row],[Fetal Pilot Scans, validated or not]:[Has child had an 18 month assessment.  NB this includes limited data, courtesy assessments etc]]&gt;0)),"0000000")</f>
        <v>0000010</v>
      </c>
      <c r="M495" s="1" t="str">
        <f>VLOOKUP(Cohort[[#This Row],[Code]],Codes[],COLUMN(Codes[[#Headers],[Meaning]]),FALSE)</f>
        <v>Fetal pilot.  Not assessed.  Enrolment, EPDS, not cleaned</v>
      </c>
      <c r="N495" s="1" t="str">
        <f>VLOOKUP(Cohort[[#This Row],[Code]],Codes[],COLUMN(Codes[[#Headers],[Parents Demographic]]),FALSE)</f>
        <v>Yes - uncleaned</v>
      </c>
      <c r="O495" s="1" t="str">
        <f>VLOOKUP(Cohort[[#This Row],[Code]],Codes[],COLUMN(Codes[[#Headers],[Mother''s Past Medical History]]),FALSE)</f>
        <v>Yes - uncleaned</v>
      </c>
      <c r="P495" s="1" t="str">
        <f>VLOOKUP(Cohort[[#This Row],[Code]],Codes[],COLUMN(Codes[[#Headers],[EDD + Mode of Conception]]),FALSE)</f>
        <v>Yes - uncleaned</v>
      </c>
      <c r="Q495" s="1" t="str">
        <f>VLOOKUP(Cohort[[#This Row],[Code]],Codes[],COLUMN(Codes[[#Headers],[Late Pregnancy History]]),FALSE)</f>
        <v>No</v>
      </c>
      <c r="R495" s="1" t="str">
        <f>VLOOKUP(Cohort[[#This Row],[Code]],Codes[],COLUMN(Codes[[#Headers],[Labour History]]),FALSE)</f>
        <v>No</v>
      </c>
      <c r="S495" s="1" t="str">
        <f>VLOOKUP(Cohort[[#This Row],[Code]],Codes[],COLUMN(Codes[[#Headers],[Baby Background Information]]),FALSE)</f>
        <v>No</v>
      </c>
      <c r="T495" s="1" t="str">
        <f>VLOOKUP(Cohort[[#This Row],[Code]],Codes[],COLUMN(Codes[[#Headers],[EPDS]]),FALSE)</f>
        <v>Yes</v>
      </c>
      <c r="U495" s="1" t="str">
        <f>VLOOKUP(Cohort[[#This Row],[Code]],Codes[],COLUMN(Codes[[#Headers],[Mother''s Medications]]),FALSE)</f>
        <v>Yes - uncleaned</v>
      </c>
      <c r="V495" s="1" t="str">
        <f>VLOOKUP(Cohort[[#This Row],[Code]],Codes[],COLUMN(Codes[[#Headers],[Baby Medications]]),FALSE)</f>
        <v>No</v>
      </c>
      <c r="W495" s="1" t="str">
        <f>VLOOKUP(Cohort[[#This Row],[Code]],Codes[],COLUMN(Codes[[#Headers],[Obstetric Histpry]]),FALSE)</f>
        <v>Yes - uncleaned</v>
      </c>
      <c r="X495" s="1" t="str">
        <f>VLOOKUP(Cohort[[#This Row],[Code]],Codes[],COLUMN(Codes[[#Headers],[18 Month Follow on Data]]),FALSE)</f>
        <v>No</v>
      </c>
    </row>
    <row r="496" spans="1:24" x14ac:dyDescent="0.2">
      <c r="A496" t="s">
        <v>508</v>
      </c>
      <c r="B496">
        <v>1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 t="str" cm="1">
        <f t="array" ref="I496">TEXT(SUM(10^Code_Mask*(Cohort[[#This Row],[Fetal Pilot Scans, validated or not]:[Has child had an 18 month assessment.  NB this includes limited data, courtesy assessments etc]]&gt;0)),"0000000")</f>
        <v>0000010</v>
      </c>
      <c r="M496" s="1" t="str">
        <f>VLOOKUP(Cohort[[#This Row],[Code]],Codes[],COLUMN(Codes[[#Headers],[Meaning]]),FALSE)</f>
        <v>Fetal pilot.  Not assessed.  Enrolment, EPDS, not cleaned</v>
      </c>
      <c r="N496" s="1" t="str">
        <f>VLOOKUP(Cohort[[#This Row],[Code]],Codes[],COLUMN(Codes[[#Headers],[Parents Demographic]]),FALSE)</f>
        <v>Yes - uncleaned</v>
      </c>
      <c r="O496" s="1" t="str">
        <f>VLOOKUP(Cohort[[#This Row],[Code]],Codes[],COLUMN(Codes[[#Headers],[Mother''s Past Medical History]]),FALSE)</f>
        <v>Yes - uncleaned</v>
      </c>
      <c r="P496" s="1" t="str">
        <f>VLOOKUP(Cohort[[#This Row],[Code]],Codes[],COLUMN(Codes[[#Headers],[EDD + Mode of Conception]]),FALSE)</f>
        <v>Yes - uncleaned</v>
      </c>
      <c r="Q496" s="1" t="str">
        <f>VLOOKUP(Cohort[[#This Row],[Code]],Codes[],COLUMN(Codes[[#Headers],[Late Pregnancy History]]),FALSE)</f>
        <v>No</v>
      </c>
      <c r="R496" s="1" t="str">
        <f>VLOOKUP(Cohort[[#This Row],[Code]],Codes[],COLUMN(Codes[[#Headers],[Labour History]]),FALSE)</f>
        <v>No</v>
      </c>
      <c r="S496" s="1" t="str">
        <f>VLOOKUP(Cohort[[#This Row],[Code]],Codes[],COLUMN(Codes[[#Headers],[Baby Background Information]]),FALSE)</f>
        <v>No</v>
      </c>
      <c r="T496" s="1" t="str">
        <f>VLOOKUP(Cohort[[#This Row],[Code]],Codes[],COLUMN(Codes[[#Headers],[EPDS]]),FALSE)</f>
        <v>Yes</v>
      </c>
      <c r="U496" s="1" t="str">
        <f>VLOOKUP(Cohort[[#This Row],[Code]],Codes[],COLUMN(Codes[[#Headers],[Mother''s Medications]]),FALSE)</f>
        <v>Yes - uncleaned</v>
      </c>
      <c r="V496" s="1" t="str">
        <f>VLOOKUP(Cohort[[#This Row],[Code]],Codes[],COLUMN(Codes[[#Headers],[Baby Medications]]),FALSE)</f>
        <v>No</v>
      </c>
      <c r="W496" s="1" t="str">
        <f>VLOOKUP(Cohort[[#This Row],[Code]],Codes[],COLUMN(Codes[[#Headers],[Obstetric Histpry]]),FALSE)</f>
        <v>Yes - uncleaned</v>
      </c>
      <c r="X496" s="1" t="str">
        <f>VLOOKUP(Cohort[[#This Row],[Code]],Codes[],COLUMN(Codes[[#Headers],[18 Month Follow on Data]]),FALSE)</f>
        <v>No</v>
      </c>
    </row>
    <row r="497" spans="1:24" x14ac:dyDescent="0.2">
      <c r="A497" t="s">
        <v>509</v>
      </c>
      <c r="B497">
        <v>1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 t="str" cm="1">
        <f t="array" ref="I497">TEXT(SUM(10^Code_Mask*(Cohort[[#This Row],[Fetal Pilot Scans, validated or not]:[Has child had an 18 month assessment.  NB this includes limited data, courtesy assessments etc]]&gt;0)),"0000000")</f>
        <v>0000010</v>
      </c>
      <c r="M497" s="1" t="str">
        <f>VLOOKUP(Cohort[[#This Row],[Code]],Codes[],COLUMN(Codes[[#Headers],[Meaning]]),FALSE)</f>
        <v>Fetal pilot.  Not assessed.  Enrolment, EPDS, not cleaned</v>
      </c>
      <c r="N497" s="1" t="str">
        <f>VLOOKUP(Cohort[[#This Row],[Code]],Codes[],COLUMN(Codes[[#Headers],[Parents Demographic]]),FALSE)</f>
        <v>Yes - uncleaned</v>
      </c>
      <c r="O497" s="1" t="str">
        <f>VLOOKUP(Cohort[[#This Row],[Code]],Codes[],COLUMN(Codes[[#Headers],[Mother''s Past Medical History]]),FALSE)</f>
        <v>Yes - uncleaned</v>
      </c>
      <c r="P497" s="1" t="str">
        <f>VLOOKUP(Cohort[[#This Row],[Code]],Codes[],COLUMN(Codes[[#Headers],[EDD + Mode of Conception]]),FALSE)</f>
        <v>Yes - uncleaned</v>
      </c>
      <c r="Q497" s="1" t="str">
        <f>VLOOKUP(Cohort[[#This Row],[Code]],Codes[],COLUMN(Codes[[#Headers],[Late Pregnancy History]]),FALSE)</f>
        <v>No</v>
      </c>
      <c r="R497" s="1" t="str">
        <f>VLOOKUP(Cohort[[#This Row],[Code]],Codes[],COLUMN(Codes[[#Headers],[Labour History]]),FALSE)</f>
        <v>No</v>
      </c>
      <c r="S497" s="1" t="str">
        <f>VLOOKUP(Cohort[[#This Row],[Code]],Codes[],COLUMN(Codes[[#Headers],[Baby Background Information]]),FALSE)</f>
        <v>No</v>
      </c>
      <c r="T497" s="1" t="str">
        <f>VLOOKUP(Cohort[[#This Row],[Code]],Codes[],COLUMN(Codes[[#Headers],[EPDS]]),FALSE)</f>
        <v>Yes</v>
      </c>
      <c r="U497" s="1" t="str">
        <f>VLOOKUP(Cohort[[#This Row],[Code]],Codes[],COLUMN(Codes[[#Headers],[Mother''s Medications]]),FALSE)</f>
        <v>Yes - uncleaned</v>
      </c>
      <c r="V497" s="1" t="str">
        <f>VLOOKUP(Cohort[[#This Row],[Code]],Codes[],COLUMN(Codes[[#Headers],[Baby Medications]]),FALSE)</f>
        <v>No</v>
      </c>
      <c r="W497" s="1" t="str">
        <f>VLOOKUP(Cohort[[#This Row],[Code]],Codes[],COLUMN(Codes[[#Headers],[Obstetric Histpry]]),FALSE)</f>
        <v>Yes - uncleaned</v>
      </c>
      <c r="X497" s="1" t="str">
        <f>VLOOKUP(Cohort[[#This Row],[Code]],Codes[],COLUMN(Codes[[#Headers],[18 Month Follow on Data]]),FALSE)</f>
        <v>No</v>
      </c>
    </row>
    <row r="498" spans="1:24" ht="51" x14ac:dyDescent="0.2">
      <c r="A498" t="s">
        <v>510</v>
      </c>
      <c r="B498">
        <v>0</v>
      </c>
      <c r="C498">
        <v>0</v>
      </c>
      <c r="D498">
        <v>0</v>
      </c>
      <c r="E498">
        <v>0</v>
      </c>
      <c r="F498">
        <v>1</v>
      </c>
      <c r="G498">
        <v>1</v>
      </c>
      <c r="H498">
        <v>0</v>
      </c>
      <c r="I498" t="str" cm="1">
        <f t="array" ref="I498">TEXT(SUM(10^Code_Mask*(Cohort[[#This Row],[Fetal Pilot Scans, validated or not]:[Has child had an 18 month assessment.  NB this includes limited data, courtesy assessments etc]]&gt;0)),"0000000")</f>
        <v>0011000</v>
      </c>
      <c r="K498" s="1" t="s">
        <v>16</v>
      </c>
      <c r="M498" s="1" t="str">
        <f>VLOOKUP(Cohort[[#This Row],[Code]],Codes[],COLUMN(Codes[[#Headers],[Meaning]]),FALSE)</f>
        <v>Pre-term and pre-term at term scans, not assessed</v>
      </c>
      <c r="N498" s="1" t="str">
        <f>VLOOKUP(Cohort[[#This Row],[Code]],Codes[],COLUMN(Codes[[#Headers],[Parents Demographic]]),FALSE)</f>
        <v>Yes</v>
      </c>
      <c r="O498" s="1" t="str">
        <f>VLOOKUP(Cohort[[#This Row],[Code]],Codes[],COLUMN(Codes[[#Headers],[Mother''s Past Medical History]]),FALSE)</f>
        <v>Yes</v>
      </c>
      <c r="P498" s="1" t="str">
        <f>VLOOKUP(Cohort[[#This Row],[Code]],Codes[],COLUMN(Codes[[#Headers],[EDD + Mode of Conception]]),FALSE)</f>
        <v>Yes</v>
      </c>
      <c r="Q498" s="1" t="str">
        <f>VLOOKUP(Cohort[[#This Row],[Code]],Codes[],COLUMN(Codes[[#Headers],[Late Pregnancy History]]),FALSE)</f>
        <v>Yes</v>
      </c>
      <c r="R498" s="1" t="str">
        <f>VLOOKUP(Cohort[[#This Row],[Code]],Codes[],COLUMN(Codes[[#Headers],[Labour History]]),FALSE)</f>
        <v>Yes</v>
      </c>
      <c r="S498" s="1" t="str">
        <f>VLOOKUP(Cohort[[#This Row],[Code]],Codes[],COLUMN(Codes[[#Headers],[Baby Background Information]]),FALSE)</f>
        <v>Yes</v>
      </c>
      <c r="T498" s="1" t="str">
        <f>VLOOKUP(Cohort[[#This Row],[Code]],Codes[],COLUMN(Codes[[#Headers],[EPDS]]),FALSE)</f>
        <v>Yes</v>
      </c>
      <c r="U498" s="1" t="str">
        <f>VLOOKUP(Cohort[[#This Row],[Code]],Codes[],COLUMN(Codes[[#Headers],[Mother''s Medications]]),FALSE)</f>
        <v>Yes</v>
      </c>
      <c r="V498" s="1" t="str">
        <f>VLOOKUP(Cohort[[#This Row],[Code]],Codes[],COLUMN(Codes[[#Headers],[Baby Medications]]),FALSE)</f>
        <v>Yes</v>
      </c>
      <c r="W498" s="1" t="str">
        <f>VLOOKUP(Cohort[[#This Row],[Code]],Codes[],COLUMN(Codes[[#Headers],[Obstetric Histpry]]),FALSE)</f>
        <v>Yes</v>
      </c>
      <c r="X498" s="1" t="str">
        <f>VLOOKUP(Cohort[[#This Row],[Code]],Codes[],COLUMN(Codes[[#Headers],[18 Month Follow on Data]]),FALSE)</f>
        <v>No</v>
      </c>
    </row>
    <row r="499" spans="1:24" x14ac:dyDescent="0.2">
      <c r="A499" t="s">
        <v>511</v>
      </c>
      <c r="B499">
        <v>0</v>
      </c>
      <c r="C499">
        <v>0</v>
      </c>
      <c r="D499">
        <v>0</v>
      </c>
      <c r="E499">
        <v>0</v>
      </c>
      <c r="F499">
        <v>1</v>
      </c>
      <c r="G499">
        <v>1</v>
      </c>
      <c r="H499">
        <v>1</v>
      </c>
      <c r="I499" t="str" cm="1">
        <f t="array" ref="I499">TEXT(SUM(10^Code_Mask*(Cohort[[#This Row],[Fetal Pilot Scans, validated or not]:[Has child had an 18 month assessment.  NB this includes limited data, courtesy assessments etc]]&gt;0)),"0000000")</f>
        <v>0011100</v>
      </c>
      <c r="M499" s="1" t="str">
        <f>VLOOKUP(Cohort[[#This Row],[Code]],Codes[],COLUMN(Codes[[#Headers],[Meaning]]),FALSE)</f>
        <v>Pre-term and pre-term at term scans, assessed at 18 months</v>
      </c>
      <c r="N499" s="1" t="str">
        <f>VLOOKUP(Cohort[[#This Row],[Code]],Codes[],COLUMN(Codes[[#Headers],[Parents Demographic]]),FALSE)</f>
        <v>Yes</v>
      </c>
      <c r="O499" s="1" t="str">
        <f>VLOOKUP(Cohort[[#This Row],[Code]],Codes[],COLUMN(Codes[[#Headers],[Mother''s Past Medical History]]),FALSE)</f>
        <v>Yes</v>
      </c>
      <c r="P499" s="1" t="str">
        <f>VLOOKUP(Cohort[[#This Row],[Code]],Codes[],COLUMN(Codes[[#Headers],[EDD + Mode of Conception]]),FALSE)</f>
        <v>Yes</v>
      </c>
      <c r="Q499" s="1" t="str">
        <f>VLOOKUP(Cohort[[#This Row],[Code]],Codes[],COLUMN(Codes[[#Headers],[Late Pregnancy History]]),FALSE)</f>
        <v>Yes</v>
      </c>
      <c r="R499" s="1" t="str">
        <f>VLOOKUP(Cohort[[#This Row],[Code]],Codes[],COLUMN(Codes[[#Headers],[Labour History]]),FALSE)</f>
        <v>Yes</v>
      </c>
      <c r="S499" s="1" t="str">
        <f>VLOOKUP(Cohort[[#This Row],[Code]],Codes[],COLUMN(Codes[[#Headers],[Baby Background Information]]),FALSE)</f>
        <v>Yes</v>
      </c>
      <c r="T499" s="1" t="str">
        <f>VLOOKUP(Cohort[[#This Row],[Code]],Codes[],COLUMN(Codes[[#Headers],[EPDS]]),FALSE)</f>
        <v>Yes</v>
      </c>
      <c r="U499" s="1" t="str">
        <f>VLOOKUP(Cohort[[#This Row],[Code]],Codes[],COLUMN(Codes[[#Headers],[Mother''s Medications]]),FALSE)</f>
        <v>Yes</v>
      </c>
      <c r="V499" s="1" t="str">
        <f>VLOOKUP(Cohort[[#This Row],[Code]],Codes[],COLUMN(Codes[[#Headers],[Baby Medications]]),FALSE)</f>
        <v>Yes</v>
      </c>
      <c r="W499" s="1" t="str">
        <f>VLOOKUP(Cohort[[#This Row],[Code]],Codes[],COLUMN(Codes[[#Headers],[Obstetric Histpry]]),FALSE)</f>
        <v>Yes</v>
      </c>
      <c r="X499" s="1" t="str">
        <f>VLOOKUP(Cohort[[#This Row],[Code]],Codes[],COLUMN(Codes[[#Headers],[18 Month Follow on Data]]),FALSE)</f>
        <v>Yes</v>
      </c>
    </row>
    <row r="500" spans="1:24" x14ac:dyDescent="0.2">
      <c r="A500" t="s">
        <v>512</v>
      </c>
      <c r="B500">
        <v>1</v>
      </c>
      <c r="C500">
        <v>0</v>
      </c>
      <c r="D500">
        <v>0</v>
      </c>
      <c r="E500">
        <v>1</v>
      </c>
      <c r="F500">
        <v>0</v>
      </c>
      <c r="G500">
        <v>0</v>
      </c>
      <c r="H500">
        <v>1</v>
      </c>
      <c r="I500" t="str" cm="1">
        <f t="array" ref="I500">TEXT(SUM(10^Code_Mask*(Cohort[[#This Row],[Fetal Pilot Scans, validated or not]:[Has child had an 18 month assessment.  NB this includes limited data, courtesy assessments etc]]&gt;0)),"0000000")</f>
        <v>0100110</v>
      </c>
      <c r="M500" s="1" t="str">
        <f>VLOOKUP(Cohort[[#This Row],[Code]],Codes[],COLUMN(Codes[[#Headers],[Meaning]]),FALSE)</f>
        <v>Term scan + fetal pilot assessed at 18 months</v>
      </c>
      <c r="N500" s="1" t="str">
        <f>VLOOKUP(Cohort[[#This Row],[Code]],Codes[],COLUMN(Codes[[#Headers],[Parents Demographic]]),FALSE)</f>
        <v>Yes</v>
      </c>
      <c r="O500" s="1" t="str">
        <f>VLOOKUP(Cohort[[#This Row],[Code]],Codes[],COLUMN(Codes[[#Headers],[Mother''s Past Medical History]]),FALSE)</f>
        <v>Yes</v>
      </c>
      <c r="P500" s="1" t="str">
        <f>VLOOKUP(Cohort[[#This Row],[Code]],Codes[],COLUMN(Codes[[#Headers],[EDD + Mode of Conception]]),FALSE)</f>
        <v>Yes</v>
      </c>
      <c r="Q500" s="1" t="str">
        <f>VLOOKUP(Cohort[[#This Row],[Code]],Codes[],COLUMN(Codes[[#Headers],[Late Pregnancy History]]),FALSE)</f>
        <v>Yes</v>
      </c>
      <c r="R500" s="1" t="str">
        <f>VLOOKUP(Cohort[[#This Row],[Code]],Codes[],COLUMN(Codes[[#Headers],[Labour History]]),FALSE)</f>
        <v>Yes</v>
      </c>
      <c r="S500" s="1" t="str">
        <f>VLOOKUP(Cohort[[#This Row],[Code]],Codes[],COLUMN(Codes[[#Headers],[Baby Background Information]]),FALSE)</f>
        <v>Yes</v>
      </c>
      <c r="T500" s="1" t="str">
        <f>VLOOKUP(Cohort[[#This Row],[Code]],Codes[],COLUMN(Codes[[#Headers],[EPDS]]),FALSE)</f>
        <v>Yes</v>
      </c>
      <c r="U500" s="1" t="str">
        <f>VLOOKUP(Cohort[[#This Row],[Code]],Codes[],COLUMN(Codes[[#Headers],[Mother''s Medications]]),FALSE)</f>
        <v>Yes</v>
      </c>
      <c r="V500" s="1" t="str">
        <f>VLOOKUP(Cohort[[#This Row],[Code]],Codes[],COLUMN(Codes[[#Headers],[Baby Medications]]),FALSE)</f>
        <v>Yes</v>
      </c>
      <c r="W500" s="1" t="str">
        <f>VLOOKUP(Cohort[[#This Row],[Code]],Codes[],COLUMN(Codes[[#Headers],[Obstetric Histpry]]),FALSE)</f>
        <v>Yes</v>
      </c>
      <c r="X500" s="1" t="str">
        <f>VLOOKUP(Cohort[[#This Row],[Code]],Codes[],COLUMN(Codes[[#Headers],[18 Month Follow on Data]]),FALSE)</f>
        <v>Yes</v>
      </c>
    </row>
    <row r="501" spans="1:24" x14ac:dyDescent="0.2">
      <c r="A501" t="s">
        <v>513</v>
      </c>
      <c r="B501">
        <v>2</v>
      </c>
      <c r="C501">
        <v>0</v>
      </c>
      <c r="D501">
        <v>0</v>
      </c>
      <c r="E501">
        <v>1</v>
      </c>
      <c r="F501">
        <v>0</v>
      </c>
      <c r="G501">
        <v>0</v>
      </c>
      <c r="H501">
        <v>1</v>
      </c>
      <c r="I501" t="str" cm="1">
        <f t="array" ref="I501">TEXT(SUM(10^Code_Mask*(Cohort[[#This Row],[Fetal Pilot Scans, validated or not]:[Has child had an 18 month assessment.  NB this includes limited data, courtesy assessments etc]]&gt;0)),"0000000")</f>
        <v>0100110</v>
      </c>
      <c r="M501" s="1" t="str">
        <f>VLOOKUP(Cohort[[#This Row],[Code]],Codes[],COLUMN(Codes[[#Headers],[Meaning]]),FALSE)</f>
        <v>Term scan + fetal pilot assessed at 18 months</v>
      </c>
      <c r="N501" s="1" t="str">
        <f>VLOOKUP(Cohort[[#This Row],[Code]],Codes[],COLUMN(Codes[[#Headers],[Parents Demographic]]),FALSE)</f>
        <v>Yes</v>
      </c>
      <c r="O501" s="1" t="str">
        <f>VLOOKUP(Cohort[[#This Row],[Code]],Codes[],COLUMN(Codes[[#Headers],[Mother''s Past Medical History]]),FALSE)</f>
        <v>Yes</v>
      </c>
      <c r="P501" s="1" t="str">
        <f>VLOOKUP(Cohort[[#This Row],[Code]],Codes[],COLUMN(Codes[[#Headers],[EDD + Mode of Conception]]),FALSE)</f>
        <v>Yes</v>
      </c>
      <c r="Q501" s="1" t="str">
        <f>VLOOKUP(Cohort[[#This Row],[Code]],Codes[],COLUMN(Codes[[#Headers],[Late Pregnancy History]]),FALSE)</f>
        <v>Yes</v>
      </c>
      <c r="R501" s="1" t="str">
        <f>VLOOKUP(Cohort[[#This Row],[Code]],Codes[],COLUMN(Codes[[#Headers],[Labour History]]),FALSE)</f>
        <v>Yes</v>
      </c>
      <c r="S501" s="1" t="str">
        <f>VLOOKUP(Cohort[[#This Row],[Code]],Codes[],COLUMN(Codes[[#Headers],[Baby Background Information]]),FALSE)</f>
        <v>Yes</v>
      </c>
      <c r="T501" s="1" t="str">
        <f>VLOOKUP(Cohort[[#This Row],[Code]],Codes[],COLUMN(Codes[[#Headers],[EPDS]]),FALSE)</f>
        <v>Yes</v>
      </c>
      <c r="U501" s="1" t="str">
        <f>VLOOKUP(Cohort[[#This Row],[Code]],Codes[],COLUMN(Codes[[#Headers],[Mother''s Medications]]),FALSE)</f>
        <v>Yes</v>
      </c>
      <c r="V501" s="1" t="str">
        <f>VLOOKUP(Cohort[[#This Row],[Code]],Codes[],COLUMN(Codes[[#Headers],[Baby Medications]]),FALSE)</f>
        <v>Yes</v>
      </c>
      <c r="W501" s="1" t="str">
        <f>VLOOKUP(Cohort[[#This Row],[Code]],Codes[],COLUMN(Codes[[#Headers],[Obstetric Histpry]]),FALSE)</f>
        <v>Yes</v>
      </c>
      <c r="X501" s="1" t="str">
        <f>VLOOKUP(Cohort[[#This Row],[Code]],Codes[],COLUMN(Codes[[#Headers],[18 Month Follow on Data]]),FALSE)</f>
        <v>Yes</v>
      </c>
    </row>
    <row r="502" spans="1:24" x14ac:dyDescent="0.2">
      <c r="A502" t="s">
        <v>514</v>
      </c>
      <c r="B502">
        <v>0</v>
      </c>
      <c r="C502">
        <v>0</v>
      </c>
      <c r="D502">
        <v>0</v>
      </c>
      <c r="E502">
        <v>0</v>
      </c>
      <c r="F502">
        <v>1</v>
      </c>
      <c r="G502">
        <v>1</v>
      </c>
      <c r="H502">
        <v>1</v>
      </c>
      <c r="I502" t="str" cm="1">
        <f t="array" ref="I502">TEXT(SUM(10^Code_Mask*(Cohort[[#This Row],[Fetal Pilot Scans, validated or not]:[Has child had an 18 month assessment.  NB this includes limited data, courtesy assessments etc]]&gt;0)),"0000000")</f>
        <v>0011100</v>
      </c>
      <c r="M502" s="1" t="str">
        <f>VLOOKUP(Cohort[[#This Row],[Code]],Codes[],COLUMN(Codes[[#Headers],[Meaning]]),FALSE)</f>
        <v>Pre-term and pre-term at term scans, assessed at 18 months</v>
      </c>
      <c r="N502" s="1" t="str">
        <f>VLOOKUP(Cohort[[#This Row],[Code]],Codes[],COLUMN(Codes[[#Headers],[Parents Demographic]]),FALSE)</f>
        <v>Yes</v>
      </c>
      <c r="O502" s="1" t="str">
        <f>VLOOKUP(Cohort[[#This Row],[Code]],Codes[],COLUMN(Codes[[#Headers],[Mother''s Past Medical History]]),FALSE)</f>
        <v>Yes</v>
      </c>
      <c r="P502" s="1" t="str">
        <f>VLOOKUP(Cohort[[#This Row],[Code]],Codes[],COLUMN(Codes[[#Headers],[EDD + Mode of Conception]]),FALSE)</f>
        <v>Yes</v>
      </c>
      <c r="Q502" s="1" t="str">
        <f>VLOOKUP(Cohort[[#This Row],[Code]],Codes[],COLUMN(Codes[[#Headers],[Late Pregnancy History]]),FALSE)</f>
        <v>Yes</v>
      </c>
      <c r="R502" s="1" t="str">
        <f>VLOOKUP(Cohort[[#This Row],[Code]],Codes[],COLUMN(Codes[[#Headers],[Labour History]]),FALSE)</f>
        <v>Yes</v>
      </c>
      <c r="S502" s="1" t="str">
        <f>VLOOKUP(Cohort[[#This Row],[Code]],Codes[],COLUMN(Codes[[#Headers],[Baby Background Information]]),FALSE)</f>
        <v>Yes</v>
      </c>
      <c r="T502" s="1" t="str">
        <f>VLOOKUP(Cohort[[#This Row],[Code]],Codes[],COLUMN(Codes[[#Headers],[EPDS]]),FALSE)</f>
        <v>Yes</v>
      </c>
      <c r="U502" s="1" t="str">
        <f>VLOOKUP(Cohort[[#This Row],[Code]],Codes[],COLUMN(Codes[[#Headers],[Mother''s Medications]]),FALSE)</f>
        <v>Yes</v>
      </c>
      <c r="V502" s="1" t="str">
        <f>VLOOKUP(Cohort[[#This Row],[Code]],Codes[],COLUMN(Codes[[#Headers],[Baby Medications]]),FALSE)</f>
        <v>Yes</v>
      </c>
      <c r="W502" s="1" t="str">
        <f>VLOOKUP(Cohort[[#This Row],[Code]],Codes[],COLUMN(Codes[[#Headers],[Obstetric Histpry]]),FALSE)</f>
        <v>Yes</v>
      </c>
      <c r="X502" s="1" t="str">
        <f>VLOOKUP(Cohort[[#This Row],[Code]],Codes[],COLUMN(Codes[[#Headers],[18 Month Follow on Data]]),FALSE)</f>
        <v>Yes</v>
      </c>
    </row>
    <row r="503" spans="1:24" x14ac:dyDescent="0.2">
      <c r="A503" t="s">
        <v>515</v>
      </c>
      <c r="B503">
        <v>0</v>
      </c>
      <c r="C503">
        <v>0</v>
      </c>
      <c r="D503">
        <v>0</v>
      </c>
      <c r="E503">
        <v>0</v>
      </c>
      <c r="F503">
        <v>1</v>
      </c>
      <c r="G503">
        <v>2</v>
      </c>
      <c r="H503">
        <v>1</v>
      </c>
      <c r="I503" t="str" cm="1">
        <f t="array" ref="I503">TEXT(SUM(10^Code_Mask*(Cohort[[#This Row],[Fetal Pilot Scans, validated or not]:[Has child had an 18 month assessment.  NB this includes limited data, courtesy assessments etc]]&gt;0)),"0000000")</f>
        <v>0011100</v>
      </c>
      <c r="M503" s="1" t="str">
        <f>VLOOKUP(Cohort[[#This Row],[Code]],Codes[],COLUMN(Codes[[#Headers],[Meaning]]),FALSE)</f>
        <v>Pre-term and pre-term at term scans, assessed at 18 months</v>
      </c>
      <c r="N503" s="1" t="str">
        <f>VLOOKUP(Cohort[[#This Row],[Code]],Codes[],COLUMN(Codes[[#Headers],[Parents Demographic]]),FALSE)</f>
        <v>Yes</v>
      </c>
      <c r="O503" s="1" t="str">
        <f>VLOOKUP(Cohort[[#This Row],[Code]],Codes[],COLUMN(Codes[[#Headers],[Mother''s Past Medical History]]),FALSE)</f>
        <v>Yes</v>
      </c>
      <c r="P503" s="1" t="str">
        <f>VLOOKUP(Cohort[[#This Row],[Code]],Codes[],COLUMN(Codes[[#Headers],[EDD + Mode of Conception]]),FALSE)</f>
        <v>Yes</v>
      </c>
      <c r="Q503" s="1" t="str">
        <f>VLOOKUP(Cohort[[#This Row],[Code]],Codes[],COLUMN(Codes[[#Headers],[Late Pregnancy History]]),FALSE)</f>
        <v>Yes</v>
      </c>
      <c r="R503" s="1" t="str">
        <f>VLOOKUP(Cohort[[#This Row],[Code]],Codes[],COLUMN(Codes[[#Headers],[Labour History]]),FALSE)</f>
        <v>Yes</v>
      </c>
      <c r="S503" s="1" t="str">
        <f>VLOOKUP(Cohort[[#This Row],[Code]],Codes[],COLUMN(Codes[[#Headers],[Baby Background Information]]),FALSE)</f>
        <v>Yes</v>
      </c>
      <c r="T503" s="1" t="str">
        <f>VLOOKUP(Cohort[[#This Row],[Code]],Codes[],COLUMN(Codes[[#Headers],[EPDS]]),FALSE)</f>
        <v>Yes</v>
      </c>
      <c r="U503" s="1" t="str">
        <f>VLOOKUP(Cohort[[#This Row],[Code]],Codes[],COLUMN(Codes[[#Headers],[Mother''s Medications]]),FALSE)</f>
        <v>Yes</v>
      </c>
      <c r="V503" s="1" t="str">
        <f>VLOOKUP(Cohort[[#This Row],[Code]],Codes[],COLUMN(Codes[[#Headers],[Baby Medications]]),FALSE)</f>
        <v>Yes</v>
      </c>
      <c r="W503" s="1" t="str">
        <f>VLOOKUP(Cohort[[#This Row],[Code]],Codes[],COLUMN(Codes[[#Headers],[Obstetric Histpry]]),FALSE)</f>
        <v>Yes</v>
      </c>
      <c r="X503" s="1" t="str">
        <f>VLOOKUP(Cohort[[#This Row],[Code]],Codes[],COLUMN(Codes[[#Headers],[18 Month Follow on Data]]),FALSE)</f>
        <v>Yes</v>
      </c>
    </row>
    <row r="504" spans="1:24" x14ac:dyDescent="0.2">
      <c r="A504" t="s">
        <v>516</v>
      </c>
      <c r="B504">
        <v>0</v>
      </c>
      <c r="C504">
        <v>0</v>
      </c>
      <c r="D504">
        <v>0</v>
      </c>
      <c r="E504">
        <v>0</v>
      </c>
      <c r="F504">
        <v>2</v>
      </c>
      <c r="G504">
        <v>1</v>
      </c>
      <c r="H504">
        <v>1</v>
      </c>
      <c r="I504" t="str" cm="1">
        <f t="array" ref="I504">TEXT(SUM(10^Code_Mask*(Cohort[[#This Row],[Fetal Pilot Scans, validated or not]:[Has child had an 18 month assessment.  NB this includes limited data, courtesy assessments etc]]&gt;0)),"0000000")</f>
        <v>0011100</v>
      </c>
      <c r="M504" s="1" t="str">
        <f>VLOOKUP(Cohort[[#This Row],[Code]],Codes[],COLUMN(Codes[[#Headers],[Meaning]]),FALSE)</f>
        <v>Pre-term and pre-term at term scans, assessed at 18 months</v>
      </c>
      <c r="N504" s="1" t="str">
        <f>VLOOKUP(Cohort[[#This Row],[Code]],Codes[],COLUMN(Codes[[#Headers],[Parents Demographic]]),FALSE)</f>
        <v>Yes</v>
      </c>
      <c r="O504" s="1" t="str">
        <f>VLOOKUP(Cohort[[#This Row],[Code]],Codes[],COLUMN(Codes[[#Headers],[Mother''s Past Medical History]]),FALSE)</f>
        <v>Yes</v>
      </c>
      <c r="P504" s="1" t="str">
        <f>VLOOKUP(Cohort[[#This Row],[Code]],Codes[],COLUMN(Codes[[#Headers],[EDD + Mode of Conception]]),FALSE)</f>
        <v>Yes</v>
      </c>
      <c r="Q504" s="1" t="str">
        <f>VLOOKUP(Cohort[[#This Row],[Code]],Codes[],COLUMN(Codes[[#Headers],[Late Pregnancy History]]),FALSE)</f>
        <v>Yes</v>
      </c>
      <c r="R504" s="1" t="str">
        <f>VLOOKUP(Cohort[[#This Row],[Code]],Codes[],COLUMN(Codes[[#Headers],[Labour History]]),FALSE)</f>
        <v>Yes</v>
      </c>
      <c r="S504" s="1" t="str">
        <f>VLOOKUP(Cohort[[#This Row],[Code]],Codes[],COLUMN(Codes[[#Headers],[Baby Background Information]]),FALSE)</f>
        <v>Yes</v>
      </c>
      <c r="T504" s="1" t="str">
        <f>VLOOKUP(Cohort[[#This Row],[Code]],Codes[],COLUMN(Codes[[#Headers],[EPDS]]),FALSE)</f>
        <v>Yes</v>
      </c>
      <c r="U504" s="1" t="str">
        <f>VLOOKUP(Cohort[[#This Row],[Code]],Codes[],COLUMN(Codes[[#Headers],[Mother''s Medications]]),FALSE)</f>
        <v>Yes</v>
      </c>
      <c r="V504" s="1" t="str">
        <f>VLOOKUP(Cohort[[#This Row],[Code]],Codes[],COLUMN(Codes[[#Headers],[Baby Medications]]),FALSE)</f>
        <v>Yes</v>
      </c>
      <c r="W504" s="1" t="str">
        <f>VLOOKUP(Cohort[[#This Row],[Code]],Codes[],COLUMN(Codes[[#Headers],[Obstetric Histpry]]),FALSE)</f>
        <v>Yes</v>
      </c>
      <c r="X504" s="1" t="str">
        <f>VLOOKUP(Cohort[[#This Row],[Code]],Codes[],COLUMN(Codes[[#Headers],[18 Month Follow on Data]]),FALSE)</f>
        <v>Yes</v>
      </c>
    </row>
    <row r="505" spans="1:24" x14ac:dyDescent="0.2">
      <c r="A505" t="s">
        <v>517</v>
      </c>
      <c r="B505">
        <v>1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 t="str" cm="1">
        <f t="array" ref="I505">TEXT(SUM(10^Code_Mask*(Cohort[[#This Row],[Fetal Pilot Scans, validated or not]:[Has child had an 18 month assessment.  NB this includes limited data, courtesy assessments etc]]&gt;0)),"0000000")</f>
        <v>0000010</v>
      </c>
      <c r="M505" s="1" t="str">
        <f>VLOOKUP(Cohort[[#This Row],[Code]],Codes[],COLUMN(Codes[[#Headers],[Meaning]]),FALSE)</f>
        <v>Fetal pilot.  Not assessed.  Enrolment, EPDS, not cleaned</v>
      </c>
      <c r="N505" s="1" t="str">
        <f>VLOOKUP(Cohort[[#This Row],[Code]],Codes[],COLUMN(Codes[[#Headers],[Parents Demographic]]),FALSE)</f>
        <v>Yes - uncleaned</v>
      </c>
      <c r="O505" s="1" t="str">
        <f>VLOOKUP(Cohort[[#This Row],[Code]],Codes[],COLUMN(Codes[[#Headers],[Mother''s Past Medical History]]),FALSE)</f>
        <v>Yes - uncleaned</v>
      </c>
      <c r="P505" s="1" t="str">
        <f>VLOOKUP(Cohort[[#This Row],[Code]],Codes[],COLUMN(Codes[[#Headers],[EDD + Mode of Conception]]),FALSE)</f>
        <v>Yes - uncleaned</v>
      </c>
      <c r="Q505" s="1" t="str">
        <f>VLOOKUP(Cohort[[#This Row],[Code]],Codes[],COLUMN(Codes[[#Headers],[Late Pregnancy History]]),FALSE)</f>
        <v>No</v>
      </c>
      <c r="R505" s="1" t="str">
        <f>VLOOKUP(Cohort[[#This Row],[Code]],Codes[],COLUMN(Codes[[#Headers],[Labour History]]),FALSE)</f>
        <v>No</v>
      </c>
      <c r="S505" s="1" t="str">
        <f>VLOOKUP(Cohort[[#This Row],[Code]],Codes[],COLUMN(Codes[[#Headers],[Baby Background Information]]),FALSE)</f>
        <v>No</v>
      </c>
      <c r="T505" s="1" t="str">
        <f>VLOOKUP(Cohort[[#This Row],[Code]],Codes[],COLUMN(Codes[[#Headers],[EPDS]]),FALSE)</f>
        <v>Yes</v>
      </c>
      <c r="U505" s="1" t="str">
        <f>VLOOKUP(Cohort[[#This Row],[Code]],Codes[],COLUMN(Codes[[#Headers],[Mother''s Medications]]),FALSE)</f>
        <v>Yes - uncleaned</v>
      </c>
      <c r="V505" s="1" t="str">
        <f>VLOOKUP(Cohort[[#This Row],[Code]],Codes[],COLUMN(Codes[[#Headers],[Baby Medications]]),FALSE)</f>
        <v>No</v>
      </c>
      <c r="W505" s="1" t="str">
        <f>VLOOKUP(Cohort[[#This Row],[Code]],Codes[],COLUMN(Codes[[#Headers],[Obstetric Histpry]]),FALSE)</f>
        <v>Yes - uncleaned</v>
      </c>
      <c r="X505" s="1" t="str">
        <f>VLOOKUP(Cohort[[#This Row],[Code]],Codes[],COLUMN(Codes[[#Headers],[18 Month Follow on Data]]),FALSE)</f>
        <v>No</v>
      </c>
    </row>
    <row r="506" spans="1:24" x14ac:dyDescent="0.2">
      <c r="A506" t="s">
        <v>518</v>
      </c>
      <c r="B506">
        <v>0</v>
      </c>
      <c r="C506">
        <v>0</v>
      </c>
      <c r="D506">
        <v>0</v>
      </c>
      <c r="E506">
        <v>1</v>
      </c>
      <c r="F506">
        <v>0</v>
      </c>
      <c r="G506">
        <v>0</v>
      </c>
      <c r="H506">
        <v>1</v>
      </c>
      <c r="I506" t="str" cm="1">
        <f t="array" ref="I506">TEXT(SUM(10^Code_Mask*(Cohort[[#This Row],[Fetal Pilot Scans, validated or not]:[Has child had an 18 month assessment.  NB this includes limited data, courtesy assessments etc]]&gt;0)),"0000000")</f>
        <v>0100100</v>
      </c>
      <c r="M506" s="1" t="str">
        <f>VLOOKUP(Cohort[[#This Row],[Code]],Codes[],COLUMN(Codes[[#Headers],[Meaning]]),FALSE)</f>
        <v>Term scan, Assessed at 18 months</v>
      </c>
      <c r="N506" s="1" t="str">
        <f>VLOOKUP(Cohort[[#This Row],[Code]],Codes[],COLUMN(Codes[[#Headers],[Parents Demographic]]),FALSE)</f>
        <v>Yes</v>
      </c>
      <c r="O506" s="1" t="str">
        <f>VLOOKUP(Cohort[[#This Row],[Code]],Codes[],COLUMN(Codes[[#Headers],[Mother''s Past Medical History]]),FALSE)</f>
        <v>Yes</v>
      </c>
      <c r="P506" s="1" t="str">
        <f>VLOOKUP(Cohort[[#This Row],[Code]],Codes[],COLUMN(Codes[[#Headers],[EDD + Mode of Conception]]),FALSE)</f>
        <v>Yes</v>
      </c>
      <c r="Q506" s="1" t="str">
        <f>VLOOKUP(Cohort[[#This Row],[Code]],Codes[],COLUMN(Codes[[#Headers],[Late Pregnancy History]]),FALSE)</f>
        <v>Yes</v>
      </c>
      <c r="R506" s="1" t="str">
        <f>VLOOKUP(Cohort[[#This Row],[Code]],Codes[],COLUMN(Codes[[#Headers],[Labour History]]),FALSE)</f>
        <v>Yes</v>
      </c>
      <c r="S506" s="1" t="str">
        <f>VLOOKUP(Cohort[[#This Row],[Code]],Codes[],COLUMN(Codes[[#Headers],[Baby Background Information]]),FALSE)</f>
        <v>Yes</v>
      </c>
      <c r="T506" s="1" t="str">
        <f>VLOOKUP(Cohort[[#This Row],[Code]],Codes[],COLUMN(Codes[[#Headers],[EPDS]]),FALSE)</f>
        <v>Yes</v>
      </c>
      <c r="U506" s="1" t="str">
        <f>VLOOKUP(Cohort[[#This Row],[Code]],Codes[],COLUMN(Codes[[#Headers],[Mother''s Medications]]),FALSE)</f>
        <v>Yes</v>
      </c>
      <c r="V506" s="1" t="str">
        <f>VLOOKUP(Cohort[[#This Row],[Code]],Codes[],COLUMN(Codes[[#Headers],[Baby Medications]]),FALSE)</f>
        <v>Yes</v>
      </c>
      <c r="W506" s="1" t="str">
        <f>VLOOKUP(Cohort[[#This Row],[Code]],Codes[],COLUMN(Codes[[#Headers],[Obstetric Histpry]]),FALSE)</f>
        <v>Yes</v>
      </c>
      <c r="X506" s="1" t="str">
        <f>VLOOKUP(Cohort[[#This Row],[Code]],Codes[],COLUMN(Codes[[#Headers],[18 Month Follow on Data]]),FALSE)</f>
        <v>Yes</v>
      </c>
    </row>
    <row r="507" spans="1:24" x14ac:dyDescent="0.2">
      <c r="A507" t="s">
        <v>519</v>
      </c>
      <c r="B507">
        <v>0</v>
      </c>
      <c r="C507">
        <v>0</v>
      </c>
      <c r="D507">
        <v>0</v>
      </c>
      <c r="E507">
        <v>1</v>
      </c>
      <c r="F507">
        <v>0</v>
      </c>
      <c r="G507">
        <v>0</v>
      </c>
      <c r="H507">
        <v>1</v>
      </c>
      <c r="I507" t="str" cm="1">
        <f t="array" ref="I507">TEXT(SUM(10^Code_Mask*(Cohort[[#This Row],[Fetal Pilot Scans, validated or not]:[Has child had an 18 month assessment.  NB this includes limited data, courtesy assessments etc]]&gt;0)),"0000000")</f>
        <v>0100100</v>
      </c>
      <c r="M507" s="1" t="str">
        <f>VLOOKUP(Cohort[[#This Row],[Code]],Codes[],COLUMN(Codes[[#Headers],[Meaning]]),FALSE)</f>
        <v>Term scan, Assessed at 18 months</v>
      </c>
      <c r="N507" s="1" t="str">
        <f>VLOOKUP(Cohort[[#This Row],[Code]],Codes[],COLUMN(Codes[[#Headers],[Parents Demographic]]),FALSE)</f>
        <v>Yes</v>
      </c>
      <c r="O507" s="1" t="str">
        <f>VLOOKUP(Cohort[[#This Row],[Code]],Codes[],COLUMN(Codes[[#Headers],[Mother''s Past Medical History]]),FALSE)</f>
        <v>Yes</v>
      </c>
      <c r="P507" s="1" t="str">
        <f>VLOOKUP(Cohort[[#This Row],[Code]],Codes[],COLUMN(Codes[[#Headers],[EDD + Mode of Conception]]),FALSE)</f>
        <v>Yes</v>
      </c>
      <c r="Q507" s="1" t="str">
        <f>VLOOKUP(Cohort[[#This Row],[Code]],Codes[],COLUMN(Codes[[#Headers],[Late Pregnancy History]]),FALSE)</f>
        <v>Yes</v>
      </c>
      <c r="R507" s="1" t="str">
        <f>VLOOKUP(Cohort[[#This Row],[Code]],Codes[],COLUMN(Codes[[#Headers],[Labour History]]),FALSE)</f>
        <v>Yes</v>
      </c>
      <c r="S507" s="1" t="str">
        <f>VLOOKUP(Cohort[[#This Row],[Code]],Codes[],COLUMN(Codes[[#Headers],[Baby Background Information]]),FALSE)</f>
        <v>Yes</v>
      </c>
      <c r="T507" s="1" t="str">
        <f>VLOOKUP(Cohort[[#This Row],[Code]],Codes[],COLUMN(Codes[[#Headers],[EPDS]]),FALSE)</f>
        <v>Yes</v>
      </c>
      <c r="U507" s="1" t="str">
        <f>VLOOKUP(Cohort[[#This Row],[Code]],Codes[],COLUMN(Codes[[#Headers],[Mother''s Medications]]),FALSE)</f>
        <v>Yes</v>
      </c>
      <c r="V507" s="1" t="str">
        <f>VLOOKUP(Cohort[[#This Row],[Code]],Codes[],COLUMN(Codes[[#Headers],[Baby Medications]]),FALSE)</f>
        <v>Yes</v>
      </c>
      <c r="W507" s="1" t="str">
        <f>VLOOKUP(Cohort[[#This Row],[Code]],Codes[],COLUMN(Codes[[#Headers],[Obstetric Histpry]]),FALSE)</f>
        <v>Yes</v>
      </c>
      <c r="X507" s="1" t="str">
        <f>VLOOKUP(Cohort[[#This Row],[Code]],Codes[],COLUMN(Codes[[#Headers],[18 Month Follow on Data]]),FALSE)</f>
        <v>Yes</v>
      </c>
    </row>
    <row r="508" spans="1:24" x14ac:dyDescent="0.2">
      <c r="A508" t="s">
        <v>520</v>
      </c>
      <c r="B508">
        <v>0</v>
      </c>
      <c r="C508">
        <v>0</v>
      </c>
      <c r="D508">
        <v>0</v>
      </c>
      <c r="E508">
        <v>1</v>
      </c>
      <c r="F508">
        <v>0</v>
      </c>
      <c r="G508">
        <v>0</v>
      </c>
      <c r="H508">
        <v>0</v>
      </c>
      <c r="I508" t="str" cm="1">
        <f t="array" ref="I508">TEXT(SUM(10^Code_Mask*(Cohort[[#This Row],[Fetal Pilot Scans, validated or not]:[Has child had an 18 month assessment.  NB this includes limited data, courtesy assessments etc]]&gt;0)),"0000000")</f>
        <v>0100000</v>
      </c>
      <c r="M508" s="1" t="str">
        <f>VLOOKUP(Cohort[[#This Row],[Code]],Codes[],COLUMN(Codes[[#Headers],[Meaning]]),FALSE)</f>
        <v>Term scan, not assessed</v>
      </c>
      <c r="N508" s="1" t="str">
        <f>VLOOKUP(Cohort[[#This Row],[Code]],Codes[],COLUMN(Codes[[#Headers],[Parents Demographic]]),FALSE)</f>
        <v>Yes</v>
      </c>
      <c r="O508" s="1" t="str">
        <f>VLOOKUP(Cohort[[#This Row],[Code]],Codes[],COLUMN(Codes[[#Headers],[Mother''s Past Medical History]]),FALSE)</f>
        <v>Yes</v>
      </c>
      <c r="P508" s="1" t="str">
        <f>VLOOKUP(Cohort[[#This Row],[Code]],Codes[],COLUMN(Codes[[#Headers],[EDD + Mode of Conception]]),FALSE)</f>
        <v>Yes</v>
      </c>
      <c r="Q508" s="1" t="str">
        <f>VLOOKUP(Cohort[[#This Row],[Code]],Codes[],COLUMN(Codes[[#Headers],[Late Pregnancy History]]),FALSE)</f>
        <v>Yes</v>
      </c>
      <c r="R508" s="1" t="str">
        <f>VLOOKUP(Cohort[[#This Row],[Code]],Codes[],COLUMN(Codes[[#Headers],[Labour History]]),FALSE)</f>
        <v>Yes</v>
      </c>
      <c r="S508" s="1" t="str">
        <f>VLOOKUP(Cohort[[#This Row],[Code]],Codes[],COLUMN(Codes[[#Headers],[Baby Background Information]]),FALSE)</f>
        <v>Yes</v>
      </c>
      <c r="T508" s="1" t="str">
        <f>VLOOKUP(Cohort[[#This Row],[Code]],Codes[],COLUMN(Codes[[#Headers],[EPDS]]),FALSE)</f>
        <v>Yes</v>
      </c>
      <c r="U508" s="1" t="str">
        <f>VLOOKUP(Cohort[[#This Row],[Code]],Codes[],COLUMN(Codes[[#Headers],[Mother''s Medications]]),FALSE)</f>
        <v>Yes</v>
      </c>
      <c r="V508" s="1" t="str">
        <f>VLOOKUP(Cohort[[#This Row],[Code]],Codes[],COLUMN(Codes[[#Headers],[Baby Medications]]),FALSE)</f>
        <v>Yes</v>
      </c>
      <c r="W508" s="1" t="str">
        <f>VLOOKUP(Cohort[[#This Row],[Code]],Codes[],COLUMN(Codes[[#Headers],[Obstetric Histpry]]),FALSE)</f>
        <v>Yes</v>
      </c>
      <c r="X508" s="1" t="str">
        <f>VLOOKUP(Cohort[[#This Row],[Code]],Codes[],COLUMN(Codes[[#Headers],[18 Month Follow on Data]]),FALSE)</f>
        <v>No</v>
      </c>
    </row>
    <row r="509" spans="1:24" x14ac:dyDescent="0.2">
      <c r="A509" t="s">
        <v>521</v>
      </c>
      <c r="B509">
        <v>0</v>
      </c>
      <c r="C509">
        <v>0</v>
      </c>
      <c r="D509">
        <v>0</v>
      </c>
      <c r="E509">
        <v>1</v>
      </c>
      <c r="F509">
        <v>0</v>
      </c>
      <c r="G509">
        <v>0</v>
      </c>
      <c r="H509">
        <v>1</v>
      </c>
      <c r="I509" t="str" cm="1">
        <f t="array" ref="I509">TEXT(SUM(10^Code_Mask*(Cohort[[#This Row],[Fetal Pilot Scans, validated or not]:[Has child had an 18 month assessment.  NB this includes limited data, courtesy assessments etc]]&gt;0)),"0000000")</f>
        <v>0100100</v>
      </c>
      <c r="M509" s="1" t="str">
        <f>VLOOKUP(Cohort[[#This Row],[Code]],Codes[],COLUMN(Codes[[#Headers],[Meaning]]),FALSE)</f>
        <v>Term scan, Assessed at 18 months</v>
      </c>
      <c r="N509" s="1" t="str">
        <f>VLOOKUP(Cohort[[#This Row],[Code]],Codes[],COLUMN(Codes[[#Headers],[Parents Demographic]]),FALSE)</f>
        <v>Yes</v>
      </c>
      <c r="O509" s="1" t="str">
        <f>VLOOKUP(Cohort[[#This Row],[Code]],Codes[],COLUMN(Codes[[#Headers],[Mother''s Past Medical History]]),FALSE)</f>
        <v>Yes</v>
      </c>
      <c r="P509" s="1" t="str">
        <f>VLOOKUP(Cohort[[#This Row],[Code]],Codes[],COLUMN(Codes[[#Headers],[EDD + Mode of Conception]]),FALSE)</f>
        <v>Yes</v>
      </c>
      <c r="Q509" s="1" t="str">
        <f>VLOOKUP(Cohort[[#This Row],[Code]],Codes[],COLUMN(Codes[[#Headers],[Late Pregnancy History]]),FALSE)</f>
        <v>Yes</v>
      </c>
      <c r="R509" s="1" t="str">
        <f>VLOOKUP(Cohort[[#This Row],[Code]],Codes[],COLUMN(Codes[[#Headers],[Labour History]]),FALSE)</f>
        <v>Yes</v>
      </c>
      <c r="S509" s="1" t="str">
        <f>VLOOKUP(Cohort[[#This Row],[Code]],Codes[],COLUMN(Codes[[#Headers],[Baby Background Information]]),FALSE)</f>
        <v>Yes</v>
      </c>
      <c r="T509" s="1" t="str">
        <f>VLOOKUP(Cohort[[#This Row],[Code]],Codes[],COLUMN(Codes[[#Headers],[EPDS]]),FALSE)</f>
        <v>Yes</v>
      </c>
      <c r="U509" s="1" t="str">
        <f>VLOOKUP(Cohort[[#This Row],[Code]],Codes[],COLUMN(Codes[[#Headers],[Mother''s Medications]]),FALSE)</f>
        <v>Yes</v>
      </c>
      <c r="V509" s="1" t="str">
        <f>VLOOKUP(Cohort[[#This Row],[Code]],Codes[],COLUMN(Codes[[#Headers],[Baby Medications]]),FALSE)</f>
        <v>Yes</v>
      </c>
      <c r="W509" s="1" t="str">
        <f>VLOOKUP(Cohort[[#This Row],[Code]],Codes[],COLUMN(Codes[[#Headers],[Obstetric Histpry]]),FALSE)</f>
        <v>Yes</v>
      </c>
      <c r="X509" s="1" t="str">
        <f>VLOOKUP(Cohort[[#This Row],[Code]],Codes[],COLUMN(Codes[[#Headers],[18 Month Follow on Data]]),FALSE)</f>
        <v>Yes</v>
      </c>
    </row>
    <row r="510" spans="1:24" x14ac:dyDescent="0.2">
      <c r="A510" t="s">
        <v>522</v>
      </c>
      <c r="B510">
        <v>0</v>
      </c>
      <c r="C510">
        <v>0</v>
      </c>
      <c r="D510">
        <v>0</v>
      </c>
      <c r="E510">
        <v>1</v>
      </c>
      <c r="F510">
        <v>0</v>
      </c>
      <c r="G510">
        <v>0</v>
      </c>
      <c r="H510">
        <v>1</v>
      </c>
      <c r="I510" t="str" cm="1">
        <f t="array" ref="I510">TEXT(SUM(10^Code_Mask*(Cohort[[#This Row],[Fetal Pilot Scans, validated or not]:[Has child had an 18 month assessment.  NB this includes limited data, courtesy assessments etc]]&gt;0)),"0000000")</f>
        <v>0100100</v>
      </c>
      <c r="M510" s="1" t="str">
        <f>VLOOKUP(Cohort[[#This Row],[Code]],Codes[],COLUMN(Codes[[#Headers],[Meaning]]),FALSE)</f>
        <v>Term scan, Assessed at 18 months</v>
      </c>
      <c r="N510" s="1" t="str">
        <f>VLOOKUP(Cohort[[#This Row],[Code]],Codes[],COLUMN(Codes[[#Headers],[Parents Demographic]]),FALSE)</f>
        <v>Yes</v>
      </c>
      <c r="O510" s="1" t="str">
        <f>VLOOKUP(Cohort[[#This Row],[Code]],Codes[],COLUMN(Codes[[#Headers],[Mother''s Past Medical History]]),FALSE)</f>
        <v>Yes</v>
      </c>
      <c r="P510" s="1" t="str">
        <f>VLOOKUP(Cohort[[#This Row],[Code]],Codes[],COLUMN(Codes[[#Headers],[EDD + Mode of Conception]]),FALSE)</f>
        <v>Yes</v>
      </c>
      <c r="Q510" s="1" t="str">
        <f>VLOOKUP(Cohort[[#This Row],[Code]],Codes[],COLUMN(Codes[[#Headers],[Late Pregnancy History]]),FALSE)</f>
        <v>Yes</v>
      </c>
      <c r="R510" s="1" t="str">
        <f>VLOOKUP(Cohort[[#This Row],[Code]],Codes[],COLUMN(Codes[[#Headers],[Labour History]]),FALSE)</f>
        <v>Yes</v>
      </c>
      <c r="S510" s="1" t="str">
        <f>VLOOKUP(Cohort[[#This Row],[Code]],Codes[],COLUMN(Codes[[#Headers],[Baby Background Information]]),FALSE)</f>
        <v>Yes</v>
      </c>
      <c r="T510" s="1" t="str">
        <f>VLOOKUP(Cohort[[#This Row],[Code]],Codes[],COLUMN(Codes[[#Headers],[EPDS]]),FALSE)</f>
        <v>Yes</v>
      </c>
      <c r="U510" s="1" t="str">
        <f>VLOOKUP(Cohort[[#This Row],[Code]],Codes[],COLUMN(Codes[[#Headers],[Mother''s Medications]]),FALSE)</f>
        <v>Yes</v>
      </c>
      <c r="V510" s="1" t="str">
        <f>VLOOKUP(Cohort[[#This Row],[Code]],Codes[],COLUMN(Codes[[#Headers],[Baby Medications]]),FALSE)</f>
        <v>Yes</v>
      </c>
      <c r="W510" s="1" t="str">
        <f>VLOOKUP(Cohort[[#This Row],[Code]],Codes[],COLUMN(Codes[[#Headers],[Obstetric Histpry]]),FALSE)</f>
        <v>Yes</v>
      </c>
      <c r="X510" s="1" t="str">
        <f>VLOOKUP(Cohort[[#This Row],[Code]],Codes[],COLUMN(Codes[[#Headers],[18 Month Follow on Data]]),FALSE)</f>
        <v>Yes</v>
      </c>
    </row>
    <row r="511" spans="1:24" x14ac:dyDescent="0.2">
      <c r="A511" t="s">
        <v>523</v>
      </c>
      <c r="B511">
        <v>0</v>
      </c>
      <c r="C511">
        <v>0</v>
      </c>
      <c r="D511">
        <v>0</v>
      </c>
      <c r="E511">
        <v>1</v>
      </c>
      <c r="F511">
        <v>0</v>
      </c>
      <c r="G511">
        <v>0</v>
      </c>
      <c r="H511">
        <v>1</v>
      </c>
      <c r="I511" t="str" cm="1">
        <f t="array" ref="I511">TEXT(SUM(10^Code_Mask*(Cohort[[#This Row],[Fetal Pilot Scans, validated or not]:[Has child had an 18 month assessment.  NB this includes limited data, courtesy assessments etc]]&gt;0)),"0000000")</f>
        <v>0100100</v>
      </c>
      <c r="M511" s="1" t="str">
        <f>VLOOKUP(Cohort[[#This Row],[Code]],Codes[],COLUMN(Codes[[#Headers],[Meaning]]),FALSE)</f>
        <v>Term scan, Assessed at 18 months</v>
      </c>
      <c r="N511" s="1" t="str">
        <f>VLOOKUP(Cohort[[#This Row],[Code]],Codes[],COLUMN(Codes[[#Headers],[Parents Demographic]]),FALSE)</f>
        <v>Yes</v>
      </c>
      <c r="O511" s="1" t="str">
        <f>VLOOKUP(Cohort[[#This Row],[Code]],Codes[],COLUMN(Codes[[#Headers],[Mother''s Past Medical History]]),FALSE)</f>
        <v>Yes</v>
      </c>
      <c r="P511" s="1" t="str">
        <f>VLOOKUP(Cohort[[#This Row],[Code]],Codes[],COLUMN(Codes[[#Headers],[EDD + Mode of Conception]]),FALSE)</f>
        <v>Yes</v>
      </c>
      <c r="Q511" s="1" t="str">
        <f>VLOOKUP(Cohort[[#This Row],[Code]],Codes[],COLUMN(Codes[[#Headers],[Late Pregnancy History]]),FALSE)</f>
        <v>Yes</v>
      </c>
      <c r="R511" s="1" t="str">
        <f>VLOOKUP(Cohort[[#This Row],[Code]],Codes[],COLUMN(Codes[[#Headers],[Labour History]]),FALSE)</f>
        <v>Yes</v>
      </c>
      <c r="S511" s="1" t="str">
        <f>VLOOKUP(Cohort[[#This Row],[Code]],Codes[],COLUMN(Codes[[#Headers],[Baby Background Information]]),FALSE)</f>
        <v>Yes</v>
      </c>
      <c r="T511" s="1" t="str">
        <f>VLOOKUP(Cohort[[#This Row],[Code]],Codes[],COLUMN(Codes[[#Headers],[EPDS]]),FALSE)</f>
        <v>Yes</v>
      </c>
      <c r="U511" s="1" t="str">
        <f>VLOOKUP(Cohort[[#This Row],[Code]],Codes[],COLUMN(Codes[[#Headers],[Mother''s Medications]]),FALSE)</f>
        <v>Yes</v>
      </c>
      <c r="V511" s="1" t="str">
        <f>VLOOKUP(Cohort[[#This Row],[Code]],Codes[],COLUMN(Codes[[#Headers],[Baby Medications]]),FALSE)</f>
        <v>Yes</v>
      </c>
      <c r="W511" s="1" t="str">
        <f>VLOOKUP(Cohort[[#This Row],[Code]],Codes[],COLUMN(Codes[[#Headers],[Obstetric Histpry]]),FALSE)</f>
        <v>Yes</v>
      </c>
      <c r="X511" s="1" t="str">
        <f>VLOOKUP(Cohort[[#This Row],[Code]],Codes[],COLUMN(Codes[[#Headers],[18 Month Follow on Data]]),FALSE)</f>
        <v>Yes</v>
      </c>
    </row>
    <row r="512" spans="1:24" x14ac:dyDescent="0.2">
      <c r="A512" t="s">
        <v>524</v>
      </c>
      <c r="B512">
        <v>0</v>
      </c>
      <c r="C512">
        <v>0</v>
      </c>
      <c r="D512">
        <v>0</v>
      </c>
      <c r="E512">
        <v>1</v>
      </c>
      <c r="F512">
        <v>0</v>
      </c>
      <c r="G512">
        <v>0</v>
      </c>
      <c r="H512">
        <v>1</v>
      </c>
      <c r="I512" t="str" cm="1">
        <f t="array" ref="I512">TEXT(SUM(10^Code_Mask*(Cohort[[#This Row],[Fetal Pilot Scans, validated or not]:[Has child had an 18 month assessment.  NB this includes limited data, courtesy assessments etc]]&gt;0)),"0000000")</f>
        <v>0100100</v>
      </c>
      <c r="M512" s="1" t="str">
        <f>VLOOKUP(Cohort[[#This Row],[Code]],Codes[],COLUMN(Codes[[#Headers],[Meaning]]),FALSE)</f>
        <v>Term scan, Assessed at 18 months</v>
      </c>
      <c r="N512" s="1" t="str">
        <f>VLOOKUP(Cohort[[#This Row],[Code]],Codes[],COLUMN(Codes[[#Headers],[Parents Demographic]]),FALSE)</f>
        <v>Yes</v>
      </c>
      <c r="O512" s="1" t="str">
        <f>VLOOKUP(Cohort[[#This Row],[Code]],Codes[],COLUMN(Codes[[#Headers],[Mother''s Past Medical History]]),FALSE)</f>
        <v>Yes</v>
      </c>
      <c r="P512" s="1" t="str">
        <f>VLOOKUP(Cohort[[#This Row],[Code]],Codes[],COLUMN(Codes[[#Headers],[EDD + Mode of Conception]]),FALSE)</f>
        <v>Yes</v>
      </c>
      <c r="Q512" s="1" t="str">
        <f>VLOOKUP(Cohort[[#This Row],[Code]],Codes[],COLUMN(Codes[[#Headers],[Late Pregnancy History]]),FALSE)</f>
        <v>Yes</v>
      </c>
      <c r="R512" s="1" t="str">
        <f>VLOOKUP(Cohort[[#This Row],[Code]],Codes[],COLUMN(Codes[[#Headers],[Labour History]]),FALSE)</f>
        <v>Yes</v>
      </c>
      <c r="S512" s="1" t="str">
        <f>VLOOKUP(Cohort[[#This Row],[Code]],Codes[],COLUMN(Codes[[#Headers],[Baby Background Information]]),FALSE)</f>
        <v>Yes</v>
      </c>
      <c r="T512" s="1" t="str">
        <f>VLOOKUP(Cohort[[#This Row],[Code]],Codes[],COLUMN(Codes[[#Headers],[EPDS]]),FALSE)</f>
        <v>Yes</v>
      </c>
      <c r="U512" s="1" t="str">
        <f>VLOOKUP(Cohort[[#This Row],[Code]],Codes[],COLUMN(Codes[[#Headers],[Mother''s Medications]]),FALSE)</f>
        <v>Yes</v>
      </c>
      <c r="V512" s="1" t="str">
        <f>VLOOKUP(Cohort[[#This Row],[Code]],Codes[],COLUMN(Codes[[#Headers],[Baby Medications]]),FALSE)</f>
        <v>Yes</v>
      </c>
      <c r="W512" s="1" t="str">
        <f>VLOOKUP(Cohort[[#This Row],[Code]],Codes[],COLUMN(Codes[[#Headers],[Obstetric Histpry]]),FALSE)</f>
        <v>Yes</v>
      </c>
      <c r="X512" s="1" t="str">
        <f>VLOOKUP(Cohort[[#This Row],[Code]],Codes[],COLUMN(Codes[[#Headers],[18 Month Follow on Data]]),FALSE)</f>
        <v>Yes</v>
      </c>
    </row>
    <row r="513" spans="1:24" ht="51" x14ac:dyDescent="0.2">
      <c r="A513" t="s">
        <v>525</v>
      </c>
      <c r="B513">
        <v>0</v>
      </c>
      <c r="C513">
        <v>0</v>
      </c>
      <c r="D513">
        <v>0</v>
      </c>
      <c r="E513">
        <v>1</v>
      </c>
      <c r="F513">
        <v>0</v>
      </c>
      <c r="G513">
        <v>0</v>
      </c>
      <c r="H513">
        <v>0</v>
      </c>
      <c r="I513" t="str" cm="1">
        <f t="array" ref="I513">TEXT(SUM(10^Code_Mask*(Cohort[[#This Row],[Fetal Pilot Scans, validated or not]:[Has child had an 18 month assessment.  NB this includes limited data, courtesy assessments etc]]&gt;0)),"0000000")</f>
        <v>0100000</v>
      </c>
      <c r="K513" s="1" t="s">
        <v>16</v>
      </c>
      <c r="M513" s="1" t="str">
        <f>VLOOKUP(Cohort[[#This Row],[Code]],Codes[],COLUMN(Codes[[#Headers],[Meaning]]),FALSE)</f>
        <v>Term scan, not assessed</v>
      </c>
      <c r="N513" s="1" t="str">
        <f>VLOOKUP(Cohort[[#This Row],[Code]],Codes[],COLUMN(Codes[[#Headers],[Parents Demographic]]),FALSE)</f>
        <v>Yes</v>
      </c>
      <c r="O513" s="1" t="str">
        <f>VLOOKUP(Cohort[[#This Row],[Code]],Codes[],COLUMN(Codes[[#Headers],[Mother''s Past Medical History]]),FALSE)</f>
        <v>Yes</v>
      </c>
      <c r="P513" s="1" t="str">
        <f>VLOOKUP(Cohort[[#This Row],[Code]],Codes[],COLUMN(Codes[[#Headers],[EDD + Mode of Conception]]),FALSE)</f>
        <v>Yes</v>
      </c>
      <c r="Q513" s="1" t="str">
        <f>VLOOKUP(Cohort[[#This Row],[Code]],Codes[],COLUMN(Codes[[#Headers],[Late Pregnancy History]]),FALSE)</f>
        <v>Yes</v>
      </c>
      <c r="R513" s="1" t="str">
        <f>VLOOKUP(Cohort[[#This Row],[Code]],Codes[],COLUMN(Codes[[#Headers],[Labour History]]),FALSE)</f>
        <v>Yes</v>
      </c>
      <c r="S513" s="1" t="str">
        <f>VLOOKUP(Cohort[[#This Row],[Code]],Codes[],COLUMN(Codes[[#Headers],[Baby Background Information]]),FALSE)</f>
        <v>Yes</v>
      </c>
      <c r="T513" s="1" t="str">
        <f>VLOOKUP(Cohort[[#This Row],[Code]],Codes[],COLUMN(Codes[[#Headers],[EPDS]]),FALSE)</f>
        <v>Yes</v>
      </c>
      <c r="U513" s="1" t="str">
        <f>VLOOKUP(Cohort[[#This Row],[Code]],Codes[],COLUMN(Codes[[#Headers],[Mother''s Medications]]),FALSE)</f>
        <v>Yes</v>
      </c>
      <c r="V513" s="1" t="str">
        <f>VLOOKUP(Cohort[[#This Row],[Code]],Codes[],COLUMN(Codes[[#Headers],[Baby Medications]]),FALSE)</f>
        <v>Yes</v>
      </c>
      <c r="W513" s="1" t="str">
        <f>VLOOKUP(Cohort[[#This Row],[Code]],Codes[],COLUMN(Codes[[#Headers],[Obstetric Histpry]]),FALSE)</f>
        <v>Yes</v>
      </c>
      <c r="X513" s="1" t="str">
        <f>VLOOKUP(Cohort[[#This Row],[Code]],Codes[],COLUMN(Codes[[#Headers],[18 Month Follow on Data]]),FALSE)</f>
        <v>No</v>
      </c>
    </row>
    <row r="514" spans="1:24" x14ac:dyDescent="0.2">
      <c r="A514" t="s">
        <v>526</v>
      </c>
      <c r="B514">
        <v>0</v>
      </c>
      <c r="C514">
        <v>0</v>
      </c>
      <c r="D514">
        <v>0</v>
      </c>
      <c r="E514">
        <v>1</v>
      </c>
      <c r="F514">
        <v>0</v>
      </c>
      <c r="G514">
        <v>0</v>
      </c>
      <c r="H514">
        <v>1</v>
      </c>
      <c r="I514" t="str" cm="1">
        <f t="array" ref="I514">TEXT(SUM(10^Code_Mask*(Cohort[[#This Row],[Fetal Pilot Scans, validated or not]:[Has child had an 18 month assessment.  NB this includes limited data, courtesy assessments etc]]&gt;0)),"0000000")</f>
        <v>0100100</v>
      </c>
      <c r="M514" s="1" t="str">
        <f>VLOOKUP(Cohort[[#This Row],[Code]],Codes[],COLUMN(Codes[[#Headers],[Meaning]]),FALSE)</f>
        <v>Term scan, Assessed at 18 months</v>
      </c>
      <c r="N514" s="1" t="str">
        <f>VLOOKUP(Cohort[[#This Row],[Code]],Codes[],COLUMN(Codes[[#Headers],[Parents Demographic]]),FALSE)</f>
        <v>Yes</v>
      </c>
      <c r="O514" s="1" t="str">
        <f>VLOOKUP(Cohort[[#This Row],[Code]],Codes[],COLUMN(Codes[[#Headers],[Mother''s Past Medical History]]),FALSE)</f>
        <v>Yes</v>
      </c>
      <c r="P514" s="1" t="str">
        <f>VLOOKUP(Cohort[[#This Row],[Code]],Codes[],COLUMN(Codes[[#Headers],[EDD + Mode of Conception]]),FALSE)</f>
        <v>Yes</v>
      </c>
      <c r="Q514" s="1" t="str">
        <f>VLOOKUP(Cohort[[#This Row],[Code]],Codes[],COLUMN(Codes[[#Headers],[Late Pregnancy History]]),FALSE)</f>
        <v>Yes</v>
      </c>
      <c r="R514" s="1" t="str">
        <f>VLOOKUP(Cohort[[#This Row],[Code]],Codes[],COLUMN(Codes[[#Headers],[Labour History]]),FALSE)</f>
        <v>Yes</v>
      </c>
      <c r="S514" s="1" t="str">
        <f>VLOOKUP(Cohort[[#This Row],[Code]],Codes[],COLUMN(Codes[[#Headers],[Baby Background Information]]),FALSE)</f>
        <v>Yes</v>
      </c>
      <c r="T514" s="1" t="str">
        <f>VLOOKUP(Cohort[[#This Row],[Code]],Codes[],COLUMN(Codes[[#Headers],[EPDS]]),FALSE)</f>
        <v>Yes</v>
      </c>
      <c r="U514" s="1" t="str">
        <f>VLOOKUP(Cohort[[#This Row],[Code]],Codes[],COLUMN(Codes[[#Headers],[Mother''s Medications]]),FALSE)</f>
        <v>Yes</v>
      </c>
      <c r="V514" s="1" t="str">
        <f>VLOOKUP(Cohort[[#This Row],[Code]],Codes[],COLUMN(Codes[[#Headers],[Baby Medications]]),FALSE)</f>
        <v>Yes</v>
      </c>
      <c r="W514" s="1" t="str">
        <f>VLOOKUP(Cohort[[#This Row],[Code]],Codes[],COLUMN(Codes[[#Headers],[Obstetric Histpry]]),FALSE)</f>
        <v>Yes</v>
      </c>
      <c r="X514" s="1" t="str">
        <f>VLOOKUP(Cohort[[#This Row],[Code]],Codes[],COLUMN(Codes[[#Headers],[18 Month Follow on Data]]),FALSE)</f>
        <v>Yes</v>
      </c>
    </row>
    <row r="515" spans="1:24" x14ac:dyDescent="0.2">
      <c r="A515" t="s">
        <v>527</v>
      </c>
      <c r="B515">
        <v>0</v>
      </c>
      <c r="C515">
        <v>0</v>
      </c>
      <c r="D515">
        <v>0</v>
      </c>
      <c r="E515">
        <v>1</v>
      </c>
      <c r="F515">
        <v>0</v>
      </c>
      <c r="G515">
        <v>0</v>
      </c>
      <c r="H515">
        <v>1</v>
      </c>
      <c r="I515" t="str" cm="1">
        <f t="array" ref="I515">TEXT(SUM(10^Code_Mask*(Cohort[[#This Row],[Fetal Pilot Scans, validated or not]:[Has child had an 18 month assessment.  NB this includes limited data, courtesy assessments etc]]&gt;0)),"0000000")</f>
        <v>0100100</v>
      </c>
      <c r="M515" s="1" t="str">
        <f>VLOOKUP(Cohort[[#This Row],[Code]],Codes[],COLUMN(Codes[[#Headers],[Meaning]]),FALSE)</f>
        <v>Term scan, Assessed at 18 months</v>
      </c>
      <c r="N515" s="1" t="str">
        <f>VLOOKUP(Cohort[[#This Row],[Code]],Codes[],COLUMN(Codes[[#Headers],[Parents Demographic]]),FALSE)</f>
        <v>Yes</v>
      </c>
      <c r="O515" s="1" t="str">
        <f>VLOOKUP(Cohort[[#This Row],[Code]],Codes[],COLUMN(Codes[[#Headers],[Mother''s Past Medical History]]),FALSE)</f>
        <v>Yes</v>
      </c>
      <c r="P515" s="1" t="str">
        <f>VLOOKUP(Cohort[[#This Row],[Code]],Codes[],COLUMN(Codes[[#Headers],[EDD + Mode of Conception]]),FALSE)</f>
        <v>Yes</v>
      </c>
      <c r="Q515" s="1" t="str">
        <f>VLOOKUP(Cohort[[#This Row],[Code]],Codes[],COLUMN(Codes[[#Headers],[Late Pregnancy History]]),FALSE)</f>
        <v>Yes</v>
      </c>
      <c r="R515" s="1" t="str">
        <f>VLOOKUP(Cohort[[#This Row],[Code]],Codes[],COLUMN(Codes[[#Headers],[Labour History]]),FALSE)</f>
        <v>Yes</v>
      </c>
      <c r="S515" s="1" t="str">
        <f>VLOOKUP(Cohort[[#This Row],[Code]],Codes[],COLUMN(Codes[[#Headers],[Baby Background Information]]),FALSE)</f>
        <v>Yes</v>
      </c>
      <c r="T515" s="1" t="str">
        <f>VLOOKUP(Cohort[[#This Row],[Code]],Codes[],COLUMN(Codes[[#Headers],[EPDS]]),FALSE)</f>
        <v>Yes</v>
      </c>
      <c r="U515" s="1" t="str">
        <f>VLOOKUP(Cohort[[#This Row],[Code]],Codes[],COLUMN(Codes[[#Headers],[Mother''s Medications]]),FALSE)</f>
        <v>Yes</v>
      </c>
      <c r="V515" s="1" t="str">
        <f>VLOOKUP(Cohort[[#This Row],[Code]],Codes[],COLUMN(Codes[[#Headers],[Baby Medications]]),FALSE)</f>
        <v>Yes</v>
      </c>
      <c r="W515" s="1" t="str">
        <f>VLOOKUP(Cohort[[#This Row],[Code]],Codes[],COLUMN(Codes[[#Headers],[Obstetric Histpry]]),FALSE)</f>
        <v>Yes</v>
      </c>
      <c r="X515" s="1" t="str">
        <f>VLOOKUP(Cohort[[#This Row],[Code]],Codes[],COLUMN(Codes[[#Headers],[18 Month Follow on Data]]),FALSE)</f>
        <v>Yes</v>
      </c>
    </row>
    <row r="516" spans="1:24" x14ac:dyDescent="0.2">
      <c r="A516" t="s">
        <v>528</v>
      </c>
      <c r="B516">
        <v>0</v>
      </c>
      <c r="C516">
        <v>0</v>
      </c>
      <c r="D516">
        <v>0</v>
      </c>
      <c r="E516">
        <v>1</v>
      </c>
      <c r="F516">
        <v>0</v>
      </c>
      <c r="G516">
        <v>0</v>
      </c>
      <c r="H516">
        <v>1</v>
      </c>
      <c r="I516" t="str" cm="1">
        <f t="array" ref="I516">TEXT(SUM(10^Code_Mask*(Cohort[[#This Row],[Fetal Pilot Scans, validated or not]:[Has child had an 18 month assessment.  NB this includes limited data, courtesy assessments etc]]&gt;0)),"0000000")</f>
        <v>0100100</v>
      </c>
      <c r="M516" s="1" t="str">
        <f>VLOOKUP(Cohort[[#This Row],[Code]],Codes[],COLUMN(Codes[[#Headers],[Meaning]]),FALSE)</f>
        <v>Term scan, Assessed at 18 months</v>
      </c>
      <c r="N516" s="1" t="str">
        <f>VLOOKUP(Cohort[[#This Row],[Code]],Codes[],COLUMN(Codes[[#Headers],[Parents Demographic]]),FALSE)</f>
        <v>Yes</v>
      </c>
      <c r="O516" s="1" t="str">
        <f>VLOOKUP(Cohort[[#This Row],[Code]],Codes[],COLUMN(Codes[[#Headers],[Mother''s Past Medical History]]),FALSE)</f>
        <v>Yes</v>
      </c>
      <c r="P516" s="1" t="str">
        <f>VLOOKUP(Cohort[[#This Row],[Code]],Codes[],COLUMN(Codes[[#Headers],[EDD + Mode of Conception]]),FALSE)</f>
        <v>Yes</v>
      </c>
      <c r="Q516" s="1" t="str">
        <f>VLOOKUP(Cohort[[#This Row],[Code]],Codes[],COLUMN(Codes[[#Headers],[Late Pregnancy History]]),FALSE)</f>
        <v>Yes</v>
      </c>
      <c r="R516" s="1" t="str">
        <f>VLOOKUP(Cohort[[#This Row],[Code]],Codes[],COLUMN(Codes[[#Headers],[Labour History]]),FALSE)</f>
        <v>Yes</v>
      </c>
      <c r="S516" s="1" t="str">
        <f>VLOOKUP(Cohort[[#This Row],[Code]],Codes[],COLUMN(Codes[[#Headers],[Baby Background Information]]),FALSE)</f>
        <v>Yes</v>
      </c>
      <c r="T516" s="1" t="str">
        <f>VLOOKUP(Cohort[[#This Row],[Code]],Codes[],COLUMN(Codes[[#Headers],[EPDS]]),FALSE)</f>
        <v>Yes</v>
      </c>
      <c r="U516" s="1" t="str">
        <f>VLOOKUP(Cohort[[#This Row],[Code]],Codes[],COLUMN(Codes[[#Headers],[Mother''s Medications]]),FALSE)</f>
        <v>Yes</v>
      </c>
      <c r="V516" s="1" t="str">
        <f>VLOOKUP(Cohort[[#This Row],[Code]],Codes[],COLUMN(Codes[[#Headers],[Baby Medications]]),FALSE)</f>
        <v>Yes</v>
      </c>
      <c r="W516" s="1" t="str">
        <f>VLOOKUP(Cohort[[#This Row],[Code]],Codes[],COLUMN(Codes[[#Headers],[Obstetric Histpry]]),FALSE)</f>
        <v>Yes</v>
      </c>
      <c r="X516" s="1" t="str">
        <f>VLOOKUP(Cohort[[#This Row],[Code]],Codes[],COLUMN(Codes[[#Headers],[18 Month Follow on Data]]),FALSE)</f>
        <v>Yes</v>
      </c>
    </row>
    <row r="517" spans="1:24" ht="51" x14ac:dyDescent="0.2">
      <c r="A517" t="s">
        <v>529</v>
      </c>
      <c r="B517">
        <v>0</v>
      </c>
      <c r="C517">
        <v>0</v>
      </c>
      <c r="D517">
        <v>0</v>
      </c>
      <c r="E517">
        <v>1</v>
      </c>
      <c r="F517">
        <v>0</v>
      </c>
      <c r="G517">
        <v>0</v>
      </c>
      <c r="H517">
        <v>0</v>
      </c>
      <c r="I517" t="str" cm="1">
        <f t="array" ref="I517">TEXT(SUM(10^Code_Mask*(Cohort[[#This Row],[Fetal Pilot Scans, validated or not]:[Has child had an 18 month assessment.  NB this includes limited data, courtesy assessments etc]]&gt;0)),"0000000")</f>
        <v>0100000</v>
      </c>
      <c r="K517" s="1" t="s">
        <v>16</v>
      </c>
      <c r="M517" s="1" t="str">
        <f>VLOOKUP(Cohort[[#This Row],[Code]],Codes[],COLUMN(Codes[[#Headers],[Meaning]]),FALSE)</f>
        <v>Term scan, not assessed</v>
      </c>
      <c r="N517" s="1" t="str">
        <f>VLOOKUP(Cohort[[#This Row],[Code]],Codes[],COLUMN(Codes[[#Headers],[Parents Demographic]]),FALSE)</f>
        <v>Yes</v>
      </c>
      <c r="O517" s="1" t="str">
        <f>VLOOKUP(Cohort[[#This Row],[Code]],Codes[],COLUMN(Codes[[#Headers],[Mother''s Past Medical History]]),FALSE)</f>
        <v>Yes</v>
      </c>
      <c r="P517" s="1" t="str">
        <f>VLOOKUP(Cohort[[#This Row],[Code]],Codes[],COLUMN(Codes[[#Headers],[EDD + Mode of Conception]]),FALSE)</f>
        <v>Yes</v>
      </c>
      <c r="Q517" s="1" t="str">
        <f>VLOOKUP(Cohort[[#This Row],[Code]],Codes[],COLUMN(Codes[[#Headers],[Late Pregnancy History]]),FALSE)</f>
        <v>Yes</v>
      </c>
      <c r="R517" s="1" t="str">
        <f>VLOOKUP(Cohort[[#This Row],[Code]],Codes[],COLUMN(Codes[[#Headers],[Labour History]]),FALSE)</f>
        <v>Yes</v>
      </c>
      <c r="S517" s="1" t="str">
        <f>VLOOKUP(Cohort[[#This Row],[Code]],Codes[],COLUMN(Codes[[#Headers],[Baby Background Information]]),FALSE)</f>
        <v>Yes</v>
      </c>
      <c r="T517" s="1" t="str">
        <f>VLOOKUP(Cohort[[#This Row],[Code]],Codes[],COLUMN(Codes[[#Headers],[EPDS]]),FALSE)</f>
        <v>Yes</v>
      </c>
      <c r="U517" s="1" t="str">
        <f>VLOOKUP(Cohort[[#This Row],[Code]],Codes[],COLUMN(Codes[[#Headers],[Mother''s Medications]]),FALSE)</f>
        <v>Yes</v>
      </c>
      <c r="V517" s="1" t="str">
        <f>VLOOKUP(Cohort[[#This Row],[Code]],Codes[],COLUMN(Codes[[#Headers],[Baby Medications]]),FALSE)</f>
        <v>Yes</v>
      </c>
      <c r="W517" s="1" t="str">
        <f>VLOOKUP(Cohort[[#This Row],[Code]],Codes[],COLUMN(Codes[[#Headers],[Obstetric Histpry]]),FALSE)</f>
        <v>Yes</v>
      </c>
      <c r="X517" s="1" t="str">
        <f>VLOOKUP(Cohort[[#This Row],[Code]],Codes[],COLUMN(Codes[[#Headers],[18 Month Follow on Data]]),FALSE)</f>
        <v>No</v>
      </c>
    </row>
    <row r="518" spans="1:24" x14ac:dyDescent="0.2">
      <c r="A518" t="s">
        <v>530</v>
      </c>
      <c r="B518">
        <v>0</v>
      </c>
      <c r="C518">
        <v>0</v>
      </c>
      <c r="D518">
        <v>0</v>
      </c>
      <c r="E518">
        <v>1</v>
      </c>
      <c r="F518">
        <v>0</v>
      </c>
      <c r="G518">
        <v>0</v>
      </c>
      <c r="H518">
        <v>1</v>
      </c>
      <c r="I518" t="str" cm="1">
        <f t="array" ref="I518">TEXT(SUM(10^Code_Mask*(Cohort[[#This Row],[Fetal Pilot Scans, validated or not]:[Has child had an 18 month assessment.  NB this includes limited data, courtesy assessments etc]]&gt;0)),"0000000")</f>
        <v>0100100</v>
      </c>
      <c r="M518" s="1" t="str">
        <f>VLOOKUP(Cohort[[#This Row],[Code]],Codes[],COLUMN(Codes[[#Headers],[Meaning]]),FALSE)</f>
        <v>Term scan, Assessed at 18 months</v>
      </c>
      <c r="N518" s="1" t="str">
        <f>VLOOKUP(Cohort[[#This Row],[Code]],Codes[],COLUMN(Codes[[#Headers],[Parents Demographic]]),FALSE)</f>
        <v>Yes</v>
      </c>
      <c r="O518" s="1" t="str">
        <f>VLOOKUP(Cohort[[#This Row],[Code]],Codes[],COLUMN(Codes[[#Headers],[Mother''s Past Medical History]]),FALSE)</f>
        <v>Yes</v>
      </c>
      <c r="P518" s="1" t="str">
        <f>VLOOKUP(Cohort[[#This Row],[Code]],Codes[],COLUMN(Codes[[#Headers],[EDD + Mode of Conception]]),FALSE)</f>
        <v>Yes</v>
      </c>
      <c r="Q518" s="1" t="str">
        <f>VLOOKUP(Cohort[[#This Row],[Code]],Codes[],COLUMN(Codes[[#Headers],[Late Pregnancy History]]),FALSE)</f>
        <v>Yes</v>
      </c>
      <c r="R518" s="1" t="str">
        <f>VLOOKUP(Cohort[[#This Row],[Code]],Codes[],COLUMN(Codes[[#Headers],[Labour History]]),FALSE)</f>
        <v>Yes</v>
      </c>
      <c r="S518" s="1" t="str">
        <f>VLOOKUP(Cohort[[#This Row],[Code]],Codes[],COLUMN(Codes[[#Headers],[Baby Background Information]]),FALSE)</f>
        <v>Yes</v>
      </c>
      <c r="T518" s="1" t="str">
        <f>VLOOKUP(Cohort[[#This Row],[Code]],Codes[],COLUMN(Codes[[#Headers],[EPDS]]),FALSE)</f>
        <v>Yes</v>
      </c>
      <c r="U518" s="1" t="str">
        <f>VLOOKUP(Cohort[[#This Row],[Code]],Codes[],COLUMN(Codes[[#Headers],[Mother''s Medications]]),FALSE)</f>
        <v>Yes</v>
      </c>
      <c r="V518" s="1" t="str">
        <f>VLOOKUP(Cohort[[#This Row],[Code]],Codes[],COLUMN(Codes[[#Headers],[Baby Medications]]),FALSE)</f>
        <v>Yes</v>
      </c>
      <c r="W518" s="1" t="str">
        <f>VLOOKUP(Cohort[[#This Row],[Code]],Codes[],COLUMN(Codes[[#Headers],[Obstetric Histpry]]),FALSE)</f>
        <v>Yes</v>
      </c>
      <c r="X518" s="1" t="str">
        <f>VLOOKUP(Cohort[[#This Row],[Code]],Codes[],COLUMN(Codes[[#Headers],[18 Month Follow on Data]]),FALSE)</f>
        <v>Yes</v>
      </c>
    </row>
    <row r="519" spans="1:24" x14ac:dyDescent="0.2">
      <c r="A519" t="s">
        <v>531</v>
      </c>
      <c r="B519">
        <v>0</v>
      </c>
      <c r="C519">
        <v>0</v>
      </c>
      <c r="D519">
        <v>0</v>
      </c>
      <c r="E519">
        <v>1</v>
      </c>
      <c r="F519">
        <v>0</v>
      </c>
      <c r="G519">
        <v>0</v>
      </c>
      <c r="H519">
        <v>1</v>
      </c>
      <c r="I519" t="str" cm="1">
        <f t="array" ref="I519">TEXT(SUM(10^Code_Mask*(Cohort[[#This Row],[Fetal Pilot Scans, validated or not]:[Has child had an 18 month assessment.  NB this includes limited data, courtesy assessments etc]]&gt;0)),"0000000")</f>
        <v>0100100</v>
      </c>
      <c r="M519" s="1" t="str">
        <f>VLOOKUP(Cohort[[#This Row],[Code]],Codes[],COLUMN(Codes[[#Headers],[Meaning]]),FALSE)</f>
        <v>Term scan, Assessed at 18 months</v>
      </c>
      <c r="N519" s="1" t="str">
        <f>VLOOKUP(Cohort[[#This Row],[Code]],Codes[],COLUMN(Codes[[#Headers],[Parents Demographic]]),FALSE)</f>
        <v>Yes</v>
      </c>
      <c r="O519" s="1" t="str">
        <f>VLOOKUP(Cohort[[#This Row],[Code]],Codes[],COLUMN(Codes[[#Headers],[Mother''s Past Medical History]]),FALSE)</f>
        <v>Yes</v>
      </c>
      <c r="P519" s="1" t="str">
        <f>VLOOKUP(Cohort[[#This Row],[Code]],Codes[],COLUMN(Codes[[#Headers],[EDD + Mode of Conception]]),FALSE)</f>
        <v>Yes</v>
      </c>
      <c r="Q519" s="1" t="str">
        <f>VLOOKUP(Cohort[[#This Row],[Code]],Codes[],COLUMN(Codes[[#Headers],[Late Pregnancy History]]),FALSE)</f>
        <v>Yes</v>
      </c>
      <c r="R519" s="1" t="str">
        <f>VLOOKUP(Cohort[[#This Row],[Code]],Codes[],COLUMN(Codes[[#Headers],[Labour History]]),FALSE)</f>
        <v>Yes</v>
      </c>
      <c r="S519" s="1" t="str">
        <f>VLOOKUP(Cohort[[#This Row],[Code]],Codes[],COLUMN(Codes[[#Headers],[Baby Background Information]]),FALSE)</f>
        <v>Yes</v>
      </c>
      <c r="T519" s="1" t="str">
        <f>VLOOKUP(Cohort[[#This Row],[Code]],Codes[],COLUMN(Codes[[#Headers],[EPDS]]),FALSE)</f>
        <v>Yes</v>
      </c>
      <c r="U519" s="1" t="str">
        <f>VLOOKUP(Cohort[[#This Row],[Code]],Codes[],COLUMN(Codes[[#Headers],[Mother''s Medications]]),FALSE)</f>
        <v>Yes</v>
      </c>
      <c r="V519" s="1" t="str">
        <f>VLOOKUP(Cohort[[#This Row],[Code]],Codes[],COLUMN(Codes[[#Headers],[Baby Medications]]),FALSE)</f>
        <v>Yes</v>
      </c>
      <c r="W519" s="1" t="str">
        <f>VLOOKUP(Cohort[[#This Row],[Code]],Codes[],COLUMN(Codes[[#Headers],[Obstetric Histpry]]),FALSE)</f>
        <v>Yes</v>
      </c>
      <c r="X519" s="1" t="str">
        <f>VLOOKUP(Cohort[[#This Row],[Code]],Codes[],COLUMN(Codes[[#Headers],[18 Month Follow on Data]]),FALSE)</f>
        <v>Yes</v>
      </c>
    </row>
    <row r="520" spans="1:24" x14ac:dyDescent="0.2">
      <c r="A520" t="s">
        <v>532</v>
      </c>
      <c r="B520">
        <v>0</v>
      </c>
      <c r="C520">
        <v>0</v>
      </c>
      <c r="D520">
        <v>0</v>
      </c>
      <c r="E520">
        <v>1</v>
      </c>
      <c r="F520">
        <v>0</v>
      </c>
      <c r="G520">
        <v>0</v>
      </c>
      <c r="H520">
        <v>1</v>
      </c>
      <c r="I520" t="str" cm="1">
        <f t="array" ref="I520">TEXT(SUM(10^Code_Mask*(Cohort[[#This Row],[Fetal Pilot Scans, validated or not]:[Has child had an 18 month assessment.  NB this includes limited data, courtesy assessments etc]]&gt;0)),"0000000")</f>
        <v>0100100</v>
      </c>
      <c r="M520" s="1" t="str">
        <f>VLOOKUP(Cohort[[#This Row],[Code]],Codes[],COLUMN(Codes[[#Headers],[Meaning]]),FALSE)</f>
        <v>Term scan, Assessed at 18 months</v>
      </c>
      <c r="N520" s="1" t="str">
        <f>VLOOKUP(Cohort[[#This Row],[Code]],Codes[],COLUMN(Codes[[#Headers],[Parents Demographic]]),FALSE)</f>
        <v>Yes</v>
      </c>
      <c r="O520" s="1" t="str">
        <f>VLOOKUP(Cohort[[#This Row],[Code]],Codes[],COLUMN(Codes[[#Headers],[Mother''s Past Medical History]]),FALSE)</f>
        <v>Yes</v>
      </c>
      <c r="P520" s="1" t="str">
        <f>VLOOKUP(Cohort[[#This Row],[Code]],Codes[],COLUMN(Codes[[#Headers],[EDD + Mode of Conception]]),FALSE)</f>
        <v>Yes</v>
      </c>
      <c r="Q520" s="1" t="str">
        <f>VLOOKUP(Cohort[[#This Row],[Code]],Codes[],COLUMN(Codes[[#Headers],[Late Pregnancy History]]),FALSE)</f>
        <v>Yes</v>
      </c>
      <c r="R520" s="1" t="str">
        <f>VLOOKUP(Cohort[[#This Row],[Code]],Codes[],COLUMN(Codes[[#Headers],[Labour History]]),FALSE)</f>
        <v>Yes</v>
      </c>
      <c r="S520" s="1" t="str">
        <f>VLOOKUP(Cohort[[#This Row],[Code]],Codes[],COLUMN(Codes[[#Headers],[Baby Background Information]]),FALSE)</f>
        <v>Yes</v>
      </c>
      <c r="T520" s="1" t="str">
        <f>VLOOKUP(Cohort[[#This Row],[Code]],Codes[],COLUMN(Codes[[#Headers],[EPDS]]),FALSE)</f>
        <v>Yes</v>
      </c>
      <c r="U520" s="1" t="str">
        <f>VLOOKUP(Cohort[[#This Row],[Code]],Codes[],COLUMN(Codes[[#Headers],[Mother''s Medications]]),FALSE)</f>
        <v>Yes</v>
      </c>
      <c r="V520" s="1" t="str">
        <f>VLOOKUP(Cohort[[#This Row],[Code]],Codes[],COLUMN(Codes[[#Headers],[Baby Medications]]),FALSE)</f>
        <v>Yes</v>
      </c>
      <c r="W520" s="1" t="str">
        <f>VLOOKUP(Cohort[[#This Row],[Code]],Codes[],COLUMN(Codes[[#Headers],[Obstetric Histpry]]),FALSE)</f>
        <v>Yes</v>
      </c>
      <c r="X520" s="1" t="str">
        <f>VLOOKUP(Cohort[[#This Row],[Code]],Codes[],COLUMN(Codes[[#Headers],[18 Month Follow on Data]]),FALSE)</f>
        <v>Yes</v>
      </c>
    </row>
    <row r="521" spans="1:24" x14ac:dyDescent="0.2">
      <c r="A521" t="s">
        <v>533</v>
      </c>
      <c r="B521">
        <v>0</v>
      </c>
      <c r="C521">
        <v>0</v>
      </c>
      <c r="D521">
        <v>0</v>
      </c>
      <c r="E521">
        <v>1</v>
      </c>
      <c r="F521">
        <v>0</v>
      </c>
      <c r="G521">
        <v>0</v>
      </c>
      <c r="H521">
        <v>1</v>
      </c>
      <c r="I521" t="str" cm="1">
        <f t="array" ref="I521">TEXT(SUM(10^Code_Mask*(Cohort[[#This Row],[Fetal Pilot Scans, validated or not]:[Has child had an 18 month assessment.  NB this includes limited data, courtesy assessments etc]]&gt;0)),"0000000")</f>
        <v>0100100</v>
      </c>
      <c r="M521" s="1" t="str">
        <f>VLOOKUP(Cohort[[#This Row],[Code]],Codes[],COLUMN(Codes[[#Headers],[Meaning]]),FALSE)</f>
        <v>Term scan, Assessed at 18 months</v>
      </c>
      <c r="N521" s="1" t="str">
        <f>VLOOKUP(Cohort[[#This Row],[Code]],Codes[],COLUMN(Codes[[#Headers],[Parents Demographic]]),FALSE)</f>
        <v>Yes</v>
      </c>
      <c r="O521" s="1" t="str">
        <f>VLOOKUP(Cohort[[#This Row],[Code]],Codes[],COLUMN(Codes[[#Headers],[Mother''s Past Medical History]]),FALSE)</f>
        <v>Yes</v>
      </c>
      <c r="P521" s="1" t="str">
        <f>VLOOKUP(Cohort[[#This Row],[Code]],Codes[],COLUMN(Codes[[#Headers],[EDD + Mode of Conception]]),FALSE)</f>
        <v>Yes</v>
      </c>
      <c r="Q521" s="1" t="str">
        <f>VLOOKUP(Cohort[[#This Row],[Code]],Codes[],COLUMN(Codes[[#Headers],[Late Pregnancy History]]),FALSE)</f>
        <v>Yes</v>
      </c>
      <c r="R521" s="1" t="str">
        <f>VLOOKUP(Cohort[[#This Row],[Code]],Codes[],COLUMN(Codes[[#Headers],[Labour History]]),FALSE)</f>
        <v>Yes</v>
      </c>
      <c r="S521" s="1" t="str">
        <f>VLOOKUP(Cohort[[#This Row],[Code]],Codes[],COLUMN(Codes[[#Headers],[Baby Background Information]]),FALSE)</f>
        <v>Yes</v>
      </c>
      <c r="T521" s="1" t="str">
        <f>VLOOKUP(Cohort[[#This Row],[Code]],Codes[],COLUMN(Codes[[#Headers],[EPDS]]),FALSE)</f>
        <v>Yes</v>
      </c>
      <c r="U521" s="1" t="str">
        <f>VLOOKUP(Cohort[[#This Row],[Code]],Codes[],COLUMN(Codes[[#Headers],[Mother''s Medications]]),FALSE)</f>
        <v>Yes</v>
      </c>
      <c r="V521" s="1" t="str">
        <f>VLOOKUP(Cohort[[#This Row],[Code]],Codes[],COLUMN(Codes[[#Headers],[Baby Medications]]),FALSE)</f>
        <v>Yes</v>
      </c>
      <c r="W521" s="1" t="str">
        <f>VLOOKUP(Cohort[[#This Row],[Code]],Codes[],COLUMN(Codes[[#Headers],[Obstetric Histpry]]),FALSE)</f>
        <v>Yes</v>
      </c>
      <c r="X521" s="1" t="str">
        <f>VLOOKUP(Cohort[[#This Row],[Code]],Codes[],COLUMN(Codes[[#Headers],[18 Month Follow on Data]]),FALSE)</f>
        <v>Yes</v>
      </c>
    </row>
    <row r="522" spans="1:24" x14ac:dyDescent="0.2">
      <c r="A522" t="s">
        <v>534</v>
      </c>
      <c r="B522">
        <v>0</v>
      </c>
      <c r="C522">
        <v>0</v>
      </c>
      <c r="D522">
        <v>0</v>
      </c>
      <c r="E522">
        <v>1</v>
      </c>
      <c r="F522">
        <v>0</v>
      </c>
      <c r="G522">
        <v>0</v>
      </c>
      <c r="H522">
        <v>1</v>
      </c>
      <c r="I522" t="str" cm="1">
        <f t="array" ref="I522">TEXT(SUM(10^Code_Mask*(Cohort[[#This Row],[Fetal Pilot Scans, validated or not]:[Has child had an 18 month assessment.  NB this includes limited data, courtesy assessments etc]]&gt;0)),"0000000")</f>
        <v>0100100</v>
      </c>
      <c r="M522" s="1" t="str">
        <f>VLOOKUP(Cohort[[#This Row],[Code]],Codes[],COLUMN(Codes[[#Headers],[Meaning]]),FALSE)</f>
        <v>Term scan, Assessed at 18 months</v>
      </c>
      <c r="N522" s="1" t="str">
        <f>VLOOKUP(Cohort[[#This Row],[Code]],Codes[],COLUMN(Codes[[#Headers],[Parents Demographic]]),FALSE)</f>
        <v>Yes</v>
      </c>
      <c r="O522" s="1" t="str">
        <f>VLOOKUP(Cohort[[#This Row],[Code]],Codes[],COLUMN(Codes[[#Headers],[Mother''s Past Medical History]]),FALSE)</f>
        <v>Yes</v>
      </c>
      <c r="P522" s="1" t="str">
        <f>VLOOKUP(Cohort[[#This Row],[Code]],Codes[],COLUMN(Codes[[#Headers],[EDD + Mode of Conception]]),FALSE)</f>
        <v>Yes</v>
      </c>
      <c r="Q522" s="1" t="str">
        <f>VLOOKUP(Cohort[[#This Row],[Code]],Codes[],COLUMN(Codes[[#Headers],[Late Pregnancy History]]),FALSE)</f>
        <v>Yes</v>
      </c>
      <c r="R522" s="1" t="str">
        <f>VLOOKUP(Cohort[[#This Row],[Code]],Codes[],COLUMN(Codes[[#Headers],[Labour History]]),FALSE)</f>
        <v>Yes</v>
      </c>
      <c r="S522" s="1" t="str">
        <f>VLOOKUP(Cohort[[#This Row],[Code]],Codes[],COLUMN(Codes[[#Headers],[Baby Background Information]]),FALSE)</f>
        <v>Yes</v>
      </c>
      <c r="T522" s="1" t="str">
        <f>VLOOKUP(Cohort[[#This Row],[Code]],Codes[],COLUMN(Codes[[#Headers],[EPDS]]),FALSE)</f>
        <v>Yes</v>
      </c>
      <c r="U522" s="1" t="str">
        <f>VLOOKUP(Cohort[[#This Row],[Code]],Codes[],COLUMN(Codes[[#Headers],[Mother''s Medications]]),FALSE)</f>
        <v>Yes</v>
      </c>
      <c r="V522" s="1" t="str">
        <f>VLOOKUP(Cohort[[#This Row],[Code]],Codes[],COLUMN(Codes[[#Headers],[Baby Medications]]),FALSE)</f>
        <v>Yes</v>
      </c>
      <c r="W522" s="1" t="str">
        <f>VLOOKUP(Cohort[[#This Row],[Code]],Codes[],COLUMN(Codes[[#Headers],[Obstetric Histpry]]),FALSE)</f>
        <v>Yes</v>
      </c>
      <c r="X522" s="1" t="str">
        <f>VLOOKUP(Cohort[[#This Row],[Code]],Codes[],COLUMN(Codes[[#Headers],[18 Month Follow on Data]]),FALSE)</f>
        <v>Yes</v>
      </c>
    </row>
    <row r="523" spans="1:24" x14ac:dyDescent="0.2">
      <c r="A523" t="s">
        <v>535</v>
      </c>
      <c r="B523">
        <v>0</v>
      </c>
      <c r="C523">
        <v>0</v>
      </c>
      <c r="D523">
        <v>0</v>
      </c>
      <c r="E523">
        <v>1</v>
      </c>
      <c r="F523">
        <v>0</v>
      </c>
      <c r="G523">
        <v>0</v>
      </c>
      <c r="H523">
        <v>1</v>
      </c>
      <c r="I523" t="str" cm="1">
        <f t="array" ref="I523">TEXT(SUM(10^Code_Mask*(Cohort[[#This Row],[Fetal Pilot Scans, validated or not]:[Has child had an 18 month assessment.  NB this includes limited data, courtesy assessments etc]]&gt;0)),"0000000")</f>
        <v>0100100</v>
      </c>
      <c r="M523" s="1" t="str">
        <f>VLOOKUP(Cohort[[#This Row],[Code]],Codes[],COLUMN(Codes[[#Headers],[Meaning]]),FALSE)</f>
        <v>Term scan, Assessed at 18 months</v>
      </c>
      <c r="N523" s="1" t="str">
        <f>VLOOKUP(Cohort[[#This Row],[Code]],Codes[],COLUMN(Codes[[#Headers],[Parents Demographic]]),FALSE)</f>
        <v>Yes</v>
      </c>
      <c r="O523" s="1" t="str">
        <f>VLOOKUP(Cohort[[#This Row],[Code]],Codes[],COLUMN(Codes[[#Headers],[Mother''s Past Medical History]]),FALSE)</f>
        <v>Yes</v>
      </c>
      <c r="P523" s="1" t="str">
        <f>VLOOKUP(Cohort[[#This Row],[Code]],Codes[],COLUMN(Codes[[#Headers],[EDD + Mode of Conception]]),FALSE)</f>
        <v>Yes</v>
      </c>
      <c r="Q523" s="1" t="str">
        <f>VLOOKUP(Cohort[[#This Row],[Code]],Codes[],COLUMN(Codes[[#Headers],[Late Pregnancy History]]),FALSE)</f>
        <v>Yes</v>
      </c>
      <c r="R523" s="1" t="str">
        <f>VLOOKUP(Cohort[[#This Row],[Code]],Codes[],COLUMN(Codes[[#Headers],[Labour History]]),FALSE)</f>
        <v>Yes</v>
      </c>
      <c r="S523" s="1" t="str">
        <f>VLOOKUP(Cohort[[#This Row],[Code]],Codes[],COLUMN(Codes[[#Headers],[Baby Background Information]]),FALSE)</f>
        <v>Yes</v>
      </c>
      <c r="T523" s="1" t="str">
        <f>VLOOKUP(Cohort[[#This Row],[Code]],Codes[],COLUMN(Codes[[#Headers],[EPDS]]),FALSE)</f>
        <v>Yes</v>
      </c>
      <c r="U523" s="1" t="str">
        <f>VLOOKUP(Cohort[[#This Row],[Code]],Codes[],COLUMN(Codes[[#Headers],[Mother''s Medications]]),FALSE)</f>
        <v>Yes</v>
      </c>
      <c r="V523" s="1" t="str">
        <f>VLOOKUP(Cohort[[#This Row],[Code]],Codes[],COLUMN(Codes[[#Headers],[Baby Medications]]),FALSE)</f>
        <v>Yes</v>
      </c>
      <c r="W523" s="1" t="str">
        <f>VLOOKUP(Cohort[[#This Row],[Code]],Codes[],COLUMN(Codes[[#Headers],[Obstetric Histpry]]),FALSE)</f>
        <v>Yes</v>
      </c>
      <c r="X523" s="1" t="str">
        <f>VLOOKUP(Cohort[[#This Row],[Code]],Codes[],COLUMN(Codes[[#Headers],[18 Month Follow on Data]]),FALSE)</f>
        <v>Yes</v>
      </c>
    </row>
    <row r="524" spans="1:24" x14ac:dyDescent="0.2">
      <c r="A524" t="s">
        <v>536</v>
      </c>
      <c r="B524">
        <v>0</v>
      </c>
      <c r="C524">
        <v>0</v>
      </c>
      <c r="D524">
        <v>0</v>
      </c>
      <c r="E524">
        <v>1</v>
      </c>
      <c r="F524">
        <v>0</v>
      </c>
      <c r="G524">
        <v>0</v>
      </c>
      <c r="H524">
        <v>1</v>
      </c>
      <c r="I524" t="str" cm="1">
        <f t="array" ref="I524">TEXT(SUM(10^Code_Mask*(Cohort[[#This Row],[Fetal Pilot Scans, validated or not]:[Has child had an 18 month assessment.  NB this includes limited data, courtesy assessments etc]]&gt;0)),"0000000")</f>
        <v>0100100</v>
      </c>
      <c r="M524" s="1" t="str">
        <f>VLOOKUP(Cohort[[#This Row],[Code]],Codes[],COLUMN(Codes[[#Headers],[Meaning]]),FALSE)</f>
        <v>Term scan, Assessed at 18 months</v>
      </c>
      <c r="N524" s="1" t="str">
        <f>VLOOKUP(Cohort[[#This Row],[Code]],Codes[],COLUMN(Codes[[#Headers],[Parents Demographic]]),FALSE)</f>
        <v>Yes</v>
      </c>
      <c r="O524" s="1" t="str">
        <f>VLOOKUP(Cohort[[#This Row],[Code]],Codes[],COLUMN(Codes[[#Headers],[Mother''s Past Medical History]]),FALSE)</f>
        <v>Yes</v>
      </c>
      <c r="P524" s="1" t="str">
        <f>VLOOKUP(Cohort[[#This Row],[Code]],Codes[],COLUMN(Codes[[#Headers],[EDD + Mode of Conception]]),FALSE)</f>
        <v>Yes</v>
      </c>
      <c r="Q524" s="1" t="str">
        <f>VLOOKUP(Cohort[[#This Row],[Code]],Codes[],COLUMN(Codes[[#Headers],[Late Pregnancy History]]),FALSE)</f>
        <v>Yes</v>
      </c>
      <c r="R524" s="1" t="str">
        <f>VLOOKUP(Cohort[[#This Row],[Code]],Codes[],COLUMN(Codes[[#Headers],[Labour History]]),FALSE)</f>
        <v>Yes</v>
      </c>
      <c r="S524" s="1" t="str">
        <f>VLOOKUP(Cohort[[#This Row],[Code]],Codes[],COLUMN(Codes[[#Headers],[Baby Background Information]]),FALSE)</f>
        <v>Yes</v>
      </c>
      <c r="T524" s="1" t="str">
        <f>VLOOKUP(Cohort[[#This Row],[Code]],Codes[],COLUMN(Codes[[#Headers],[EPDS]]),FALSE)</f>
        <v>Yes</v>
      </c>
      <c r="U524" s="1" t="str">
        <f>VLOOKUP(Cohort[[#This Row],[Code]],Codes[],COLUMN(Codes[[#Headers],[Mother''s Medications]]),FALSE)</f>
        <v>Yes</v>
      </c>
      <c r="V524" s="1" t="str">
        <f>VLOOKUP(Cohort[[#This Row],[Code]],Codes[],COLUMN(Codes[[#Headers],[Baby Medications]]),FALSE)</f>
        <v>Yes</v>
      </c>
      <c r="W524" s="1" t="str">
        <f>VLOOKUP(Cohort[[#This Row],[Code]],Codes[],COLUMN(Codes[[#Headers],[Obstetric Histpry]]),FALSE)</f>
        <v>Yes</v>
      </c>
      <c r="X524" s="1" t="str">
        <f>VLOOKUP(Cohort[[#This Row],[Code]],Codes[],COLUMN(Codes[[#Headers],[18 Month Follow on Data]]),FALSE)</f>
        <v>Yes</v>
      </c>
    </row>
    <row r="525" spans="1:24" x14ac:dyDescent="0.2">
      <c r="A525" t="s">
        <v>537</v>
      </c>
      <c r="B525">
        <v>0</v>
      </c>
      <c r="C525" s="7">
        <v>0</v>
      </c>
      <c r="D525">
        <v>0</v>
      </c>
      <c r="E525" s="7">
        <v>1</v>
      </c>
      <c r="F525">
        <v>0</v>
      </c>
      <c r="G525">
        <v>0</v>
      </c>
      <c r="H525">
        <v>1</v>
      </c>
      <c r="I525" t="str" cm="1">
        <f t="array" ref="I525">TEXT(SUM(10^Code_Mask*(Cohort[[#This Row],[Fetal Pilot Scans, validated or not]:[Has child had an 18 month assessment.  NB this includes limited data, courtesy assessments etc]]&gt;0)),"0000000")</f>
        <v>0100100</v>
      </c>
      <c r="M525" s="1" t="str">
        <f>VLOOKUP(Cohort[[#This Row],[Code]],Codes[],COLUMN(Codes[[#Headers],[Meaning]]),FALSE)</f>
        <v>Term scan, Assessed at 18 months</v>
      </c>
      <c r="N525" s="1" t="str">
        <f>VLOOKUP(Cohort[[#This Row],[Code]],Codes[],COLUMN(Codes[[#Headers],[Parents Demographic]]),FALSE)</f>
        <v>Yes</v>
      </c>
      <c r="O525" s="1" t="str">
        <f>VLOOKUP(Cohort[[#This Row],[Code]],Codes[],COLUMN(Codes[[#Headers],[Mother''s Past Medical History]]),FALSE)</f>
        <v>Yes</v>
      </c>
      <c r="P525" s="1" t="str">
        <f>VLOOKUP(Cohort[[#This Row],[Code]],Codes[],COLUMN(Codes[[#Headers],[EDD + Mode of Conception]]),FALSE)</f>
        <v>Yes</v>
      </c>
      <c r="Q525" s="1" t="str">
        <f>VLOOKUP(Cohort[[#This Row],[Code]],Codes[],COLUMN(Codes[[#Headers],[Late Pregnancy History]]),FALSE)</f>
        <v>Yes</v>
      </c>
      <c r="R525" s="1" t="str">
        <f>VLOOKUP(Cohort[[#This Row],[Code]],Codes[],COLUMN(Codes[[#Headers],[Labour History]]),FALSE)</f>
        <v>Yes</v>
      </c>
      <c r="S525" s="1" t="str">
        <f>VLOOKUP(Cohort[[#This Row],[Code]],Codes[],COLUMN(Codes[[#Headers],[Baby Background Information]]),FALSE)</f>
        <v>Yes</v>
      </c>
      <c r="T525" s="1" t="str">
        <f>VLOOKUP(Cohort[[#This Row],[Code]],Codes[],COLUMN(Codes[[#Headers],[EPDS]]),FALSE)</f>
        <v>Yes</v>
      </c>
      <c r="U525" s="1" t="str">
        <f>VLOOKUP(Cohort[[#This Row],[Code]],Codes[],COLUMN(Codes[[#Headers],[Mother''s Medications]]),FALSE)</f>
        <v>Yes</v>
      </c>
      <c r="V525" s="1" t="str">
        <f>VLOOKUP(Cohort[[#This Row],[Code]],Codes[],COLUMN(Codes[[#Headers],[Baby Medications]]),FALSE)</f>
        <v>Yes</v>
      </c>
      <c r="W525" s="1" t="str">
        <f>VLOOKUP(Cohort[[#This Row],[Code]],Codes[],COLUMN(Codes[[#Headers],[Obstetric Histpry]]),FALSE)</f>
        <v>Yes</v>
      </c>
      <c r="X525" s="1" t="str">
        <f>VLOOKUP(Cohort[[#This Row],[Code]],Codes[],COLUMN(Codes[[#Headers],[18 Month Follow on Data]]),FALSE)</f>
        <v>Yes</v>
      </c>
    </row>
    <row r="526" spans="1:24" x14ac:dyDescent="0.2">
      <c r="A526" t="s">
        <v>538</v>
      </c>
      <c r="B526">
        <v>0</v>
      </c>
      <c r="C526">
        <v>0</v>
      </c>
      <c r="D526">
        <v>0</v>
      </c>
      <c r="E526">
        <v>1</v>
      </c>
      <c r="F526">
        <v>0</v>
      </c>
      <c r="G526">
        <v>0</v>
      </c>
      <c r="H526">
        <v>1</v>
      </c>
      <c r="I526" t="str" cm="1">
        <f t="array" ref="I526">TEXT(SUM(10^Code_Mask*(Cohort[[#This Row],[Fetal Pilot Scans, validated or not]:[Has child had an 18 month assessment.  NB this includes limited data, courtesy assessments etc]]&gt;0)),"0000000")</f>
        <v>0100100</v>
      </c>
      <c r="M526" s="1" t="str">
        <f>VLOOKUP(Cohort[[#This Row],[Code]],Codes[],COLUMN(Codes[[#Headers],[Meaning]]),FALSE)</f>
        <v>Term scan, Assessed at 18 months</v>
      </c>
      <c r="N526" s="1" t="str">
        <f>VLOOKUP(Cohort[[#This Row],[Code]],Codes[],COLUMN(Codes[[#Headers],[Parents Demographic]]),FALSE)</f>
        <v>Yes</v>
      </c>
      <c r="O526" s="1" t="str">
        <f>VLOOKUP(Cohort[[#This Row],[Code]],Codes[],COLUMN(Codes[[#Headers],[Mother''s Past Medical History]]),FALSE)</f>
        <v>Yes</v>
      </c>
      <c r="P526" s="1" t="str">
        <f>VLOOKUP(Cohort[[#This Row],[Code]],Codes[],COLUMN(Codes[[#Headers],[EDD + Mode of Conception]]),FALSE)</f>
        <v>Yes</v>
      </c>
      <c r="Q526" s="1" t="str">
        <f>VLOOKUP(Cohort[[#This Row],[Code]],Codes[],COLUMN(Codes[[#Headers],[Late Pregnancy History]]),FALSE)</f>
        <v>Yes</v>
      </c>
      <c r="R526" s="1" t="str">
        <f>VLOOKUP(Cohort[[#This Row],[Code]],Codes[],COLUMN(Codes[[#Headers],[Labour History]]),FALSE)</f>
        <v>Yes</v>
      </c>
      <c r="S526" s="1" t="str">
        <f>VLOOKUP(Cohort[[#This Row],[Code]],Codes[],COLUMN(Codes[[#Headers],[Baby Background Information]]),FALSE)</f>
        <v>Yes</v>
      </c>
      <c r="T526" s="1" t="str">
        <f>VLOOKUP(Cohort[[#This Row],[Code]],Codes[],COLUMN(Codes[[#Headers],[EPDS]]),FALSE)</f>
        <v>Yes</v>
      </c>
      <c r="U526" s="1" t="str">
        <f>VLOOKUP(Cohort[[#This Row],[Code]],Codes[],COLUMN(Codes[[#Headers],[Mother''s Medications]]),FALSE)</f>
        <v>Yes</v>
      </c>
      <c r="V526" s="1" t="str">
        <f>VLOOKUP(Cohort[[#This Row],[Code]],Codes[],COLUMN(Codes[[#Headers],[Baby Medications]]),FALSE)</f>
        <v>Yes</v>
      </c>
      <c r="W526" s="1" t="str">
        <f>VLOOKUP(Cohort[[#This Row],[Code]],Codes[],COLUMN(Codes[[#Headers],[Obstetric Histpry]]),FALSE)</f>
        <v>Yes</v>
      </c>
      <c r="X526" s="1" t="str">
        <f>VLOOKUP(Cohort[[#This Row],[Code]],Codes[],COLUMN(Codes[[#Headers],[18 Month Follow on Data]]),FALSE)</f>
        <v>Yes</v>
      </c>
    </row>
    <row r="527" spans="1:24" x14ac:dyDescent="0.2">
      <c r="A527" t="s">
        <v>539</v>
      </c>
      <c r="B527">
        <v>0</v>
      </c>
      <c r="C527">
        <v>0</v>
      </c>
      <c r="D527">
        <v>0</v>
      </c>
      <c r="E527">
        <v>1</v>
      </c>
      <c r="F527">
        <v>0</v>
      </c>
      <c r="G527">
        <v>0</v>
      </c>
      <c r="H527">
        <v>1</v>
      </c>
      <c r="I527" t="str" cm="1">
        <f t="array" ref="I527">TEXT(SUM(10^Code_Mask*(Cohort[[#This Row],[Fetal Pilot Scans, validated or not]:[Has child had an 18 month assessment.  NB this includes limited data, courtesy assessments etc]]&gt;0)),"0000000")</f>
        <v>0100100</v>
      </c>
      <c r="M527" s="1" t="str">
        <f>VLOOKUP(Cohort[[#This Row],[Code]],Codes[],COLUMN(Codes[[#Headers],[Meaning]]),FALSE)</f>
        <v>Term scan, Assessed at 18 months</v>
      </c>
      <c r="N527" s="1" t="str">
        <f>VLOOKUP(Cohort[[#This Row],[Code]],Codes[],COLUMN(Codes[[#Headers],[Parents Demographic]]),FALSE)</f>
        <v>Yes</v>
      </c>
      <c r="O527" s="1" t="str">
        <f>VLOOKUP(Cohort[[#This Row],[Code]],Codes[],COLUMN(Codes[[#Headers],[Mother''s Past Medical History]]),FALSE)</f>
        <v>Yes</v>
      </c>
      <c r="P527" s="1" t="str">
        <f>VLOOKUP(Cohort[[#This Row],[Code]],Codes[],COLUMN(Codes[[#Headers],[EDD + Mode of Conception]]),FALSE)</f>
        <v>Yes</v>
      </c>
      <c r="Q527" s="1" t="str">
        <f>VLOOKUP(Cohort[[#This Row],[Code]],Codes[],COLUMN(Codes[[#Headers],[Late Pregnancy History]]),FALSE)</f>
        <v>Yes</v>
      </c>
      <c r="R527" s="1" t="str">
        <f>VLOOKUP(Cohort[[#This Row],[Code]],Codes[],COLUMN(Codes[[#Headers],[Labour History]]),FALSE)</f>
        <v>Yes</v>
      </c>
      <c r="S527" s="1" t="str">
        <f>VLOOKUP(Cohort[[#This Row],[Code]],Codes[],COLUMN(Codes[[#Headers],[Baby Background Information]]),FALSE)</f>
        <v>Yes</v>
      </c>
      <c r="T527" s="1" t="str">
        <f>VLOOKUP(Cohort[[#This Row],[Code]],Codes[],COLUMN(Codes[[#Headers],[EPDS]]),FALSE)</f>
        <v>Yes</v>
      </c>
      <c r="U527" s="1" t="str">
        <f>VLOOKUP(Cohort[[#This Row],[Code]],Codes[],COLUMN(Codes[[#Headers],[Mother''s Medications]]),FALSE)</f>
        <v>Yes</v>
      </c>
      <c r="V527" s="1" t="str">
        <f>VLOOKUP(Cohort[[#This Row],[Code]],Codes[],COLUMN(Codes[[#Headers],[Baby Medications]]),FALSE)</f>
        <v>Yes</v>
      </c>
      <c r="W527" s="1" t="str">
        <f>VLOOKUP(Cohort[[#This Row],[Code]],Codes[],COLUMN(Codes[[#Headers],[Obstetric Histpry]]),FALSE)</f>
        <v>Yes</v>
      </c>
      <c r="X527" s="1" t="str">
        <f>VLOOKUP(Cohort[[#This Row],[Code]],Codes[],COLUMN(Codes[[#Headers],[18 Month Follow on Data]]),FALSE)</f>
        <v>Yes</v>
      </c>
    </row>
    <row r="528" spans="1:24" x14ac:dyDescent="0.2">
      <c r="A528" t="s">
        <v>540</v>
      </c>
      <c r="B528">
        <v>0</v>
      </c>
      <c r="C528">
        <v>0</v>
      </c>
      <c r="D528">
        <v>0</v>
      </c>
      <c r="E528">
        <v>1</v>
      </c>
      <c r="F528">
        <v>0</v>
      </c>
      <c r="G528">
        <v>0</v>
      </c>
      <c r="H528">
        <v>0</v>
      </c>
      <c r="I528" t="str" cm="1">
        <f t="array" ref="I528">TEXT(SUM(10^Code_Mask*(Cohort[[#This Row],[Fetal Pilot Scans, validated or not]:[Has child had an 18 month assessment.  NB this includes limited data, courtesy assessments etc]]&gt;0)),"0000000")</f>
        <v>0100000</v>
      </c>
      <c r="M528" s="1" t="str">
        <f>VLOOKUP(Cohort[[#This Row],[Code]],Codes[],COLUMN(Codes[[#Headers],[Meaning]]),FALSE)</f>
        <v>Term scan, not assessed</v>
      </c>
      <c r="N528" s="1" t="str">
        <f>VLOOKUP(Cohort[[#This Row],[Code]],Codes[],COLUMN(Codes[[#Headers],[Parents Demographic]]),FALSE)</f>
        <v>Yes</v>
      </c>
      <c r="O528" s="1" t="str">
        <f>VLOOKUP(Cohort[[#This Row],[Code]],Codes[],COLUMN(Codes[[#Headers],[Mother''s Past Medical History]]),FALSE)</f>
        <v>Yes</v>
      </c>
      <c r="P528" s="1" t="str">
        <f>VLOOKUP(Cohort[[#This Row],[Code]],Codes[],COLUMN(Codes[[#Headers],[EDD + Mode of Conception]]),FALSE)</f>
        <v>Yes</v>
      </c>
      <c r="Q528" s="1" t="str">
        <f>VLOOKUP(Cohort[[#This Row],[Code]],Codes[],COLUMN(Codes[[#Headers],[Late Pregnancy History]]),FALSE)</f>
        <v>Yes</v>
      </c>
      <c r="R528" s="1" t="str">
        <f>VLOOKUP(Cohort[[#This Row],[Code]],Codes[],COLUMN(Codes[[#Headers],[Labour History]]),FALSE)</f>
        <v>Yes</v>
      </c>
      <c r="S528" s="1" t="str">
        <f>VLOOKUP(Cohort[[#This Row],[Code]],Codes[],COLUMN(Codes[[#Headers],[Baby Background Information]]),FALSE)</f>
        <v>Yes</v>
      </c>
      <c r="T528" s="1" t="str">
        <f>VLOOKUP(Cohort[[#This Row],[Code]],Codes[],COLUMN(Codes[[#Headers],[EPDS]]),FALSE)</f>
        <v>Yes</v>
      </c>
      <c r="U528" s="1" t="str">
        <f>VLOOKUP(Cohort[[#This Row],[Code]],Codes[],COLUMN(Codes[[#Headers],[Mother''s Medications]]),FALSE)</f>
        <v>Yes</v>
      </c>
      <c r="V528" s="1" t="str">
        <f>VLOOKUP(Cohort[[#This Row],[Code]],Codes[],COLUMN(Codes[[#Headers],[Baby Medications]]),FALSE)</f>
        <v>Yes</v>
      </c>
      <c r="W528" s="1" t="str">
        <f>VLOOKUP(Cohort[[#This Row],[Code]],Codes[],COLUMN(Codes[[#Headers],[Obstetric Histpry]]),FALSE)</f>
        <v>Yes</v>
      </c>
      <c r="X528" s="1" t="str">
        <f>VLOOKUP(Cohort[[#This Row],[Code]],Codes[],COLUMN(Codes[[#Headers],[18 Month Follow on Data]]),FALSE)</f>
        <v>No</v>
      </c>
    </row>
    <row r="529" spans="1:24" x14ac:dyDescent="0.2">
      <c r="A529" t="s">
        <v>541</v>
      </c>
      <c r="B529">
        <v>0</v>
      </c>
      <c r="C529">
        <v>0</v>
      </c>
      <c r="D529">
        <v>0</v>
      </c>
      <c r="E529">
        <v>1</v>
      </c>
      <c r="F529">
        <v>0</v>
      </c>
      <c r="G529">
        <v>0</v>
      </c>
      <c r="H529">
        <v>1</v>
      </c>
      <c r="I529" t="str" cm="1">
        <f t="array" ref="I529">TEXT(SUM(10^Code_Mask*(Cohort[[#This Row],[Fetal Pilot Scans, validated or not]:[Has child had an 18 month assessment.  NB this includes limited data, courtesy assessments etc]]&gt;0)),"0000000")</f>
        <v>0100100</v>
      </c>
      <c r="M529" s="1" t="str">
        <f>VLOOKUP(Cohort[[#This Row],[Code]],Codes[],COLUMN(Codes[[#Headers],[Meaning]]),FALSE)</f>
        <v>Term scan, Assessed at 18 months</v>
      </c>
      <c r="N529" s="1" t="str">
        <f>VLOOKUP(Cohort[[#This Row],[Code]],Codes[],COLUMN(Codes[[#Headers],[Parents Demographic]]),FALSE)</f>
        <v>Yes</v>
      </c>
      <c r="O529" s="1" t="str">
        <f>VLOOKUP(Cohort[[#This Row],[Code]],Codes[],COLUMN(Codes[[#Headers],[Mother''s Past Medical History]]),FALSE)</f>
        <v>Yes</v>
      </c>
      <c r="P529" s="1" t="str">
        <f>VLOOKUP(Cohort[[#This Row],[Code]],Codes[],COLUMN(Codes[[#Headers],[EDD + Mode of Conception]]),FALSE)</f>
        <v>Yes</v>
      </c>
      <c r="Q529" s="1" t="str">
        <f>VLOOKUP(Cohort[[#This Row],[Code]],Codes[],COLUMN(Codes[[#Headers],[Late Pregnancy History]]),FALSE)</f>
        <v>Yes</v>
      </c>
      <c r="R529" s="1" t="str">
        <f>VLOOKUP(Cohort[[#This Row],[Code]],Codes[],COLUMN(Codes[[#Headers],[Labour History]]),FALSE)</f>
        <v>Yes</v>
      </c>
      <c r="S529" s="1" t="str">
        <f>VLOOKUP(Cohort[[#This Row],[Code]],Codes[],COLUMN(Codes[[#Headers],[Baby Background Information]]),FALSE)</f>
        <v>Yes</v>
      </c>
      <c r="T529" s="1" t="str">
        <f>VLOOKUP(Cohort[[#This Row],[Code]],Codes[],COLUMN(Codes[[#Headers],[EPDS]]),FALSE)</f>
        <v>Yes</v>
      </c>
      <c r="U529" s="1" t="str">
        <f>VLOOKUP(Cohort[[#This Row],[Code]],Codes[],COLUMN(Codes[[#Headers],[Mother''s Medications]]),FALSE)</f>
        <v>Yes</v>
      </c>
      <c r="V529" s="1" t="str">
        <f>VLOOKUP(Cohort[[#This Row],[Code]],Codes[],COLUMN(Codes[[#Headers],[Baby Medications]]),FALSE)</f>
        <v>Yes</v>
      </c>
      <c r="W529" s="1" t="str">
        <f>VLOOKUP(Cohort[[#This Row],[Code]],Codes[],COLUMN(Codes[[#Headers],[Obstetric Histpry]]),FALSE)</f>
        <v>Yes</v>
      </c>
      <c r="X529" s="1" t="str">
        <f>VLOOKUP(Cohort[[#This Row],[Code]],Codes[],COLUMN(Codes[[#Headers],[18 Month Follow on Data]]),FALSE)</f>
        <v>Yes</v>
      </c>
    </row>
    <row r="530" spans="1:24" x14ac:dyDescent="0.2">
      <c r="A530" t="s">
        <v>542</v>
      </c>
      <c r="B530">
        <v>0</v>
      </c>
      <c r="C530">
        <v>0</v>
      </c>
      <c r="D530">
        <v>0</v>
      </c>
      <c r="E530">
        <v>1</v>
      </c>
      <c r="F530">
        <v>0</v>
      </c>
      <c r="G530">
        <v>0</v>
      </c>
      <c r="H530">
        <v>1</v>
      </c>
      <c r="I530" t="str" cm="1">
        <f t="array" ref="I530">TEXT(SUM(10^Code_Mask*(Cohort[[#This Row],[Fetal Pilot Scans, validated or not]:[Has child had an 18 month assessment.  NB this includes limited data, courtesy assessments etc]]&gt;0)),"0000000")</f>
        <v>0100100</v>
      </c>
      <c r="M530" s="1" t="str">
        <f>VLOOKUP(Cohort[[#This Row],[Code]],Codes[],COLUMN(Codes[[#Headers],[Meaning]]),FALSE)</f>
        <v>Term scan, Assessed at 18 months</v>
      </c>
      <c r="N530" s="1" t="str">
        <f>VLOOKUP(Cohort[[#This Row],[Code]],Codes[],COLUMN(Codes[[#Headers],[Parents Demographic]]),FALSE)</f>
        <v>Yes</v>
      </c>
      <c r="O530" s="1" t="str">
        <f>VLOOKUP(Cohort[[#This Row],[Code]],Codes[],COLUMN(Codes[[#Headers],[Mother''s Past Medical History]]),FALSE)</f>
        <v>Yes</v>
      </c>
      <c r="P530" s="1" t="str">
        <f>VLOOKUP(Cohort[[#This Row],[Code]],Codes[],COLUMN(Codes[[#Headers],[EDD + Mode of Conception]]),FALSE)</f>
        <v>Yes</v>
      </c>
      <c r="Q530" s="1" t="str">
        <f>VLOOKUP(Cohort[[#This Row],[Code]],Codes[],COLUMN(Codes[[#Headers],[Late Pregnancy History]]),FALSE)</f>
        <v>Yes</v>
      </c>
      <c r="R530" s="1" t="str">
        <f>VLOOKUP(Cohort[[#This Row],[Code]],Codes[],COLUMN(Codes[[#Headers],[Labour History]]),FALSE)</f>
        <v>Yes</v>
      </c>
      <c r="S530" s="1" t="str">
        <f>VLOOKUP(Cohort[[#This Row],[Code]],Codes[],COLUMN(Codes[[#Headers],[Baby Background Information]]),FALSE)</f>
        <v>Yes</v>
      </c>
      <c r="T530" s="1" t="str">
        <f>VLOOKUP(Cohort[[#This Row],[Code]],Codes[],COLUMN(Codes[[#Headers],[EPDS]]),FALSE)</f>
        <v>Yes</v>
      </c>
      <c r="U530" s="1" t="str">
        <f>VLOOKUP(Cohort[[#This Row],[Code]],Codes[],COLUMN(Codes[[#Headers],[Mother''s Medications]]),FALSE)</f>
        <v>Yes</v>
      </c>
      <c r="V530" s="1" t="str">
        <f>VLOOKUP(Cohort[[#This Row],[Code]],Codes[],COLUMN(Codes[[#Headers],[Baby Medications]]),FALSE)</f>
        <v>Yes</v>
      </c>
      <c r="W530" s="1" t="str">
        <f>VLOOKUP(Cohort[[#This Row],[Code]],Codes[],COLUMN(Codes[[#Headers],[Obstetric Histpry]]),FALSE)</f>
        <v>Yes</v>
      </c>
      <c r="X530" s="1" t="str">
        <f>VLOOKUP(Cohort[[#This Row],[Code]],Codes[],COLUMN(Codes[[#Headers],[18 Month Follow on Data]]),FALSE)</f>
        <v>Yes</v>
      </c>
    </row>
    <row r="531" spans="1:24" x14ac:dyDescent="0.2">
      <c r="A531" t="s">
        <v>543</v>
      </c>
      <c r="B531">
        <v>0</v>
      </c>
      <c r="C531">
        <v>0</v>
      </c>
      <c r="D531">
        <v>0</v>
      </c>
      <c r="E531">
        <v>1</v>
      </c>
      <c r="F531">
        <v>0</v>
      </c>
      <c r="G531">
        <v>0</v>
      </c>
      <c r="H531">
        <v>1</v>
      </c>
      <c r="I531" t="str" cm="1">
        <f t="array" ref="I531">TEXT(SUM(10^Code_Mask*(Cohort[[#This Row],[Fetal Pilot Scans, validated or not]:[Has child had an 18 month assessment.  NB this includes limited data, courtesy assessments etc]]&gt;0)),"0000000")</f>
        <v>0100100</v>
      </c>
      <c r="M531" s="1" t="str">
        <f>VLOOKUP(Cohort[[#This Row],[Code]],Codes[],COLUMN(Codes[[#Headers],[Meaning]]),FALSE)</f>
        <v>Term scan, Assessed at 18 months</v>
      </c>
      <c r="N531" s="1" t="str">
        <f>VLOOKUP(Cohort[[#This Row],[Code]],Codes[],COLUMN(Codes[[#Headers],[Parents Demographic]]),FALSE)</f>
        <v>Yes</v>
      </c>
      <c r="O531" s="1" t="str">
        <f>VLOOKUP(Cohort[[#This Row],[Code]],Codes[],COLUMN(Codes[[#Headers],[Mother''s Past Medical History]]),FALSE)</f>
        <v>Yes</v>
      </c>
      <c r="P531" s="1" t="str">
        <f>VLOOKUP(Cohort[[#This Row],[Code]],Codes[],COLUMN(Codes[[#Headers],[EDD + Mode of Conception]]),FALSE)</f>
        <v>Yes</v>
      </c>
      <c r="Q531" s="1" t="str">
        <f>VLOOKUP(Cohort[[#This Row],[Code]],Codes[],COLUMN(Codes[[#Headers],[Late Pregnancy History]]),FALSE)</f>
        <v>Yes</v>
      </c>
      <c r="R531" s="1" t="str">
        <f>VLOOKUP(Cohort[[#This Row],[Code]],Codes[],COLUMN(Codes[[#Headers],[Labour History]]),FALSE)</f>
        <v>Yes</v>
      </c>
      <c r="S531" s="1" t="str">
        <f>VLOOKUP(Cohort[[#This Row],[Code]],Codes[],COLUMN(Codes[[#Headers],[Baby Background Information]]),FALSE)</f>
        <v>Yes</v>
      </c>
      <c r="T531" s="1" t="str">
        <f>VLOOKUP(Cohort[[#This Row],[Code]],Codes[],COLUMN(Codes[[#Headers],[EPDS]]),FALSE)</f>
        <v>Yes</v>
      </c>
      <c r="U531" s="1" t="str">
        <f>VLOOKUP(Cohort[[#This Row],[Code]],Codes[],COLUMN(Codes[[#Headers],[Mother''s Medications]]),FALSE)</f>
        <v>Yes</v>
      </c>
      <c r="V531" s="1" t="str">
        <f>VLOOKUP(Cohort[[#This Row],[Code]],Codes[],COLUMN(Codes[[#Headers],[Baby Medications]]),FALSE)</f>
        <v>Yes</v>
      </c>
      <c r="W531" s="1" t="str">
        <f>VLOOKUP(Cohort[[#This Row],[Code]],Codes[],COLUMN(Codes[[#Headers],[Obstetric Histpry]]),FALSE)</f>
        <v>Yes</v>
      </c>
      <c r="X531" s="1" t="str">
        <f>VLOOKUP(Cohort[[#This Row],[Code]],Codes[],COLUMN(Codes[[#Headers],[18 Month Follow on Data]]),FALSE)</f>
        <v>Yes</v>
      </c>
    </row>
    <row r="532" spans="1:24" x14ac:dyDescent="0.2">
      <c r="A532" t="s">
        <v>544</v>
      </c>
      <c r="B532">
        <v>0</v>
      </c>
      <c r="C532">
        <v>0</v>
      </c>
      <c r="D532">
        <v>0</v>
      </c>
      <c r="E532">
        <v>1</v>
      </c>
      <c r="F532">
        <v>0</v>
      </c>
      <c r="G532">
        <v>0</v>
      </c>
      <c r="H532">
        <v>1</v>
      </c>
      <c r="I532" t="str" cm="1">
        <f t="array" ref="I532">TEXT(SUM(10^Code_Mask*(Cohort[[#This Row],[Fetal Pilot Scans, validated or not]:[Has child had an 18 month assessment.  NB this includes limited data, courtesy assessments etc]]&gt;0)),"0000000")</f>
        <v>0100100</v>
      </c>
      <c r="M532" s="1" t="str">
        <f>VLOOKUP(Cohort[[#This Row],[Code]],Codes[],COLUMN(Codes[[#Headers],[Meaning]]),FALSE)</f>
        <v>Term scan, Assessed at 18 months</v>
      </c>
      <c r="N532" s="1" t="str">
        <f>VLOOKUP(Cohort[[#This Row],[Code]],Codes[],COLUMN(Codes[[#Headers],[Parents Demographic]]),FALSE)</f>
        <v>Yes</v>
      </c>
      <c r="O532" s="1" t="str">
        <f>VLOOKUP(Cohort[[#This Row],[Code]],Codes[],COLUMN(Codes[[#Headers],[Mother''s Past Medical History]]),FALSE)</f>
        <v>Yes</v>
      </c>
      <c r="P532" s="1" t="str">
        <f>VLOOKUP(Cohort[[#This Row],[Code]],Codes[],COLUMN(Codes[[#Headers],[EDD + Mode of Conception]]),FALSE)</f>
        <v>Yes</v>
      </c>
      <c r="Q532" s="1" t="str">
        <f>VLOOKUP(Cohort[[#This Row],[Code]],Codes[],COLUMN(Codes[[#Headers],[Late Pregnancy History]]),FALSE)</f>
        <v>Yes</v>
      </c>
      <c r="R532" s="1" t="str">
        <f>VLOOKUP(Cohort[[#This Row],[Code]],Codes[],COLUMN(Codes[[#Headers],[Labour History]]),FALSE)</f>
        <v>Yes</v>
      </c>
      <c r="S532" s="1" t="str">
        <f>VLOOKUP(Cohort[[#This Row],[Code]],Codes[],COLUMN(Codes[[#Headers],[Baby Background Information]]),FALSE)</f>
        <v>Yes</v>
      </c>
      <c r="T532" s="1" t="str">
        <f>VLOOKUP(Cohort[[#This Row],[Code]],Codes[],COLUMN(Codes[[#Headers],[EPDS]]),FALSE)</f>
        <v>Yes</v>
      </c>
      <c r="U532" s="1" t="str">
        <f>VLOOKUP(Cohort[[#This Row],[Code]],Codes[],COLUMN(Codes[[#Headers],[Mother''s Medications]]),FALSE)</f>
        <v>Yes</v>
      </c>
      <c r="V532" s="1" t="str">
        <f>VLOOKUP(Cohort[[#This Row],[Code]],Codes[],COLUMN(Codes[[#Headers],[Baby Medications]]),FALSE)</f>
        <v>Yes</v>
      </c>
      <c r="W532" s="1" t="str">
        <f>VLOOKUP(Cohort[[#This Row],[Code]],Codes[],COLUMN(Codes[[#Headers],[Obstetric Histpry]]),FALSE)</f>
        <v>Yes</v>
      </c>
      <c r="X532" s="1" t="str">
        <f>VLOOKUP(Cohort[[#This Row],[Code]],Codes[],COLUMN(Codes[[#Headers],[18 Month Follow on Data]]),FALSE)</f>
        <v>Yes</v>
      </c>
    </row>
    <row r="533" spans="1:24" x14ac:dyDescent="0.2">
      <c r="A533" t="s">
        <v>545</v>
      </c>
      <c r="B533">
        <v>2</v>
      </c>
      <c r="C533">
        <v>0</v>
      </c>
      <c r="D533">
        <v>0</v>
      </c>
      <c r="E533">
        <v>1</v>
      </c>
      <c r="F533">
        <v>0</v>
      </c>
      <c r="G533">
        <v>0</v>
      </c>
      <c r="H533">
        <v>1</v>
      </c>
      <c r="I533" t="str" cm="1">
        <f t="array" ref="I533">TEXT(SUM(10^Code_Mask*(Cohort[[#This Row],[Fetal Pilot Scans, validated or not]:[Has child had an 18 month assessment.  NB this includes limited data, courtesy assessments etc]]&gt;0)),"0000000")</f>
        <v>0100110</v>
      </c>
      <c r="M533" s="1" t="str">
        <f>VLOOKUP(Cohort[[#This Row],[Code]],Codes[],COLUMN(Codes[[#Headers],[Meaning]]),FALSE)</f>
        <v>Term scan + fetal pilot assessed at 18 months</v>
      </c>
      <c r="N533" s="1" t="str">
        <f>VLOOKUP(Cohort[[#This Row],[Code]],Codes[],COLUMN(Codes[[#Headers],[Parents Demographic]]),FALSE)</f>
        <v>Yes</v>
      </c>
      <c r="O533" s="1" t="str">
        <f>VLOOKUP(Cohort[[#This Row],[Code]],Codes[],COLUMN(Codes[[#Headers],[Mother''s Past Medical History]]),FALSE)</f>
        <v>Yes</v>
      </c>
      <c r="P533" s="1" t="str">
        <f>VLOOKUP(Cohort[[#This Row],[Code]],Codes[],COLUMN(Codes[[#Headers],[EDD + Mode of Conception]]),FALSE)</f>
        <v>Yes</v>
      </c>
      <c r="Q533" s="1" t="str">
        <f>VLOOKUP(Cohort[[#This Row],[Code]],Codes[],COLUMN(Codes[[#Headers],[Late Pregnancy History]]),FALSE)</f>
        <v>Yes</v>
      </c>
      <c r="R533" s="1" t="str">
        <f>VLOOKUP(Cohort[[#This Row],[Code]],Codes[],COLUMN(Codes[[#Headers],[Labour History]]),FALSE)</f>
        <v>Yes</v>
      </c>
      <c r="S533" s="1" t="str">
        <f>VLOOKUP(Cohort[[#This Row],[Code]],Codes[],COLUMN(Codes[[#Headers],[Baby Background Information]]),FALSE)</f>
        <v>Yes</v>
      </c>
      <c r="T533" s="1" t="str">
        <f>VLOOKUP(Cohort[[#This Row],[Code]],Codes[],COLUMN(Codes[[#Headers],[EPDS]]),FALSE)</f>
        <v>Yes</v>
      </c>
      <c r="U533" s="1" t="str">
        <f>VLOOKUP(Cohort[[#This Row],[Code]],Codes[],COLUMN(Codes[[#Headers],[Mother''s Medications]]),FALSE)</f>
        <v>Yes</v>
      </c>
      <c r="V533" s="1" t="str">
        <f>VLOOKUP(Cohort[[#This Row],[Code]],Codes[],COLUMN(Codes[[#Headers],[Baby Medications]]),FALSE)</f>
        <v>Yes</v>
      </c>
      <c r="W533" s="1" t="str">
        <f>VLOOKUP(Cohort[[#This Row],[Code]],Codes[],COLUMN(Codes[[#Headers],[Obstetric Histpry]]),FALSE)</f>
        <v>Yes</v>
      </c>
      <c r="X533" s="1" t="str">
        <f>VLOOKUP(Cohort[[#This Row],[Code]],Codes[],COLUMN(Codes[[#Headers],[18 Month Follow on Data]]),FALSE)</f>
        <v>Yes</v>
      </c>
    </row>
    <row r="534" spans="1:24" x14ac:dyDescent="0.2">
      <c r="A534" t="s">
        <v>546</v>
      </c>
      <c r="B534">
        <v>0</v>
      </c>
      <c r="C534">
        <v>0</v>
      </c>
      <c r="D534">
        <v>0</v>
      </c>
      <c r="E534">
        <v>0</v>
      </c>
      <c r="F534">
        <v>1</v>
      </c>
      <c r="G534">
        <v>0</v>
      </c>
      <c r="H534">
        <v>1</v>
      </c>
      <c r="I534" t="str" cm="1">
        <f t="array" ref="I534">TEXT(SUM(10^Code_Mask*(Cohort[[#This Row],[Fetal Pilot Scans, validated or not]:[Has child had an 18 month assessment.  NB this includes limited data, courtesy assessments etc]]&gt;0)),"0000000")</f>
        <v>0010100</v>
      </c>
      <c r="M534" s="1" t="str">
        <f>VLOOKUP(Cohort[[#This Row],[Code]],Codes[],COLUMN(Codes[[#Headers],[Meaning]]),FALSE)</f>
        <v>Pre-term scan, no other scans, assessed at 18 months</v>
      </c>
      <c r="N534" s="1" t="str">
        <f>VLOOKUP(Cohort[[#This Row],[Code]],Codes[],COLUMN(Codes[[#Headers],[Parents Demographic]]),FALSE)</f>
        <v>Yes</v>
      </c>
      <c r="O534" s="1" t="str">
        <f>VLOOKUP(Cohort[[#This Row],[Code]],Codes[],COLUMN(Codes[[#Headers],[Mother''s Past Medical History]]),FALSE)</f>
        <v>Yes</v>
      </c>
      <c r="P534" s="1" t="str">
        <f>VLOOKUP(Cohort[[#This Row],[Code]],Codes[],COLUMN(Codes[[#Headers],[EDD + Mode of Conception]]),FALSE)</f>
        <v>Yes</v>
      </c>
      <c r="Q534" s="1" t="str">
        <f>VLOOKUP(Cohort[[#This Row],[Code]],Codes[],COLUMN(Codes[[#Headers],[Late Pregnancy History]]),FALSE)</f>
        <v>Yes</v>
      </c>
      <c r="R534" s="1" t="str">
        <f>VLOOKUP(Cohort[[#This Row],[Code]],Codes[],COLUMN(Codes[[#Headers],[Labour History]]),FALSE)</f>
        <v>Yes</v>
      </c>
      <c r="S534" s="1" t="str">
        <f>VLOOKUP(Cohort[[#This Row],[Code]],Codes[],COLUMN(Codes[[#Headers],[Baby Background Information]]),FALSE)</f>
        <v>Yes</v>
      </c>
      <c r="T534" s="1" t="str">
        <f>VLOOKUP(Cohort[[#This Row],[Code]],Codes[],COLUMN(Codes[[#Headers],[EPDS]]),FALSE)</f>
        <v>Yes</v>
      </c>
      <c r="U534" s="1" t="str">
        <f>VLOOKUP(Cohort[[#This Row],[Code]],Codes[],COLUMN(Codes[[#Headers],[Mother''s Medications]]),FALSE)</f>
        <v>Yes</v>
      </c>
      <c r="V534" s="1" t="str">
        <f>VLOOKUP(Cohort[[#This Row],[Code]],Codes[],COLUMN(Codes[[#Headers],[Baby Medications]]),FALSE)</f>
        <v>Yes</v>
      </c>
      <c r="W534" s="1" t="str">
        <f>VLOOKUP(Cohort[[#This Row],[Code]],Codes[],COLUMN(Codes[[#Headers],[Obstetric Histpry]]),FALSE)</f>
        <v>Yes</v>
      </c>
      <c r="X534" s="1" t="str">
        <f>VLOOKUP(Cohort[[#This Row],[Code]],Codes[],COLUMN(Codes[[#Headers],[18 Month Follow on Data]]),FALSE)</f>
        <v>Yes</v>
      </c>
    </row>
    <row r="535" spans="1:24" x14ac:dyDescent="0.2">
      <c r="A535" t="s">
        <v>547</v>
      </c>
      <c r="B535">
        <v>0</v>
      </c>
      <c r="C535">
        <v>0</v>
      </c>
      <c r="D535">
        <v>0</v>
      </c>
      <c r="E535">
        <v>1</v>
      </c>
      <c r="F535">
        <v>0</v>
      </c>
      <c r="G535">
        <v>0</v>
      </c>
      <c r="H535">
        <v>1</v>
      </c>
      <c r="I535" t="str" cm="1">
        <f t="array" ref="I535">TEXT(SUM(10^Code_Mask*(Cohort[[#This Row],[Fetal Pilot Scans, validated or not]:[Has child had an 18 month assessment.  NB this includes limited data, courtesy assessments etc]]&gt;0)),"0000000")</f>
        <v>0100100</v>
      </c>
      <c r="M535" s="1" t="str">
        <f>VLOOKUP(Cohort[[#This Row],[Code]],Codes[],COLUMN(Codes[[#Headers],[Meaning]]),FALSE)</f>
        <v>Term scan, Assessed at 18 months</v>
      </c>
      <c r="N535" s="1" t="str">
        <f>VLOOKUP(Cohort[[#This Row],[Code]],Codes[],COLUMN(Codes[[#Headers],[Parents Demographic]]),FALSE)</f>
        <v>Yes</v>
      </c>
      <c r="O535" s="1" t="str">
        <f>VLOOKUP(Cohort[[#This Row],[Code]],Codes[],COLUMN(Codes[[#Headers],[Mother''s Past Medical History]]),FALSE)</f>
        <v>Yes</v>
      </c>
      <c r="P535" s="1" t="str">
        <f>VLOOKUP(Cohort[[#This Row],[Code]],Codes[],COLUMN(Codes[[#Headers],[EDD + Mode of Conception]]),FALSE)</f>
        <v>Yes</v>
      </c>
      <c r="Q535" s="1" t="str">
        <f>VLOOKUP(Cohort[[#This Row],[Code]],Codes[],COLUMN(Codes[[#Headers],[Late Pregnancy History]]),FALSE)</f>
        <v>Yes</v>
      </c>
      <c r="R535" s="1" t="str">
        <f>VLOOKUP(Cohort[[#This Row],[Code]],Codes[],COLUMN(Codes[[#Headers],[Labour History]]),FALSE)</f>
        <v>Yes</v>
      </c>
      <c r="S535" s="1" t="str">
        <f>VLOOKUP(Cohort[[#This Row],[Code]],Codes[],COLUMN(Codes[[#Headers],[Baby Background Information]]),FALSE)</f>
        <v>Yes</v>
      </c>
      <c r="T535" s="1" t="str">
        <f>VLOOKUP(Cohort[[#This Row],[Code]],Codes[],COLUMN(Codes[[#Headers],[EPDS]]),FALSE)</f>
        <v>Yes</v>
      </c>
      <c r="U535" s="1" t="str">
        <f>VLOOKUP(Cohort[[#This Row],[Code]],Codes[],COLUMN(Codes[[#Headers],[Mother''s Medications]]),FALSE)</f>
        <v>Yes</v>
      </c>
      <c r="V535" s="1" t="str">
        <f>VLOOKUP(Cohort[[#This Row],[Code]],Codes[],COLUMN(Codes[[#Headers],[Baby Medications]]),FALSE)</f>
        <v>Yes</v>
      </c>
      <c r="W535" s="1" t="str">
        <f>VLOOKUP(Cohort[[#This Row],[Code]],Codes[],COLUMN(Codes[[#Headers],[Obstetric Histpry]]),FALSE)</f>
        <v>Yes</v>
      </c>
      <c r="X535" s="1" t="str">
        <f>VLOOKUP(Cohort[[#This Row],[Code]],Codes[],COLUMN(Codes[[#Headers],[18 Month Follow on Data]]),FALSE)</f>
        <v>Yes</v>
      </c>
    </row>
    <row r="536" spans="1:24" x14ac:dyDescent="0.2">
      <c r="A536" t="s">
        <v>548</v>
      </c>
      <c r="B536">
        <v>1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 t="str" cm="1">
        <f t="array" ref="I536">TEXT(SUM(10^Code_Mask*(Cohort[[#This Row],[Fetal Pilot Scans, validated or not]:[Has child had an 18 month assessment.  NB this includes limited data, courtesy assessments etc]]&gt;0)),"0000000")</f>
        <v>0000010</v>
      </c>
      <c r="M536" s="1" t="str">
        <f>VLOOKUP(Cohort[[#This Row],[Code]],Codes[],COLUMN(Codes[[#Headers],[Meaning]]),FALSE)</f>
        <v>Fetal pilot.  Not assessed.  Enrolment, EPDS, not cleaned</v>
      </c>
      <c r="N536" s="1" t="str">
        <f>VLOOKUP(Cohort[[#This Row],[Code]],Codes[],COLUMN(Codes[[#Headers],[Parents Demographic]]),FALSE)</f>
        <v>Yes - uncleaned</v>
      </c>
      <c r="O536" s="1" t="str">
        <f>VLOOKUP(Cohort[[#This Row],[Code]],Codes[],COLUMN(Codes[[#Headers],[Mother''s Past Medical History]]),FALSE)</f>
        <v>Yes - uncleaned</v>
      </c>
      <c r="P536" s="1" t="str">
        <f>VLOOKUP(Cohort[[#This Row],[Code]],Codes[],COLUMN(Codes[[#Headers],[EDD + Mode of Conception]]),FALSE)</f>
        <v>Yes - uncleaned</v>
      </c>
      <c r="Q536" s="1" t="str">
        <f>VLOOKUP(Cohort[[#This Row],[Code]],Codes[],COLUMN(Codes[[#Headers],[Late Pregnancy History]]),FALSE)</f>
        <v>No</v>
      </c>
      <c r="R536" s="1" t="str">
        <f>VLOOKUP(Cohort[[#This Row],[Code]],Codes[],COLUMN(Codes[[#Headers],[Labour History]]),FALSE)</f>
        <v>No</v>
      </c>
      <c r="S536" s="1" t="str">
        <f>VLOOKUP(Cohort[[#This Row],[Code]],Codes[],COLUMN(Codes[[#Headers],[Baby Background Information]]),FALSE)</f>
        <v>No</v>
      </c>
      <c r="T536" s="1" t="str">
        <f>VLOOKUP(Cohort[[#This Row],[Code]],Codes[],COLUMN(Codes[[#Headers],[EPDS]]),FALSE)</f>
        <v>Yes</v>
      </c>
      <c r="U536" s="1" t="str">
        <f>VLOOKUP(Cohort[[#This Row],[Code]],Codes[],COLUMN(Codes[[#Headers],[Mother''s Medications]]),FALSE)</f>
        <v>Yes - uncleaned</v>
      </c>
      <c r="V536" s="1" t="str">
        <f>VLOOKUP(Cohort[[#This Row],[Code]],Codes[],COLUMN(Codes[[#Headers],[Baby Medications]]),FALSE)</f>
        <v>No</v>
      </c>
      <c r="W536" s="1" t="str">
        <f>VLOOKUP(Cohort[[#This Row],[Code]],Codes[],COLUMN(Codes[[#Headers],[Obstetric Histpry]]),FALSE)</f>
        <v>Yes - uncleaned</v>
      </c>
      <c r="X536" s="1" t="str">
        <f>VLOOKUP(Cohort[[#This Row],[Code]],Codes[],COLUMN(Codes[[#Headers],[18 Month Follow on Data]]),FALSE)</f>
        <v>No</v>
      </c>
    </row>
    <row r="537" spans="1:24" x14ac:dyDescent="0.2">
      <c r="A537" t="s">
        <v>549</v>
      </c>
      <c r="B537">
        <v>0</v>
      </c>
      <c r="C537">
        <v>0</v>
      </c>
      <c r="D537">
        <v>0</v>
      </c>
      <c r="E537">
        <v>1</v>
      </c>
      <c r="F537">
        <v>0</v>
      </c>
      <c r="G537">
        <v>0</v>
      </c>
      <c r="H537">
        <v>1</v>
      </c>
      <c r="I537" t="str" cm="1">
        <f t="array" ref="I537">TEXT(SUM(10^Code_Mask*(Cohort[[#This Row],[Fetal Pilot Scans, validated or not]:[Has child had an 18 month assessment.  NB this includes limited data, courtesy assessments etc]]&gt;0)),"0000000")</f>
        <v>0100100</v>
      </c>
      <c r="M537" s="1" t="str">
        <f>VLOOKUP(Cohort[[#This Row],[Code]],Codes[],COLUMN(Codes[[#Headers],[Meaning]]),FALSE)</f>
        <v>Term scan, Assessed at 18 months</v>
      </c>
      <c r="N537" s="1" t="str">
        <f>VLOOKUP(Cohort[[#This Row],[Code]],Codes[],COLUMN(Codes[[#Headers],[Parents Demographic]]),FALSE)</f>
        <v>Yes</v>
      </c>
      <c r="O537" s="1" t="str">
        <f>VLOOKUP(Cohort[[#This Row],[Code]],Codes[],COLUMN(Codes[[#Headers],[Mother''s Past Medical History]]),FALSE)</f>
        <v>Yes</v>
      </c>
      <c r="P537" s="1" t="str">
        <f>VLOOKUP(Cohort[[#This Row],[Code]],Codes[],COLUMN(Codes[[#Headers],[EDD + Mode of Conception]]),FALSE)</f>
        <v>Yes</v>
      </c>
      <c r="Q537" s="1" t="str">
        <f>VLOOKUP(Cohort[[#This Row],[Code]],Codes[],COLUMN(Codes[[#Headers],[Late Pregnancy History]]),FALSE)</f>
        <v>Yes</v>
      </c>
      <c r="R537" s="1" t="str">
        <f>VLOOKUP(Cohort[[#This Row],[Code]],Codes[],COLUMN(Codes[[#Headers],[Labour History]]),FALSE)</f>
        <v>Yes</v>
      </c>
      <c r="S537" s="1" t="str">
        <f>VLOOKUP(Cohort[[#This Row],[Code]],Codes[],COLUMN(Codes[[#Headers],[Baby Background Information]]),FALSE)</f>
        <v>Yes</v>
      </c>
      <c r="T537" s="1" t="str">
        <f>VLOOKUP(Cohort[[#This Row],[Code]],Codes[],COLUMN(Codes[[#Headers],[EPDS]]),FALSE)</f>
        <v>Yes</v>
      </c>
      <c r="U537" s="1" t="str">
        <f>VLOOKUP(Cohort[[#This Row],[Code]],Codes[],COLUMN(Codes[[#Headers],[Mother''s Medications]]),FALSE)</f>
        <v>Yes</v>
      </c>
      <c r="V537" s="1" t="str">
        <f>VLOOKUP(Cohort[[#This Row],[Code]],Codes[],COLUMN(Codes[[#Headers],[Baby Medications]]),FALSE)</f>
        <v>Yes</v>
      </c>
      <c r="W537" s="1" t="str">
        <f>VLOOKUP(Cohort[[#This Row],[Code]],Codes[],COLUMN(Codes[[#Headers],[Obstetric Histpry]]),FALSE)</f>
        <v>Yes</v>
      </c>
      <c r="X537" s="1" t="str">
        <f>VLOOKUP(Cohort[[#This Row],[Code]],Codes[],COLUMN(Codes[[#Headers],[18 Month Follow on Data]]),FALSE)</f>
        <v>Yes</v>
      </c>
    </row>
    <row r="538" spans="1:24" x14ac:dyDescent="0.2">
      <c r="A538" t="s">
        <v>550</v>
      </c>
      <c r="B538">
        <v>1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 t="str" cm="1">
        <f t="array" ref="I538">TEXT(SUM(10^Code_Mask*(Cohort[[#This Row],[Fetal Pilot Scans, validated or not]:[Has child had an 18 month assessment.  NB this includes limited data, courtesy assessments etc]]&gt;0)),"0000000")</f>
        <v>0000010</v>
      </c>
      <c r="M538" s="1" t="str">
        <f>VLOOKUP(Cohort[[#This Row],[Code]],Codes[],COLUMN(Codes[[#Headers],[Meaning]]),FALSE)</f>
        <v>Fetal pilot.  Not assessed.  Enrolment, EPDS, not cleaned</v>
      </c>
      <c r="N538" s="1" t="str">
        <f>VLOOKUP(Cohort[[#This Row],[Code]],Codes[],COLUMN(Codes[[#Headers],[Parents Demographic]]),FALSE)</f>
        <v>Yes - uncleaned</v>
      </c>
      <c r="O538" s="1" t="str">
        <f>VLOOKUP(Cohort[[#This Row],[Code]],Codes[],COLUMN(Codes[[#Headers],[Mother''s Past Medical History]]),FALSE)</f>
        <v>Yes - uncleaned</v>
      </c>
      <c r="P538" s="1" t="str">
        <f>VLOOKUP(Cohort[[#This Row],[Code]],Codes[],COLUMN(Codes[[#Headers],[EDD + Mode of Conception]]),FALSE)</f>
        <v>Yes - uncleaned</v>
      </c>
      <c r="Q538" s="1" t="str">
        <f>VLOOKUP(Cohort[[#This Row],[Code]],Codes[],COLUMN(Codes[[#Headers],[Late Pregnancy History]]),FALSE)</f>
        <v>No</v>
      </c>
      <c r="R538" s="1" t="str">
        <f>VLOOKUP(Cohort[[#This Row],[Code]],Codes[],COLUMN(Codes[[#Headers],[Labour History]]),FALSE)</f>
        <v>No</v>
      </c>
      <c r="S538" s="1" t="str">
        <f>VLOOKUP(Cohort[[#This Row],[Code]],Codes[],COLUMN(Codes[[#Headers],[Baby Background Information]]),FALSE)</f>
        <v>No</v>
      </c>
      <c r="T538" s="1" t="str">
        <f>VLOOKUP(Cohort[[#This Row],[Code]],Codes[],COLUMN(Codes[[#Headers],[EPDS]]),FALSE)</f>
        <v>Yes</v>
      </c>
      <c r="U538" s="1" t="str">
        <f>VLOOKUP(Cohort[[#This Row],[Code]],Codes[],COLUMN(Codes[[#Headers],[Mother''s Medications]]),FALSE)</f>
        <v>Yes - uncleaned</v>
      </c>
      <c r="V538" s="1" t="str">
        <f>VLOOKUP(Cohort[[#This Row],[Code]],Codes[],COLUMN(Codes[[#Headers],[Baby Medications]]),FALSE)</f>
        <v>No</v>
      </c>
      <c r="W538" s="1" t="str">
        <f>VLOOKUP(Cohort[[#This Row],[Code]],Codes[],COLUMN(Codes[[#Headers],[Obstetric Histpry]]),FALSE)</f>
        <v>Yes - uncleaned</v>
      </c>
      <c r="X538" s="1" t="str">
        <f>VLOOKUP(Cohort[[#This Row],[Code]],Codes[],COLUMN(Codes[[#Headers],[18 Month Follow on Data]]),FALSE)</f>
        <v>No</v>
      </c>
    </row>
    <row r="539" spans="1:24" x14ac:dyDescent="0.2">
      <c r="A539" t="s">
        <v>551</v>
      </c>
      <c r="B539">
        <v>2</v>
      </c>
      <c r="C539">
        <v>0</v>
      </c>
      <c r="D539">
        <v>0</v>
      </c>
      <c r="E539">
        <v>1</v>
      </c>
      <c r="F539">
        <v>0</v>
      </c>
      <c r="G539">
        <v>0</v>
      </c>
      <c r="H539">
        <v>1</v>
      </c>
      <c r="I539" t="str" cm="1">
        <f t="array" ref="I539">TEXT(SUM(10^Code_Mask*(Cohort[[#This Row],[Fetal Pilot Scans, validated or not]:[Has child had an 18 month assessment.  NB this includes limited data, courtesy assessments etc]]&gt;0)),"0000000")</f>
        <v>0100110</v>
      </c>
      <c r="M539" s="1" t="str">
        <f>VLOOKUP(Cohort[[#This Row],[Code]],Codes[],COLUMN(Codes[[#Headers],[Meaning]]),FALSE)</f>
        <v>Term scan + fetal pilot assessed at 18 months</v>
      </c>
      <c r="N539" s="1" t="str">
        <f>VLOOKUP(Cohort[[#This Row],[Code]],Codes[],COLUMN(Codes[[#Headers],[Parents Demographic]]),FALSE)</f>
        <v>Yes</v>
      </c>
      <c r="O539" s="1" t="str">
        <f>VLOOKUP(Cohort[[#This Row],[Code]],Codes[],COLUMN(Codes[[#Headers],[Mother''s Past Medical History]]),FALSE)</f>
        <v>Yes</v>
      </c>
      <c r="P539" s="1" t="str">
        <f>VLOOKUP(Cohort[[#This Row],[Code]],Codes[],COLUMN(Codes[[#Headers],[EDD + Mode of Conception]]),FALSE)</f>
        <v>Yes</v>
      </c>
      <c r="Q539" s="1" t="str">
        <f>VLOOKUP(Cohort[[#This Row],[Code]],Codes[],COLUMN(Codes[[#Headers],[Late Pregnancy History]]),FALSE)</f>
        <v>Yes</v>
      </c>
      <c r="R539" s="1" t="str">
        <f>VLOOKUP(Cohort[[#This Row],[Code]],Codes[],COLUMN(Codes[[#Headers],[Labour History]]),FALSE)</f>
        <v>Yes</v>
      </c>
      <c r="S539" s="1" t="str">
        <f>VLOOKUP(Cohort[[#This Row],[Code]],Codes[],COLUMN(Codes[[#Headers],[Baby Background Information]]),FALSE)</f>
        <v>Yes</v>
      </c>
      <c r="T539" s="1" t="str">
        <f>VLOOKUP(Cohort[[#This Row],[Code]],Codes[],COLUMN(Codes[[#Headers],[EPDS]]),FALSE)</f>
        <v>Yes</v>
      </c>
      <c r="U539" s="1" t="str">
        <f>VLOOKUP(Cohort[[#This Row],[Code]],Codes[],COLUMN(Codes[[#Headers],[Mother''s Medications]]),FALSE)</f>
        <v>Yes</v>
      </c>
      <c r="V539" s="1" t="str">
        <f>VLOOKUP(Cohort[[#This Row],[Code]],Codes[],COLUMN(Codes[[#Headers],[Baby Medications]]),FALSE)</f>
        <v>Yes</v>
      </c>
      <c r="W539" s="1" t="str">
        <f>VLOOKUP(Cohort[[#This Row],[Code]],Codes[],COLUMN(Codes[[#Headers],[Obstetric Histpry]]),FALSE)</f>
        <v>Yes</v>
      </c>
      <c r="X539" s="1" t="str">
        <f>VLOOKUP(Cohort[[#This Row],[Code]],Codes[],COLUMN(Codes[[#Headers],[18 Month Follow on Data]]),FALSE)</f>
        <v>Yes</v>
      </c>
    </row>
    <row r="540" spans="1:24" x14ac:dyDescent="0.2">
      <c r="A540" t="s">
        <v>552</v>
      </c>
      <c r="B540">
        <v>0</v>
      </c>
      <c r="C540">
        <v>0</v>
      </c>
      <c r="D540">
        <v>0</v>
      </c>
      <c r="E540">
        <v>0</v>
      </c>
      <c r="F540">
        <v>1</v>
      </c>
      <c r="G540">
        <v>1</v>
      </c>
      <c r="H540">
        <v>1</v>
      </c>
      <c r="I540" t="str" cm="1">
        <f t="array" ref="I540">TEXT(SUM(10^Code_Mask*(Cohort[[#This Row],[Fetal Pilot Scans, validated or not]:[Has child had an 18 month assessment.  NB this includes limited data, courtesy assessments etc]]&gt;0)),"0000000")</f>
        <v>0011100</v>
      </c>
      <c r="M540" s="1" t="str">
        <f>VLOOKUP(Cohort[[#This Row],[Code]],Codes[],COLUMN(Codes[[#Headers],[Meaning]]),FALSE)</f>
        <v>Pre-term and pre-term at term scans, assessed at 18 months</v>
      </c>
      <c r="N540" s="1" t="str">
        <f>VLOOKUP(Cohort[[#This Row],[Code]],Codes[],COLUMN(Codes[[#Headers],[Parents Demographic]]),FALSE)</f>
        <v>Yes</v>
      </c>
      <c r="O540" s="1" t="str">
        <f>VLOOKUP(Cohort[[#This Row],[Code]],Codes[],COLUMN(Codes[[#Headers],[Mother''s Past Medical History]]),FALSE)</f>
        <v>Yes</v>
      </c>
      <c r="P540" s="1" t="str">
        <f>VLOOKUP(Cohort[[#This Row],[Code]],Codes[],COLUMN(Codes[[#Headers],[EDD + Mode of Conception]]),FALSE)</f>
        <v>Yes</v>
      </c>
      <c r="Q540" s="1" t="str">
        <f>VLOOKUP(Cohort[[#This Row],[Code]],Codes[],COLUMN(Codes[[#Headers],[Late Pregnancy History]]),FALSE)</f>
        <v>Yes</v>
      </c>
      <c r="R540" s="1" t="str">
        <f>VLOOKUP(Cohort[[#This Row],[Code]],Codes[],COLUMN(Codes[[#Headers],[Labour History]]),FALSE)</f>
        <v>Yes</v>
      </c>
      <c r="S540" s="1" t="str">
        <f>VLOOKUP(Cohort[[#This Row],[Code]],Codes[],COLUMN(Codes[[#Headers],[Baby Background Information]]),FALSE)</f>
        <v>Yes</v>
      </c>
      <c r="T540" s="1" t="str">
        <f>VLOOKUP(Cohort[[#This Row],[Code]],Codes[],COLUMN(Codes[[#Headers],[EPDS]]),FALSE)</f>
        <v>Yes</v>
      </c>
      <c r="U540" s="1" t="str">
        <f>VLOOKUP(Cohort[[#This Row],[Code]],Codes[],COLUMN(Codes[[#Headers],[Mother''s Medications]]),FALSE)</f>
        <v>Yes</v>
      </c>
      <c r="V540" s="1" t="str">
        <f>VLOOKUP(Cohort[[#This Row],[Code]],Codes[],COLUMN(Codes[[#Headers],[Baby Medications]]),FALSE)</f>
        <v>Yes</v>
      </c>
      <c r="W540" s="1" t="str">
        <f>VLOOKUP(Cohort[[#This Row],[Code]],Codes[],COLUMN(Codes[[#Headers],[Obstetric Histpry]]),FALSE)</f>
        <v>Yes</v>
      </c>
      <c r="X540" s="1" t="str">
        <f>VLOOKUP(Cohort[[#This Row],[Code]],Codes[],COLUMN(Codes[[#Headers],[18 Month Follow on Data]]),FALSE)</f>
        <v>Yes</v>
      </c>
    </row>
    <row r="541" spans="1:24" x14ac:dyDescent="0.2">
      <c r="A541" t="s">
        <v>553</v>
      </c>
      <c r="B541">
        <v>0</v>
      </c>
      <c r="C541">
        <v>0</v>
      </c>
      <c r="D541">
        <v>0</v>
      </c>
      <c r="E541">
        <v>0</v>
      </c>
      <c r="F541">
        <v>1</v>
      </c>
      <c r="G541">
        <v>0</v>
      </c>
      <c r="H541">
        <v>1</v>
      </c>
      <c r="I541" t="str" cm="1">
        <f t="array" ref="I541">TEXT(SUM(10^Code_Mask*(Cohort[[#This Row],[Fetal Pilot Scans, validated or not]:[Has child had an 18 month assessment.  NB this includes limited data, courtesy assessments etc]]&gt;0)),"0000000")</f>
        <v>0010100</v>
      </c>
      <c r="M541" s="1" t="str">
        <f>VLOOKUP(Cohort[[#This Row],[Code]],Codes[],COLUMN(Codes[[#Headers],[Meaning]]),FALSE)</f>
        <v>Pre-term scan, no other scans, assessed at 18 months</v>
      </c>
      <c r="N541" s="1" t="str">
        <f>VLOOKUP(Cohort[[#This Row],[Code]],Codes[],COLUMN(Codes[[#Headers],[Parents Demographic]]),FALSE)</f>
        <v>Yes</v>
      </c>
      <c r="O541" s="1" t="str">
        <f>VLOOKUP(Cohort[[#This Row],[Code]],Codes[],COLUMN(Codes[[#Headers],[Mother''s Past Medical History]]),FALSE)</f>
        <v>Yes</v>
      </c>
      <c r="P541" s="1" t="str">
        <f>VLOOKUP(Cohort[[#This Row],[Code]],Codes[],COLUMN(Codes[[#Headers],[EDD + Mode of Conception]]),FALSE)</f>
        <v>Yes</v>
      </c>
      <c r="Q541" s="1" t="str">
        <f>VLOOKUP(Cohort[[#This Row],[Code]],Codes[],COLUMN(Codes[[#Headers],[Late Pregnancy History]]),FALSE)</f>
        <v>Yes</v>
      </c>
      <c r="R541" s="1" t="str">
        <f>VLOOKUP(Cohort[[#This Row],[Code]],Codes[],COLUMN(Codes[[#Headers],[Labour History]]),FALSE)</f>
        <v>Yes</v>
      </c>
      <c r="S541" s="1" t="str">
        <f>VLOOKUP(Cohort[[#This Row],[Code]],Codes[],COLUMN(Codes[[#Headers],[Baby Background Information]]),FALSE)</f>
        <v>Yes</v>
      </c>
      <c r="T541" s="1" t="str">
        <f>VLOOKUP(Cohort[[#This Row],[Code]],Codes[],COLUMN(Codes[[#Headers],[EPDS]]),FALSE)</f>
        <v>Yes</v>
      </c>
      <c r="U541" s="1" t="str">
        <f>VLOOKUP(Cohort[[#This Row],[Code]],Codes[],COLUMN(Codes[[#Headers],[Mother''s Medications]]),FALSE)</f>
        <v>Yes</v>
      </c>
      <c r="V541" s="1" t="str">
        <f>VLOOKUP(Cohort[[#This Row],[Code]],Codes[],COLUMN(Codes[[#Headers],[Baby Medications]]),FALSE)</f>
        <v>Yes</v>
      </c>
      <c r="W541" s="1" t="str">
        <f>VLOOKUP(Cohort[[#This Row],[Code]],Codes[],COLUMN(Codes[[#Headers],[Obstetric Histpry]]),FALSE)</f>
        <v>Yes</v>
      </c>
      <c r="X541" s="1" t="str">
        <f>VLOOKUP(Cohort[[#This Row],[Code]],Codes[],COLUMN(Codes[[#Headers],[18 Month Follow on Data]]),FALSE)</f>
        <v>Yes</v>
      </c>
    </row>
    <row r="542" spans="1:24" x14ac:dyDescent="0.2">
      <c r="A542" t="s">
        <v>554</v>
      </c>
      <c r="B542">
        <v>0</v>
      </c>
      <c r="C542">
        <v>0</v>
      </c>
      <c r="D542">
        <v>0</v>
      </c>
      <c r="E542">
        <v>0</v>
      </c>
      <c r="F542">
        <v>1</v>
      </c>
      <c r="G542">
        <v>0</v>
      </c>
      <c r="H542">
        <v>1</v>
      </c>
      <c r="I542" t="str" cm="1">
        <f t="array" ref="I542">TEXT(SUM(10^Code_Mask*(Cohort[[#This Row],[Fetal Pilot Scans, validated or not]:[Has child had an 18 month assessment.  NB this includes limited data, courtesy assessments etc]]&gt;0)),"0000000")</f>
        <v>0010100</v>
      </c>
      <c r="M542" s="1" t="str">
        <f>VLOOKUP(Cohort[[#This Row],[Code]],Codes[],COLUMN(Codes[[#Headers],[Meaning]]),FALSE)</f>
        <v>Pre-term scan, no other scans, assessed at 18 months</v>
      </c>
      <c r="N542" s="1" t="str">
        <f>VLOOKUP(Cohort[[#This Row],[Code]],Codes[],COLUMN(Codes[[#Headers],[Parents Demographic]]),FALSE)</f>
        <v>Yes</v>
      </c>
      <c r="O542" s="1" t="str">
        <f>VLOOKUP(Cohort[[#This Row],[Code]],Codes[],COLUMN(Codes[[#Headers],[Mother''s Past Medical History]]),FALSE)</f>
        <v>Yes</v>
      </c>
      <c r="P542" s="1" t="str">
        <f>VLOOKUP(Cohort[[#This Row],[Code]],Codes[],COLUMN(Codes[[#Headers],[EDD + Mode of Conception]]),FALSE)</f>
        <v>Yes</v>
      </c>
      <c r="Q542" s="1" t="str">
        <f>VLOOKUP(Cohort[[#This Row],[Code]],Codes[],COLUMN(Codes[[#Headers],[Late Pregnancy History]]),FALSE)</f>
        <v>Yes</v>
      </c>
      <c r="R542" s="1" t="str">
        <f>VLOOKUP(Cohort[[#This Row],[Code]],Codes[],COLUMN(Codes[[#Headers],[Labour History]]),FALSE)</f>
        <v>Yes</v>
      </c>
      <c r="S542" s="1" t="str">
        <f>VLOOKUP(Cohort[[#This Row],[Code]],Codes[],COLUMN(Codes[[#Headers],[Baby Background Information]]),FALSE)</f>
        <v>Yes</v>
      </c>
      <c r="T542" s="1" t="str">
        <f>VLOOKUP(Cohort[[#This Row],[Code]],Codes[],COLUMN(Codes[[#Headers],[EPDS]]),FALSE)</f>
        <v>Yes</v>
      </c>
      <c r="U542" s="1" t="str">
        <f>VLOOKUP(Cohort[[#This Row],[Code]],Codes[],COLUMN(Codes[[#Headers],[Mother''s Medications]]),FALSE)</f>
        <v>Yes</v>
      </c>
      <c r="V542" s="1" t="str">
        <f>VLOOKUP(Cohort[[#This Row],[Code]],Codes[],COLUMN(Codes[[#Headers],[Baby Medications]]),FALSE)</f>
        <v>Yes</v>
      </c>
      <c r="W542" s="1" t="str">
        <f>VLOOKUP(Cohort[[#This Row],[Code]],Codes[],COLUMN(Codes[[#Headers],[Obstetric Histpry]]),FALSE)</f>
        <v>Yes</v>
      </c>
      <c r="X542" s="1" t="str">
        <f>VLOOKUP(Cohort[[#This Row],[Code]],Codes[],COLUMN(Codes[[#Headers],[18 Month Follow on Data]]),FALSE)</f>
        <v>Yes</v>
      </c>
    </row>
    <row r="543" spans="1:24" x14ac:dyDescent="0.2">
      <c r="A543" t="s">
        <v>555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1</v>
      </c>
      <c r="H543">
        <v>1</v>
      </c>
      <c r="I543" t="str" cm="1">
        <f t="array" ref="I543">TEXT(SUM(10^Code_Mask*(Cohort[[#This Row],[Fetal Pilot Scans, validated or not]:[Has child had an 18 month assessment.  NB this includes limited data, courtesy assessments etc]]&gt;0)),"0000000")</f>
        <v>0001100</v>
      </c>
      <c r="M543" s="1" t="str">
        <f>VLOOKUP(Cohort[[#This Row],[Code]],Codes[],COLUMN(Codes[[#Headers],[Meaning]]),FALSE)</f>
        <v>Pre-term_at term only, no other scans, assessed at 18 months</v>
      </c>
      <c r="N543" s="1" t="str">
        <f>VLOOKUP(Cohort[[#This Row],[Code]],Codes[],COLUMN(Codes[[#Headers],[Parents Demographic]]),FALSE)</f>
        <v>Yes</v>
      </c>
      <c r="O543" s="1" t="str">
        <f>VLOOKUP(Cohort[[#This Row],[Code]],Codes[],COLUMN(Codes[[#Headers],[Mother''s Past Medical History]]),FALSE)</f>
        <v>Yes</v>
      </c>
      <c r="P543" s="1" t="str">
        <f>VLOOKUP(Cohort[[#This Row],[Code]],Codes[],COLUMN(Codes[[#Headers],[EDD + Mode of Conception]]),FALSE)</f>
        <v>Yes</v>
      </c>
      <c r="Q543" s="1" t="str">
        <f>VLOOKUP(Cohort[[#This Row],[Code]],Codes[],COLUMN(Codes[[#Headers],[Late Pregnancy History]]),FALSE)</f>
        <v>Yes</v>
      </c>
      <c r="R543" s="1" t="str">
        <f>VLOOKUP(Cohort[[#This Row],[Code]],Codes[],COLUMN(Codes[[#Headers],[Labour History]]),FALSE)</f>
        <v>Yes</v>
      </c>
      <c r="S543" s="1" t="str">
        <f>VLOOKUP(Cohort[[#This Row],[Code]],Codes[],COLUMN(Codes[[#Headers],[Baby Background Information]]),FALSE)</f>
        <v>Yes</v>
      </c>
      <c r="T543" s="1" t="str">
        <f>VLOOKUP(Cohort[[#This Row],[Code]],Codes[],COLUMN(Codes[[#Headers],[EPDS]]),FALSE)</f>
        <v>Yes</v>
      </c>
      <c r="U543" s="1" t="str">
        <f>VLOOKUP(Cohort[[#This Row],[Code]],Codes[],COLUMN(Codes[[#Headers],[Mother''s Medications]]),FALSE)</f>
        <v>Yes</v>
      </c>
      <c r="V543" s="1" t="str">
        <f>VLOOKUP(Cohort[[#This Row],[Code]],Codes[],COLUMN(Codes[[#Headers],[Baby Medications]]),FALSE)</f>
        <v>Yes</v>
      </c>
      <c r="W543" s="1" t="str">
        <f>VLOOKUP(Cohort[[#This Row],[Code]],Codes[],COLUMN(Codes[[#Headers],[Obstetric Histpry]]),FALSE)</f>
        <v>Yes</v>
      </c>
      <c r="X543" s="1" t="str">
        <f>VLOOKUP(Cohort[[#This Row],[Code]],Codes[],COLUMN(Codes[[#Headers],[18 Month Follow on Data]]),FALSE)</f>
        <v>Yes</v>
      </c>
    </row>
    <row r="544" spans="1:24" x14ac:dyDescent="0.2">
      <c r="A544" t="s">
        <v>556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1</v>
      </c>
      <c r="H544">
        <v>1</v>
      </c>
      <c r="I544" t="str" cm="1">
        <f t="array" ref="I544">TEXT(SUM(10^Code_Mask*(Cohort[[#This Row],[Fetal Pilot Scans, validated or not]:[Has child had an 18 month assessment.  NB this includes limited data, courtesy assessments etc]]&gt;0)),"0000000")</f>
        <v>0001100</v>
      </c>
      <c r="M544" s="1" t="str">
        <f>VLOOKUP(Cohort[[#This Row],[Code]],Codes[],COLUMN(Codes[[#Headers],[Meaning]]),FALSE)</f>
        <v>Pre-term_at term only, no other scans, assessed at 18 months</v>
      </c>
      <c r="N544" s="1" t="str">
        <f>VLOOKUP(Cohort[[#This Row],[Code]],Codes[],COLUMN(Codes[[#Headers],[Parents Demographic]]),FALSE)</f>
        <v>Yes</v>
      </c>
      <c r="O544" s="1" t="str">
        <f>VLOOKUP(Cohort[[#This Row],[Code]],Codes[],COLUMN(Codes[[#Headers],[Mother''s Past Medical History]]),FALSE)</f>
        <v>Yes</v>
      </c>
      <c r="P544" s="1" t="str">
        <f>VLOOKUP(Cohort[[#This Row],[Code]],Codes[],COLUMN(Codes[[#Headers],[EDD + Mode of Conception]]),FALSE)</f>
        <v>Yes</v>
      </c>
      <c r="Q544" s="1" t="str">
        <f>VLOOKUP(Cohort[[#This Row],[Code]],Codes[],COLUMN(Codes[[#Headers],[Late Pregnancy History]]),FALSE)</f>
        <v>Yes</v>
      </c>
      <c r="R544" s="1" t="str">
        <f>VLOOKUP(Cohort[[#This Row],[Code]],Codes[],COLUMN(Codes[[#Headers],[Labour History]]),FALSE)</f>
        <v>Yes</v>
      </c>
      <c r="S544" s="1" t="str">
        <f>VLOOKUP(Cohort[[#This Row],[Code]],Codes[],COLUMN(Codes[[#Headers],[Baby Background Information]]),FALSE)</f>
        <v>Yes</v>
      </c>
      <c r="T544" s="1" t="str">
        <f>VLOOKUP(Cohort[[#This Row],[Code]],Codes[],COLUMN(Codes[[#Headers],[EPDS]]),FALSE)</f>
        <v>Yes</v>
      </c>
      <c r="U544" s="1" t="str">
        <f>VLOOKUP(Cohort[[#This Row],[Code]],Codes[],COLUMN(Codes[[#Headers],[Mother''s Medications]]),FALSE)</f>
        <v>Yes</v>
      </c>
      <c r="V544" s="1" t="str">
        <f>VLOOKUP(Cohort[[#This Row],[Code]],Codes[],COLUMN(Codes[[#Headers],[Baby Medications]]),FALSE)</f>
        <v>Yes</v>
      </c>
      <c r="W544" s="1" t="str">
        <f>VLOOKUP(Cohort[[#This Row],[Code]],Codes[],COLUMN(Codes[[#Headers],[Obstetric Histpry]]),FALSE)</f>
        <v>Yes</v>
      </c>
      <c r="X544" s="1" t="str">
        <f>VLOOKUP(Cohort[[#This Row],[Code]],Codes[],COLUMN(Codes[[#Headers],[18 Month Follow on Data]]),FALSE)</f>
        <v>Yes</v>
      </c>
    </row>
    <row r="545" spans="1:24" x14ac:dyDescent="0.2">
      <c r="A545" t="s">
        <v>557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1</v>
      </c>
      <c r="H545">
        <v>1</v>
      </c>
      <c r="I545" t="str" cm="1">
        <f t="array" ref="I545">TEXT(SUM(10^Code_Mask*(Cohort[[#This Row],[Fetal Pilot Scans, validated or not]:[Has child had an 18 month assessment.  NB this includes limited data, courtesy assessments etc]]&gt;0)),"0000000")</f>
        <v>0001100</v>
      </c>
      <c r="M545" s="1" t="str">
        <f>VLOOKUP(Cohort[[#This Row],[Code]],Codes[],COLUMN(Codes[[#Headers],[Meaning]]),FALSE)</f>
        <v>Pre-term_at term only, no other scans, assessed at 18 months</v>
      </c>
      <c r="N545" s="1" t="str">
        <f>VLOOKUP(Cohort[[#This Row],[Code]],Codes[],COLUMN(Codes[[#Headers],[Parents Demographic]]),FALSE)</f>
        <v>Yes</v>
      </c>
      <c r="O545" s="1" t="str">
        <f>VLOOKUP(Cohort[[#This Row],[Code]],Codes[],COLUMN(Codes[[#Headers],[Mother''s Past Medical History]]),FALSE)</f>
        <v>Yes</v>
      </c>
      <c r="P545" s="1" t="str">
        <f>VLOOKUP(Cohort[[#This Row],[Code]],Codes[],COLUMN(Codes[[#Headers],[EDD + Mode of Conception]]),FALSE)</f>
        <v>Yes</v>
      </c>
      <c r="Q545" s="1" t="str">
        <f>VLOOKUP(Cohort[[#This Row],[Code]],Codes[],COLUMN(Codes[[#Headers],[Late Pregnancy History]]),FALSE)</f>
        <v>Yes</v>
      </c>
      <c r="R545" s="1" t="str">
        <f>VLOOKUP(Cohort[[#This Row],[Code]],Codes[],COLUMN(Codes[[#Headers],[Labour History]]),FALSE)</f>
        <v>Yes</v>
      </c>
      <c r="S545" s="1" t="str">
        <f>VLOOKUP(Cohort[[#This Row],[Code]],Codes[],COLUMN(Codes[[#Headers],[Baby Background Information]]),FALSE)</f>
        <v>Yes</v>
      </c>
      <c r="T545" s="1" t="str">
        <f>VLOOKUP(Cohort[[#This Row],[Code]],Codes[],COLUMN(Codes[[#Headers],[EPDS]]),FALSE)</f>
        <v>Yes</v>
      </c>
      <c r="U545" s="1" t="str">
        <f>VLOOKUP(Cohort[[#This Row],[Code]],Codes[],COLUMN(Codes[[#Headers],[Mother''s Medications]]),FALSE)</f>
        <v>Yes</v>
      </c>
      <c r="V545" s="1" t="str">
        <f>VLOOKUP(Cohort[[#This Row],[Code]],Codes[],COLUMN(Codes[[#Headers],[Baby Medications]]),FALSE)</f>
        <v>Yes</v>
      </c>
      <c r="W545" s="1" t="str">
        <f>VLOOKUP(Cohort[[#This Row],[Code]],Codes[],COLUMN(Codes[[#Headers],[Obstetric Histpry]]),FALSE)</f>
        <v>Yes</v>
      </c>
      <c r="X545" s="1" t="str">
        <f>VLOOKUP(Cohort[[#This Row],[Code]],Codes[],COLUMN(Codes[[#Headers],[18 Month Follow on Data]]),FALSE)</f>
        <v>Yes</v>
      </c>
    </row>
    <row r="546" spans="1:24" x14ac:dyDescent="0.2">
      <c r="A546" t="s">
        <v>558</v>
      </c>
      <c r="B546">
        <v>1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 t="str" cm="1">
        <f t="array" ref="I546">TEXT(SUM(10^Code_Mask*(Cohort[[#This Row],[Fetal Pilot Scans, validated or not]:[Has child had an 18 month assessment.  NB this includes limited data, courtesy assessments etc]]&gt;0)),"0000000")</f>
        <v>0000010</v>
      </c>
      <c r="M546" s="1" t="str">
        <f>VLOOKUP(Cohort[[#This Row],[Code]],Codes[],COLUMN(Codes[[#Headers],[Meaning]]),FALSE)</f>
        <v>Fetal pilot.  Not assessed.  Enrolment, EPDS, not cleaned</v>
      </c>
      <c r="N546" s="1" t="str">
        <f>VLOOKUP(Cohort[[#This Row],[Code]],Codes[],COLUMN(Codes[[#Headers],[Parents Demographic]]),FALSE)</f>
        <v>Yes - uncleaned</v>
      </c>
      <c r="O546" s="1" t="str">
        <f>VLOOKUP(Cohort[[#This Row],[Code]],Codes[],COLUMN(Codes[[#Headers],[Mother''s Past Medical History]]),FALSE)</f>
        <v>Yes - uncleaned</v>
      </c>
      <c r="P546" s="1" t="str">
        <f>VLOOKUP(Cohort[[#This Row],[Code]],Codes[],COLUMN(Codes[[#Headers],[EDD + Mode of Conception]]),FALSE)</f>
        <v>Yes - uncleaned</v>
      </c>
      <c r="Q546" s="1" t="str">
        <f>VLOOKUP(Cohort[[#This Row],[Code]],Codes[],COLUMN(Codes[[#Headers],[Late Pregnancy History]]),FALSE)</f>
        <v>No</v>
      </c>
      <c r="R546" s="1" t="str">
        <f>VLOOKUP(Cohort[[#This Row],[Code]],Codes[],COLUMN(Codes[[#Headers],[Labour History]]),FALSE)</f>
        <v>No</v>
      </c>
      <c r="S546" s="1" t="str">
        <f>VLOOKUP(Cohort[[#This Row],[Code]],Codes[],COLUMN(Codes[[#Headers],[Baby Background Information]]),FALSE)</f>
        <v>No</v>
      </c>
      <c r="T546" s="1" t="str">
        <f>VLOOKUP(Cohort[[#This Row],[Code]],Codes[],COLUMN(Codes[[#Headers],[EPDS]]),FALSE)</f>
        <v>Yes</v>
      </c>
      <c r="U546" s="1" t="str">
        <f>VLOOKUP(Cohort[[#This Row],[Code]],Codes[],COLUMN(Codes[[#Headers],[Mother''s Medications]]),FALSE)</f>
        <v>Yes - uncleaned</v>
      </c>
      <c r="V546" s="1" t="str">
        <f>VLOOKUP(Cohort[[#This Row],[Code]],Codes[],COLUMN(Codes[[#Headers],[Baby Medications]]),FALSE)</f>
        <v>No</v>
      </c>
      <c r="W546" s="1" t="str">
        <f>VLOOKUP(Cohort[[#This Row],[Code]],Codes[],COLUMN(Codes[[#Headers],[Obstetric Histpry]]),FALSE)</f>
        <v>Yes - uncleaned</v>
      </c>
      <c r="X546" s="1" t="str">
        <f>VLOOKUP(Cohort[[#This Row],[Code]],Codes[],COLUMN(Codes[[#Headers],[18 Month Follow on Data]]),FALSE)</f>
        <v>No</v>
      </c>
    </row>
    <row r="547" spans="1:24" x14ac:dyDescent="0.2">
      <c r="A547" t="s">
        <v>559</v>
      </c>
      <c r="B547">
        <v>1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 t="str" cm="1">
        <f t="array" ref="I547">TEXT(SUM(10^Code_Mask*(Cohort[[#This Row],[Fetal Pilot Scans, validated or not]:[Has child had an 18 month assessment.  NB this includes limited data, courtesy assessments etc]]&gt;0)),"0000000")</f>
        <v>0000010</v>
      </c>
      <c r="M547" s="1" t="str">
        <f>VLOOKUP(Cohort[[#This Row],[Code]],Codes[],COLUMN(Codes[[#Headers],[Meaning]]),FALSE)</f>
        <v>Fetal pilot.  Not assessed.  Enrolment, EPDS, not cleaned</v>
      </c>
      <c r="N547" s="1" t="str">
        <f>VLOOKUP(Cohort[[#This Row],[Code]],Codes[],COLUMN(Codes[[#Headers],[Parents Demographic]]),FALSE)</f>
        <v>Yes - uncleaned</v>
      </c>
      <c r="O547" s="1" t="str">
        <f>VLOOKUP(Cohort[[#This Row],[Code]],Codes[],COLUMN(Codes[[#Headers],[Mother''s Past Medical History]]),FALSE)</f>
        <v>Yes - uncleaned</v>
      </c>
      <c r="P547" s="1" t="str">
        <f>VLOOKUP(Cohort[[#This Row],[Code]],Codes[],COLUMN(Codes[[#Headers],[EDD + Mode of Conception]]),FALSE)</f>
        <v>Yes - uncleaned</v>
      </c>
      <c r="Q547" s="1" t="str">
        <f>VLOOKUP(Cohort[[#This Row],[Code]],Codes[],COLUMN(Codes[[#Headers],[Late Pregnancy History]]),FALSE)</f>
        <v>No</v>
      </c>
      <c r="R547" s="1" t="str">
        <f>VLOOKUP(Cohort[[#This Row],[Code]],Codes[],COLUMN(Codes[[#Headers],[Labour History]]),FALSE)</f>
        <v>No</v>
      </c>
      <c r="S547" s="1" t="str">
        <f>VLOOKUP(Cohort[[#This Row],[Code]],Codes[],COLUMN(Codes[[#Headers],[Baby Background Information]]),FALSE)</f>
        <v>No</v>
      </c>
      <c r="T547" s="1" t="str">
        <f>VLOOKUP(Cohort[[#This Row],[Code]],Codes[],COLUMN(Codes[[#Headers],[EPDS]]),FALSE)</f>
        <v>Yes</v>
      </c>
      <c r="U547" s="1" t="str">
        <f>VLOOKUP(Cohort[[#This Row],[Code]],Codes[],COLUMN(Codes[[#Headers],[Mother''s Medications]]),FALSE)</f>
        <v>Yes - uncleaned</v>
      </c>
      <c r="V547" s="1" t="str">
        <f>VLOOKUP(Cohort[[#This Row],[Code]],Codes[],COLUMN(Codes[[#Headers],[Baby Medications]]),FALSE)</f>
        <v>No</v>
      </c>
      <c r="W547" s="1" t="str">
        <f>VLOOKUP(Cohort[[#This Row],[Code]],Codes[],COLUMN(Codes[[#Headers],[Obstetric Histpry]]),FALSE)</f>
        <v>Yes - uncleaned</v>
      </c>
      <c r="X547" s="1" t="str">
        <f>VLOOKUP(Cohort[[#This Row],[Code]],Codes[],COLUMN(Codes[[#Headers],[18 Month Follow on Data]]),FALSE)</f>
        <v>No</v>
      </c>
    </row>
    <row r="548" spans="1:24" ht="51" x14ac:dyDescent="0.2">
      <c r="A548" t="s">
        <v>560</v>
      </c>
      <c r="B548">
        <v>0</v>
      </c>
      <c r="C548">
        <v>0</v>
      </c>
      <c r="D548">
        <v>0</v>
      </c>
      <c r="E548">
        <v>0</v>
      </c>
      <c r="F548">
        <v>1</v>
      </c>
      <c r="G548">
        <v>1</v>
      </c>
      <c r="H548">
        <v>0</v>
      </c>
      <c r="I548" t="str" cm="1">
        <f t="array" ref="I548">TEXT(SUM(10^Code_Mask*(Cohort[[#This Row],[Fetal Pilot Scans, validated or not]:[Has child had an 18 month assessment.  NB this includes limited data, courtesy assessments etc]]&gt;0)),"0000000")</f>
        <v>0011000</v>
      </c>
      <c r="K548" s="1" t="s">
        <v>16</v>
      </c>
      <c r="M548" s="1" t="str">
        <f>VLOOKUP(Cohort[[#This Row],[Code]],Codes[],COLUMN(Codes[[#Headers],[Meaning]]),FALSE)</f>
        <v>Pre-term and pre-term at term scans, not assessed</v>
      </c>
      <c r="N548" s="1" t="str">
        <f>VLOOKUP(Cohort[[#This Row],[Code]],Codes[],COLUMN(Codes[[#Headers],[Parents Demographic]]),FALSE)</f>
        <v>Yes</v>
      </c>
      <c r="O548" s="1" t="str">
        <f>VLOOKUP(Cohort[[#This Row],[Code]],Codes[],COLUMN(Codes[[#Headers],[Mother''s Past Medical History]]),FALSE)</f>
        <v>Yes</v>
      </c>
      <c r="P548" s="1" t="str">
        <f>VLOOKUP(Cohort[[#This Row],[Code]],Codes[],COLUMN(Codes[[#Headers],[EDD + Mode of Conception]]),FALSE)</f>
        <v>Yes</v>
      </c>
      <c r="Q548" s="1" t="str">
        <f>VLOOKUP(Cohort[[#This Row],[Code]],Codes[],COLUMN(Codes[[#Headers],[Late Pregnancy History]]),FALSE)</f>
        <v>Yes</v>
      </c>
      <c r="R548" s="1" t="str">
        <f>VLOOKUP(Cohort[[#This Row],[Code]],Codes[],COLUMN(Codes[[#Headers],[Labour History]]),FALSE)</f>
        <v>Yes</v>
      </c>
      <c r="S548" s="1" t="str">
        <f>VLOOKUP(Cohort[[#This Row],[Code]],Codes[],COLUMN(Codes[[#Headers],[Baby Background Information]]),FALSE)</f>
        <v>Yes</v>
      </c>
      <c r="T548" s="1" t="str">
        <f>VLOOKUP(Cohort[[#This Row],[Code]],Codes[],COLUMN(Codes[[#Headers],[EPDS]]),FALSE)</f>
        <v>Yes</v>
      </c>
      <c r="U548" s="1" t="str">
        <f>VLOOKUP(Cohort[[#This Row],[Code]],Codes[],COLUMN(Codes[[#Headers],[Mother''s Medications]]),FALSE)</f>
        <v>Yes</v>
      </c>
      <c r="V548" s="1" t="str">
        <f>VLOOKUP(Cohort[[#This Row],[Code]],Codes[],COLUMN(Codes[[#Headers],[Baby Medications]]),FALSE)</f>
        <v>Yes</v>
      </c>
      <c r="W548" s="1" t="str">
        <f>VLOOKUP(Cohort[[#This Row],[Code]],Codes[],COLUMN(Codes[[#Headers],[Obstetric Histpry]]),FALSE)</f>
        <v>Yes</v>
      </c>
      <c r="X548" s="1" t="str">
        <f>VLOOKUP(Cohort[[#This Row],[Code]],Codes[],COLUMN(Codes[[#Headers],[18 Month Follow on Data]]),FALSE)</f>
        <v>No</v>
      </c>
    </row>
    <row r="549" spans="1:24" x14ac:dyDescent="0.2">
      <c r="A549" t="s">
        <v>561</v>
      </c>
      <c r="B549">
        <v>0</v>
      </c>
      <c r="C549">
        <v>0</v>
      </c>
      <c r="D549">
        <v>0</v>
      </c>
      <c r="E549">
        <v>1</v>
      </c>
      <c r="F549">
        <v>0</v>
      </c>
      <c r="G549">
        <v>0</v>
      </c>
      <c r="H549">
        <v>1</v>
      </c>
      <c r="I549" t="str" cm="1">
        <f t="array" ref="I549">TEXT(SUM(10^Code_Mask*(Cohort[[#This Row],[Fetal Pilot Scans, validated or not]:[Has child had an 18 month assessment.  NB this includes limited data, courtesy assessments etc]]&gt;0)),"0000000")</f>
        <v>0100100</v>
      </c>
      <c r="M549" s="1" t="str">
        <f>VLOOKUP(Cohort[[#This Row],[Code]],Codes[],COLUMN(Codes[[#Headers],[Meaning]]),FALSE)</f>
        <v>Term scan, Assessed at 18 months</v>
      </c>
      <c r="N549" s="1" t="str">
        <f>VLOOKUP(Cohort[[#This Row],[Code]],Codes[],COLUMN(Codes[[#Headers],[Parents Demographic]]),FALSE)</f>
        <v>Yes</v>
      </c>
      <c r="O549" s="1" t="str">
        <f>VLOOKUP(Cohort[[#This Row],[Code]],Codes[],COLUMN(Codes[[#Headers],[Mother''s Past Medical History]]),FALSE)</f>
        <v>Yes</v>
      </c>
      <c r="P549" s="1" t="str">
        <f>VLOOKUP(Cohort[[#This Row],[Code]],Codes[],COLUMN(Codes[[#Headers],[EDD + Mode of Conception]]),FALSE)</f>
        <v>Yes</v>
      </c>
      <c r="Q549" s="1" t="str">
        <f>VLOOKUP(Cohort[[#This Row],[Code]],Codes[],COLUMN(Codes[[#Headers],[Late Pregnancy History]]),FALSE)</f>
        <v>Yes</v>
      </c>
      <c r="R549" s="1" t="str">
        <f>VLOOKUP(Cohort[[#This Row],[Code]],Codes[],COLUMN(Codes[[#Headers],[Labour History]]),FALSE)</f>
        <v>Yes</v>
      </c>
      <c r="S549" s="1" t="str">
        <f>VLOOKUP(Cohort[[#This Row],[Code]],Codes[],COLUMN(Codes[[#Headers],[Baby Background Information]]),FALSE)</f>
        <v>Yes</v>
      </c>
      <c r="T549" s="1" t="str">
        <f>VLOOKUP(Cohort[[#This Row],[Code]],Codes[],COLUMN(Codes[[#Headers],[EPDS]]),FALSE)</f>
        <v>Yes</v>
      </c>
      <c r="U549" s="1" t="str">
        <f>VLOOKUP(Cohort[[#This Row],[Code]],Codes[],COLUMN(Codes[[#Headers],[Mother''s Medications]]),FALSE)</f>
        <v>Yes</v>
      </c>
      <c r="V549" s="1" t="str">
        <f>VLOOKUP(Cohort[[#This Row],[Code]],Codes[],COLUMN(Codes[[#Headers],[Baby Medications]]),FALSE)</f>
        <v>Yes</v>
      </c>
      <c r="W549" s="1" t="str">
        <f>VLOOKUP(Cohort[[#This Row],[Code]],Codes[],COLUMN(Codes[[#Headers],[Obstetric Histpry]]),FALSE)</f>
        <v>Yes</v>
      </c>
      <c r="X549" s="1" t="str">
        <f>VLOOKUP(Cohort[[#This Row],[Code]],Codes[],COLUMN(Codes[[#Headers],[18 Month Follow on Data]]),FALSE)</f>
        <v>Yes</v>
      </c>
    </row>
    <row r="550" spans="1:24" x14ac:dyDescent="0.2">
      <c r="A550" t="s">
        <v>562</v>
      </c>
      <c r="B550">
        <v>0</v>
      </c>
      <c r="C550">
        <v>0</v>
      </c>
      <c r="D550">
        <v>0</v>
      </c>
      <c r="E550">
        <v>0</v>
      </c>
      <c r="F550">
        <v>1</v>
      </c>
      <c r="G550">
        <v>0</v>
      </c>
      <c r="H550">
        <v>1</v>
      </c>
      <c r="I550" t="str" cm="1">
        <f t="array" ref="I550">TEXT(SUM(10^Code_Mask*(Cohort[[#This Row],[Fetal Pilot Scans, validated or not]:[Has child had an 18 month assessment.  NB this includes limited data, courtesy assessments etc]]&gt;0)),"0000000")</f>
        <v>0010100</v>
      </c>
      <c r="M550" s="1" t="str">
        <f>VLOOKUP(Cohort[[#This Row],[Code]],Codes[],COLUMN(Codes[[#Headers],[Meaning]]),FALSE)</f>
        <v>Pre-term scan, no other scans, assessed at 18 months</v>
      </c>
      <c r="N550" s="1" t="str">
        <f>VLOOKUP(Cohort[[#This Row],[Code]],Codes[],COLUMN(Codes[[#Headers],[Parents Demographic]]),FALSE)</f>
        <v>Yes</v>
      </c>
      <c r="O550" s="1" t="str">
        <f>VLOOKUP(Cohort[[#This Row],[Code]],Codes[],COLUMN(Codes[[#Headers],[Mother''s Past Medical History]]),FALSE)</f>
        <v>Yes</v>
      </c>
      <c r="P550" s="1" t="str">
        <f>VLOOKUP(Cohort[[#This Row],[Code]],Codes[],COLUMN(Codes[[#Headers],[EDD + Mode of Conception]]),FALSE)</f>
        <v>Yes</v>
      </c>
      <c r="Q550" s="1" t="str">
        <f>VLOOKUP(Cohort[[#This Row],[Code]],Codes[],COLUMN(Codes[[#Headers],[Late Pregnancy History]]),FALSE)</f>
        <v>Yes</v>
      </c>
      <c r="R550" s="1" t="str">
        <f>VLOOKUP(Cohort[[#This Row],[Code]],Codes[],COLUMN(Codes[[#Headers],[Labour History]]),FALSE)</f>
        <v>Yes</v>
      </c>
      <c r="S550" s="1" t="str">
        <f>VLOOKUP(Cohort[[#This Row],[Code]],Codes[],COLUMN(Codes[[#Headers],[Baby Background Information]]),FALSE)</f>
        <v>Yes</v>
      </c>
      <c r="T550" s="1" t="str">
        <f>VLOOKUP(Cohort[[#This Row],[Code]],Codes[],COLUMN(Codes[[#Headers],[EPDS]]),FALSE)</f>
        <v>Yes</v>
      </c>
      <c r="U550" s="1" t="str">
        <f>VLOOKUP(Cohort[[#This Row],[Code]],Codes[],COLUMN(Codes[[#Headers],[Mother''s Medications]]),FALSE)</f>
        <v>Yes</v>
      </c>
      <c r="V550" s="1" t="str">
        <f>VLOOKUP(Cohort[[#This Row],[Code]],Codes[],COLUMN(Codes[[#Headers],[Baby Medications]]),FALSE)</f>
        <v>Yes</v>
      </c>
      <c r="W550" s="1" t="str">
        <f>VLOOKUP(Cohort[[#This Row],[Code]],Codes[],COLUMN(Codes[[#Headers],[Obstetric Histpry]]),FALSE)</f>
        <v>Yes</v>
      </c>
      <c r="X550" s="1" t="str">
        <f>VLOOKUP(Cohort[[#This Row],[Code]],Codes[],COLUMN(Codes[[#Headers],[18 Month Follow on Data]]),FALSE)</f>
        <v>Yes</v>
      </c>
    </row>
    <row r="551" spans="1:24" x14ac:dyDescent="0.2">
      <c r="A551" t="s">
        <v>563</v>
      </c>
      <c r="B551">
        <v>0</v>
      </c>
      <c r="C551">
        <v>0</v>
      </c>
      <c r="D551">
        <v>0</v>
      </c>
      <c r="E551">
        <v>0</v>
      </c>
      <c r="F551">
        <v>1</v>
      </c>
      <c r="G551">
        <v>0</v>
      </c>
      <c r="H551">
        <v>1</v>
      </c>
      <c r="I551" t="str" cm="1">
        <f t="array" ref="I551">TEXT(SUM(10^Code_Mask*(Cohort[[#This Row],[Fetal Pilot Scans, validated or not]:[Has child had an 18 month assessment.  NB this includes limited data, courtesy assessments etc]]&gt;0)),"0000000")</f>
        <v>0010100</v>
      </c>
      <c r="M551" s="1" t="str">
        <f>VLOOKUP(Cohort[[#This Row],[Code]],Codes[],COLUMN(Codes[[#Headers],[Meaning]]),FALSE)</f>
        <v>Pre-term scan, no other scans, assessed at 18 months</v>
      </c>
      <c r="N551" s="1" t="str">
        <f>VLOOKUP(Cohort[[#This Row],[Code]],Codes[],COLUMN(Codes[[#Headers],[Parents Demographic]]),FALSE)</f>
        <v>Yes</v>
      </c>
      <c r="O551" s="1" t="str">
        <f>VLOOKUP(Cohort[[#This Row],[Code]],Codes[],COLUMN(Codes[[#Headers],[Mother''s Past Medical History]]),FALSE)</f>
        <v>Yes</v>
      </c>
      <c r="P551" s="1" t="str">
        <f>VLOOKUP(Cohort[[#This Row],[Code]],Codes[],COLUMN(Codes[[#Headers],[EDD + Mode of Conception]]),FALSE)</f>
        <v>Yes</v>
      </c>
      <c r="Q551" s="1" t="str">
        <f>VLOOKUP(Cohort[[#This Row],[Code]],Codes[],COLUMN(Codes[[#Headers],[Late Pregnancy History]]),FALSE)</f>
        <v>Yes</v>
      </c>
      <c r="R551" s="1" t="str">
        <f>VLOOKUP(Cohort[[#This Row],[Code]],Codes[],COLUMN(Codes[[#Headers],[Labour History]]),FALSE)</f>
        <v>Yes</v>
      </c>
      <c r="S551" s="1" t="str">
        <f>VLOOKUP(Cohort[[#This Row],[Code]],Codes[],COLUMN(Codes[[#Headers],[Baby Background Information]]),FALSE)</f>
        <v>Yes</v>
      </c>
      <c r="T551" s="1" t="str">
        <f>VLOOKUP(Cohort[[#This Row],[Code]],Codes[],COLUMN(Codes[[#Headers],[EPDS]]),FALSE)</f>
        <v>Yes</v>
      </c>
      <c r="U551" s="1" t="str">
        <f>VLOOKUP(Cohort[[#This Row],[Code]],Codes[],COLUMN(Codes[[#Headers],[Mother''s Medications]]),FALSE)</f>
        <v>Yes</v>
      </c>
      <c r="V551" s="1" t="str">
        <f>VLOOKUP(Cohort[[#This Row],[Code]],Codes[],COLUMN(Codes[[#Headers],[Baby Medications]]),FALSE)</f>
        <v>Yes</v>
      </c>
      <c r="W551" s="1" t="str">
        <f>VLOOKUP(Cohort[[#This Row],[Code]],Codes[],COLUMN(Codes[[#Headers],[Obstetric Histpry]]),FALSE)</f>
        <v>Yes</v>
      </c>
      <c r="X551" s="1" t="str">
        <f>VLOOKUP(Cohort[[#This Row],[Code]],Codes[],COLUMN(Codes[[#Headers],[18 Month Follow on Data]]),FALSE)</f>
        <v>Yes</v>
      </c>
    </row>
    <row r="552" spans="1:24" x14ac:dyDescent="0.2">
      <c r="A552" t="s">
        <v>564</v>
      </c>
      <c r="B552">
        <v>0</v>
      </c>
      <c r="C552">
        <v>0</v>
      </c>
      <c r="D552">
        <v>0</v>
      </c>
      <c r="E552">
        <v>1</v>
      </c>
      <c r="F552">
        <v>0</v>
      </c>
      <c r="G552">
        <v>0</v>
      </c>
      <c r="H552">
        <v>1</v>
      </c>
      <c r="I552" t="str" cm="1">
        <f t="array" ref="I552">TEXT(SUM(10^Code_Mask*(Cohort[[#This Row],[Fetal Pilot Scans, validated or not]:[Has child had an 18 month assessment.  NB this includes limited data, courtesy assessments etc]]&gt;0)),"0000000")</f>
        <v>0100100</v>
      </c>
      <c r="M552" s="1" t="str">
        <f>VLOOKUP(Cohort[[#This Row],[Code]],Codes[],COLUMN(Codes[[#Headers],[Meaning]]),FALSE)</f>
        <v>Term scan, Assessed at 18 months</v>
      </c>
      <c r="N552" s="1" t="str">
        <f>VLOOKUP(Cohort[[#This Row],[Code]],Codes[],COLUMN(Codes[[#Headers],[Parents Demographic]]),FALSE)</f>
        <v>Yes</v>
      </c>
      <c r="O552" s="1" t="str">
        <f>VLOOKUP(Cohort[[#This Row],[Code]],Codes[],COLUMN(Codes[[#Headers],[Mother''s Past Medical History]]),FALSE)</f>
        <v>Yes</v>
      </c>
      <c r="P552" s="1" t="str">
        <f>VLOOKUP(Cohort[[#This Row],[Code]],Codes[],COLUMN(Codes[[#Headers],[EDD + Mode of Conception]]),FALSE)</f>
        <v>Yes</v>
      </c>
      <c r="Q552" s="1" t="str">
        <f>VLOOKUP(Cohort[[#This Row],[Code]],Codes[],COLUMN(Codes[[#Headers],[Late Pregnancy History]]),FALSE)</f>
        <v>Yes</v>
      </c>
      <c r="R552" s="1" t="str">
        <f>VLOOKUP(Cohort[[#This Row],[Code]],Codes[],COLUMN(Codes[[#Headers],[Labour History]]),FALSE)</f>
        <v>Yes</v>
      </c>
      <c r="S552" s="1" t="str">
        <f>VLOOKUP(Cohort[[#This Row],[Code]],Codes[],COLUMN(Codes[[#Headers],[Baby Background Information]]),FALSE)</f>
        <v>Yes</v>
      </c>
      <c r="T552" s="1" t="str">
        <f>VLOOKUP(Cohort[[#This Row],[Code]],Codes[],COLUMN(Codes[[#Headers],[EPDS]]),FALSE)</f>
        <v>Yes</v>
      </c>
      <c r="U552" s="1" t="str">
        <f>VLOOKUP(Cohort[[#This Row],[Code]],Codes[],COLUMN(Codes[[#Headers],[Mother''s Medications]]),FALSE)</f>
        <v>Yes</v>
      </c>
      <c r="V552" s="1" t="str">
        <f>VLOOKUP(Cohort[[#This Row],[Code]],Codes[],COLUMN(Codes[[#Headers],[Baby Medications]]),FALSE)</f>
        <v>Yes</v>
      </c>
      <c r="W552" s="1" t="str">
        <f>VLOOKUP(Cohort[[#This Row],[Code]],Codes[],COLUMN(Codes[[#Headers],[Obstetric Histpry]]),FALSE)</f>
        <v>Yes</v>
      </c>
      <c r="X552" s="1" t="str">
        <f>VLOOKUP(Cohort[[#This Row],[Code]],Codes[],COLUMN(Codes[[#Headers],[18 Month Follow on Data]]),FALSE)</f>
        <v>Yes</v>
      </c>
    </row>
    <row r="553" spans="1:24" x14ac:dyDescent="0.2">
      <c r="A553" t="s">
        <v>565</v>
      </c>
      <c r="B553">
        <v>0</v>
      </c>
      <c r="C553">
        <v>0</v>
      </c>
      <c r="D553">
        <v>0</v>
      </c>
      <c r="E553">
        <v>1</v>
      </c>
      <c r="F553">
        <v>0</v>
      </c>
      <c r="G553">
        <v>0</v>
      </c>
      <c r="H553">
        <v>1</v>
      </c>
      <c r="I553" t="str" cm="1">
        <f t="array" ref="I553">TEXT(SUM(10^Code_Mask*(Cohort[[#This Row],[Fetal Pilot Scans, validated or not]:[Has child had an 18 month assessment.  NB this includes limited data, courtesy assessments etc]]&gt;0)),"0000000")</f>
        <v>0100100</v>
      </c>
      <c r="M553" s="1" t="str">
        <f>VLOOKUP(Cohort[[#This Row],[Code]],Codes[],COLUMN(Codes[[#Headers],[Meaning]]),FALSE)</f>
        <v>Term scan, Assessed at 18 months</v>
      </c>
      <c r="N553" s="1" t="str">
        <f>VLOOKUP(Cohort[[#This Row],[Code]],Codes[],COLUMN(Codes[[#Headers],[Parents Demographic]]),FALSE)</f>
        <v>Yes</v>
      </c>
      <c r="O553" s="1" t="str">
        <f>VLOOKUP(Cohort[[#This Row],[Code]],Codes[],COLUMN(Codes[[#Headers],[Mother''s Past Medical History]]),FALSE)</f>
        <v>Yes</v>
      </c>
      <c r="P553" s="1" t="str">
        <f>VLOOKUP(Cohort[[#This Row],[Code]],Codes[],COLUMN(Codes[[#Headers],[EDD + Mode of Conception]]),FALSE)</f>
        <v>Yes</v>
      </c>
      <c r="Q553" s="1" t="str">
        <f>VLOOKUP(Cohort[[#This Row],[Code]],Codes[],COLUMN(Codes[[#Headers],[Late Pregnancy History]]),FALSE)</f>
        <v>Yes</v>
      </c>
      <c r="R553" s="1" t="str">
        <f>VLOOKUP(Cohort[[#This Row],[Code]],Codes[],COLUMN(Codes[[#Headers],[Labour History]]),FALSE)</f>
        <v>Yes</v>
      </c>
      <c r="S553" s="1" t="str">
        <f>VLOOKUP(Cohort[[#This Row],[Code]],Codes[],COLUMN(Codes[[#Headers],[Baby Background Information]]),FALSE)</f>
        <v>Yes</v>
      </c>
      <c r="T553" s="1" t="str">
        <f>VLOOKUP(Cohort[[#This Row],[Code]],Codes[],COLUMN(Codes[[#Headers],[EPDS]]),FALSE)</f>
        <v>Yes</v>
      </c>
      <c r="U553" s="1" t="str">
        <f>VLOOKUP(Cohort[[#This Row],[Code]],Codes[],COLUMN(Codes[[#Headers],[Mother''s Medications]]),FALSE)</f>
        <v>Yes</v>
      </c>
      <c r="V553" s="1" t="str">
        <f>VLOOKUP(Cohort[[#This Row],[Code]],Codes[],COLUMN(Codes[[#Headers],[Baby Medications]]),FALSE)</f>
        <v>Yes</v>
      </c>
      <c r="W553" s="1" t="str">
        <f>VLOOKUP(Cohort[[#This Row],[Code]],Codes[],COLUMN(Codes[[#Headers],[Obstetric Histpry]]),FALSE)</f>
        <v>Yes</v>
      </c>
      <c r="X553" s="1" t="str">
        <f>VLOOKUP(Cohort[[#This Row],[Code]],Codes[],COLUMN(Codes[[#Headers],[18 Month Follow on Data]]),FALSE)</f>
        <v>Yes</v>
      </c>
    </row>
    <row r="554" spans="1:24" x14ac:dyDescent="0.2">
      <c r="A554" t="s">
        <v>566</v>
      </c>
      <c r="B554">
        <v>0</v>
      </c>
      <c r="C554">
        <v>0</v>
      </c>
      <c r="D554">
        <v>0</v>
      </c>
      <c r="E554">
        <v>1</v>
      </c>
      <c r="F554">
        <v>0</v>
      </c>
      <c r="G554">
        <v>0</v>
      </c>
      <c r="H554">
        <v>1</v>
      </c>
      <c r="I554" t="str" cm="1">
        <f t="array" ref="I554">TEXT(SUM(10^Code_Mask*(Cohort[[#This Row],[Fetal Pilot Scans, validated or not]:[Has child had an 18 month assessment.  NB this includes limited data, courtesy assessments etc]]&gt;0)),"0000000")</f>
        <v>0100100</v>
      </c>
      <c r="M554" s="1" t="str">
        <f>VLOOKUP(Cohort[[#This Row],[Code]],Codes[],COLUMN(Codes[[#Headers],[Meaning]]),FALSE)</f>
        <v>Term scan, Assessed at 18 months</v>
      </c>
      <c r="N554" s="1" t="str">
        <f>VLOOKUP(Cohort[[#This Row],[Code]],Codes[],COLUMN(Codes[[#Headers],[Parents Demographic]]),FALSE)</f>
        <v>Yes</v>
      </c>
      <c r="O554" s="1" t="str">
        <f>VLOOKUP(Cohort[[#This Row],[Code]],Codes[],COLUMN(Codes[[#Headers],[Mother''s Past Medical History]]),FALSE)</f>
        <v>Yes</v>
      </c>
      <c r="P554" s="1" t="str">
        <f>VLOOKUP(Cohort[[#This Row],[Code]],Codes[],COLUMN(Codes[[#Headers],[EDD + Mode of Conception]]),FALSE)</f>
        <v>Yes</v>
      </c>
      <c r="Q554" s="1" t="str">
        <f>VLOOKUP(Cohort[[#This Row],[Code]],Codes[],COLUMN(Codes[[#Headers],[Late Pregnancy History]]),FALSE)</f>
        <v>Yes</v>
      </c>
      <c r="R554" s="1" t="str">
        <f>VLOOKUP(Cohort[[#This Row],[Code]],Codes[],COLUMN(Codes[[#Headers],[Labour History]]),FALSE)</f>
        <v>Yes</v>
      </c>
      <c r="S554" s="1" t="str">
        <f>VLOOKUP(Cohort[[#This Row],[Code]],Codes[],COLUMN(Codes[[#Headers],[Baby Background Information]]),FALSE)</f>
        <v>Yes</v>
      </c>
      <c r="T554" s="1" t="str">
        <f>VLOOKUP(Cohort[[#This Row],[Code]],Codes[],COLUMN(Codes[[#Headers],[EPDS]]),FALSE)</f>
        <v>Yes</v>
      </c>
      <c r="U554" s="1" t="str">
        <f>VLOOKUP(Cohort[[#This Row],[Code]],Codes[],COLUMN(Codes[[#Headers],[Mother''s Medications]]),FALSE)</f>
        <v>Yes</v>
      </c>
      <c r="V554" s="1" t="str">
        <f>VLOOKUP(Cohort[[#This Row],[Code]],Codes[],COLUMN(Codes[[#Headers],[Baby Medications]]),FALSE)</f>
        <v>Yes</v>
      </c>
      <c r="W554" s="1" t="str">
        <f>VLOOKUP(Cohort[[#This Row],[Code]],Codes[],COLUMN(Codes[[#Headers],[Obstetric Histpry]]),FALSE)</f>
        <v>Yes</v>
      </c>
      <c r="X554" s="1" t="str">
        <f>VLOOKUP(Cohort[[#This Row],[Code]],Codes[],COLUMN(Codes[[#Headers],[18 Month Follow on Data]]),FALSE)</f>
        <v>Yes</v>
      </c>
    </row>
    <row r="555" spans="1:24" x14ac:dyDescent="0.2">
      <c r="A555" t="s">
        <v>567</v>
      </c>
      <c r="B555">
        <v>0</v>
      </c>
      <c r="C555">
        <v>0</v>
      </c>
      <c r="D555">
        <v>0</v>
      </c>
      <c r="E555">
        <v>1</v>
      </c>
      <c r="F555">
        <v>0</v>
      </c>
      <c r="G555">
        <v>0</v>
      </c>
      <c r="H555">
        <v>1</v>
      </c>
      <c r="I555" t="str" cm="1">
        <f t="array" ref="I555">TEXT(SUM(10^Code_Mask*(Cohort[[#This Row],[Fetal Pilot Scans, validated or not]:[Has child had an 18 month assessment.  NB this includes limited data, courtesy assessments etc]]&gt;0)),"0000000")</f>
        <v>0100100</v>
      </c>
      <c r="M555" s="1" t="str">
        <f>VLOOKUP(Cohort[[#This Row],[Code]],Codes[],COLUMN(Codes[[#Headers],[Meaning]]),FALSE)</f>
        <v>Term scan, Assessed at 18 months</v>
      </c>
      <c r="N555" s="1" t="str">
        <f>VLOOKUP(Cohort[[#This Row],[Code]],Codes[],COLUMN(Codes[[#Headers],[Parents Demographic]]),FALSE)</f>
        <v>Yes</v>
      </c>
      <c r="O555" s="1" t="str">
        <f>VLOOKUP(Cohort[[#This Row],[Code]],Codes[],COLUMN(Codes[[#Headers],[Mother''s Past Medical History]]),FALSE)</f>
        <v>Yes</v>
      </c>
      <c r="P555" s="1" t="str">
        <f>VLOOKUP(Cohort[[#This Row],[Code]],Codes[],COLUMN(Codes[[#Headers],[EDD + Mode of Conception]]),FALSE)</f>
        <v>Yes</v>
      </c>
      <c r="Q555" s="1" t="str">
        <f>VLOOKUP(Cohort[[#This Row],[Code]],Codes[],COLUMN(Codes[[#Headers],[Late Pregnancy History]]),FALSE)</f>
        <v>Yes</v>
      </c>
      <c r="R555" s="1" t="str">
        <f>VLOOKUP(Cohort[[#This Row],[Code]],Codes[],COLUMN(Codes[[#Headers],[Labour History]]),FALSE)</f>
        <v>Yes</v>
      </c>
      <c r="S555" s="1" t="str">
        <f>VLOOKUP(Cohort[[#This Row],[Code]],Codes[],COLUMN(Codes[[#Headers],[Baby Background Information]]),FALSE)</f>
        <v>Yes</v>
      </c>
      <c r="T555" s="1" t="str">
        <f>VLOOKUP(Cohort[[#This Row],[Code]],Codes[],COLUMN(Codes[[#Headers],[EPDS]]),FALSE)</f>
        <v>Yes</v>
      </c>
      <c r="U555" s="1" t="str">
        <f>VLOOKUP(Cohort[[#This Row],[Code]],Codes[],COLUMN(Codes[[#Headers],[Mother''s Medications]]),FALSE)</f>
        <v>Yes</v>
      </c>
      <c r="V555" s="1" t="str">
        <f>VLOOKUP(Cohort[[#This Row],[Code]],Codes[],COLUMN(Codes[[#Headers],[Baby Medications]]),FALSE)</f>
        <v>Yes</v>
      </c>
      <c r="W555" s="1" t="str">
        <f>VLOOKUP(Cohort[[#This Row],[Code]],Codes[],COLUMN(Codes[[#Headers],[Obstetric Histpry]]),FALSE)</f>
        <v>Yes</v>
      </c>
      <c r="X555" s="1" t="str">
        <f>VLOOKUP(Cohort[[#This Row],[Code]],Codes[],COLUMN(Codes[[#Headers],[18 Month Follow on Data]]),FALSE)</f>
        <v>Yes</v>
      </c>
    </row>
    <row r="556" spans="1:24" x14ac:dyDescent="0.2">
      <c r="A556" t="s">
        <v>568</v>
      </c>
      <c r="B556">
        <v>0</v>
      </c>
      <c r="C556">
        <v>0</v>
      </c>
      <c r="D556">
        <v>0</v>
      </c>
      <c r="E556">
        <v>1</v>
      </c>
      <c r="F556">
        <v>0</v>
      </c>
      <c r="G556">
        <v>0</v>
      </c>
      <c r="H556">
        <v>1</v>
      </c>
      <c r="I556" t="str" cm="1">
        <f t="array" ref="I556">TEXT(SUM(10^Code_Mask*(Cohort[[#This Row],[Fetal Pilot Scans, validated or not]:[Has child had an 18 month assessment.  NB this includes limited data, courtesy assessments etc]]&gt;0)),"0000000")</f>
        <v>0100100</v>
      </c>
      <c r="M556" s="1" t="str">
        <f>VLOOKUP(Cohort[[#This Row],[Code]],Codes[],COLUMN(Codes[[#Headers],[Meaning]]),FALSE)</f>
        <v>Term scan, Assessed at 18 months</v>
      </c>
      <c r="N556" s="1" t="str">
        <f>VLOOKUP(Cohort[[#This Row],[Code]],Codes[],COLUMN(Codes[[#Headers],[Parents Demographic]]),FALSE)</f>
        <v>Yes</v>
      </c>
      <c r="O556" s="1" t="str">
        <f>VLOOKUP(Cohort[[#This Row],[Code]],Codes[],COLUMN(Codes[[#Headers],[Mother''s Past Medical History]]),FALSE)</f>
        <v>Yes</v>
      </c>
      <c r="P556" s="1" t="str">
        <f>VLOOKUP(Cohort[[#This Row],[Code]],Codes[],COLUMN(Codes[[#Headers],[EDD + Mode of Conception]]),FALSE)</f>
        <v>Yes</v>
      </c>
      <c r="Q556" s="1" t="str">
        <f>VLOOKUP(Cohort[[#This Row],[Code]],Codes[],COLUMN(Codes[[#Headers],[Late Pregnancy History]]),FALSE)</f>
        <v>Yes</v>
      </c>
      <c r="R556" s="1" t="str">
        <f>VLOOKUP(Cohort[[#This Row],[Code]],Codes[],COLUMN(Codes[[#Headers],[Labour History]]),FALSE)</f>
        <v>Yes</v>
      </c>
      <c r="S556" s="1" t="str">
        <f>VLOOKUP(Cohort[[#This Row],[Code]],Codes[],COLUMN(Codes[[#Headers],[Baby Background Information]]),FALSE)</f>
        <v>Yes</v>
      </c>
      <c r="T556" s="1" t="str">
        <f>VLOOKUP(Cohort[[#This Row],[Code]],Codes[],COLUMN(Codes[[#Headers],[EPDS]]),FALSE)</f>
        <v>Yes</v>
      </c>
      <c r="U556" s="1" t="str">
        <f>VLOOKUP(Cohort[[#This Row],[Code]],Codes[],COLUMN(Codes[[#Headers],[Mother''s Medications]]),FALSE)</f>
        <v>Yes</v>
      </c>
      <c r="V556" s="1" t="str">
        <f>VLOOKUP(Cohort[[#This Row],[Code]],Codes[],COLUMN(Codes[[#Headers],[Baby Medications]]),FALSE)</f>
        <v>Yes</v>
      </c>
      <c r="W556" s="1" t="str">
        <f>VLOOKUP(Cohort[[#This Row],[Code]],Codes[],COLUMN(Codes[[#Headers],[Obstetric Histpry]]),FALSE)</f>
        <v>Yes</v>
      </c>
      <c r="X556" s="1" t="str">
        <f>VLOOKUP(Cohort[[#This Row],[Code]],Codes[],COLUMN(Codes[[#Headers],[18 Month Follow on Data]]),FALSE)</f>
        <v>Yes</v>
      </c>
    </row>
    <row r="557" spans="1:24" x14ac:dyDescent="0.2">
      <c r="A557" t="s">
        <v>569</v>
      </c>
      <c r="B557">
        <v>0</v>
      </c>
      <c r="C557">
        <v>0</v>
      </c>
      <c r="D557">
        <v>0</v>
      </c>
      <c r="E557">
        <v>1</v>
      </c>
      <c r="F557">
        <v>0</v>
      </c>
      <c r="G557">
        <v>0</v>
      </c>
      <c r="H557">
        <v>1</v>
      </c>
      <c r="I557" t="str" cm="1">
        <f t="array" ref="I557">TEXT(SUM(10^Code_Mask*(Cohort[[#This Row],[Fetal Pilot Scans, validated or not]:[Has child had an 18 month assessment.  NB this includes limited data, courtesy assessments etc]]&gt;0)),"0000000")</f>
        <v>0100100</v>
      </c>
      <c r="M557" s="1" t="str">
        <f>VLOOKUP(Cohort[[#This Row],[Code]],Codes[],COLUMN(Codes[[#Headers],[Meaning]]),FALSE)</f>
        <v>Term scan, Assessed at 18 months</v>
      </c>
      <c r="N557" s="1" t="str">
        <f>VLOOKUP(Cohort[[#This Row],[Code]],Codes[],COLUMN(Codes[[#Headers],[Parents Demographic]]),FALSE)</f>
        <v>Yes</v>
      </c>
      <c r="O557" s="1" t="str">
        <f>VLOOKUP(Cohort[[#This Row],[Code]],Codes[],COLUMN(Codes[[#Headers],[Mother''s Past Medical History]]),FALSE)</f>
        <v>Yes</v>
      </c>
      <c r="P557" s="1" t="str">
        <f>VLOOKUP(Cohort[[#This Row],[Code]],Codes[],COLUMN(Codes[[#Headers],[EDD + Mode of Conception]]),FALSE)</f>
        <v>Yes</v>
      </c>
      <c r="Q557" s="1" t="str">
        <f>VLOOKUP(Cohort[[#This Row],[Code]],Codes[],COLUMN(Codes[[#Headers],[Late Pregnancy History]]),FALSE)</f>
        <v>Yes</v>
      </c>
      <c r="R557" s="1" t="str">
        <f>VLOOKUP(Cohort[[#This Row],[Code]],Codes[],COLUMN(Codes[[#Headers],[Labour History]]),FALSE)</f>
        <v>Yes</v>
      </c>
      <c r="S557" s="1" t="str">
        <f>VLOOKUP(Cohort[[#This Row],[Code]],Codes[],COLUMN(Codes[[#Headers],[Baby Background Information]]),FALSE)</f>
        <v>Yes</v>
      </c>
      <c r="T557" s="1" t="str">
        <f>VLOOKUP(Cohort[[#This Row],[Code]],Codes[],COLUMN(Codes[[#Headers],[EPDS]]),FALSE)</f>
        <v>Yes</v>
      </c>
      <c r="U557" s="1" t="str">
        <f>VLOOKUP(Cohort[[#This Row],[Code]],Codes[],COLUMN(Codes[[#Headers],[Mother''s Medications]]),FALSE)</f>
        <v>Yes</v>
      </c>
      <c r="V557" s="1" t="str">
        <f>VLOOKUP(Cohort[[#This Row],[Code]],Codes[],COLUMN(Codes[[#Headers],[Baby Medications]]),FALSE)</f>
        <v>Yes</v>
      </c>
      <c r="W557" s="1" t="str">
        <f>VLOOKUP(Cohort[[#This Row],[Code]],Codes[],COLUMN(Codes[[#Headers],[Obstetric Histpry]]),FALSE)</f>
        <v>Yes</v>
      </c>
      <c r="X557" s="1" t="str">
        <f>VLOOKUP(Cohort[[#This Row],[Code]],Codes[],COLUMN(Codes[[#Headers],[18 Month Follow on Data]]),FALSE)</f>
        <v>Yes</v>
      </c>
    </row>
    <row r="558" spans="1:24" x14ac:dyDescent="0.2">
      <c r="A558" t="s">
        <v>570</v>
      </c>
      <c r="B558">
        <v>0</v>
      </c>
      <c r="C558">
        <v>0</v>
      </c>
      <c r="D558">
        <v>0</v>
      </c>
      <c r="E558">
        <v>1</v>
      </c>
      <c r="F558">
        <v>0</v>
      </c>
      <c r="G558">
        <v>0</v>
      </c>
      <c r="H558">
        <v>1</v>
      </c>
      <c r="I558" t="str" cm="1">
        <f t="array" ref="I558">TEXT(SUM(10^Code_Mask*(Cohort[[#This Row],[Fetal Pilot Scans, validated or not]:[Has child had an 18 month assessment.  NB this includes limited data, courtesy assessments etc]]&gt;0)),"0000000")</f>
        <v>0100100</v>
      </c>
      <c r="M558" s="1" t="str">
        <f>VLOOKUP(Cohort[[#This Row],[Code]],Codes[],COLUMN(Codes[[#Headers],[Meaning]]),FALSE)</f>
        <v>Term scan, Assessed at 18 months</v>
      </c>
      <c r="N558" s="1" t="str">
        <f>VLOOKUP(Cohort[[#This Row],[Code]],Codes[],COLUMN(Codes[[#Headers],[Parents Demographic]]),FALSE)</f>
        <v>Yes</v>
      </c>
      <c r="O558" s="1" t="str">
        <f>VLOOKUP(Cohort[[#This Row],[Code]],Codes[],COLUMN(Codes[[#Headers],[Mother''s Past Medical History]]),FALSE)</f>
        <v>Yes</v>
      </c>
      <c r="P558" s="1" t="str">
        <f>VLOOKUP(Cohort[[#This Row],[Code]],Codes[],COLUMN(Codes[[#Headers],[EDD + Mode of Conception]]),FALSE)</f>
        <v>Yes</v>
      </c>
      <c r="Q558" s="1" t="str">
        <f>VLOOKUP(Cohort[[#This Row],[Code]],Codes[],COLUMN(Codes[[#Headers],[Late Pregnancy History]]),FALSE)</f>
        <v>Yes</v>
      </c>
      <c r="R558" s="1" t="str">
        <f>VLOOKUP(Cohort[[#This Row],[Code]],Codes[],COLUMN(Codes[[#Headers],[Labour History]]),FALSE)</f>
        <v>Yes</v>
      </c>
      <c r="S558" s="1" t="str">
        <f>VLOOKUP(Cohort[[#This Row],[Code]],Codes[],COLUMN(Codes[[#Headers],[Baby Background Information]]),FALSE)</f>
        <v>Yes</v>
      </c>
      <c r="T558" s="1" t="str">
        <f>VLOOKUP(Cohort[[#This Row],[Code]],Codes[],COLUMN(Codes[[#Headers],[EPDS]]),FALSE)</f>
        <v>Yes</v>
      </c>
      <c r="U558" s="1" t="str">
        <f>VLOOKUP(Cohort[[#This Row],[Code]],Codes[],COLUMN(Codes[[#Headers],[Mother''s Medications]]),FALSE)</f>
        <v>Yes</v>
      </c>
      <c r="V558" s="1" t="str">
        <f>VLOOKUP(Cohort[[#This Row],[Code]],Codes[],COLUMN(Codes[[#Headers],[Baby Medications]]),FALSE)</f>
        <v>Yes</v>
      </c>
      <c r="W558" s="1" t="str">
        <f>VLOOKUP(Cohort[[#This Row],[Code]],Codes[],COLUMN(Codes[[#Headers],[Obstetric Histpry]]),FALSE)</f>
        <v>Yes</v>
      </c>
      <c r="X558" s="1" t="str">
        <f>VLOOKUP(Cohort[[#This Row],[Code]],Codes[],COLUMN(Codes[[#Headers],[18 Month Follow on Data]]),FALSE)</f>
        <v>Yes</v>
      </c>
    </row>
    <row r="559" spans="1:24" x14ac:dyDescent="0.2">
      <c r="A559" t="s">
        <v>571</v>
      </c>
      <c r="B559">
        <v>0</v>
      </c>
      <c r="C559">
        <v>0</v>
      </c>
      <c r="D559">
        <v>0</v>
      </c>
      <c r="E559">
        <v>1</v>
      </c>
      <c r="F559">
        <v>0</v>
      </c>
      <c r="G559">
        <v>0</v>
      </c>
      <c r="H559">
        <v>1</v>
      </c>
      <c r="I559" t="str" cm="1">
        <f t="array" ref="I559">TEXT(SUM(10^Code_Mask*(Cohort[[#This Row],[Fetal Pilot Scans, validated or not]:[Has child had an 18 month assessment.  NB this includes limited data, courtesy assessments etc]]&gt;0)),"0000000")</f>
        <v>0100100</v>
      </c>
      <c r="M559" s="1" t="str">
        <f>VLOOKUP(Cohort[[#This Row],[Code]],Codes[],COLUMN(Codes[[#Headers],[Meaning]]),FALSE)</f>
        <v>Term scan, Assessed at 18 months</v>
      </c>
      <c r="N559" s="1" t="str">
        <f>VLOOKUP(Cohort[[#This Row],[Code]],Codes[],COLUMN(Codes[[#Headers],[Parents Demographic]]),FALSE)</f>
        <v>Yes</v>
      </c>
      <c r="O559" s="1" t="str">
        <f>VLOOKUP(Cohort[[#This Row],[Code]],Codes[],COLUMN(Codes[[#Headers],[Mother''s Past Medical History]]),FALSE)</f>
        <v>Yes</v>
      </c>
      <c r="P559" s="1" t="str">
        <f>VLOOKUP(Cohort[[#This Row],[Code]],Codes[],COLUMN(Codes[[#Headers],[EDD + Mode of Conception]]),FALSE)</f>
        <v>Yes</v>
      </c>
      <c r="Q559" s="1" t="str">
        <f>VLOOKUP(Cohort[[#This Row],[Code]],Codes[],COLUMN(Codes[[#Headers],[Late Pregnancy History]]),FALSE)</f>
        <v>Yes</v>
      </c>
      <c r="R559" s="1" t="str">
        <f>VLOOKUP(Cohort[[#This Row],[Code]],Codes[],COLUMN(Codes[[#Headers],[Labour History]]),FALSE)</f>
        <v>Yes</v>
      </c>
      <c r="S559" s="1" t="str">
        <f>VLOOKUP(Cohort[[#This Row],[Code]],Codes[],COLUMN(Codes[[#Headers],[Baby Background Information]]),FALSE)</f>
        <v>Yes</v>
      </c>
      <c r="T559" s="1" t="str">
        <f>VLOOKUP(Cohort[[#This Row],[Code]],Codes[],COLUMN(Codes[[#Headers],[EPDS]]),FALSE)</f>
        <v>Yes</v>
      </c>
      <c r="U559" s="1" t="str">
        <f>VLOOKUP(Cohort[[#This Row],[Code]],Codes[],COLUMN(Codes[[#Headers],[Mother''s Medications]]),FALSE)</f>
        <v>Yes</v>
      </c>
      <c r="V559" s="1" t="str">
        <f>VLOOKUP(Cohort[[#This Row],[Code]],Codes[],COLUMN(Codes[[#Headers],[Baby Medications]]),FALSE)</f>
        <v>Yes</v>
      </c>
      <c r="W559" s="1" t="str">
        <f>VLOOKUP(Cohort[[#This Row],[Code]],Codes[],COLUMN(Codes[[#Headers],[Obstetric Histpry]]),FALSE)</f>
        <v>Yes</v>
      </c>
      <c r="X559" s="1" t="str">
        <f>VLOOKUP(Cohort[[#This Row],[Code]],Codes[],COLUMN(Codes[[#Headers],[18 Month Follow on Data]]),FALSE)</f>
        <v>Yes</v>
      </c>
    </row>
    <row r="560" spans="1:24" x14ac:dyDescent="0.2">
      <c r="A560" t="s">
        <v>572</v>
      </c>
      <c r="B560">
        <v>0</v>
      </c>
      <c r="C560">
        <v>0</v>
      </c>
      <c r="D560">
        <v>0</v>
      </c>
      <c r="E560">
        <v>1</v>
      </c>
      <c r="F560">
        <v>0</v>
      </c>
      <c r="G560">
        <v>0</v>
      </c>
      <c r="H560">
        <v>1</v>
      </c>
      <c r="I560" t="str" cm="1">
        <f t="array" ref="I560">TEXT(SUM(10^Code_Mask*(Cohort[[#This Row],[Fetal Pilot Scans, validated or not]:[Has child had an 18 month assessment.  NB this includes limited data, courtesy assessments etc]]&gt;0)),"0000000")</f>
        <v>0100100</v>
      </c>
      <c r="M560" s="1" t="str">
        <f>VLOOKUP(Cohort[[#This Row],[Code]],Codes[],COLUMN(Codes[[#Headers],[Meaning]]),FALSE)</f>
        <v>Term scan, Assessed at 18 months</v>
      </c>
      <c r="N560" s="1" t="str">
        <f>VLOOKUP(Cohort[[#This Row],[Code]],Codes[],COLUMN(Codes[[#Headers],[Parents Demographic]]),FALSE)</f>
        <v>Yes</v>
      </c>
      <c r="O560" s="1" t="str">
        <f>VLOOKUP(Cohort[[#This Row],[Code]],Codes[],COLUMN(Codes[[#Headers],[Mother''s Past Medical History]]),FALSE)</f>
        <v>Yes</v>
      </c>
      <c r="P560" s="1" t="str">
        <f>VLOOKUP(Cohort[[#This Row],[Code]],Codes[],COLUMN(Codes[[#Headers],[EDD + Mode of Conception]]),FALSE)</f>
        <v>Yes</v>
      </c>
      <c r="Q560" s="1" t="str">
        <f>VLOOKUP(Cohort[[#This Row],[Code]],Codes[],COLUMN(Codes[[#Headers],[Late Pregnancy History]]),FALSE)</f>
        <v>Yes</v>
      </c>
      <c r="R560" s="1" t="str">
        <f>VLOOKUP(Cohort[[#This Row],[Code]],Codes[],COLUMN(Codes[[#Headers],[Labour History]]),FALSE)</f>
        <v>Yes</v>
      </c>
      <c r="S560" s="1" t="str">
        <f>VLOOKUP(Cohort[[#This Row],[Code]],Codes[],COLUMN(Codes[[#Headers],[Baby Background Information]]),FALSE)</f>
        <v>Yes</v>
      </c>
      <c r="T560" s="1" t="str">
        <f>VLOOKUP(Cohort[[#This Row],[Code]],Codes[],COLUMN(Codes[[#Headers],[EPDS]]),FALSE)</f>
        <v>Yes</v>
      </c>
      <c r="U560" s="1" t="str">
        <f>VLOOKUP(Cohort[[#This Row],[Code]],Codes[],COLUMN(Codes[[#Headers],[Mother''s Medications]]),FALSE)</f>
        <v>Yes</v>
      </c>
      <c r="V560" s="1" t="str">
        <f>VLOOKUP(Cohort[[#This Row],[Code]],Codes[],COLUMN(Codes[[#Headers],[Baby Medications]]),FALSE)</f>
        <v>Yes</v>
      </c>
      <c r="W560" s="1" t="str">
        <f>VLOOKUP(Cohort[[#This Row],[Code]],Codes[],COLUMN(Codes[[#Headers],[Obstetric Histpry]]),FALSE)</f>
        <v>Yes</v>
      </c>
      <c r="X560" s="1" t="str">
        <f>VLOOKUP(Cohort[[#This Row],[Code]],Codes[],COLUMN(Codes[[#Headers],[18 Month Follow on Data]]),FALSE)</f>
        <v>Yes</v>
      </c>
    </row>
    <row r="561" spans="1:24" x14ac:dyDescent="0.2">
      <c r="A561" t="s">
        <v>573</v>
      </c>
      <c r="B561">
        <v>0</v>
      </c>
      <c r="C561">
        <v>0</v>
      </c>
      <c r="D561">
        <v>0</v>
      </c>
      <c r="E561">
        <v>1</v>
      </c>
      <c r="F561">
        <v>0</v>
      </c>
      <c r="G561">
        <v>0</v>
      </c>
      <c r="H561">
        <v>1</v>
      </c>
      <c r="I561" t="str" cm="1">
        <f t="array" ref="I561">TEXT(SUM(10^Code_Mask*(Cohort[[#This Row],[Fetal Pilot Scans, validated or not]:[Has child had an 18 month assessment.  NB this includes limited data, courtesy assessments etc]]&gt;0)),"0000000")</f>
        <v>0100100</v>
      </c>
      <c r="M561" s="1" t="str">
        <f>VLOOKUP(Cohort[[#This Row],[Code]],Codes[],COLUMN(Codes[[#Headers],[Meaning]]),FALSE)</f>
        <v>Term scan, Assessed at 18 months</v>
      </c>
      <c r="N561" s="1" t="str">
        <f>VLOOKUP(Cohort[[#This Row],[Code]],Codes[],COLUMN(Codes[[#Headers],[Parents Demographic]]),FALSE)</f>
        <v>Yes</v>
      </c>
      <c r="O561" s="1" t="str">
        <f>VLOOKUP(Cohort[[#This Row],[Code]],Codes[],COLUMN(Codes[[#Headers],[Mother''s Past Medical History]]),FALSE)</f>
        <v>Yes</v>
      </c>
      <c r="P561" s="1" t="str">
        <f>VLOOKUP(Cohort[[#This Row],[Code]],Codes[],COLUMN(Codes[[#Headers],[EDD + Mode of Conception]]),FALSE)</f>
        <v>Yes</v>
      </c>
      <c r="Q561" s="1" t="str">
        <f>VLOOKUP(Cohort[[#This Row],[Code]],Codes[],COLUMN(Codes[[#Headers],[Late Pregnancy History]]),FALSE)</f>
        <v>Yes</v>
      </c>
      <c r="R561" s="1" t="str">
        <f>VLOOKUP(Cohort[[#This Row],[Code]],Codes[],COLUMN(Codes[[#Headers],[Labour History]]),FALSE)</f>
        <v>Yes</v>
      </c>
      <c r="S561" s="1" t="str">
        <f>VLOOKUP(Cohort[[#This Row],[Code]],Codes[],COLUMN(Codes[[#Headers],[Baby Background Information]]),FALSE)</f>
        <v>Yes</v>
      </c>
      <c r="T561" s="1" t="str">
        <f>VLOOKUP(Cohort[[#This Row],[Code]],Codes[],COLUMN(Codes[[#Headers],[EPDS]]),FALSE)</f>
        <v>Yes</v>
      </c>
      <c r="U561" s="1" t="str">
        <f>VLOOKUP(Cohort[[#This Row],[Code]],Codes[],COLUMN(Codes[[#Headers],[Mother''s Medications]]),FALSE)</f>
        <v>Yes</v>
      </c>
      <c r="V561" s="1" t="str">
        <f>VLOOKUP(Cohort[[#This Row],[Code]],Codes[],COLUMN(Codes[[#Headers],[Baby Medications]]),FALSE)</f>
        <v>Yes</v>
      </c>
      <c r="W561" s="1" t="str">
        <f>VLOOKUP(Cohort[[#This Row],[Code]],Codes[],COLUMN(Codes[[#Headers],[Obstetric Histpry]]),FALSE)</f>
        <v>Yes</v>
      </c>
      <c r="X561" s="1" t="str">
        <f>VLOOKUP(Cohort[[#This Row],[Code]],Codes[],COLUMN(Codes[[#Headers],[18 Month Follow on Data]]),FALSE)</f>
        <v>Yes</v>
      </c>
    </row>
    <row r="562" spans="1:24" x14ac:dyDescent="0.2">
      <c r="A562" t="s">
        <v>574</v>
      </c>
      <c r="B562">
        <v>0</v>
      </c>
      <c r="C562">
        <v>0</v>
      </c>
      <c r="D562">
        <v>0</v>
      </c>
      <c r="E562">
        <v>1</v>
      </c>
      <c r="F562">
        <v>0</v>
      </c>
      <c r="G562">
        <v>0</v>
      </c>
      <c r="H562">
        <v>1</v>
      </c>
      <c r="I562" t="str" cm="1">
        <f t="array" ref="I562">TEXT(SUM(10^Code_Mask*(Cohort[[#This Row],[Fetal Pilot Scans, validated or not]:[Has child had an 18 month assessment.  NB this includes limited data, courtesy assessments etc]]&gt;0)),"0000000")</f>
        <v>0100100</v>
      </c>
      <c r="M562" s="1" t="str">
        <f>VLOOKUP(Cohort[[#This Row],[Code]],Codes[],COLUMN(Codes[[#Headers],[Meaning]]),FALSE)</f>
        <v>Term scan, Assessed at 18 months</v>
      </c>
      <c r="N562" s="1" t="str">
        <f>VLOOKUP(Cohort[[#This Row],[Code]],Codes[],COLUMN(Codes[[#Headers],[Parents Demographic]]),FALSE)</f>
        <v>Yes</v>
      </c>
      <c r="O562" s="1" t="str">
        <f>VLOOKUP(Cohort[[#This Row],[Code]],Codes[],COLUMN(Codes[[#Headers],[Mother''s Past Medical History]]),FALSE)</f>
        <v>Yes</v>
      </c>
      <c r="P562" s="1" t="str">
        <f>VLOOKUP(Cohort[[#This Row],[Code]],Codes[],COLUMN(Codes[[#Headers],[EDD + Mode of Conception]]),FALSE)</f>
        <v>Yes</v>
      </c>
      <c r="Q562" s="1" t="str">
        <f>VLOOKUP(Cohort[[#This Row],[Code]],Codes[],COLUMN(Codes[[#Headers],[Late Pregnancy History]]),FALSE)</f>
        <v>Yes</v>
      </c>
      <c r="R562" s="1" t="str">
        <f>VLOOKUP(Cohort[[#This Row],[Code]],Codes[],COLUMN(Codes[[#Headers],[Labour History]]),FALSE)</f>
        <v>Yes</v>
      </c>
      <c r="S562" s="1" t="str">
        <f>VLOOKUP(Cohort[[#This Row],[Code]],Codes[],COLUMN(Codes[[#Headers],[Baby Background Information]]),FALSE)</f>
        <v>Yes</v>
      </c>
      <c r="T562" s="1" t="str">
        <f>VLOOKUP(Cohort[[#This Row],[Code]],Codes[],COLUMN(Codes[[#Headers],[EPDS]]),FALSE)</f>
        <v>Yes</v>
      </c>
      <c r="U562" s="1" t="str">
        <f>VLOOKUP(Cohort[[#This Row],[Code]],Codes[],COLUMN(Codes[[#Headers],[Mother''s Medications]]),FALSE)</f>
        <v>Yes</v>
      </c>
      <c r="V562" s="1" t="str">
        <f>VLOOKUP(Cohort[[#This Row],[Code]],Codes[],COLUMN(Codes[[#Headers],[Baby Medications]]),FALSE)</f>
        <v>Yes</v>
      </c>
      <c r="W562" s="1" t="str">
        <f>VLOOKUP(Cohort[[#This Row],[Code]],Codes[],COLUMN(Codes[[#Headers],[Obstetric Histpry]]),FALSE)</f>
        <v>Yes</v>
      </c>
      <c r="X562" s="1" t="str">
        <f>VLOOKUP(Cohort[[#This Row],[Code]],Codes[],COLUMN(Codes[[#Headers],[18 Month Follow on Data]]),FALSE)</f>
        <v>Yes</v>
      </c>
    </row>
    <row r="563" spans="1:24" x14ac:dyDescent="0.2">
      <c r="A563" t="s">
        <v>575</v>
      </c>
      <c r="B563">
        <v>0</v>
      </c>
      <c r="C563">
        <v>0</v>
      </c>
      <c r="D563">
        <v>0</v>
      </c>
      <c r="E563">
        <v>1</v>
      </c>
      <c r="F563">
        <v>0</v>
      </c>
      <c r="G563">
        <v>0</v>
      </c>
      <c r="H563">
        <v>0</v>
      </c>
      <c r="I563" t="str" cm="1">
        <f t="array" ref="I563">TEXT(SUM(10^Code_Mask*(Cohort[[#This Row],[Fetal Pilot Scans, validated or not]:[Has child had an 18 month assessment.  NB this includes limited data, courtesy assessments etc]]&gt;0)),"0000000")</f>
        <v>0100000</v>
      </c>
      <c r="M563" s="1" t="str">
        <f>VLOOKUP(Cohort[[#This Row],[Code]],Codes[],COLUMN(Codes[[#Headers],[Meaning]]),FALSE)</f>
        <v>Term scan, not assessed</v>
      </c>
      <c r="N563" s="1" t="str">
        <f>VLOOKUP(Cohort[[#This Row],[Code]],Codes[],COLUMN(Codes[[#Headers],[Parents Demographic]]),FALSE)</f>
        <v>Yes</v>
      </c>
      <c r="O563" s="1" t="str">
        <f>VLOOKUP(Cohort[[#This Row],[Code]],Codes[],COLUMN(Codes[[#Headers],[Mother''s Past Medical History]]),FALSE)</f>
        <v>Yes</v>
      </c>
      <c r="P563" s="1" t="str">
        <f>VLOOKUP(Cohort[[#This Row],[Code]],Codes[],COLUMN(Codes[[#Headers],[EDD + Mode of Conception]]),FALSE)</f>
        <v>Yes</v>
      </c>
      <c r="Q563" s="1" t="str">
        <f>VLOOKUP(Cohort[[#This Row],[Code]],Codes[],COLUMN(Codes[[#Headers],[Late Pregnancy History]]),FALSE)</f>
        <v>Yes</v>
      </c>
      <c r="R563" s="1" t="str">
        <f>VLOOKUP(Cohort[[#This Row],[Code]],Codes[],COLUMN(Codes[[#Headers],[Labour History]]),FALSE)</f>
        <v>Yes</v>
      </c>
      <c r="S563" s="1" t="str">
        <f>VLOOKUP(Cohort[[#This Row],[Code]],Codes[],COLUMN(Codes[[#Headers],[Baby Background Information]]),FALSE)</f>
        <v>Yes</v>
      </c>
      <c r="T563" s="1" t="str">
        <f>VLOOKUP(Cohort[[#This Row],[Code]],Codes[],COLUMN(Codes[[#Headers],[EPDS]]),FALSE)</f>
        <v>Yes</v>
      </c>
      <c r="U563" s="1" t="str">
        <f>VLOOKUP(Cohort[[#This Row],[Code]],Codes[],COLUMN(Codes[[#Headers],[Mother''s Medications]]),FALSE)</f>
        <v>Yes</v>
      </c>
      <c r="V563" s="1" t="str">
        <f>VLOOKUP(Cohort[[#This Row],[Code]],Codes[],COLUMN(Codes[[#Headers],[Baby Medications]]),FALSE)</f>
        <v>Yes</v>
      </c>
      <c r="W563" s="1" t="str">
        <f>VLOOKUP(Cohort[[#This Row],[Code]],Codes[],COLUMN(Codes[[#Headers],[Obstetric Histpry]]),FALSE)</f>
        <v>Yes</v>
      </c>
      <c r="X563" s="1" t="str">
        <f>VLOOKUP(Cohort[[#This Row],[Code]],Codes[],COLUMN(Codes[[#Headers],[18 Month Follow on Data]]),FALSE)</f>
        <v>No</v>
      </c>
    </row>
    <row r="564" spans="1:24" x14ac:dyDescent="0.2">
      <c r="A564" t="s">
        <v>576</v>
      </c>
      <c r="B564">
        <v>0</v>
      </c>
      <c r="C564">
        <v>0</v>
      </c>
      <c r="D564">
        <v>0</v>
      </c>
      <c r="E564">
        <v>1</v>
      </c>
      <c r="F564">
        <v>0</v>
      </c>
      <c r="G564">
        <v>0</v>
      </c>
      <c r="H564">
        <v>0</v>
      </c>
      <c r="I564" t="str" cm="1">
        <f t="array" ref="I564">TEXT(SUM(10^Code_Mask*(Cohort[[#This Row],[Fetal Pilot Scans, validated or not]:[Has child had an 18 month assessment.  NB this includes limited data, courtesy assessments etc]]&gt;0)),"0000000")</f>
        <v>0100000</v>
      </c>
      <c r="M564" s="1" t="str">
        <f>VLOOKUP(Cohort[[#This Row],[Code]],Codes[],COLUMN(Codes[[#Headers],[Meaning]]),FALSE)</f>
        <v>Term scan, not assessed</v>
      </c>
      <c r="N564" s="1" t="str">
        <f>VLOOKUP(Cohort[[#This Row],[Code]],Codes[],COLUMN(Codes[[#Headers],[Parents Demographic]]),FALSE)</f>
        <v>Yes</v>
      </c>
      <c r="O564" s="1" t="str">
        <f>VLOOKUP(Cohort[[#This Row],[Code]],Codes[],COLUMN(Codes[[#Headers],[Mother''s Past Medical History]]),FALSE)</f>
        <v>Yes</v>
      </c>
      <c r="P564" s="1" t="str">
        <f>VLOOKUP(Cohort[[#This Row],[Code]],Codes[],COLUMN(Codes[[#Headers],[EDD + Mode of Conception]]),FALSE)</f>
        <v>Yes</v>
      </c>
      <c r="Q564" s="1" t="str">
        <f>VLOOKUP(Cohort[[#This Row],[Code]],Codes[],COLUMN(Codes[[#Headers],[Late Pregnancy History]]),FALSE)</f>
        <v>Yes</v>
      </c>
      <c r="R564" s="1" t="str">
        <f>VLOOKUP(Cohort[[#This Row],[Code]],Codes[],COLUMN(Codes[[#Headers],[Labour History]]),FALSE)</f>
        <v>Yes</v>
      </c>
      <c r="S564" s="1" t="str">
        <f>VLOOKUP(Cohort[[#This Row],[Code]],Codes[],COLUMN(Codes[[#Headers],[Baby Background Information]]),FALSE)</f>
        <v>Yes</v>
      </c>
      <c r="T564" s="1" t="str">
        <f>VLOOKUP(Cohort[[#This Row],[Code]],Codes[],COLUMN(Codes[[#Headers],[EPDS]]),FALSE)</f>
        <v>Yes</v>
      </c>
      <c r="U564" s="1" t="str">
        <f>VLOOKUP(Cohort[[#This Row],[Code]],Codes[],COLUMN(Codes[[#Headers],[Mother''s Medications]]),FALSE)</f>
        <v>Yes</v>
      </c>
      <c r="V564" s="1" t="str">
        <f>VLOOKUP(Cohort[[#This Row],[Code]],Codes[],COLUMN(Codes[[#Headers],[Baby Medications]]),FALSE)</f>
        <v>Yes</v>
      </c>
      <c r="W564" s="1" t="str">
        <f>VLOOKUP(Cohort[[#This Row],[Code]],Codes[],COLUMN(Codes[[#Headers],[Obstetric Histpry]]),FALSE)</f>
        <v>Yes</v>
      </c>
      <c r="X564" s="1" t="str">
        <f>VLOOKUP(Cohort[[#This Row],[Code]],Codes[],COLUMN(Codes[[#Headers],[18 Month Follow on Data]]),FALSE)</f>
        <v>No</v>
      </c>
    </row>
    <row r="565" spans="1:24" x14ac:dyDescent="0.2">
      <c r="A565" t="s">
        <v>577</v>
      </c>
      <c r="B565">
        <v>0</v>
      </c>
      <c r="C565">
        <v>0</v>
      </c>
      <c r="D565">
        <v>0</v>
      </c>
      <c r="E565">
        <v>1</v>
      </c>
      <c r="F565">
        <v>0</v>
      </c>
      <c r="G565">
        <v>0</v>
      </c>
      <c r="H565">
        <v>0</v>
      </c>
      <c r="I565" t="str" cm="1">
        <f t="array" ref="I565">TEXT(SUM(10^Code_Mask*(Cohort[[#This Row],[Fetal Pilot Scans, validated or not]:[Has child had an 18 month assessment.  NB this includes limited data, courtesy assessments etc]]&gt;0)),"0000000")</f>
        <v>0100000</v>
      </c>
      <c r="M565" s="1" t="str">
        <f>VLOOKUP(Cohort[[#This Row],[Code]],Codes[],COLUMN(Codes[[#Headers],[Meaning]]),FALSE)</f>
        <v>Term scan, not assessed</v>
      </c>
      <c r="N565" s="1" t="str">
        <f>VLOOKUP(Cohort[[#This Row],[Code]],Codes[],COLUMN(Codes[[#Headers],[Parents Demographic]]),FALSE)</f>
        <v>Yes</v>
      </c>
      <c r="O565" s="1" t="str">
        <f>VLOOKUP(Cohort[[#This Row],[Code]],Codes[],COLUMN(Codes[[#Headers],[Mother''s Past Medical History]]),FALSE)</f>
        <v>Yes</v>
      </c>
      <c r="P565" s="1" t="str">
        <f>VLOOKUP(Cohort[[#This Row],[Code]],Codes[],COLUMN(Codes[[#Headers],[EDD + Mode of Conception]]),FALSE)</f>
        <v>Yes</v>
      </c>
      <c r="Q565" s="1" t="str">
        <f>VLOOKUP(Cohort[[#This Row],[Code]],Codes[],COLUMN(Codes[[#Headers],[Late Pregnancy History]]),FALSE)</f>
        <v>Yes</v>
      </c>
      <c r="R565" s="1" t="str">
        <f>VLOOKUP(Cohort[[#This Row],[Code]],Codes[],COLUMN(Codes[[#Headers],[Labour History]]),FALSE)</f>
        <v>Yes</v>
      </c>
      <c r="S565" s="1" t="str">
        <f>VLOOKUP(Cohort[[#This Row],[Code]],Codes[],COLUMN(Codes[[#Headers],[Baby Background Information]]),FALSE)</f>
        <v>Yes</v>
      </c>
      <c r="T565" s="1" t="str">
        <f>VLOOKUP(Cohort[[#This Row],[Code]],Codes[],COLUMN(Codes[[#Headers],[EPDS]]),FALSE)</f>
        <v>Yes</v>
      </c>
      <c r="U565" s="1" t="str">
        <f>VLOOKUP(Cohort[[#This Row],[Code]],Codes[],COLUMN(Codes[[#Headers],[Mother''s Medications]]),FALSE)</f>
        <v>Yes</v>
      </c>
      <c r="V565" s="1" t="str">
        <f>VLOOKUP(Cohort[[#This Row],[Code]],Codes[],COLUMN(Codes[[#Headers],[Baby Medications]]),FALSE)</f>
        <v>Yes</v>
      </c>
      <c r="W565" s="1" t="str">
        <f>VLOOKUP(Cohort[[#This Row],[Code]],Codes[],COLUMN(Codes[[#Headers],[Obstetric Histpry]]),FALSE)</f>
        <v>Yes</v>
      </c>
      <c r="X565" s="1" t="str">
        <f>VLOOKUP(Cohort[[#This Row],[Code]],Codes[],COLUMN(Codes[[#Headers],[18 Month Follow on Data]]),FALSE)</f>
        <v>No</v>
      </c>
    </row>
    <row r="566" spans="1:24" x14ac:dyDescent="0.2">
      <c r="A566" t="s">
        <v>578</v>
      </c>
      <c r="B566">
        <v>0</v>
      </c>
      <c r="C566">
        <v>0</v>
      </c>
      <c r="D566">
        <v>0</v>
      </c>
      <c r="E566">
        <v>1</v>
      </c>
      <c r="F566">
        <v>0</v>
      </c>
      <c r="G566">
        <v>0</v>
      </c>
      <c r="H566">
        <v>1</v>
      </c>
      <c r="I566" t="str" cm="1">
        <f t="array" ref="I566">TEXT(SUM(10^Code_Mask*(Cohort[[#This Row],[Fetal Pilot Scans, validated or not]:[Has child had an 18 month assessment.  NB this includes limited data, courtesy assessments etc]]&gt;0)),"0000000")</f>
        <v>0100100</v>
      </c>
      <c r="M566" s="1" t="str">
        <f>VLOOKUP(Cohort[[#This Row],[Code]],Codes[],COLUMN(Codes[[#Headers],[Meaning]]),FALSE)</f>
        <v>Term scan, Assessed at 18 months</v>
      </c>
      <c r="N566" s="1" t="str">
        <f>VLOOKUP(Cohort[[#This Row],[Code]],Codes[],COLUMN(Codes[[#Headers],[Parents Demographic]]),FALSE)</f>
        <v>Yes</v>
      </c>
      <c r="O566" s="1" t="str">
        <f>VLOOKUP(Cohort[[#This Row],[Code]],Codes[],COLUMN(Codes[[#Headers],[Mother''s Past Medical History]]),FALSE)</f>
        <v>Yes</v>
      </c>
      <c r="P566" s="1" t="str">
        <f>VLOOKUP(Cohort[[#This Row],[Code]],Codes[],COLUMN(Codes[[#Headers],[EDD + Mode of Conception]]),FALSE)</f>
        <v>Yes</v>
      </c>
      <c r="Q566" s="1" t="str">
        <f>VLOOKUP(Cohort[[#This Row],[Code]],Codes[],COLUMN(Codes[[#Headers],[Late Pregnancy History]]),FALSE)</f>
        <v>Yes</v>
      </c>
      <c r="R566" s="1" t="str">
        <f>VLOOKUP(Cohort[[#This Row],[Code]],Codes[],COLUMN(Codes[[#Headers],[Labour History]]),FALSE)</f>
        <v>Yes</v>
      </c>
      <c r="S566" s="1" t="str">
        <f>VLOOKUP(Cohort[[#This Row],[Code]],Codes[],COLUMN(Codes[[#Headers],[Baby Background Information]]),FALSE)</f>
        <v>Yes</v>
      </c>
      <c r="T566" s="1" t="str">
        <f>VLOOKUP(Cohort[[#This Row],[Code]],Codes[],COLUMN(Codes[[#Headers],[EPDS]]),FALSE)</f>
        <v>Yes</v>
      </c>
      <c r="U566" s="1" t="str">
        <f>VLOOKUP(Cohort[[#This Row],[Code]],Codes[],COLUMN(Codes[[#Headers],[Mother''s Medications]]),FALSE)</f>
        <v>Yes</v>
      </c>
      <c r="V566" s="1" t="str">
        <f>VLOOKUP(Cohort[[#This Row],[Code]],Codes[],COLUMN(Codes[[#Headers],[Baby Medications]]),FALSE)</f>
        <v>Yes</v>
      </c>
      <c r="W566" s="1" t="str">
        <f>VLOOKUP(Cohort[[#This Row],[Code]],Codes[],COLUMN(Codes[[#Headers],[Obstetric Histpry]]),FALSE)</f>
        <v>Yes</v>
      </c>
      <c r="X566" s="1" t="str">
        <f>VLOOKUP(Cohort[[#This Row],[Code]],Codes[],COLUMN(Codes[[#Headers],[18 Month Follow on Data]]),FALSE)</f>
        <v>Yes</v>
      </c>
    </row>
    <row r="567" spans="1:24" x14ac:dyDescent="0.2">
      <c r="A567" t="s">
        <v>579</v>
      </c>
      <c r="B567">
        <v>0</v>
      </c>
      <c r="C567">
        <v>0</v>
      </c>
      <c r="D567">
        <v>0</v>
      </c>
      <c r="E567">
        <v>1</v>
      </c>
      <c r="F567">
        <v>0</v>
      </c>
      <c r="G567">
        <v>0</v>
      </c>
      <c r="H567">
        <v>1</v>
      </c>
      <c r="I567" t="str" cm="1">
        <f t="array" ref="I567">TEXT(SUM(10^Code_Mask*(Cohort[[#This Row],[Fetal Pilot Scans, validated or not]:[Has child had an 18 month assessment.  NB this includes limited data, courtesy assessments etc]]&gt;0)),"0000000")</f>
        <v>0100100</v>
      </c>
      <c r="M567" s="1" t="str">
        <f>VLOOKUP(Cohort[[#This Row],[Code]],Codes[],COLUMN(Codes[[#Headers],[Meaning]]),FALSE)</f>
        <v>Term scan, Assessed at 18 months</v>
      </c>
      <c r="N567" s="1" t="str">
        <f>VLOOKUP(Cohort[[#This Row],[Code]],Codes[],COLUMN(Codes[[#Headers],[Parents Demographic]]),FALSE)</f>
        <v>Yes</v>
      </c>
      <c r="O567" s="1" t="str">
        <f>VLOOKUP(Cohort[[#This Row],[Code]],Codes[],COLUMN(Codes[[#Headers],[Mother''s Past Medical History]]),FALSE)</f>
        <v>Yes</v>
      </c>
      <c r="P567" s="1" t="str">
        <f>VLOOKUP(Cohort[[#This Row],[Code]],Codes[],COLUMN(Codes[[#Headers],[EDD + Mode of Conception]]),FALSE)</f>
        <v>Yes</v>
      </c>
      <c r="Q567" s="1" t="str">
        <f>VLOOKUP(Cohort[[#This Row],[Code]],Codes[],COLUMN(Codes[[#Headers],[Late Pregnancy History]]),FALSE)</f>
        <v>Yes</v>
      </c>
      <c r="R567" s="1" t="str">
        <f>VLOOKUP(Cohort[[#This Row],[Code]],Codes[],COLUMN(Codes[[#Headers],[Labour History]]),FALSE)</f>
        <v>Yes</v>
      </c>
      <c r="S567" s="1" t="str">
        <f>VLOOKUP(Cohort[[#This Row],[Code]],Codes[],COLUMN(Codes[[#Headers],[Baby Background Information]]),FALSE)</f>
        <v>Yes</v>
      </c>
      <c r="T567" s="1" t="str">
        <f>VLOOKUP(Cohort[[#This Row],[Code]],Codes[],COLUMN(Codes[[#Headers],[EPDS]]),FALSE)</f>
        <v>Yes</v>
      </c>
      <c r="U567" s="1" t="str">
        <f>VLOOKUP(Cohort[[#This Row],[Code]],Codes[],COLUMN(Codes[[#Headers],[Mother''s Medications]]),FALSE)</f>
        <v>Yes</v>
      </c>
      <c r="V567" s="1" t="str">
        <f>VLOOKUP(Cohort[[#This Row],[Code]],Codes[],COLUMN(Codes[[#Headers],[Baby Medications]]),FALSE)</f>
        <v>Yes</v>
      </c>
      <c r="W567" s="1" t="str">
        <f>VLOOKUP(Cohort[[#This Row],[Code]],Codes[],COLUMN(Codes[[#Headers],[Obstetric Histpry]]),FALSE)</f>
        <v>Yes</v>
      </c>
      <c r="X567" s="1" t="str">
        <f>VLOOKUP(Cohort[[#This Row],[Code]],Codes[],COLUMN(Codes[[#Headers],[18 Month Follow on Data]]),FALSE)</f>
        <v>Yes</v>
      </c>
    </row>
    <row r="568" spans="1:24" x14ac:dyDescent="0.2">
      <c r="A568" t="s">
        <v>580</v>
      </c>
      <c r="B568">
        <v>0</v>
      </c>
      <c r="C568">
        <v>0</v>
      </c>
      <c r="D568">
        <v>0</v>
      </c>
      <c r="E568">
        <v>1</v>
      </c>
      <c r="F568">
        <v>0</v>
      </c>
      <c r="G568">
        <v>0</v>
      </c>
      <c r="H568">
        <v>1</v>
      </c>
      <c r="I568" t="str" cm="1">
        <f t="array" ref="I568">TEXT(SUM(10^Code_Mask*(Cohort[[#This Row],[Fetal Pilot Scans, validated or not]:[Has child had an 18 month assessment.  NB this includes limited data, courtesy assessments etc]]&gt;0)),"0000000")</f>
        <v>0100100</v>
      </c>
      <c r="M568" s="1" t="str">
        <f>VLOOKUP(Cohort[[#This Row],[Code]],Codes[],COLUMN(Codes[[#Headers],[Meaning]]),FALSE)</f>
        <v>Term scan, Assessed at 18 months</v>
      </c>
      <c r="N568" s="1" t="str">
        <f>VLOOKUP(Cohort[[#This Row],[Code]],Codes[],COLUMN(Codes[[#Headers],[Parents Demographic]]),FALSE)</f>
        <v>Yes</v>
      </c>
      <c r="O568" s="1" t="str">
        <f>VLOOKUP(Cohort[[#This Row],[Code]],Codes[],COLUMN(Codes[[#Headers],[Mother''s Past Medical History]]),FALSE)</f>
        <v>Yes</v>
      </c>
      <c r="P568" s="1" t="str">
        <f>VLOOKUP(Cohort[[#This Row],[Code]],Codes[],COLUMN(Codes[[#Headers],[EDD + Mode of Conception]]),FALSE)</f>
        <v>Yes</v>
      </c>
      <c r="Q568" s="1" t="str">
        <f>VLOOKUP(Cohort[[#This Row],[Code]],Codes[],COLUMN(Codes[[#Headers],[Late Pregnancy History]]),FALSE)</f>
        <v>Yes</v>
      </c>
      <c r="R568" s="1" t="str">
        <f>VLOOKUP(Cohort[[#This Row],[Code]],Codes[],COLUMN(Codes[[#Headers],[Labour History]]),FALSE)</f>
        <v>Yes</v>
      </c>
      <c r="S568" s="1" t="str">
        <f>VLOOKUP(Cohort[[#This Row],[Code]],Codes[],COLUMN(Codes[[#Headers],[Baby Background Information]]),FALSE)</f>
        <v>Yes</v>
      </c>
      <c r="T568" s="1" t="str">
        <f>VLOOKUP(Cohort[[#This Row],[Code]],Codes[],COLUMN(Codes[[#Headers],[EPDS]]),FALSE)</f>
        <v>Yes</v>
      </c>
      <c r="U568" s="1" t="str">
        <f>VLOOKUP(Cohort[[#This Row],[Code]],Codes[],COLUMN(Codes[[#Headers],[Mother''s Medications]]),FALSE)</f>
        <v>Yes</v>
      </c>
      <c r="V568" s="1" t="str">
        <f>VLOOKUP(Cohort[[#This Row],[Code]],Codes[],COLUMN(Codes[[#Headers],[Baby Medications]]),FALSE)</f>
        <v>Yes</v>
      </c>
      <c r="W568" s="1" t="str">
        <f>VLOOKUP(Cohort[[#This Row],[Code]],Codes[],COLUMN(Codes[[#Headers],[Obstetric Histpry]]),FALSE)</f>
        <v>Yes</v>
      </c>
      <c r="X568" s="1" t="str">
        <f>VLOOKUP(Cohort[[#This Row],[Code]],Codes[],COLUMN(Codes[[#Headers],[18 Month Follow on Data]]),FALSE)</f>
        <v>Yes</v>
      </c>
    </row>
    <row r="569" spans="1:24" x14ac:dyDescent="0.2">
      <c r="A569" t="s">
        <v>581</v>
      </c>
      <c r="B569">
        <v>0</v>
      </c>
      <c r="C569">
        <v>0</v>
      </c>
      <c r="D569">
        <v>0</v>
      </c>
      <c r="E569">
        <v>1</v>
      </c>
      <c r="F569">
        <v>0</v>
      </c>
      <c r="G569">
        <v>0</v>
      </c>
      <c r="H569">
        <v>1</v>
      </c>
      <c r="I569" t="str" cm="1">
        <f t="array" ref="I569">TEXT(SUM(10^Code_Mask*(Cohort[[#This Row],[Fetal Pilot Scans, validated or not]:[Has child had an 18 month assessment.  NB this includes limited data, courtesy assessments etc]]&gt;0)),"0000000")</f>
        <v>0100100</v>
      </c>
      <c r="M569" s="1" t="str">
        <f>VLOOKUP(Cohort[[#This Row],[Code]],Codes[],COLUMN(Codes[[#Headers],[Meaning]]),FALSE)</f>
        <v>Term scan, Assessed at 18 months</v>
      </c>
      <c r="N569" s="1" t="str">
        <f>VLOOKUP(Cohort[[#This Row],[Code]],Codes[],COLUMN(Codes[[#Headers],[Parents Demographic]]),FALSE)</f>
        <v>Yes</v>
      </c>
      <c r="O569" s="1" t="str">
        <f>VLOOKUP(Cohort[[#This Row],[Code]],Codes[],COLUMN(Codes[[#Headers],[Mother''s Past Medical History]]),FALSE)</f>
        <v>Yes</v>
      </c>
      <c r="P569" s="1" t="str">
        <f>VLOOKUP(Cohort[[#This Row],[Code]],Codes[],COLUMN(Codes[[#Headers],[EDD + Mode of Conception]]),FALSE)</f>
        <v>Yes</v>
      </c>
      <c r="Q569" s="1" t="str">
        <f>VLOOKUP(Cohort[[#This Row],[Code]],Codes[],COLUMN(Codes[[#Headers],[Late Pregnancy History]]),FALSE)</f>
        <v>Yes</v>
      </c>
      <c r="R569" s="1" t="str">
        <f>VLOOKUP(Cohort[[#This Row],[Code]],Codes[],COLUMN(Codes[[#Headers],[Labour History]]),FALSE)</f>
        <v>Yes</v>
      </c>
      <c r="S569" s="1" t="str">
        <f>VLOOKUP(Cohort[[#This Row],[Code]],Codes[],COLUMN(Codes[[#Headers],[Baby Background Information]]),FALSE)</f>
        <v>Yes</v>
      </c>
      <c r="T569" s="1" t="str">
        <f>VLOOKUP(Cohort[[#This Row],[Code]],Codes[],COLUMN(Codes[[#Headers],[EPDS]]),FALSE)</f>
        <v>Yes</v>
      </c>
      <c r="U569" s="1" t="str">
        <f>VLOOKUP(Cohort[[#This Row],[Code]],Codes[],COLUMN(Codes[[#Headers],[Mother''s Medications]]),FALSE)</f>
        <v>Yes</v>
      </c>
      <c r="V569" s="1" t="str">
        <f>VLOOKUP(Cohort[[#This Row],[Code]],Codes[],COLUMN(Codes[[#Headers],[Baby Medications]]),FALSE)</f>
        <v>Yes</v>
      </c>
      <c r="W569" s="1" t="str">
        <f>VLOOKUP(Cohort[[#This Row],[Code]],Codes[],COLUMN(Codes[[#Headers],[Obstetric Histpry]]),FALSE)</f>
        <v>Yes</v>
      </c>
      <c r="X569" s="1" t="str">
        <f>VLOOKUP(Cohort[[#This Row],[Code]],Codes[],COLUMN(Codes[[#Headers],[18 Month Follow on Data]]),FALSE)</f>
        <v>Yes</v>
      </c>
    </row>
    <row r="570" spans="1:24" x14ac:dyDescent="0.2">
      <c r="A570" t="s">
        <v>582</v>
      </c>
      <c r="B570">
        <v>0</v>
      </c>
      <c r="C570">
        <v>0</v>
      </c>
      <c r="D570">
        <v>0</v>
      </c>
      <c r="E570">
        <v>1</v>
      </c>
      <c r="F570">
        <v>0</v>
      </c>
      <c r="G570">
        <v>0</v>
      </c>
      <c r="H570">
        <v>1</v>
      </c>
      <c r="I570" t="str" cm="1">
        <f t="array" ref="I570">TEXT(SUM(10^Code_Mask*(Cohort[[#This Row],[Fetal Pilot Scans, validated or not]:[Has child had an 18 month assessment.  NB this includes limited data, courtesy assessments etc]]&gt;0)),"0000000")</f>
        <v>0100100</v>
      </c>
      <c r="M570" s="1" t="str">
        <f>VLOOKUP(Cohort[[#This Row],[Code]],Codes[],COLUMN(Codes[[#Headers],[Meaning]]),FALSE)</f>
        <v>Term scan, Assessed at 18 months</v>
      </c>
      <c r="N570" s="1" t="str">
        <f>VLOOKUP(Cohort[[#This Row],[Code]],Codes[],COLUMN(Codes[[#Headers],[Parents Demographic]]),FALSE)</f>
        <v>Yes</v>
      </c>
      <c r="O570" s="1" t="str">
        <f>VLOOKUP(Cohort[[#This Row],[Code]],Codes[],COLUMN(Codes[[#Headers],[Mother''s Past Medical History]]),FALSE)</f>
        <v>Yes</v>
      </c>
      <c r="P570" s="1" t="str">
        <f>VLOOKUP(Cohort[[#This Row],[Code]],Codes[],COLUMN(Codes[[#Headers],[EDD + Mode of Conception]]),FALSE)</f>
        <v>Yes</v>
      </c>
      <c r="Q570" s="1" t="str">
        <f>VLOOKUP(Cohort[[#This Row],[Code]],Codes[],COLUMN(Codes[[#Headers],[Late Pregnancy History]]),FALSE)</f>
        <v>Yes</v>
      </c>
      <c r="R570" s="1" t="str">
        <f>VLOOKUP(Cohort[[#This Row],[Code]],Codes[],COLUMN(Codes[[#Headers],[Labour History]]),FALSE)</f>
        <v>Yes</v>
      </c>
      <c r="S570" s="1" t="str">
        <f>VLOOKUP(Cohort[[#This Row],[Code]],Codes[],COLUMN(Codes[[#Headers],[Baby Background Information]]),FALSE)</f>
        <v>Yes</v>
      </c>
      <c r="T570" s="1" t="str">
        <f>VLOOKUP(Cohort[[#This Row],[Code]],Codes[],COLUMN(Codes[[#Headers],[EPDS]]),FALSE)</f>
        <v>Yes</v>
      </c>
      <c r="U570" s="1" t="str">
        <f>VLOOKUP(Cohort[[#This Row],[Code]],Codes[],COLUMN(Codes[[#Headers],[Mother''s Medications]]),FALSE)</f>
        <v>Yes</v>
      </c>
      <c r="V570" s="1" t="str">
        <f>VLOOKUP(Cohort[[#This Row],[Code]],Codes[],COLUMN(Codes[[#Headers],[Baby Medications]]),FALSE)</f>
        <v>Yes</v>
      </c>
      <c r="W570" s="1" t="str">
        <f>VLOOKUP(Cohort[[#This Row],[Code]],Codes[],COLUMN(Codes[[#Headers],[Obstetric Histpry]]),FALSE)</f>
        <v>Yes</v>
      </c>
      <c r="X570" s="1" t="str">
        <f>VLOOKUP(Cohort[[#This Row],[Code]],Codes[],COLUMN(Codes[[#Headers],[18 Month Follow on Data]]),FALSE)</f>
        <v>Yes</v>
      </c>
    </row>
    <row r="571" spans="1:24" x14ac:dyDescent="0.2">
      <c r="A571" t="s">
        <v>583</v>
      </c>
      <c r="B571">
        <v>0</v>
      </c>
      <c r="C571">
        <v>0</v>
      </c>
      <c r="D571">
        <v>0</v>
      </c>
      <c r="E571">
        <v>1</v>
      </c>
      <c r="F571">
        <v>0</v>
      </c>
      <c r="G571">
        <v>0</v>
      </c>
      <c r="H571">
        <v>1</v>
      </c>
      <c r="I571" t="str" cm="1">
        <f t="array" ref="I571">TEXT(SUM(10^Code_Mask*(Cohort[[#This Row],[Fetal Pilot Scans, validated or not]:[Has child had an 18 month assessment.  NB this includes limited data, courtesy assessments etc]]&gt;0)),"0000000")</f>
        <v>0100100</v>
      </c>
      <c r="M571" s="1" t="str">
        <f>VLOOKUP(Cohort[[#This Row],[Code]],Codes[],COLUMN(Codes[[#Headers],[Meaning]]),FALSE)</f>
        <v>Term scan, Assessed at 18 months</v>
      </c>
      <c r="N571" s="1" t="str">
        <f>VLOOKUP(Cohort[[#This Row],[Code]],Codes[],COLUMN(Codes[[#Headers],[Parents Demographic]]),FALSE)</f>
        <v>Yes</v>
      </c>
      <c r="O571" s="1" t="str">
        <f>VLOOKUP(Cohort[[#This Row],[Code]],Codes[],COLUMN(Codes[[#Headers],[Mother''s Past Medical History]]),FALSE)</f>
        <v>Yes</v>
      </c>
      <c r="P571" s="1" t="str">
        <f>VLOOKUP(Cohort[[#This Row],[Code]],Codes[],COLUMN(Codes[[#Headers],[EDD + Mode of Conception]]),FALSE)</f>
        <v>Yes</v>
      </c>
      <c r="Q571" s="1" t="str">
        <f>VLOOKUP(Cohort[[#This Row],[Code]],Codes[],COLUMN(Codes[[#Headers],[Late Pregnancy History]]),FALSE)</f>
        <v>Yes</v>
      </c>
      <c r="R571" s="1" t="str">
        <f>VLOOKUP(Cohort[[#This Row],[Code]],Codes[],COLUMN(Codes[[#Headers],[Labour History]]),FALSE)</f>
        <v>Yes</v>
      </c>
      <c r="S571" s="1" t="str">
        <f>VLOOKUP(Cohort[[#This Row],[Code]],Codes[],COLUMN(Codes[[#Headers],[Baby Background Information]]),FALSE)</f>
        <v>Yes</v>
      </c>
      <c r="T571" s="1" t="str">
        <f>VLOOKUP(Cohort[[#This Row],[Code]],Codes[],COLUMN(Codes[[#Headers],[EPDS]]),FALSE)</f>
        <v>Yes</v>
      </c>
      <c r="U571" s="1" t="str">
        <f>VLOOKUP(Cohort[[#This Row],[Code]],Codes[],COLUMN(Codes[[#Headers],[Mother''s Medications]]),FALSE)</f>
        <v>Yes</v>
      </c>
      <c r="V571" s="1" t="str">
        <f>VLOOKUP(Cohort[[#This Row],[Code]],Codes[],COLUMN(Codes[[#Headers],[Baby Medications]]),FALSE)</f>
        <v>Yes</v>
      </c>
      <c r="W571" s="1" t="str">
        <f>VLOOKUP(Cohort[[#This Row],[Code]],Codes[],COLUMN(Codes[[#Headers],[Obstetric Histpry]]),FALSE)</f>
        <v>Yes</v>
      </c>
      <c r="X571" s="1" t="str">
        <f>VLOOKUP(Cohort[[#This Row],[Code]],Codes[],COLUMN(Codes[[#Headers],[18 Month Follow on Data]]),FALSE)</f>
        <v>Yes</v>
      </c>
    </row>
    <row r="572" spans="1:24" x14ac:dyDescent="0.2">
      <c r="A572" t="s">
        <v>584</v>
      </c>
      <c r="B572">
        <v>1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 t="str" cm="1">
        <f t="array" ref="I572">TEXT(SUM(10^Code_Mask*(Cohort[[#This Row],[Fetal Pilot Scans, validated or not]:[Has child had an 18 month assessment.  NB this includes limited data, courtesy assessments etc]]&gt;0)),"0000000")</f>
        <v>0000010</v>
      </c>
      <c r="M572" s="1" t="str">
        <f>VLOOKUP(Cohort[[#This Row],[Code]],Codes[],COLUMN(Codes[[#Headers],[Meaning]]),FALSE)</f>
        <v>Fetal pilot.  Not assessed.  Enrolment, EPDS, not cleaned</v>
      </c>
      <c r="N572" s="1" t="str">
        <f>VLOOKUP(Cohort[[#This Row],[Code]],Codes[],COLUMN(Codes[[#Headers],[Parents Demographic]]),FALSE)</f>
        <v>Yes - uncleaned</v>
      </c>
      <c r="O572" s="1" t="str">
        <f>VLOOKUP(Cohort[[#This Row],[Code]],Codes[],COLUMN(Codes[[#Headers],[Mother''s Past Medical History]]),FALSE)</f>
        <v>Yes - uncleaned</v>
      </c>
      <c r="P572" s="1" t="str">
        <f>VLOOKUP(Cohort[[#This Row],[Code]],Codes[],COLUMN(Codes[[#Headers],[EDD + Mode of Conception]]),FALSE)</f>
        <v>Yes - uncleaned</v>
      </c>
      <c r="Q572" s="1" t="str">
        <f>VLOOKUP(Cohort[[#This Row],[Code]],Codes[],COLUMN(Codes[[#Headers],[Late Pregnancy History]]),FALSE)</f>
        <v>No</v>
      </c>
      <c r="R572" s="1" t="str">
        <f>VLOOKUP(Cohort[[#This Row],[Code]],Codes[],COLUMN(Codes[[#Headers],[Labour History]]),FALSE)</f>
        <v>No</v>
      </c>
      <c r="S572" s="1" t="str">
        <f>VLOOKUP(Cohort[[#This Row],[Code]],Codes[],COLUMN(Codes[[#Headers],[Baby Background Information]]),FALSE)</f>
        <v>No</v>
      </c>
      <c r="T572" s="1" t="str">
        <f>VLOOKUP(Cohort[[#This Row],[Code]],Codes[],COLUMN(Codes[[#Headers],[EPDS]]),FALSE)</f>
        <v>Yes</v>
      </c>
      <c r="U572" s="1" t="str">
        <f>VLOOKUP(Cohort[[#This Row],[Code]],Codes[],COLUMN(Codes[[#Headers],[Mother''s Medications]]),FALSE)</f>
        <v>Yes - uncleaned</v>
      </c>
      <c r="V572" s="1" t="str">
        <f>VLOOKUP(Cohort[[#This Row],[Code]],Codes[],COLUMN(Codes[[#Headers],[Baby Medications]]),FALSE)</f>
        <v>No</v>
      </c>
      <c r="W572" s="1" t="str">
        <f>VLOOKUP(Cohort[[#This Row],[Code]],Codes[],COLUMN(Codes[[#Headers],[Obstetric Histpry]]),FALSE)</f>
        <v>Yes - uncleaned</v>
      </c>
      <c r="X572" s="1" t="str">
        <f>VLOOKUP(Cohort[[#This Row],[Code]],Codes[],COLUMN(Codes[[#Headers],[18 Month Follow on Data]]),FALSE)</f>
        <v>No</v>
      </c>
    </row>
    <row r="573" spans="1:24" x14ac:dyDescent="0.2">
      <c r="A573" t="s">
        <v>585</v>
      </c>
      <c r="B573">
        <v>1</v>
      </c>
      <c r="C573">
        <v>0</v>
      </c>
      <c r="D573">
        <v>0</v>
      </c>
      <c r="E573">
        <v>0</v>
      </c>
      <c r="F573">
        <v>1</v>
      </c>
      <c r="G573">
        <v>1</v>
      </c>
      <c r="H573">
        <v>1</v>
      </c>
      <c r="I573" t="str" cm="1">
        <f t="array" ref="I573">TEXT(SUM(10^Code_Mask*(Cohort[[#This Row],[Fetal Pilot Scans, validated or not]:[Has child had an 18 month assessment.  NB this includes limited data, courtesy assessments etc]]&gt;0)),"0000000")</f>
        <v>0011110</v>
      </c>
      <c r="M573" s="1" t="str">
        <f>VLOOKUP(Cohort[[#This Row],[Code]],Codes[],COLUMN(Codes[[#Headers],[Meaning]]),FALSE)</f>
        <v>Pre-term and pre-term at term scans + fetal pilot, assessed at 18 months</v>
      </c>
      <c r="N573" s="1" t="str">
        <f>VLOOKUP(Cohort[[#This Row],[Code]],Codes[],COLUMN(Codes[[#Headers],[Parents Demographic]]),FALSE)</f>
        <v>Yes</v>
      </c>
      <c r="O573" s="1" t="str">
        <f>VLOOKUP(Cohort[[#This Row],[Code]],Codes[],COLUMN(Codes[[#Headers],[Mother''s Past Medical History]]),FALSE)</f>
        <v>Yes</v>
      </c>
      <c r="P573" s="1" t="str">
        <f>VLOOKUP(Cohort[[#This Row],[Code]],Codes[],COLUMN(Codes[[#Headers],[EDD + Mode of Conception]]),FALSE)</f>
        <v>Yes</v>
      </c>
      <c r="Q573" s="1" t="str">
        <f>VLOOKUP(Cohort[[#This Row],[Code]],Codes[],COLUMN(Codes[[#Headers],[Late Pregnancy History]]),FALSE)</f>
        <v>Yes</v>
      </c>
      <c r="R573" s="1" t="str">
        <f>VLOOKUP(Cohort[[#This Row],[Code]],Codes[],COLUMN(Codes[[#Headers],[Labour History]]),FALSE)</f>
        <v>Yes</v>
      </c>
      <c r="S573" s="1" t="str">
        <f>VLOOKUP(Cohort[[#This Row],[Code]],Codes[],COLUMN(Codes[[#Headers],[Baby Background Information]]),FALSE)</f>
        <v>Yes</v>
      </c>
      <c r="T573" s="1" t="str">
        <f>VLOOKUP(Cohort[[#This Row],[Code]],Codes[],COLUMN(Codes[[#Headers],[EPDS]]),FALSE)</f>
        <v>Yes</v>
      </c>
      <c r="U573" s="1" t="str">
        <f>VLOOKUP(Cohort[[#This Row],[Code]],Codes[],COLUMN(Codes[[#Headers],[Mother''s Medications]]),FALSE)</f>
        <v>Yes</v>
      </c>
      <c r="V573" s="1" t="str">
        <f>VLOOKUP(Cohort[[#This Row],[Code]],Codes[],COLUMN(Codes[[#Headers],[Baby Medications]]),FALSE)</f>
        <v>Yes</v>
      </c>
      <c r="W573" s="1" t="str">
        <f>VLOOKUP(Cohort[[#This Row],[Code]],Codes[],COLUMN(Codes[[#Headers],[Obstetric Histpry]]),FALSE)</f>
        <v>Yes</v>
      </c>
      <c r="X573" s="1" t="str">
        <f>VLOOKUP(Cohort[[#This Row],[Code]],Codes[],COLUMN(Codes[[#Headers],[18 Month Follow on Data]]),FALSE)</f>
        <v>Yes</v>
      </c>
    </row>
    <row r="574" spans="1:24" x14ac:dyDescent="0.2">
      <c r="A574" t="s">
        <v>586</v>
      </c>
      <c r="B574">
        <v>1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 t="str" cm="1">
        <f t="array" ref="I574">TEXT(SUM(10^Code_Mask*(Cohort[[#This Row],[Fetal Pilot Scans, validated or not]:[Has child had an 18 month assessment.  NB this includes limited data, courtesy assessments etc]]&gt;0)),"0000000")</f>
        <v>0000010</v>
      </c>
      <c r="M574" s="1" t="str">
        <f>VLOOKUP(Cohort[[#This Row],[Code]],Codes[],COLUMN(Codes[[#Headers],[Meaning]]),FALSE)</f>
        <v>Fetal pilot.  Not assessed.  Enrolment, EPDS, not cleaned</v>
      </c>
      <c r="N574" s="1" t="str">
        <f>VLOOKUP(Cohort[[#This Row],[Code]],Codes[],COLUMN(Codes[[#Headers],[Parents Demographic]]),FALSE)</f>
        <v>Yes - uncleaned</v>
      </c>
      <c r="O574" s="1" t="str">
        <f>VLOOKUP(Cohort[[#This Row],[Code]],Codes[],COLUMN(Codes[[#Headers],[Mother''s Past Medical History]]),FALSE)</f>
        <v>Yes - uncleaned</v>
      </c>
      <c r="P574" s="1" t="str">
        <f>VLOOKUP(Cohort[[#This Row],[Code]],Codes[],COLUMN(Codes[[#Headers],[EDD + Mode of Conception]]),FALSE)</f>
        <v>Yes - uncleaned</v>
      </c>
      <c r="Q574" s="1" t="str">
        <f>VLOOKUP(Cohort[[#This Row],[Code]],Codes[],COLUMN(Codes[[#Headers],[Late Pregnancy History]]),FALSE)</f>
        <v>No</v>
      </c>
      <c r="R574" s="1" t="str">
        <f>VLOOKUP(Cohort[[#This Row],[Code]],Codes[],COLUMN(Codes[[#Headers],[Labour History]]),FALSE)</f>
        <v>No</v>
      </c>
      <c r="S574" s="1" t="str">
        <f>VLOOKUP(Cohort[[#This Row],[Code]],Codes[],COLUMN(Codes[[#Headers],[Baby Background Information]]),FALSE)</f>
        <v>No</v>
      </c>
      <c r="T574" s="1" t="str">
        <f>VLOOKUP(Cohort[[#This Row],[Code]],Codes[],COLUMN(Codes[[#Headers],[EPDS]]),FALSE)</f>
        <v>Yes</v>
      </c>
      <c r="U574" s="1" t="str">
        <f>VLOOKUP(Cohort[[#This Row],[Code]],Codes[],COLUMN(Codes[[#Headers],[Mother''s Medications]]),FALSE)</f>
        <v>Yes - uncleaned</v>
      </c>
      <c r="V574" s="1" t="str">
        <f>VLOOKUP(Cohort[[#This Row],[Code]],Codes[],COLUMN(Codes[[#Headers],[Baby Medications]]),FALSE)</f>
        <v>No</v>
      </c>
      <c r="W574" s="1" t="str">
        <f>VLOOKUP(Cohort[[#This Row],[Code]],Codes[],COLUMN(Codes[[#Headers],[Obstetric Histpry]]),FALSE)</f>
        <v>Yes - uncleaned</v>
      </c>
      <c r="X574" s="1" t="str">
        <f>VLOOKUP(Cohort[[#This Row],[Code]],Codes[],COLUMN(Codes[[#Headers],[18 Month Follow on Data]]),FALSE)</f>
        <v>No</v>
      </c>
    </row>
    <row r="575" spans="1:24" ht="17" x14ac:dyDescent="0.2">
      <c r="A575" t="s">
        <v>587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 t="str" cm="1">
        <f t="array" ref="I575">TEXT(SUM(10^Code_Mask*(Cohort[[#This Row],[Fetal Pilot Scans, validated or not]:[Has child had an 18 month assessment.  NB this includes limited data, courtesy assessments etc]]&gt;0)),"0000000")</f>
        <v>0000000</v>
      </c>
      <c r="K575" s="1" t="s">
        <v>36</v>
      </c>
      <c r="M575" s="1" t="str">
        <f>VLOOKUP(Cohort[[#This Row],[Code]],Codes[],COLUMN(Codes[[#Headers],[Meaning]]),FALSE)</f>
        <v>No dHCP data at ll.  ?Enrolment, ?Baby Born, ?EPDS but not cleaned</v>
      </c>
      <c r="N575" s="1" t="str">
        <f>VLOOKUP(Cohort[[#This Row],[Code]],Codes[],COLUMN(Codes[[#Headers],[Parents Demographic]]),FALSE)</f>
        <v>No</v>
      </c>
      <c r="O575" s="1" t="str">
        <f>VLOOKUP(Cohort[[#This Row],[Code]],Codes[],COLUMN(Codes[[#Headers],[Mother''s Past Medical History]]),FALSE)</f>
        <v>No</v>
      </c>
      <c r="P575" s="1" t="str">
        <f>VLOOKUP(Cohort[[#This Row],[Code]],Codes[],COLUMN(Codes[[#Headers],[EDD + Mode of Conception]]),FALSE)</f>
        <v>No</v>
      </c>
      <c r="Q575" s="1" t="str">
        <f>VLOOKUP(Cohort[[#This Row],[Code]],Codes[],COLUMN(Codes[[#Headers],[Late Pregnancy History]]),FALSE)</f>
        <v>No</v>
      </c>
      <c r="R575" s="1" t="str">
        <f>VLOOKUP(Cohort[[#This Row],[Code]],Codes[],COLUMN(Codes[[#Headers],[Labour History]]),FALSE)</f>
        <v>No</v>
      </c>
      <c r="S575" s="1" t="str">
        <f>VLOOKUP(Cohort[[#This Row],[Code]],Codes[],COLUMN(Codes[[#Headers],[Baby Background Information]]),FALSE)</f>
        <v>No</v>
      </c>
      <c r="T575" s="1" t="str">
        <f>VLOOKUP(Cohort[[#This Row],[Code]],Codes[],COLUMN(Codes[[#Headers],[EPDS]]),FALSE)</f>
        <v>No</v>
      </c>
      <c r="U575" s="1" t="str">
        <f>VLOOKUP(Cohort[[#This Row],[Code]],Codes[],COLUMN(Codes[[#Headers],[Mother''s Medications]]),FALSE)</f>
        <v>No</v>
      </c>
      <c r="V575" s="1" t="str">
        <f>VLOOKUP(Cohort[[#This Row],[Code]],Codes[],COLUMN(Codes[[#Headers],[Baby Medications]]),FALSE)</f>
        <v>No</v>
      </c>
      <c r="W575" s="1" t="str">
        <f>VLOOKUP(Cohort[[#This Row],[Code]],Codes[],COLUMN(Codes[[#Headers],[Obstetric Histpry]]),FALSE)</f>
        <v>No</v>
      </c>
      <c r="X575" s="1" t="str">
        <f>VLOOKUP(Cohort[[#This Row],[Code]],Codes[],COLUMN(Codes[[#Headers],[18 Month Follow on Data]]),FALSE)</f>
        <v>No</v>
      </c>
    </row>
    <row r="576" spans="1:24" x14ac:dyDescent="0.2">
      <c r="A576" t="s">
        <v>588</v>
      </c>
      <c r="B576">
        <v>0</v>
      </c>
      <c r="C576">
        <v>0</v>
      </c>
      <c r="D576">
        <v>0</v>
      </c>
      <c r="E576">
        <v>0</v>
      </c>
      <c r="F576">
        <v>1</v>
      </c>
      <c r="G576">
        <v>1</v>
      </c>
      <c r="H576">
        <v>1</v>
      </c>
      <c r="I576" t="str" cm="1">
        <f t="array" ref="I576">TEXT(SUM(10^Code_Mask*(Cohort[[#This Row],[Fetal Pilot Scans, validated or not]:[Has child had an 18 month assessment.  NB this includes limited data, courtesy assessments etc]]&gt;0)),"0000000")</f>
        <v>0011100</v>
      </c>
      <c r="M576" s="1" t="str">
        <f>VLOOKUP(Cohort[[#This Row],[Code]],Codes[],COLUMN(Codes[[#Headers],[Meaning]]),FALSE)</f>
        <v>Pre-term and pre-term at term scans, assessed at 18 months</v>
      </c>
      <c r="N576" s="1" t="str">
        <f>VLOOKUP(Cohort[[#This Row],[Code]],Codes[],COLUMN(Codes[[#Headers],[Parents Demographic]]),FALSE)</f>
        <v>Yes</v>
      </c>
      <c r="O576" s="1" t="str">
        <f>VLOOKUP(Cohort[[#This Row],[Code]],Codes[],COLUMN(Codes[[#Headers],[Mother''s Past Medical History]]),FALSE)</f>
        <v>Yes</v>
      </c>
      <c r="P576" s="1" t="str">
        <f>VLOOKUP(Cohort[[#This Row],[Code]],Codes[],COLUMN(Codes[[#Headers],[EDD + Mode of Conception]]),FALSE)</f>
        <v>Yes</v>
      </c>
      <c r="Q576" s="1" t="str">
        <f>VLOOKUP(Cohort[[#This Row],[Code]],Codes[],COLUMN(Codes[[#Headers],[Late Pregnancy History]]),FALSE)</f>
        <v>Yes</v>
      </c>
      <c r="R576" s="1" t="str">
        <f>VLOOKUP(Cohort[[#This Row],[Code]],Codes[],COLUMN(Codes[[#Headers],[Labour History]]),FALSE)</f>
        <v>Yes</v>
      </c>
      <c r="S576" s="1" t="str">
        <f>VLOOKUP(Cohort[[#This Row],[Code]],Codes[],COLUMN(Codes[[#Headers],[Baby Background Information]]),FALSE)</f>
        <v>Yes</v>
      </c>
      <c r="T576" s="1" t="str">
        <f>VLOOKUP(Cohort[[#This Row],[Code]],Codes[],COLUMN(Codes[[#Headers],[EPDS]]),FALSE)</f>
        <v>Yes</v>
      </c>
      <c r="U576" s="1" t="str">
        <f>VLOOKUP(Cohort[[#This Row],[Code]],Codes[],COLUMN(Codes[[#Headers],[Mother''s Medications]]),FALSE)</f>
        <v>Yes</v>
      </c>
      <c r="V576" s="1" t="str">
        <f>VLOOKUP(Cohort[[#This Row],[Code]],Codes[],COLUMN(Codes[[#Headers],[Baby Medications]]),FALSE)</f>
        <v>Yes</v>
      </c>
      <c r="W576" s="1" t="str">
        <f>VLOOKUP(Cohort[[#This Row],[Code]],Codes[],COLUMN(Codes[[#Headers],[Obstetric Histpry]]),FALSE)</f>
        <v>Yes</v>
      </c>
      <c r="X576" s="1" t="str">
        <f>VLOOKUP(Cohort[[#This Row],[Code]],Codes[],COLUMN(Codes[[#Headers],[18 Month Follow on Data]]),FALSE)</f>
        <v>Yes</v>
      </c>
    </row>
    <row r="577" spans="1:24" x14ac:dyDescent="0.2">
      <c r="A577" t="s">
        <v>589</v>
      </c>
      <c r="B577">
        <v>1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 t="str" cm="1">
        <f t="array" ref="I577">TEXT(SUM(10^Code_Mask*(Cohort[[#This Row],[Fetal Pilot Scans, validated or not]:[Has child had an 18 month assessment.  NB this includes limited data, courtesy assessments etc]]&gt;0)),"0000000")</f>
        <v>0000010</v>
      </c>
      <c r="M577" s="1" t="str">
        <f>VLOOKUP(Cohort[[#This Row],[Code]],Codes[],COLUMN(Codes[[#Headers],[Meaning]]),FALSE)</f>
        <v>Fetal pilot.  Not assessed.  Enrolment, EPDS, not cleaned</v>
      </c>
      <c r="N577" s="1" t="str">
        <f>VLOOKUP(Cohort[[#This Row],[Code]],Codes[],COLUMN(Codes[[#Headers],[Parents Demographic]]),FALSE)</f>
        <v>Yes - uncleaned</v>
      </c>
      <c r="O577" s="1" t="str">
        <f>VLOOKUP(Cohort[[#This Row],[Code]],Codes[],COLUMN(Codes[[#Headers],[Mother''s Past Medical History]]),FALSE)</f>
        <v>Yes - uncleaned</v>
      </c>
      <c r="P577" s="1" t="str">
        <f>VLOOKUP(Cohort[[#This Row],[Code]],Codes[],COLUMN(Codes[[#Headers],[EDD + Mode of Conception]]),FALSE)</f>
        <v>Yes - uncleaned</v>
      </c>
      <c r="Q577" s="1" t="str">
        <f>VLOOKUP(Cohort[[#This Row],[Code]],Codes[],COLUMN(Codes[[#Headers],[Late Pregnancy History]]),FALSE)</f>
        <v>No</v>
      </c>
      <c r="R577" s="1" t="str">
        <f>VLOOKUP(Cohort[[#This Row],[Code]],Codes[],COLUMN(Codes[[#Headers],[Labour History]]),FALSE)</f>
        <v>No</v>
      </c>
      <c r="S577" s="1" t="str">
        <f>VLOOKUP(Cohort[[#This Row],[Code]],Codes[],COLUMN(Codes[[#Headers],[Baby Background Information]]),FALSE)</f>
        <v>No</v>
      </c>
      <c r="T577" s="1" t="str">
        <f>VLOOKUP(Cohort[[#This Row],[Code]],Codes[],COLUMN(Codes[[#Headers],[EPDS]]),FALSE)</f>
        <v>Yes</v>
      </c>
      <c r="U577" s="1" t="str">
        <f>VLOOKUP(Cohort[[#This Row],[Code]],Codes[],COLUMN(Codes[[#Headers],[Mother''s Medications]]),FALSE)</f>
        <v>Yes - uncleaned</v>
      </c>
      <c r="V577" s="1" t="str">
        <f>VLOOKUP(Cohort[[#This Row],[Code]],Codes[],COLUMN(Codes[[#Headers],[Baby Medications]]),FALSE)</f>
        <v>No</v>
      </c>
      <c r="W577" s="1" t="str">
        <f>VLOOKUP(Cohort[[#This Row],[Code]],Codes[],COLUMN(Codes[[#Headers],[Obstetric Histpry]]),FALSE)</f>
        <v>Yes - uncleaned</v>
      </c>
      <c r="X577" s="1" t="str">
        <f>VLOOKUP(Cohort[[#This Row],[Code]],Codes[],COLUMN(Codes[[#Headers],[18 Month Follow on Data]]),FALSE)</f>
        <v>No</v>
      </c>
    </row>
    <row r="578" spans="1:24" x14ac:dyDescent="0.2">
      <c r="A578" t="s">
        <v>590</v>
      </c>
      <c r="B578">
        <v>1</v>
      </c>
      <c r="C578">
        <v>0</v>
      </c>
      <c r="D578">
        <v>0</v>
      </c>
      <c r="E578">
        <v>1</v>
      </c>
      <c r="F578">
        <v>0</v>
      </c>
      <c r="G578">
        <v>0</v>
      </c>
      <c r="H578">
        <v>1</v>
      </c>
      <c r="I578" t="str" cm="1">
        <f t="array" ref="I578">TEXT(SUM(10^Code_Mask*(Cohort[[#This Row],[Fetal Pilot Scans, validated or not]:[Has child had an 18 month assessment.  NB this includes limited data, courtesy assessments etc]]&gt;0)),"0000000")</f>
        <v>0100110</v>
      </c>
      <c r="M578" s="1" t="str">
        <f>VLOOKUP(Cohort[[#This Row],[Code]],Codes[],COLUMN(Codes[[#Headers],[Meaning]]),FALSE)</f>
        <v>Term scan + fetal pilot assessed at 18 months</v>
      </c>
      <c r="N578" s="1" t="str">
        <f>VLOOKUP(Cohort[[#This Row],[Code]],Codes[],COLUMN(Codes[[#Headers],[Parents Demographic]]),FALSE)</f>
        <v>Yes</v>
      </c>
      <c r="O578" s="1" t="str">
        <f>VLOOKUP(Cohort[[#This Row],[Code]],Codes[],COLUMN(Codes[[#Headers],[Mother''s Past Medical History]]),FALSE)</f>
        <v>Yes</v>
      </c>
      <c r="P578" s="1" t="str">
        <f>VLOOKUP(Cohort[[#This Row],[Code]],Codes[],COLUMN(Codes[[#Headers],[EDD + Mode of Conception]]),FALSE)</f>
        <v>Yes</v>
      </c>
      <c r="Q578" s="1" t="str">
        <f>VLOOKUP(Cohort[[#This Row],[Code]],Codes[],COLUMN(Codes[[#Headers],[Late Pregnancy History]]),FALSE)</f>
        <v>Yes</v>
      </c>
      <c r="R578" s="1" t="str">
        <f>VLOOKUP(Cohort[[#This Row],[Code]],Codes[],COLUMN(Codes[[#Headers],[Labour History]]),FALSE)</f>
        <v>Yes</v>
      </c>
      <c r="S578" s="1" t="str">
        <f>VLOOKUP(Cohort[[#This Row],[Code]],Codes[],COLUMN(Codes[[#Headers],[Baby Background Information]]),FALSE)</f>
        <v>Yes</v>
      </c>
      <c r="T578" s="1" t="str">
        <f>VLOOKUP(Cohort[[#This Row],[Code]],Codes[],COLUMN(Codes[[#Headers],[EPDS]]),FALSE)</f>
        <v>Yes</v>
      </c>
      <c r="U578" s="1" t="str">
        <f>VLOOKUP(Cohort[[#This Row],[Code]],Codes[],COLUMN(Codes[[#Headers],[Mother''s Medications]]),FALSE)</f>
        <v>Yes</v>
      </c>
      <c r="V578" s="1" t="str">
        <f>VLOOKUP(Cohort[[#This Row],[Code]],Codes[],COLUMN(Codes[[#Headers],[Baby Medications]]),FALSE)</f>
        <v>Yes</v>
      </c>
      <c r="W578" s="1" t="str">
        <f>VLOOKUP(Cohort[[#This Row],[Code]],Codes[],COLUMN(Codes[[#Headers],[Obstetric Histpry]]),FALSE)</f>
        <v>Yes</v>
      </c>
      <c r="X578" s="1" t="str">
        <f>VLOOKUP(Cohort[[#This Row],[Code]],Codes[],COLUMN(Codes[[#Headers],[18 Month Follow on Data]]),FALSE)</f>
        <v>Yes</v>
      </c>
    </row>
    <row r="579" spans="1:24" x14ac:dyDescent="0.2">
      <c r="A579" t="s">
        <v>591</v>
      </c>
      <c r="B579">
        <v>1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 t="str" cm="1">
        <f t="array" ref="I579">TEXT(SUM(10^Code_Mask*(Cohort[[#This Row],[Fetal Pilot Scans, validated or not]:[Has child had an 18 month assessment.  NB this includes limited data, courtesy assessments etc]]&gt;0)),"0000000")</f>
        <v>0000010</v>
      </c>
      <c r="M579" s="1" t="str">
        <f>VLOOKUP(Cohort[[#This Row],[Code]],Codes[],COLUMN(Codes[[#Headers],[Meaning]]),FALSE)</f>
        <v>Fetal pilot.  Not assessed.  Enrolment, EPDS, not cleaned</v>
      </c>
      <c r="N579" s="1" t="str">
        <f>VLOOKUP(Cohort[[#This Row],[Code]],Codes[],COLUMN(Codes[[#Headers],[Parents Demographic]]),FALSE)</f>
        <v>Yes - uncleaned</v>
      </c>
      <c r="O579" s="1" t="str">
        <f>VLOOKUP(Cohort[[#This Row],[Code]],Codes[],COLUMN(Codes[[#Headers],[Mother''s Past Medical History]]),FALSE)</f>
        <v>Yes - uncleaned</v>
      </c>
      <c r="P579" s="1" t="str">
        <f>VLOOKUP(Cohort[[#This Row],[Code]],Codes[],COLUMN(Codes[[#Headers],[EDD + Mode of Conception]]),FALSE)</f>
        <v>Yes - uncleaned</v>
      </c>
      <c r="Q579" s="1" t="str">
        <f>VLOOKUP(Cohort[[#This Row],[Code]],Codes[],COLUMN(Codes[[#Headers],[Late Pregnancy History]]),FALSE)</f>
        <v>No</v>
      </c>
      <c r="R579" s="1" t="str">
        <f>VLOOKUP(Cohort[[#This Row],[Code]],Codes[],COLUMN(Codes[[#Headers],[Labour History]]),FALSE)</f>
        <v>No</v>
      </c>
      <c r="S579" s="1" t="str">
        <f>VLOOKUP(Cohort[[#This Row],[Code]],Codes[],COLUMN(Codes[[#Headers],[Baby Background Information]]),FALSE)</f>
        <v>No</v>
      </c>
      <c r="T579" s="1" t="str">
        <f>VLOOKUP(Cohort[[#This Row],[Code]],Codes[],COLUMN(Codes[[#Headers],[EPDS]]),FALSE)</f>
        <v>Yes</v>
      </c>
      <c r="U579" s="1" t="str">
        <f>VLOOKUP(Cohort[[#This Row],[Code]],Codes[],COLUMN(Codes[[#Headers],[Mother''s Medications]]),FALSE)</f>
        <v>Yes - uncleaned</v>
      </c>
      <c r="V579" s="1" t="str">
        <f>VLOOKUP(Cohort[[#This Row],[Code]],Codes[],COLUMN(Codes[[#Headers],[Baby Medications]]),FALSE)</f>
        <v>No</v>
      </c>
      <c r="W579" s="1" t="str">
        <f>VLOOKUP(Cohort[[#This Row],[Code]],Codes[],COLUMN(Codes[[#Headers],[Obstetric Histpry]]),FALSE)</f>
        <v>Yes - uncleaned</v>
      </c>
      <c r="X579" s="1" t="str">
        <f>VLOOKUP(Cohort[[#This Row],[Code]],Codes[],COLUMN(Codes[[#Headers],[18 Month Follow on Data]]),FALSE)</f>
        <v>No</v>
      </c>
    </row>
    <row r="580" spans="1:24" x14ac:dyDescent="0.2">
      <c r="A580" t="s">
        <v>592</v>
      </c>
      <c r="B580">
        <v>1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 t="str" cm="1">
        <f t="array" ref="I580">TEXT(SUM(10^Code_Mask*(Cohort[[#This Row],[Fetal Pilot Scans, validated or not]:[Has child had an 18 month assessment.  NB this includes limited data, courtesy assessments etc]]&gt;0)),"0000000")</f>
        <v>0000010</v>
      </c>
      <c r="M580" s="1" t="str">
        <f>VLOOKUP(Cohort[[#This Row],[Code]],Codes[],COLUMN(Codes[[#Headers],[Meaning]]),FALSE)</f>
        <v>Fetal pilot.  Not assessed.  Enrolment, EPDS, not cleaned</v>
      </c>
      <c r="N580" s="1" t="str">
        <f>VLOOKUP(Cohort[[#This Row],[Code]],Codes[],COLUMN(Codes[[#Headers],[Parents Demographic]]),FALSE)</f>
        <v>Yes - uncleaned</v>
      </c>
      <c r="O580" s="1" t="str">
        <f>VLOOKUP(Cohort[[#This Row],[Code]],Codes[],COLUMN(Codes[[#Headers],[Mother''s Past Medical History]]),FALSE)</f>
        <v>Yes - uncleaned</v>
      </c>
      <c r="P580" s="1" t="str">
        <f>VLOOKUP(Cohort[[#This Row],[Code]],Codes[],COLUMN(Codes[[#Headers],[EDD + Mode of Conception]]),FALSE)</f>
        <v>Yes - uncleaned</v>
      </c>
      <c r="Q580" s="1" t="str">
        <f>VLOOKUP(Cohort[[#This Row],[Code]],Codes[],COLUMN(Codes[[#Headers],[Late Pregnancy History]]),FALSE)</f>
        <v>No</v>
      </c>
      <c r="R580" s="1" t="str">
        <f>VLOOKUP(Cohort[[#This Row],[Code]],Codes[],COLUMN(Codes[[#Headers],[Labour History]]),FALSE)</f>
        <v>No</v>
      </c>
      <c r="S580" s="1" t="str">
        <f>VLOOKUP(Cohort[[#This Row],[Code]],Codes[],COLUMN(Codes[[#Headers],[Baby Background Information]]),FALSE)</f>
        <v>No</v>
      </c>
      <c r="T580" s="1" t="str">
        <f>VLOOKUP(Cohort[[#This Row],[Code]],Codes[],COLUMN(Codes[[#Headers],[EPDS]]),FALSE)</f>
        <v>Yes</v>
      </c>
      <c r="U580" s="1" t="str">
        <f>VLOOKUP(Cohort[[#This Row],[Code]],Codes[],COLUMN(Codes[[#Headers],[Mother''s Medications]]),FALSE)</f>
        <v>Yes - uncleaned</v>
      </c>
      <c r="V580" s="1" t="str">
        <f>VLOOKUP(Cohort[[#This Row],[Code]],Codes[],COLUMN(Codes[[#Headers],[Baby Medications]]),FALSE)</f>
        <v>No</v>
      </c>
      <c r="W580" s="1" t="str">
        <f>VLOOKUP(Cohort[[#This Row],[Code]],Codes[],COLUMN(Codes[[#Headers],[Obstetric Histpry]]),FALSE)</f>
        <v>Yes - uncleaned</v>
      </c>
      <c r="X580" s="1" t="str">
        <f>VLOOKUP(Cohort[[#This Row],[Code]],Codes[],COLUMN(Codes[[#Headers],[18 Month Follow on Data]]),FALSE)</f>
        <v>No</v>
      </c>
    </row>
    <row r="581" spans="1:24" x14ac:dyDescent="0.2">
      <c r="A581" t="s">
        <v>593</v>
      </c>
      <c r="B581">
        <v>1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 t="str" cm="1">
        <f t="array" ref="I581">TEXT(SUM(10^Code_Mask*(Cohort[[#This Row],[Fetal Pilot Scans, validated or not]:[Has child had an 18 month assessment.  NB this includes limited data, courtesy assessments etc]]&gt;0)),"0000000")</f>
        <v>0000010</v>
      </c>
      <c r="M581" s="1" t="str">
        <f>VLOOKUP(Cohort[[#This Row],[Code]],Codes[],COLUMN(Codes[[#Headers],[Meaning]]),FALSE)</f>
        <v>Fetal pilot.  Not assessed.  Enrolment, EPDS, not cleaned</v>
      </c>
      <c r="N581" s="1" t="str">
        <f>VLOOKUP(Cohort[[#This Row],[Code]],Codes[],COLUMN(Codes[[#Headers],[Parents Demographic]]),FALSE)</f>
        <v>Yes - uncleaned</v>
      </c>
      <c r="O581" s="1" t="str">
        <f>VLOOKUP(Cohort[[#This Row],[Code]],Codes[],COLUMN(Codes[[#Headers],[Mother''s Past Medical History]]),FALSE)</f>
        <v>Yes - uncleaned</v>
      </c>
      <c r="P581" s="1" t="str">
        <f>VLOOKUP(Cohort[[#This Row],[Code]],Codes[],COLUMN(Codes[[#Headers],[EDD + Mode of Conception]]),FALSE)</f>
        <v>Yes - uncleaned</v>
      </c>
      <c r="Q581" s="1" t="str">
        <f>VLOOKUP(Cohort[[#This Row],[Code]],Codes[],COLUMN(Codes[[#Headers],[Late Pregnancy History]]),FALSE)</f>
        <v>No</v>
      </c>
      <c r="R581" s="1" t="str">
        <f>VLOOKUP(Cohort[[#This Row],[Code]],Codes[],COLUMN(Codes[[#Headers],[Labour History]]),FALSE)</f>
        <v>No</v>
      </c>
      <c r="S581" s="1" t="str">
        <f>VLOOKUP(Cohort[[#This Row],[Code]],Codes[],COLUMN(Codes[[#Headers],[Baby Background Information]]),FALSE)</f>
        <v>No</v>
      </c>
      <c r="T581" s="1" t="str">
        <f>VLOOKUP(Cohort[[#This Row],[Code]],Codes[],COLUMN(Codes[[#Headers],[EPDS]]),FALSE)</f>
        <v>Yes</v>
      </c>
      <c r="U581" s="1" t="str">
        <f>VLOOKUP(Cohort[[#This Row],[Code]],Codes[],COLUMN(Codes[[#Headers],[Mother''s Medications]]),FALSE)</f>
        <v>Yes - uncleaned</v>
      </c>
      <c r="V581" s="1" t="str">
        <f>VLOOKUP(Cohort[[#This Row],[Code]],Codes[],COLUMN(Codes[[#Headers],[Baby Medications]]),FALSE)</f>
        <v>No</v>
      </c>
      <c r="W581" s="1" t="str">
        <f>VLOOKUP(Cohort[[#This Row],[Code]],Codes[],COLUMN(Codes[[#Headers],[Obstetric Histpry]]),FALSE)</f>
        <v>Yes - uncleaned</v>
      </c>
      <c r="X581" s="1" t="str">
        <f>VLOOKUP(Cohort[[#This Row],[Code]],Codes[],COLUMN(Codes[[#Headers],[18 Month Follow on Data]]),FALSE)</f>
        <v>No</v>
      </c>
    </row>
    <row r="582" spans="1:24" x14ac:dyDescent="0.2">
      <c r="A582" t="s">
        <v>594</v>
      </c>
      <c r="B582">
        <v>1</v>
      </c>
      <c r="C582">
        <v>0</v>
      </c>
      <c r="D582">
        <v>0</v>
      </c>
      <c r="E582">
        <v>1</v>
      </c>
      <c r="F582">
        <v>0</v>
      </c>
      <c r="G582">
        <v>0</v>
      </c>
      <c r="H582">
        <v>1</v>
      </c>
      <c r="I582" t="str" cm="1">
        <f t="array" ref="I582">TEXT(SUM(10^Code_Mask*(Cohort[[#This Row],[Fetal Pilot Scans, validated or not]:[Has child had an 18 month assessment.  NB this includes limited data, courtesy assessments etc]]&gt;0)),"0000000")</f>
        <v>0100110</v>
      </c>
      <c r="M582" s="1" t="str">
        <f>VLOOKUP(Cohort[[#This Row],[Code]],Codes[],COLUMN(Codes[[#Headers],[Meaning]]),FALSE)</f>
        <v>Term scan + fetal pilot assessed at 18 months</v>
      </c>
      <c r="N582" s="1" t="str">
        <f>VLOOKUP(Cohort[[#This Row],[Code]],Codes[],COLUMN(Codes[[#Headers],[Parents Demographic]]),FALSE)</f>
        <v>Yes</v>
      </c>
      <c r="O582" s="1" t="str">
        <f>VLOOKUP(Cohort[[#This Row],[Code]],Codes[],COLUMN(Codes[[#Headers],[Mother''s Past Medical History]]),FALSE)</f>
        <v>Yes</v>
      </c>
      <c r="P582" s="1" t="str">
        <f>VLOOKUP(Cohort[[#This Row],[Code]],Codes[],COLUMN(Codes[[#Headers],[EDD + Mode of Conception]]),FALSE)</f>
        <v>Yes</v>
      </c>
      <c r="Q582" s="1" t="str">
        <f>VLOOKUP(Cohort[[#This Row],[Code]],Codes[],COLUMN(Codes[[#Headers],[Late Pregnancy History]]),FALSE)</f>
        <v>Yes</v>
      </c>
      <c r="R582" s="1" t="str">
        <f>VLOOKUP(Cohort[[#This Row],[Code]],Codes[],COLUMN(Codes[[#Headers],[Labour History]]),FALSE)</f>
        <v>Yes</v>
      </c>
      <c r="S582" s="1" t="str">
        <f>VLOOKUP(Cohort[[#This Row],[Code]],Codes[],COLUMN(Codes[[#Headers],[Baby Background Information]]),FALSE)</f>
        <v>Yes</v>
      </c>
      <c r="T582" s="1" t="str">
        <f>VLOOKUP(Cohort[[#This Row],[Code]],Codes[],COLUMN(Codes[[#Headers],[EPDS]]),FALSE)</f>
        <v>Yes</v>
      </c>
      <c r="U582" s="1" t="str">
        <f>VLOOKUP(Cohort[[#This Row],[Code]],Codes[],COLUMN(Codes[[#Headers],[Mother''s Medications]]),FALSE)</f>
        <v>Yes</v>
      </c>
      <c r="V582" s="1" t="str">
        <f>VLOOKUP(Cohort[[#This Row],[Code]],Codes[],COLUMN(Codes[[#Headers],[Baby Medications]]),FALSE)</f>
        <v>Yes</v>
      </c>
      <c r="W582" s="1" t="str">
        <f>VLOOKUP(Cohort[[#This Row],[Code]],Codes[],COLUMN(Codes[[#Headers],[Obstetric Histpry]]),FALSE)</f>
        <v>Yes</v>
      </c>
      <c r="X582" s="1" t="str">
        <f>VLOOKUP(Cohort[[#This Row],[Code]],Codes[],COLUMN(Codes[[#Headers],[18 Month Follow on Data]]),FALSE)</f>
        <v>Yes</v>
      </c>
    </row>
    <row r="583" spans="1:24" x14ac:dyDescent="0.2">
      <c r="A583" t="s">
        <v>595</v>
      </c>
      <c r="B583">
        <v>1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 t="str" cm="1">
        <f t="array" ref="I583">TEXT(SUM(10^Code_Mask*(Cohort[[#This Row],[Fetal Pilot Scans, validated or not]:[Has child had an 18 month assessment.  NB this includes limited data, courtesy assessments etc]]&gt;0)),"0000000")</f>
        <v>0000010</v>
      </c>
      <c r="M583" s="1" t="str">
        <f>VLOOKUP(Cohort[[#This Row],[Code]],Codes[],COLUMN(Codes[[#Headers],[Meaning]]),FALSE)</f>
        <v>Fetal pilot.  Not assessed.  Enrolment, EPDS, not cleaned</v>
      </c>
      <c r="N583" s="1" t="str">
        <f>VLOOKUP(Cohort[[#This Row],[Code]],Codes[],COLUMN(Codes[[#Headers],[Parents Demographic]]),FALSE)</f>
        <v>Yes - uncleaned</v>
      </c>
      <c r="O583" s="1" t="str">
        <f>VLOOKUP(Cohort[[#This Row],[Code]],Codes[],COLUMN(Codes[[#Headers],[Mother''s Past Medical History]]),FALSE)</f>
        <v>Yes - uncleaned</v>
      </c>
      <c r="P583" s="1" t="str">
        <f>VLOOKUP(Cohort[[#This Row],[Code]],Codes[],COLUMN(Codes[[#Headers],[EDD + Mode of Conception]]),FALSE)</f>
        <v>Yes - uncleaned</v>
      </c>
      <c r="Q583" s="1" t="str">
        <f>VLOOKUP(Cohort[[#This Row],[Code]],Codes[],COLUMN(Codes[[#Headers],[Late Pregnancy History]]),FALSE)</f>
        <v>No</v>
      </c>
      <c r="R583" s="1" t="str">
        <f>VLOOKUP(Cohort[[#This Row],[Code]],Codes[],COLUMN(Codes[[#Headers],[Labour History]]),FALSE)</f>
        <v>No</v>
      </c>
      <c r="S583" s="1" t="str">
        <f>VLOOKUP(Cohort[[#This Row],[Code]],Codes[],COLUMN(Codes[[#Headers],[Baby Background Information]]),FALSE)</f>
        <v>No</v>
      </c>
      <c r="T583" s="1" t="str">
        <f>VLOOKUP(Cohort[[#This Row],[Code]],Codes[],COLUMN(Codes[[#Headers],[EPDS]]),FALSE)</f>
        <v>Yes</v>
      </c>
      <c r="U583" s="1" t="str">
        <f>VLOOKUP(Cohort[[#This Row],[Code]],Codes[],COLUMN(Codes[[#Headers],[Mother''s Medications]]),FALSE)</f>
        <v>Yes - uncleaned</v>
      </c>
      <c r="V583" s="1" t="str">
        <f>VLOOKUP(Cohort[[#This Row],[Code]],Codes[],COLUMN(Codes[[#Headers],[Baby Medications]]),FALSE)</f>
        <v>No</v>
      </c>
      <c r="W583" s="1" t="str">
        <f>VLOOKUP(Cohort[[#This Row],[Code]],Codes[],COLUMN(Codes[[#Headers],[Obstetric Histpry]]),FALSE)</f>
        <v>Yes - uncleaned</v>
      </c>
      <c r="X583" s="1" t="str">
        <f>VLOOKUP(Cohort[[#This Row],[Code]],Codes[],COLUMN(Codes[[#Headers],[18 Month Follow on Data]]),FALSE)</f>
        <v>No</v>
      </c>
    </row>
    <row r="584" spans="1:24" x14ac:dyDescent="0.2">
      <c r="A584" t="s">
        <v>596</v>
      </c>
      <c r="B584">
        <v>1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 t="str" cm="1">
        <f t="array" ref="I584">TEXT(SUM(10^Code_Mask*(Cohort[[#This Row],[Fetal Pilot Scans, validated or not]:[Has child had an 18 month assessment.  NB this includes limited data, courtesy assessments etc]]&gt;0)),"0000000")</f>
        <v>0000010</v>
      </c>
      <c r="M584" s="1" t="str">
        <f>VLOOKUP(Cohort[[#This Row],[Code]],Codes[],COLUMN(Codes[[#Headers],[Meaning]]),FALSE)</f>
        <v>Fetal pilot.  Not assessed.  Enrolment, EPDS, not cleaned</v>
      </c>
      <c r="N584" s="1" t="str">
        <f>VLOOKUP(Cohort[[#This Row],[Code]],Codes[],COLUMN(Codes[[#Headers],[Parents Demographic]]),FALSE)</f>
        <v>Yes - uncleaned</v>
      </c>
      <c r="O584" s="1" t="str">
        <f>VLOOKUP(Cohort[[#This Row],[Code]],Codes[],COLUMN(Codes[[#Headers],[Mother''s Past Medical History]]),FALSE)</f>
        <v>Yes - uncleaned</v>
      </c>
      <c r="P584" s="1" t="str">
        <f>VLOOKUP(Cohort[[#This Row],[Code]],Codes[],COLUMN(Codes[[#Headers],[EDD + Mode of Conception]]),FALSE)</f>
        <v>Yes - uncleaned</v>
      </c>
      <c r="Q584" s="1" t="str">
        <f>VLOOKUP(Cohort[[#This Row],[Code]],Codes[],COLUMN(Codes[[#Headers],[Late Pregnancy History]]),FALSE)</f>
        <v>No</v>
      </c>
      <c r="R584" s="1" t="str">
        <f>VLOOKUP(Cohort[[#This Row],[Code]],Codes[],COLUMN(Codes[[#Headers],[Labour History]]),FALSE)</f>
        <v>No</v>
      </c>
      <c r="S584" s="1" t="str">
        <f>VLOOKUP(Cohort[[#This Row],[Code]],Codes[],COLUMN(Codes[[#Headers],[Baby Background Information]]),FALSE)</f>
        <v>No</v>
      </c>
      <c r="T584" s="1" t="str">
        <f>VLOOKUP(Cohort[[#This Row],[Code]],Codes[],COLUMN(Codes[[#Headers],[EPDS]]),FALSE)</f>
        <v>Yes</v>
      </c>
      <c r="U584" s="1" t="str">
        <f>VLOOKUP(Cohort[[#This Row],[Code]],Codes[],COLUMN(Codes[[#Headers],[Mother''s Medications]]),FALSE)</f>
        <v>Yes - uncleaned</v>
      </c>
      <c r="V584" s="1" t="str">
        <f>VLOOKUP(Cohort[[#This Row],[Code]],Codes[],COLUMN(Codes[[#Headers],[Baby Medications]]),FALSE)</f>
        <v>No</v>
      </c>
      <c r="W584" s="1" t="str">
        <f>VLOOKUP(Cohort[[#This Row],[Code]],Codes[],COLUMN(Codes[[#Headers],[Obstetric Histpry]]),FALSE)</f>
        <v>Yes - uncleaned</v>
      </c>
      <c r="X584" s="1" t="str">
        <f>VLOOKUP(Cohort[[#This Row],[Code]],Codes[],COLUMN(Codes[[#Headers],[18 Month Follow on Data]]),FALSE)</f>
        <v>No</v>
      </c>
    </row>
    <row r="585" spans="1:24" x14ac:dyDescent="0.2">
      <c r="A585" t="s">
        <v>597</v>
      </c>
      <c r="B585">
        <v>0</v>
      </c>
      <c r="C585">
        <v>0</v>
      </c>
      <c r="D585">
        <v>0</v>
      </c>
      <c r="E585">
        <v>1</v>
      </c>
      <c r="F585">
        <v>0</v>
      </c>
      <c r="G585">
        <v>0</v>
      </c>
      <c r="H585">
        <v>1</v>
      </c>
      <c r="I585" t="str" cm="1">
        <f t="array" ref="I585">TEXT(SUM(10^Code_Mask*(Cohort[[#This Row],[Fetal Pilot Scans, validated or not]:[Has child had an 18 month assessment.  NB this includes limited data, courtesy assessments etc]]&gt;0)),"0000000")</f>
        <v>0100100</v>
      </c>
      <c r="M585" s="1" t="str">
        <f>VLOOKUP(Cohort[[#This Row],[Code]],Codes[],COLUMN(Codes[[#Headers],[Meaning]]),FALSE)</f>
        <v>Term scan, Assessed at 18 months</v>
      </c>
      <c r="N585" s="1" t="str">
        <f>VLOOKUP(Cohort[[#This Row],[Code]],Codes[],COLUMN(Codes[[#Headers],[Parents Demographic]]),FALSE)</f>
        <v>Yes</v>
      </c>
      <c r="O585" s="1" t="str">
        <f>VLOOKUP(Cohort[[#This Row],[Code]],Codes[],COLUMN(Codes[[#Headers],[Mother''s Past Medical History]]),FALSE)</f>
        <v>Yes</v>
      </c>
      <c r="P585" s="1" t="str">
        <f>VLOOKUP(Cohort[[#This Row],[Code]],Codes[],COLUMN(Codes[[#Headers],[EDD + Mode of Conception]]),FALSE)</f>
        <v>Yes</v>
      </c>
      <c r="Q585" s="1" t="str">
        <f>VLOOKUP(Cohort[[#This Row],[Code]],Codes[],COLUMN(Codes[[#Headers],[Late Pregnancy History]]),FALSE)</f>
        <v>Yes</v>
      </c>
      <c r="R585" s="1" t="str">
        <f>VLOOKUP(Cohort[[#This Row],[Code]],Codes[],COLUMN(Codes[[#Headers],[Labour History]]),FALSE)</f>
        <v>Yes</v>
      </c>
      <c r="S585" s="1" t="str">
        <f>VLOOKUP(Cohort[[#This Row],[Code]],Codes[],COLUMN(Codes[[#Headers],[Baby Background Information]]),FALSE)</f>
        <v>Yes</v>
      </c>
      <c r="T585" s="1" t="str">
        <f>VLOOKUP(Cohort[[#This Row],[Code]],Codes[],COLUMN(Codes[[#Headers],[EPDS]]),FALSE)</f>
        <v>Yes</v>
      </c>
      <c r="U585" s="1" t="str">
        <f>VLOOKUP(Cohort[[#This Row],[Code]],Codes[],COLUMN(Codes[[#Headers],[Mother''s Medications]]),FALSE)</f>
        <v>Yes</v>
      </c>
      <c r="V585" s="1" t="str">
        <f>VLOOKUP(Cohort[[#This Row],[Code]],Codes[],COLUMN(Codes[[#Headers],[Baby Medications]]),FALSE)</f>
        <v>Yes</v>
      </c>
      <c r="W585" s="1" t="str">
        <f>VLOOKUP(Cohort[[#This Row],[Code]],Codes[],COLUMN(Codes[[#Headers],[Obstetric Histpry]]),FALSE)</f>
        <v>Yes</v>
      </c>
      <c r="X585" s="1" t="str">
        <f>VLOOKUP(Cohort[[#This Row],[Code]],Codes[],COLUMN(Codes[[#Headers],[18 Month Follow on Data]]),FALSE)</f>
        <v>Yes</v>
      </c>
    </row>
    <row r="586" spans="1:24" x14ac:dyDescent="0.2">
      <c r="A586" t="s">
        <v>598</v>
      </c>
      <c r="B586">
        <v>0</v>
      </c>
      <c r="C586">
        <v>0</v>
      </c>
      <c r="D586">
        <v>0</v>
      </c>
      <c r="E586">
        <v>0</v>
      </c>
      <c r="F586">
        <v>1</v>
      </c>
      <c r="G586">
        <v>1</v>
      </c>
      <c r="H586">
        <v>1</v>
      </c>
      <c r="I586" t="str" cm="1">
        <f t="array" ref="I586">TEXT(SUM(10^Code_Mask*(Cohort[[#This Row],[Fetal Pilot Scans, validated or not]:[Has child had an 18 month assessment.  NB this includes limited data, courtesy assessments etc]]&gt;0)),"0000000")</f>
        <v>0011100</v>
      </c>
      <c r="M586" s="1" t="str">
        <f>VLOOKUP(Cohort[[#This Row],[Code]],Codes[],COLUMN(Codes[[#Headers],[Meaning]]),FALSE)</f>
        <v>Pre-term and pre-term at term scans, assessed at 18 months</v>
      </c>
      <c r="N586" s="1" t="str">
        <f>VLOOKUP(Cohort[[#This Row],[Code]],Codes[],COLUMN(Codes[[#Headers],[Parents Demographic]]),FALSE)</f>
        <v>Yes</v>
      </c>
      <c r="O586" s="1" t="str">
        <f>VLOOKUP(Cohort[[#This Row],[Code]],Codes[],COLUMN(Codes[[#Headers],[Mother''s Past Medical History]]),FALSE)</f>
        <v>Yes</v>
      </c>
      <c r="P586" s="1" t="str">
        <f>VLOOKUP(Cohort[[#This Row],[Code]],Codes[],COLUMN(Codes[[#Headers],[EDD + Mode of Conception]]),FALSE)</f>
        <v>Yes</v>
      </c>
      <c r="Q586" s="1" t="str">
        <f>VLOOKUP(Cohort[[#This Row],[Code]],Codes[],COLUMN(Codes[[#Headers],[Late Pregnancy History]]),FALSE)</f>
        <v>Yes</v>
      </c>
      <c r="R586" s="1" t="str">
        <f>VLOOKUP(Cohort[[#This Row],[Code]],Codes[],COLUMN(Codes[[#Headers],[Labour History]]),FALSE)</f>
        <v>Yes</v>
      </c>
      <c r="S586" s="1" t="str">
        <f>VLOOKUP(Cohort[[#This Row],[Code]],Codes[],COLUMN(Codes[[#Headers],[Baby Background Information]]),FALSE)</f>
        <v>Yes</v>
      </c>
      <c r="T586" s="1" t="str">
        <f>VLOOKUP(Cohort[[#This Row],[Code]],Codes[],COLUMN(Codes[[#Headers],[EPDS]]),FALSE)</f>
        <v>Yes</v>
      </c>
      <c r="U586" s="1" t="str">
        <f>VLOOKUP(Cohort[[#This Row],[Code]],Codes[],COLUMN(Codes[[#Headers],[Mother''s Medications]]),FALSE)</f>
        <v>Yes</v>
      </c>
      <c r="V586" s="1" t="str">
        <f>VLOOKUP(Cohort[[#This Row],[Code]],Codes[],COLUMN(Codes[[#Headers],[Baby Medications]]),FALSE)</f>
        <v>Yes</v>
      </c>
      <c r="W586" s="1" t="str">
        <f>VLOOKUP(Cohort[[#This Row],[Code]],Codes[],COLUMN(Codes[[#Headers],[Obstetric Histpry]]),FALSE)</f>
        <v>Yes</v>
      </c>
      <c r="X586" s="1" t="str">
        <f>VLOOKUP(Cohort[[#This Row],[Code]],Codes[],COLUMN(Codes[[#Headers],[18 Month Follow on Data]]),FALSE)</f>
        <v>Yes</v>
      </c>
    </row>
    <row r="587" spans="1:24" x14ac:dyDescent="0.2">
      <c r="A587" t="s">
        <v>599</v>
      </c>
      <c r="B587">
        <v>0</v>
      </c>
      <c r="C587">
        <v>0</v>
      </c>
      <c r="D587">
        <v>0</v>
      </c>
      <c r="E587">
        <v>0</v>
      </c>
      <c r="F587">
        <v>1</v>
      </c>
      <c r="G587">
        <v>1</v>
      </c>
      <c r="H587">
        <v>1</v>
      </c>
      <c r="I587" t="str" cm="1">
        <f t="array" ref="I587">TEXT(SUM(10^Code_Mask*(Cohort[[#This Row],[Fetal Pilot Scans, validated or not]:[Has child had an 18 month assessment.  NB this includes limited data, courtesy assessments etc]]&gt;0)),"0000000")</f>
        <v>0011100</v>
      </c>
      <c r="M587" s="1" t="str">
        <f>VLOOKUP(Cohort[[#This Row],[Code]],Codes[],COLUMN(Codes[[#Headers],[Meaning]]),FALSE)</f>
        <v>Pre-term and pre-term at term scans, assessed at 18 months</v>
      </c>
      <c r="N587" s="1" t="str">
        <f>VLOOKUP(Cohort[[#This Row],[Code]],Codes[],COLUMN(Codes[[#Headers],[Parents Demographic]]),FALSE)</f>
        <v>Yes</v>
      </c>
      <c r="O587" s="1" t="str">
        <f>VLOOKUP(Cohort[[#This Row],[Code]],Codes[],COLUMN(Codes[[#Headers],[Mother''s Past Medical History]]),FALSE)</f>
        <v>Yes</v>
      </c>
      <c r="P587" s="1" t="str">
        <f>VLOOKUP(Cohort[[#This Row],[Code]],Codes[],COLUMN(Codes[[#Headers],[EDD + Mode of Conception]]),FALSE)</f>
        <v>Yes</v>
      </c>
      <c r="Q587" s="1" t="str">
        <f>VLOOKUP(Cohort[[#This Row],[Code]],Codes[],COLUMN(Codes[[#Headers],[Late Pregnancy History]]),FALSE)</f>
        <v>Yes</v>
      </c>
      <c r="R587" s="1" t="str">
        <f>VLOOKUP(Cohort[[#This Row],[Code]],Codes[],COLUMN(Codes[[#Headers],[Labour History]]),FALSE)</f>
        <v>Yes</v>
      </c>
      <c r="S587" s="1" t="str">
        <f>VLOOKUP(Cohort[[#This Row],[Code]],Codes[],COLUMN(Codes[[#Headers],[Baby Background Information]]),FALSE)</f>
        <v>Yes</v>
      </c>
      <c r="T587" s="1" t="str">
        <f>VLOOKUP(Cohort[[#This Row],[Code]],Codes[],COLUMN(Codes[[#Headers],[EPDS]]),FALSE)</f>
        <v>Yes</v>
      </c>
      <c r="U587" s="1" t="str">
        <f>VLOOKUP(Cohort[[#This Row],[Code]],Codes[],COLUMN(Codes[[#Headers],[Mother''s Medications]]),FALSE)</f>
        <v>Yes</v>
      </c>
      <c r="V587" s="1" t="str">
        <f>VLOOKUP(Cohort[[#This Row],[Code]],Codes[],COLUMN(Codes[[#Headers],[Baby Medications]]),FALSE)</f>
        <v>Yes</v>
      </c>
      <c r="W587" s="1" t="str">
        <f>VLOOKUP(Cohort[[#This Row],[Code]],Codes[],COLUMN(Codes[[#Headers],[Obstetric Histpry]]),FALSE)</f>
        <v>Yes</v>
      </c>
      <c r="X587" s="1" t="str">
        <f>VLOOKUP(Cohort[[#This Row],[Code]],Codes[],COLUMN(Codes[[#Headers],[18 Month Follow on Data]]),FALSE)</f>
        <v>Yes</v>
      </c>
    </row>
    <row r="588" spans="1:24" x14ac:dyDescent="0.2">
      <c r="A588" t="s">
        <v>600</v>
      </c>
      <c r="B588">
        <v>1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 t="str" cm="1">
        <f t="array" ref="I588">TEXT(SUM(10^Code_Mask*(Cohort[[#This Row],[Fetal Pilot Scans, validated or not]:[Has child had an 18 month assessment.  NB this includes limited data, courtesy assessments etc]]&gt;0)),"0000000")</f>
        <v>0000010</v>
      </c>
      <c r="M588" s="1" t="str">
        <f>VLOOKUP(Cohort[[#This Row],[Code]],Codes[],COLUMN(Codes[[#Headers],[Meaning]]),FALSE)</f>
        <v>Fetal pilot.  Not assessed.  Enrolment, EPDS, not cleaned</v>
      </c>
      <c r="N588" s="1" t="str">
        <f>VLOOKUP(Cohort[[#This Row],[Code]],Codes[],COLUMN(Codes[[#Headers],[Parents Demographic]]),FALSE)</f>
        <v>Yes - uncleaned</v>
      </c>
      <c r="O588" s="1" t="str">
        <f>VLOOKUP(Cohort[[#This Row],[Code]],Codes[],COLUMN(Codes[[#Headers],[Mother''s Past Medical History]]),FALSE)</f>
        <v>Yes - uncleaned</v>
      </c>
      <c r="P588" s="1" t="str">
        <f>VLOOKUP(Cohort[[#This Row],[Code]],Codes[],COLUMN(Codes[[#Headers],[EDD + Mode of Conception]]),FALSE)</f>
        <v>Yes - uncleaned</v>
      </c>
      <c r="Q588" s="1" t="str">
        <f>VLOOKUP(Cohort[[#This Row],[Code]],Codes[],COLUMN(Codes[[#Headers],[Late Pregnancy History]]),FALSE)</f>
        <v>No</v>
      </c>
      <c r="R588" s="1" t="str">
        <f>VLOOKUP(Cohort[[#This Row],[Code]],Codes[],COLUMN(Codes[[#Headers],[Labour History]]),FALSE)</f>
        <v>No</v>
      </c>
      <c r="S588" s="1" t="str">
        <f>VLOOKUP(Cohort[[#This Row],[Code]],Codes[],COLUMN(Codes[[#Headers],[Baby Background Information]]),FALSE)</f>
        <v>No</v>
      </c>
      <c r="T588" s="1" t="str">
        <f>VLOOKUP(Cohort[[#This Row],[Code]],Codes[],COLUMN(Codes[[#Headers],[EPDS]]),FALSE)</f>
        <v>Yes</v>
      </c>
      <c r="U588" s="1" t="str">
        <f>VLOOKUP(Cohort[[#This Row],[Code]],Codes[],COLUMN(Codes[[#Headers],[Mother''s Medications]]),FALSE)</f>
        <v>Yes - uncleaned</v>
      </c>
      <c r="V588" s="1" t="str">
        <f>VLOOKUP(Cohort[[#This Row],[Code]],Codes[],COLUMN(Codes[[#Headers],[Baby Medications]]),FALSE)</f>
        <v>No</v>
      </c>
      <c r="W588" s="1" t="str">
        <f>VLOOKUP(Cohort[[#This Row],[Code]],Codes[],COLUMN(Codes[[#Headers],[Obstetric Histpry]]),FALSE)</f>
        <v>Yes - uncleaned</v>
      </c>
      <c r="X588" s="1" t="str">
        <f>VLOOKUP(Cohort[[#This Row],[Code]],Codes[],COLUMN(Codes[[#Headers],[18 Month Follow on Data]]),FALSE)</f>
        <v>No</v>
      </c>
    </row>
    <row r="589" spans="1:24" x14ac:dyDescent="0.2">
      <c r="A589" t="s">
        <v>601</v>
      </c>
      <c r="B589">
        <v>1</v>
      </c>
      <c r="C589">
        <v>0</v>
      </c>
      <c r="D589">
        <v>0</v>
      </c>
      <c r="E589">
        <v>1</v>
      </c>
      <c r="F589">
        <v>0</v>
      </c>
      <c r="G589">
        <v>0</v>
      </c>
      <c r="H589">
        <v>1</v>
      </c>
      <c r="I589" t="str" cm="1">
        <f t="array" ref="I589">TEXT(SUM(10^Code_Mask*(Cohort[[#This Row],[Fetal Pilot Scans, validated or not]:[Has child had an 18 month assessment.  NB this includes limited data, courtesy assessments etc]]&gt;0)),"0000000")</f>
        <v>0100110</v>
      </c>
      <c r="M589" s="1" t="str">
        <f>VLOOKUP(Cohort[[#This Row],[Code]],Codes[],COLUMN(Codes[[#Headers],[Meaning]]),FALSE)</f>
        <v>Term scan + fetal pilot assessed at 18 months</v>
      </c>
      <c r="N589" s="1" t="str">
        <f>VLOOKUP(Cohort[[#This Row],[Code]],Codes[],COLUMN(Codes[[#Headers],[Parents Demographic]]),FALSE)</f>
        <v>Yes</v>
      </c>
      <c r="O589" s="1" t="str">
        <f>VLOOKUP(Cohort[[#This Row],[Code]],Codes[],COLUMN(Codes[[#Headers],[Mother''s Past Medical History]]),FALSE)</f>
        <v>Yes</v>
      </c>
      <c r="P589" s="1" t="str">
        <f>VLOOKUP(Cohort[[#This Row],[Code]],Codes[],COLUMN(Codes[[#Headers],[EDD + Mode of Conception]]),FALSE)</f>
        <v>Yes</v>
      </c>
      <c r="Q589" s="1" t="str">
        <f>VLOOKUP(Cohort[[#This Row],[Code]],Codes[],COLUMN(Codes[[#Headers],[Late Pregnancy History]]),FALSE)</f>
        <v>Yes</v>
      </c>
      <c r="R589" s="1" t="str">
        <f>VLOOKUP(Cohort[[#This Row],[Code]],Codes[],COLUMN(Codes[[#Headers],[Labour History]]),FALSE)</f>
        <v>Yes</v>
      </c>
      <c r="S589" s="1" t="str">
        <f>VLOOKUP(Cohort[[#This Row],[Code]],Codes[],COLUMN(Codes[[#Headers],[Baby Background Information]]),FALSE)</f>
        <v>Yes</v>
      </c>
      <c r="T589" s="1" t="str">
        <f>VLOOKUP(Cohort[[#This Row],[Code]],Codes[],COLUMN(Codes[[#Headers],[EPDS]]),FALSE)</f>
        <v>Yes</v>
      </c>
      <c r="U589" s="1" t="str">
        <f>VLOOKUP(Cohort[[#This Row],[Code]],Codes[],COLUMN(Codes[[#Headers],[Mother''s Medications]]),FALSE)</f>
        <v>Yes</v>
      </c>
      <c r="V589" s="1" t="str">
        <f>VLOOKUP(Cohort[[#This Row],[Code]],Codes[],COLUMN(Codes[[#Headers],[Baby Medications]]),FALSE)</f>
        <v>Yes</v>
      </c>
      <c r="W589" s="1" t="str">
        <f>VLOOKUP(Cohort[[#This Row],[Code]],Codes[],COLUMN(Codes[[#Headers],[Obstetric Histpry]]),FALSE)</f>
        <v>Yes</v>
      </c>
      <c r="X589" s="1" t="str">
        <f>VLOOKUP(Cohort[[#This Row],[Code]],Codes[],COLUMN(Codes[[#Headers],[18 Month Follow on Data]]),FALSE)</f>
        <v>Yes</v>
      </c>
    </row>
    <row r="590" spans="1:24" ht="51" x14ac:dyDescent="0.2">
      <c r="A590" t="s">
        <v>602</v>
      </c>
      <c r="B590">
        <v>0</v>
      </c>
      <c r="C590">
        <v>0</v>
      </c>
      <c r="D590">
        <v>0</v>
      </c>
      <c r="E590">
        <v>0</v>
      </c>
      <c r="F590">
        <v>1</v>
      </c>
      <c r="G590">
        <v>1</v>
      </c>
      <c r="H590">
        <v>0</v>
      </c>
      <c r="I590" t="str" cm="1">
        <f t="array" ref="I590">TEXT(SUM(10^Code_Mask*(Cohort[[#This Row],[Fetal Pilot Scans, validated or not]:[Has child had an 18 month assessment.  NB this includes limited data, courtesy assessments etc]]&gt;0)),"0000000")</f>
        <v>0011000</v>
      </c>
      <c r="K590" s="1" t="s">
        <v>16</v>
      </c>
      <c r="M590" s="1" t="str">
        <f>VLOOKUP(Cohort[[#This Row],[Code]],Codes[],COLUMN(Codes[[#Headers],[Meaning]]),FALSE)</f>
        <v>Pre-term and pre-term at term scans, not assessed</v>
      </c>
      <c r="N590" s="1" t="str">
        <f>VLOOKUP(Cohort[[#This Row],[Code]],Codes[],COLUMN(Codes[[#Headers],[Parents Demographic]]),FALSE)</f>
        <v>Yes</v>
      </c>
      <c r="O590" s="1" t="str">
        <f>VLOOKUP(Cohort[[#This Row],[Code]],Codes[],COLUMN(Codes[[#Headers],[Mother''s Past Medical History]]),FALSE)</f>
        <v>Yes</v>
      </c>
      <c r="P590" s="1" t="str">
        <f>VLOOKUP(Cohort[[#This Row],[Code]],Codes[],COLUMN(Codes[[#Headers],[EDD + Mode of Conception]]),FALSE)</f>
        <v>Yes</v>
      </c>
      <c r="Q590" s="1" t="str">
        <f>VLOOKUP(Cohort[[#This Row],[Code]],Codes[],COLUMN(Codes[[#Headers],[Late Pregnancy History]]),FALSE)</f>
        <v>Yes</v>
      </c>
      <c r="R590" s="1" t="str">
        <f>VLOOKUP(Cohort[[#This Row],[Code]],Codes[],COLUMN(Codes[[#Headers],[Labour History]]),FALSE)</f>
        <v>Yes</v>
      </c>
      <c r="S590" s="1" t="str">
        <f>VLOOKUP(Cohort[[#This Row],[Code]],Codes[],COLUMN(Codes[[#Headers],[Baby Background Information]]),FALSE)</f>
        <v>Yes</v>
      </c>
      <c r="T590" s="1" t="str">
        <f>VLOOKUP(Cohort[[#This Row],[Code]],Codes[],COLUMN(Codes[[#Headers],[EPDS]]),FALSE)</f>
        <v>Yes</v>
      </c>
      <c r="U590" s="1" t="str">
        <f>VLOOKUP(Cohort[[#This Row],[Code]],Codes[],COLUMN(Codes[[#Headers],[Mother''s Medications]]),FALSE)</f>
        <v>Yes</v>
      </c>
      <c r="V590" s="1" t="str">
        <f>VLOOKUP(Cohort[[#This Row],[Code]],Codes[],COLUMN(Codes[[#Headers],[Baby Medications]]),FALSE)</f>
        <v>Yes</v>
      </c>
      <c r="W590" s="1" t="str">
        <f>VLOOKUP(Cohort[[#This Row],[Code]],Codes[],COLUMN(Codes[[#Headers],[Obstetric Histpry]]),FALSE)</f>
        <v>Yes</v>
      </c>
      <c r="X590" s="1" t="str">
        <f>VLOOKUP(Cohort[[#This Row],[Code]],Codes[],COLUMN(Codes[[#Headers],[18 Month Follow on Data]]),FALSE)</f>
        <v>No</v>
      </c>
    </row>
    <row r="591" spans="1:24" x14ac:dyDescent="0.2">
      <c r="A591" t="s">
        <v>603</v>
      </c>
      <c r="B591">
        <v>1</v>
      </c>
      <c r="C591">
        <v>0</v>
      </c>
      <c r="D591">
        <v>0</v>
      </c>
      <c r="E591">
        <v>1</v>
      </c>
      <c r="F591">
        <v>0</v>
      </c>
      <c r="G591">
        <v>0</v>
      </c>
      <c r="H591">
        <v>1</v>
      </c>
      <c r="I591" t="str" cm="1">
        <f t="array" ref="I591">TEXT(SUM(10^Code_Mask*(Cohort[[#This Row],[Fetal Pilot Scans, validated or not]:[Has child had an 18 month assessment.  NB this includes limited data, courtesy assessments etc]]&gt;0)),"0000000")</f>
        <v>0100110</v>
      </c>
      <c r="M591" s="1" t="str">
        <f>VLOOKUP(Cohort[[#This Row],[Code]],Codes[],COLUMN(Codes[[#Headers],[Meaning]]),FALSE)</f>
        <v>Term scan + fetal pilot assessed at 18 months</v>
      </c>
      <c r="N591" s="1" t="str">
        <f>VLOOKUP(Cohort[[#This Row],[Code]],Codes[],COLUMN(Codes[[#Headers],[Parents Demographic]]),FALSE)</f>
        <v>Yes</v>
      </c>
      <c r="O591" s="1" t="str">
        <f>VLOOKUP(Cohort[[#This Row],[Code]],Codes[],COLUMN(Codes[[#Headers],[Mother''s Past Medical History]]),FALSE)</f>
        <v>Yes</v>
      </c>
      <c r="P591" s="1" t="str">
        <f>VLOOKUP(Cohort[[#This Row],[Code]],Codes[],COLUMN(Codes[[#Headers],[EDD + Mode of Conception]]),FALSE)</f>
        <v>Yes</v>
      </c>
      <c r="Q591" s="1" t="str">
        <f>VLOOKUP(Cohort[[#This Row],[Code]],Codes[],COLUMN(Codes[[#Headers],[Late Pregnancy History]]),FALSE)</f>
        <v>Yes</v>
      </c>
      <c r="R591" s="1" t="str">
        <f>VLOOKUP(Cohort[[#This Row],[Code]],Codes[],COLUMN(Codes[[#Headers],[Labour History]]),FALSE)</f>
        <v>Yes</v>
      </c>
      <c r="S591" s="1" t="str">
        <f>VLOOKUP(Cohort[[#This Row],[Code]],Codes[],COLUMN(Codes[[#Headers],[Baby Background Information]]),FALSE)</f>
        <v>Yes</v>
      </c>
      <c r="T591" s="1" t="str">
        <f>VLOOKUP(Cohort[[#This Row],[Code]],Codes[],COLUMN(Codes[[#Headers],[EPDS]]),FALSE)</f>
        <v>Yes</v>
      </c>
      <c r="U591" s="1" t="str">
        <f>VLOOKUP(Cohort[[#This Row],[Code]],Codes[],COLUMN(Codes[[#Headers],[Mother''s Medications]]),FALSE)</f>
        <v>Yes</v>
      </c>
      <c r="V591" s="1" t="str">
        <f>VLOOKUP(Cohort[[#This Row],[Code]],Codes[],COLUMN(Codes[[#Headers],[Baby Medications]]),FALSE)</f>
        <v>Yes</v>
      </c>
      <c r="W591" s="1" t="str">
        <f>VLOOKUP(Cohort[[#This Row],[Code]],Codes[],COLUMN(Codes[[#Headers],[Obstetric Histpry]]),FALSE)</f>
        <v>Yes</v>
      </c>
      <c r="X591" s="1" t="str">
        <f>VLOOKUP(Cohort[[#This Row],[Code]],Codes[],COLUMN(Codes[[#Headers],[18 Month Follow on Data]]),FALSE)</f>
        <v>Yes</v>
      </c>
    </row>
    <row r="592" spans="1:24" x14ac:dyDescent="0.2">
      <c r="A592" t="s">
        <v>604</v>
      </c>
      <c r="B592">
        <v>1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 t="str" cm="1">
        <f t="array" ref="I592">TEXT(SUM(10^Code_Mask*(Cohort[[#This Row],[Fetal Pilot Scans, validated or not]:[Has child had an 18 month assessment.  NB this includes limited data, courtesy assessments etc]]&gt;0)),"0000000")</f>
        <v>0000010</v>
      </c>
      <c r="M592" s="1" t="str">
        <f>VLOOKUP(Cohort[[#This Row],[Code]],Codes[],COLUMN(Codes[[#Headers],[Meaning]]),FALSE)</f>
        <v>Fetal pilot.  Not assessed.  Enrolment, EPDS, not cleaned</v>
      </c>
      <c r="N592" s="1" t="str">
        <f>VLOOKUP(Cohort[[#This Row],[Code]],Codes[],COLUMN(Codes[[#Headers],[Parents Demographic]]),FALSE)</f>
        <v>Yes - uncleaned</v>
      </c>
      <c r="O592" s="1" t="str">
        <f>VLOOKUP(Cohort[[#This Row],[Code]],Codes[],COLUMN(Codes[[#Headers],[Mother''s Past Medical History]]),FALSE)</f>
        <v>Yes - uncleaned</v>
      </c>
      <c r="P592" s="1" t="str">
        <f>VLOOKUP(Cohort[[#This Row],[Code]],Codes[],COLUMN(Codes[[#Headers],[EDD + Mode of Conception]]),FALSE)</f>
        <v>Yes - uncleaned</v>
      </c>
      <c r="Q592" s="1" t="str">
        <f>VLOOKUP(Cohort[[#This Row],[Code]],Codes[],COLUMN(Codes[[#Headers],[Late Pregnancy History]]),FALSE)</f>
        <v>No</v>
      </c>
      <c r="R592" s="1" t="str">
        <f>VLOOKUP(Cohort[[#This Row],[Code]],Codes[],COLUMN(Codes[[#Headers],[Labour History]]),FALSE)</f>
        <v>No</v>
      </c>
      <c r="S592" s="1" t="str">
        <f>VLOOKUP(Cohort[[#This Row],[Code]],Codes[],COLUMN(Codes[[#Headers],[Baby Background Information]]),FALSE)</f>
        <v>No</v>
      </c>
      <c r="T592" s="1" t="str">
        <f>VLOOKUP(Cohort[[#This Row],[Code]],Codes[],COLUMN(Codes[[#Headers],[EPDS]]),FALSE)</f>
        <v>Yes</v>
      </c>
      <c r="U592" s="1" t="str">
        <f>VLOOKUP(Cohort[[#This Row],[Code]],Codes[],COLUMN(Codes[[#Headers],[Mother''s Medications]]),FALSE)</f>
        <v>Yes - uncleaned</v>
      </c>
      <c r="V592" s="1" t="str">
        <f>VLOOKUP(Cohort[[#This Row],[Code]],Codes[],COLUMN(Codes[[#Headers],[Baby Medications]]),FALSE)</f>
        <v>No</v>
      </c>
      <c r="W592" s="1" t="str">
        <f>VLOOKUP(Cohort[[#This Row],[Code]],Codes[],COLUMN(Codes[[#Headers],[Obstetric Histpry]]),FALSE)</f>
        <v>Yes - uncleaned</v>
      </c>
      <c r="X592" s="1" t="str">
        <f>VLOOKUP(Cohort[[#This Row],[Code]],Codes[],COLUMN(Codes[[#Headers],[18 Month Follow on Data]]),FALSE)</f>
        <v>No</v>
      </c>
    </row>
    <row r="593" spans="1:24" x14ac:dyDescent="0.2">
      <c r="A593" t="s">
        <v>605</v>
      </c>
      <c r="B593">
        <v>1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 t="str" cm="1">
        <f t="array" ref="I593">TEXT(SUM(10^Code_Mask*(Cohort[[#This Row],[Fetal Pilot Scans, validated or not]:[Has child had an 18 month assessment.  NB this includes limited data, courtesy assessments etc]]&gt;0)),"0000000")</f>
        <v>0000010</v>
      </c>
      <c r="M593" s="1" t="str">
        <f>VLOOKUP(Cohort[[#This Row],[Code]],Codes[],COLUMN(Codes[[#Headers],[Meaning]]),FALSE)</f>
        <v>Fetal pilot.  Not assessed.  Enrolment, EPDS, not cleaned</v>
      </c>
      <c r="N593" s="1" t="str">
        <f>VLOOKUP(Cohort[[#This Row],[Code]],Codes[],COLUMN(Codes[[#Headers],[Parents Demographic]]),FALSE)</f>
        <v>Yes - uncleaned</v>
      </c>
      <c r="O593" s="1" t="str">
        <f>VLOOKUP(Cohort[[#This Row],[Code]],Codes[],COLUMN(Codes[[#Headers],[Mother''s Past Medical History]]),FALSE)</f>
        <v>Yes - uncleaned</v>
      </c>
      <c r="P593" s="1" t="str">
        <f>VLOOKUP(Cohort[[#This Row],[Code]],Codes[],COLUMN(Codes[[#Headers],[EDD + Mode of Conception]]),FALSE)</f>
        <v>Yes - uncleaned</v>
      </c>
      <c r="Q593" s="1" t="str">
        <f>VLOOKUP(Cohort[[#This Row],[Code]],Codes[],COLUMN(Codes[[#Headers],[Late Pregnancy History]]),FALSE)</f>
        <v>No</v>
      </c>
      <c r="R593" s="1" t="str">
        <f>VLOOKUP(Cohort[[#This Row],[Code]],Codes[],COLUMN(Codes[[#Headers],[Labour History]]),FALSE)</f>
        <v>No</v>
      </c>
      <c r="S593" s="1" t="str">
        <f>VLOOKUP(Cohort[[#This Row],[Code]],Codes[],COLUMN(Codes[[#Headers],[Baby Background Information]]),FALSE)</f>
        <v>No</v>
      </c>
      <c r="T593" s="1" t="str">
        <f>VLOOKUP(Cohort[[#This Row],[Code]],Codes[],COLUMN(Codes[[#Headers],[EPDS]]),FALSE)</f>
        <v>Yes</v>
      </c>
      <c r="U593" s="1" t="str">
        <f>VLOOKUP(Cohort[[#This Row],[Code]],Codes[],COLUMN(Codes[[#Headers],[Mother''s Medications]]),FALSE)</f>
        <v>Yes - uncleaned</v>
      </c>
      <c r="V593" s="1" t="str">
        <f>VLOOKUP(Cohort[[#This Row],[Code]],Codes[],COLUMN(Codes[[#Headers],[Baby Medications]]),FALSE)</f>
        <v>No</v>
      </c>
      <c r="W593" s="1" t="str">
        <f>VLOOKUP(Cohort[[#This Row],[Code]],Codes[],COLUMN(Codes[[#Headers],[Obstetric Histpry]]),FALSE)</f>
        <v>Yes - uncleaned</v>
      </c>
      <c r="X593" s="1" t="str">
        <f>VLOOKUP(Cohort[[#This Row],[Code]],Codes[],COLUMN(Codes[[#Headers],[18 Month Follow on Data]]),FALSE)</f>
        <v>No</v>
      </c>
    </row>
    <row r="594" spans="1:24" x14ac:dyDescent="0.2">
      <c r="A594" t="s">
        <v>606</v>
      </c>
      <c r="B594">
        <v>1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 t="str" cm="1">
        <f t="array" ref="I594">TEXT(SUM(10^Code_Mask*(Cohort[[#This Row],[Fetal Pilot Scans, validated or not]:[Has child had an 18 month assessment.  NB this includes limited data, courtesy assessments etc]]&gt;0)),"0000000")</f>
        <v>0000010</v>
      </c>
      <c r="M594" s="1" t="str">
        <f>VLOOKUP(Cohort[[#This Row],[Code]],Codes[],COLUMN(Codes[[#Headers],[Meaning]]),FALSE)</f>
        <v>Fetal pilot.  Not assessed.  Enrolment, EPDS, not cleaned</v>
      </c>
      <c r="N594" s="1" t="str">
        <f>VLOOKUP(Cohort[[#This Row],[Code]],Codes[],COLUMN(Codes[[#Headers],[Parents Demographic]]),FALSE)</f>
        <v>Yes - uncleaned</v>
      </c>
      <c r="O594" s="1" t="str">
        <f>VLOOKUP(Cohort[[#This Row],[Code]],Codes[],COLUMN(Codes[[#Headers],[Mother''s Past Medical History]]),FALSE)</f>
        <v>Yes - uncleaned</v>
      </c>
      <c r="P594" s="1" t="str">
        <f>VLOOKUP(Cohort[[#This Row],[Code]],Codes[],COLUMN(Codes[[#Headers],[EDD + Mode of Conception]]),FALSE)</f>
        <v>Yes - uncleaned</v>
      </c>
      <c r="Q594" s="1" t="str">
        <f>VLOOKUP(Cohort[[#This Row],[Code]],Codes[],COLUMN(Codes[[#Headers],[Late Pregnancy History]]),FALSE)</f>
        <v>No</v>
      </c>
      <c r="R594" s="1" t="str">
        <f>VLOOKUP(Cohort[[#This Row],[Code]],Codes[],COLUMN(Codes[[#Headers],[Labour History]]),FALSE)</f>
        <v>No</v>
      </c>
      <c r="S594" s="1" t="str">
        <f>VLOOKUP(Cohort[[#This Row],[Code]],Codes[],COLUMN(Codes[[#Headers],[Baby Background Information]]),FALSE)</f>
        <v>No</v>
      </c>
      <c r="T594" s="1" t="str">
        <f>VLOOKUP(Cohort[[#This Row],[Code]],Codes[],COLUMN(Codes[[#Headers],[EPDS]]),FALSE)</f>
        <v>Yes</v>
      </c>
      <c r="U594" s="1" t="str">
        <f>VLOOKUP(Cohort[[#This Row],[Code]],Codes[],COLUMN(Codes[[#Headers],[Mother''s Medications]]),FALSE)</f>
        <v>Yes - uncleaned</v>
      </c>
      <c r="V594" s="1" t="str">
        <f>VLOOKUP(Cohort[[#This Row],[Code]],Codes[],COLUMN(Codes[[#Headers],[Baby Medications]]),FALSE)</f>
        <v>No</v>
      </c>
      <c r="W594" s="1" t="str">
        <f>VLOOKUP(Cohort[[#This Row],[Code]],Codes[],COLUMN(Codes[[#Headers],[Obstetric Histpry]]),FALSE)</f>
        <v>Yes - uncleaned</v>
      </c>
      <c r="X594" s="1" t="str">
        <f>VLOOKUP(Cohort[[#This Row],[Code]],Codes[],COLUMN(Codes[[#Headers],[18 Month Follow on Data]]),FALSE)</f>
        <v>No</v>
      </c>
    </row>
    <row r="595" spans="1:24" x14ac:dyDescent="0.2">
      <c r="A595" t="s">
        <v>607</v>
      </c>
      <c r="B595">
        <v>1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 t="str" cm="1">
        <f t="array" ref="I595">TEXT(SUM(10^Code_Mask*(Cohort[[#This Row],[Fetal Pilot Scans, validated or not]:[Has child had an 18 month assessment.  NB this includes limited data, courtesy assessments etc]]&gt;0)),"0000000")</f>
        <v>0000010</v>
      </c>
      <c r="M595" s="1" t="str">
        <f>VLOOKUP(Cohort[[#This Row],[Code]],Codes[],COLUMN(Codes[[#Headers],[Meaning]]),FALSE)</f>
        <v>Fetal pilot.  Not assessed.  Enrolment, EPDS, not cleaned</v>
      </c>
      <c r="N595" s="1" t="str">
        <f>VLOOKUP(Cohort[[#This Row],[Code]],Codes[],COLUMN(Codes[[#Headers],[Parents Demographic]]),FALSE)</f>
        <v>Yes - uncleaned</v>
      </c>
      <c r="O595" s="1" t="str">
        <f>VLOOKUP(Cohort[[#This Row],[Code]],Codes[],COLUMN(Codes[[#Headers],[Mother''s Past Medical History]]),FALSE)</f>
        <v>Yes - uncleaned</v>
      </c>
      <c r="P595" s="1" t="str">
        <f>VLOOKUP(Cohort[[#This Row],[Code]],Codes[],COLUMN(Codes[[#Headers],[EDD + Mode of Conception]]),FALSE)</f>
        <v>Yes - uncleaned</v>
      </c>
      <c r="Q595" s="1" t="str">
        <f>VLOOKUP(Cohort[[#This Row],[Code]],Codes[],COLUMN(Codes[[#Headers],[Late Pregnancy History]]),FALSE)</f>
        <v>No</v>
      </c>
      <c r="R595" s="1" t="str">
        <f>VLOOKUP(Cohort[[#This Row],[Code]],Codes[],COLUMN(Codes[[#Headers],[Labour History]]),FALSE)</f>
        <v>No</v>
      </c>
      <c r="S595" s="1" t="str">
        <f>VLOOKUP(Cohort[[#This Row],[Code]],Codes[],COLUMN(Codes[[#Headers],[Baby Background Information]]),FALSE)</f>
        <v>No</v>
      </c>
      <c r="T595" s="1" t="str">
        <f>VLOOKUP(Cohort[[#This Row],[Code]],Codes[],COLUMN(Codes[[#Headers],[EPDS]]),FALSE)</f>
        <v>Yes</v>
      </c>
      <c r="U595" s="1" t="str">
        <f>VLOOKUP(Cohort[[#This Row],[Code]],Codes[],COLUMN(Codes[[#Headers],[Mother''s Medications]]),FALSE)</f>
        <v>Yes - uncleaned</v>
      </c>
      <c r="V595" s="1" t="str">
        <f>VLOOKUP(Cohort[[#This Row],[Code]],Codes[],COLUMN(Codes[[#Headers],[Baby Medications]]),FALSE)</f>
        <v>No</v>
      </c>
      <c r="W595" s="1" t="str">
        <f>VLOOKUP(Cohort[[#This Row],[Code]],Codes[],COLUMN(Codes[[#Headers],[Obstetric Histpry]]),FALSE)</f>
        <v>Yes - uncleaned</v>
      </c>
      <c r="X595" s="1" t="str">
        <f>VLOOKUP(Cohort[[#This Row],[Code]],Codes[],COLUMN(Codes[[#Headers],[18 Month Follow on Data]]),FALSE)</f>
        <v>No</v>
      </c>
    </row>
    <row r="596" spans="1:24" x14ac:dyDescent="0.2">
      <c r="A596" t="s">
        <v>608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1</v>
      </c>
      <c r="H596">
        <v>0</v>
      </c>
      <c r="I596" t="str" cm="1">
        <f t="array" ref="I596">TEXT(SUM(10^Code_Mask*(Cohort[[#This Row],[Fetal Pilot Scans, validated or not]:[Has child had an 18 month assessment.  NB this includes limited data, courtesy assessments etc]]&gt;0)),"0000000")</f>
        <v>0001000</v>
      </c>
      <c r="M596" s="1" t="str">
        <f>VLOOKUP(Cohort[[#This Row],[Code]],Codes[],COLUMN(Codes[[#Headers],[Meaning]]),FALSE)</f>
        <v>Pre-term_at term only, no other scans not assessed</v>
      </c>
      <c r="N596" s="1" t="str">
        <f>VLOOKUP(Cohort[[#This Row],[Code]],Codes[],COLUMN(Codes[[#Headers],[Parents Demographic]]),FALSE)</f>
        <v>Yes</v>
      </c>
      <c r="O596" s="1" t="str">
        <f>VLOOKUP(Cohort[[#This Row],[Code]],Codes[],COLUMN(Codes[[#Headers],[Mother''s Past Medical History]]),FALSE)</f>
        <v>Yes</v>
      </c>
      <c r="P596" s="1" t="str">
        <f>VLOOKUP(Cohort[[#This Row],[Code]],Codes[],COLUMN(Codes[[#Headers],[EDD + Mode of Conception]]),FALSE)</f>
        <v>Yes</v>
      </c>
      <c r="Q596" s="1" t="str">
        <f>VLOOKUP(Cohort[[#This Row],[Code]],Codes[],COLUMN(Codes[[#Headers],[Late Pregnancy History]]),FALSE)</f>
        <v>Yes</v>
      </c>
      <c r="R596" s="1" t="str">
        <f>VLOOKUP(Cohort[[#This Row],[Code]],Codes[],COLUMN(Codes[[#Headers],[Labour History]]),FALSE)</f>
        <v>Yes</v>
      </c>
      <c r="S596" s="1" t="str">
        <f>VLOOKUP(Cohort[[#This Row],[Code]],Codes[],COLUMN(Codes[[#Headers],[Baby Background Information]]),FALSE)</f>
        <v>Yes</v>
      </c>
      <c r="T596" s="1" t="str">
        <f>VLOOKUP(Cohort[[#This Row],[Code]],Codes[],COLUMN(Codes[[#Headers],[EPDS]]),FALSE)</f>
        <v>Yes</v>
      </c>
      <c r="U596" s="1" t="str">
        <f>VLOOKUP(Cohort[[#This Row],[Code]],Codes[],COLUMN(Codes[[#Headers],[Mother''s Medications]]),FALSE)</f>
        <v>Yes</v>
      </c>
      <c r="V596" s="1" t="str">
        <f>VLOOKUP(Cohort[[#This Row],[Code]],Codes[],COLUMN(Codes[[#Headers],[Baby Medications]]),FALSE)</f>
        <v>Yes</v>
      </c>
      <c r="W596" s="1" t="str">
        <f>VLOOKUP(Cohort[[#This Row],[Code]],Codes[],COLUMN(Codes[[#Headers],[Obstetric Histpry]]),FALSE)</f>
        <v>Yes</v>
      </c>
      <c r="X596" s="1" t="str">
        <f>VLOOKUP(Cohort[[#This Row],[Code]],Codes[],COLUMN(Codes[[#Headers],[18 Month Follow on Data]]),FALSE)</f>
        <v>No</v>
      </c>
    </row>
    <row r="597" spans="1:24" x14ac:dyDescent="0.2">
      <c r="A597" t="s">
        <v>609</v>
      </c>
      <c r="B597">
        <v>0</v>
      </c>
      <c r="C597">
        <v>0</v>
      </c>
      <c r="D597">
        <v>0</v>
      </c>
      <c r="E597">
        <v>0</v>
      </c>
      <c r="F597">
        <v>1</v>
      </c>
      <c r="G597">
        <v>1</v>
      </c>
      <c r="H597">
        <v>1</v>
      </c>
      <c r="I597" t="str" cm="1">
        <f t="array" ref="I597">TEXT(SUM(10^Code_Mask*(Cohort[[#This Row],[Fetal Pilot Scans, validated or not]:[Has child had an 18 month assessment.  NB this includes limited data, courtesy assessments etc]]&gt;0)),"0000000")</f>
        <v>0011100</v>
      </c>
      <c r="M597" s="1" t="str">
        <f>VLOOKUP(Cohort[[#This Row],[Code]],Codes[],COLUMN(Codes[[#Headers],[Meaning]]),FALSE)</f>
        <v>Pre-term and pre-term at term scans, assessed at 18 months</v>
      </c>
      <c r="N597" s="1" t="str">
        <f>VLOOKUP(Cohort[[#This Row],[Code]],Codes[],COLUMN(Codes[[#Headers],[Parents Demographic]]),FALSE)</f>
        <v>Yes</v>
      </c>
      <c r="O597" s="1" t="str">
        <f>VLOOKUP(Cohort[[#This Row],[Code]],Codes[],COLUMN(Codes[[#Headers],[Mother''s Past Medical History]]),FALSE)</f>
        <v>Yes</v>
      </c>
      <c r="P597" s="1" t="str">
        <f>VLOOKUP(Cohort[[#This Row],[Code]],Codes[],COLUMN(Codes[[#Headers],[EDD + Mode of Conception]]),FALSE)</f>
        <v>Yes</v>
      </c>
      <c r="Q597" s="1" t="str">
        <f>VLOOKUP(Cohort[[#This Row],[Code]],Codes[],COLUMN(Codes[[#Headers],[Late Pregnancy History]]),FALSE)</f>
        <v>Yes</v>
      </c>
      <c r="R597" s="1" t="str">
        <f>VLOOKUP(Cohort[[#This Row],[Code]],Codes[],COLUMN(Codes[[#Headers],[Labour History]]),FALSE)</f>
        <v>Yes</v>
      </c>
      <c r="S597" s="1" t="str">
        <f>VLOOKUP(Cohort[[#This Row],[Code]],Codes[],COLUMN(Codes[[#Headers],[Baby Background Information]]),FALSE)</f>
        <v>Yes</v>
      </c>
      <c r="T597" s="1" t="str">
        <f>VLOOKUP(Cohort[[#This Row],[Code]],Codes[],COLUMN(Codes[[#Headers],[EPDS]]),FALSE)</f>
        <v>Yes</v>
      </c>
      <c r="U597" s="1" t="str">
        <f>VLOOKUP(Cohort[[#This Row],[Code]],Codes[],COLUMN(Codes[[#Headers],[Mother''s Medications]]),FALSE)</f>
        <v>Yes</v>
      </c>
      <c r="V597" s="1" t="str">
        <f>VLOOKUP(Cohort[[#This Row],[Code]],Codes[],COLUMN(Codes[[#Headers],[Baby Medications]]),FALSE)</f>
        <v>Yes</v>
      </c>
      <c r="W597" s="1" t="str">
        <f>VLOOKUP(Cohort[[#This Row],[Code]],Codes[],COLUMN(Codes[[#Headers],[Obstetric Histpry]]),FALSE)</f>
        <v>Yes</v>
      </c>
      <c r="X597" s="1" t="str">
        <f>VLOOKUP(Cohort[[#This Row],[Code]],Codes[],COLUMN(Codes[[#Headers],[18 Month Follow on Data]]),FALSE)</f>
        <v>Yes</v>
      </c>
    </row>
    <row r="598" spans="1:24" x14ac:dyDescent="0.2">
      <c r="A598" t="s">
        <v>610</v>
      </c>
      <c r="B598">
        <v>0</v>
      </c>
      <c r="C598">
        <v>0</v>
      </c>
      <c r="D598">
        <v>0</v>
      </c>
      <c r="E598">
        <v>0</v>
      </c>
      <c r="F598">
        <v>1</v>
      </c>
      <c r="G598">
        <v>1</v>
      </c>
      <c r="H598">
        <v>1</v>
      </c>
      <c r="I598" t="str" cm="1">
        <f t="array" ref="I598">TEXT(SUM(10^Code_Mask*(Cohort[[#This Row],[Fetal Pilot Scans, validated or not]:[Has child had an 18 month assessment.  NB this includes limited data, courtesy assessments etc]]&gt;0)),"0000000")</f>
        <v>0011100</v>
      </c>
      <c r="M598" s="1" t="str">
        <f>VLOOKUP(Cohort[[#This Row],[Code]],Codes[],COLUMN(Codes[[#Headers],[Meaning]]),FALSE)</f>
        <v>Pre-term and pre-term at term scans, assessed at 18 months</v>
      </c>
      <c r="N598" s="1" t="str">
        <f>VLOOKUP(Cohort[[#This Row],[Code]],Codes[],COLUMN(Codes[[#Headers],[Parents Demographic]]),FALSE)</f>
        <v>Yes</v>
      </c>
      <c r="O598" s="1" t="str">
        <f>VLOOKUP(Cohort[[#This Row],[Code]],Codes[],COLUMN(Codes[[#Headers],[Mother''s Past Medical History]]),FALSE)</f>
        <v>Yes</v>
      </c>
      <c r="P598" s="1" t="str">
        <f>VLOOKUP(Cohort[[#This Row],[Code]],Codes[],COLUMN(Codes[[#Headers],[EDD + Mode of Conception]]),FALSE)</f>
        <v>Yes</v>
      </c>
      <c r="Q598" s="1" t="str">
        <f>VLOOKUP(Cohort[[#This Row],[Code]],Codes[],COLUMN(Codes[[#Headers],[Late Pregnancy History]]),FALSE)</f>
        <v>Yes</v>
      </c>
      <c r="R598" s="1" t="str">
        <f>VLOOKUP(Cohort[[#This Row],[Code]],Codes[],COLUMN(Codes[[#Headers],[Labour History]]),FALSE)</f>
        <v>Yes</v>
      </c>
      <c r="S598" s="1" t="str">
        <f>VLOOKUP(Cohort[[#This Row],[Code]],Codes[],COLUMN(Codes[[#Headers],[Baby Background Information]]),FALSE)</f>
        <v>Yes</v>
      </c>
      <c r="T598" s="1" t="str">
        <f>VLOOKUP(Cohort[[#This Row],[Code]],Codes[],COLUMN(Codes[[#Headers],[EPDS]]),FALSE)</f>
        <v>Yes</v>
      </c>
      <c r="U598" s="1" t="str">
        <f>VLOOKUP(Cohort[[#This Row],[Code]],Codes[],COLUMN(Codes[[#Headers],[Mother''s Medications]]),FALSE)</f>
        <v>Yes</v>
      </c>
      <c r="V598" s="1" t="str">
        <f>VLOOKUP(Cohort[[#This Row],[Code]],Codes[],COLUMN(Codes[[#Headers],[Baby Medications]]),FALSE)</f>
        <v>Yes</v>
      </c>
      <c r="W598" s="1" t="str">
        <f>VLOOKUP(Cohort[[#This Row],[Code]],Codes[],COLUMN(Codes[[#Headers],[Obstetric Histpry]]),FALSE)</f>
        <v>Yes</v>
      </c>
      <c r="X598" s="1" t="str">
        <f>VLOOKUP(Cohort[[#This Row],[Code]],Codes[],COLUMN(Codes[[#Headers],[18 Month Follow on Data]]),FALSE)</f>
        <v>Yes</v>
      </c>
    </row>
    <row r="599" spans="1:24" x14ac:dyDescent="0.2">
      <c r="A599" t="s">
        <v>611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1</v>
      </c>
      <c r="H599">
        <v>1</v>
      </c>
      <c r="I599" t="str" cm="1">
        <f t="array" ref="I599">TEXT(SUM(10^Code_Mask*(Cohort[[#This Row],[Fetal Pilot Scans, validated or not]:[Has child had an 18 month assessment.  NB this includes limited data, courtesy assessments etc]]&gt;0)),"0000000")</f>
        <v>0001100</v>
      </c>
      <c r="M599" s="1" t="str">
        <f>VLOOKUP(Cohort[[#This Row],[Code]],Codes[],COLUMN(Codes[[#Headers],[Meaning]]),FALSE)</f>
        <v>Pre-term_at term only, no other scans, assessed at 18 months</v>
      </c>
      <c r="N599" s="1" t="str">
        <f>VLOOKUP(Cohort[[#This Row],[Code]],Codes[],COLUMN(Codes[[#Headers],[Parents Demographic]]),FALSE)</f>
        <v>Yes</v>
      </c>
      <c r="O599" s="1" t="str">
        <f>VLOOKUP(Cohort[[#This Row],[Code]],Codes[],COLUMN(Codes[[#Headers],[Mother''s Past Medical History]]),FALSE)</f>
        <v>Yes</v>
      </c>
      <c r="P599" s="1" t="str">
        <f>VLOOKUP(Cohort[[#This Row],[Code]],Codes[],COLUMN(Codes[[#Headers],[EDD + Mode of Conception]]),FALSE)</f>
        <v>Yes</v>
      </c>
      <c r="Q599" s="1" t="str">
        <f>VLOOKUP(Cohort[[#This Row],[Code]],Codes[],COLUMN(Codes[[#Headers],[Late Pregnancy History]]),FALSE)</f>
        <v>Yes</v>
      </c>
      <c r="R599" s="1" t="str">
        <f>VLOOKUP(Cohort[[#This Row],[Code]],Codes[],COLUMN(Codes[[#Headers],[Labour History]]),FALSE)</f>
        <v>Yes</v>
      </c>
      <c r="S599" s="1" t="str">
        <f>VLOOKUP(Cohort[[#This Row],[Code]],Codes[],COLUMN(Codes[[#Headers],[Baby Background Information]]),FALSE)</f>
        <v>Yes</v>
      </c>
      <c r="T599" s="1" t="str">
        <f>VLOOKUP(Cohort[[#This Row],[Code]],Codes[],COLUMN(Codes[[#Headers],[EPDS]]),FALSE)</f>
        <v>Yes</v>
      </c>
      <c r="U599" s="1" t="str">
        <f>VLOOKUP(Cohort[[#This Row],[Code]],Codes[],COLUMN(Codes[[#Headers],[Mother''s Medications]]),FALSE)</f>
        <v>Yes</v>
      </c>
      <c r="V599" s="1" t="str">
        <f>VLOOKUP(Cohort[[#This Row],[Code]],Codes[],COLUMN(Codes[[#Headers],[Baby Medications]]),FALSE)</f>
        <v>Yes</v>
      </c>
      <c r="W599" s="1" t="str">
        <f>VLOOKUP(Cohort[[#This Row],[Code]],Codes[],COLUMN(Codes[[#Headers],[Obstetric Histpry]]),FALSE)</f>
        <v>Yes</v>
      </c>
      <c r="X599" s="1" t="str">
        <f>VLOOKUP(Cohort[[#This Row],[Code]],Codes[],COLUMN(Codes[[#Headers],[18 Month Follow on Data]]),FALSE)</f>
        <v>Yes</v>
      </c>
    </row>
    <row r="600" spans="1:24" x14ac:dyDescent="0.2">
      <c r="A600" t="s">
        <v>612</v>
      </c>
      <c r="B600">
        <v>1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 t="str" cm="1">
        <f t="array" ref="I600">TEXT(SUM(10^Code_Mask*(Cohort[[#This Row],[Fetal Pilot Scans, validated or not]:[Has child had an 18 month assessment.  NB this includes limited data, courtesy assessments etc]]&gt;0)),"0000000")</f>
        <v>0000010</v>
      </c>
      <c r="M600" s="1" t="str">
        <f>VLOOKUP(Cohort[[#This Row],[Code]],Codes[],COLUMN(Codes[[#Headers],[Meaning]]),FALSE)</f>
        <v>Fetal pilot.  Not assessed.  Enrolment, EPDS, not cleaned</v>
      </c>
      <c r="N600" s="1" t="str">
        <f>VLOOKUP(Cohort[[#This Row],[Code]],Codes[],COLUMN(Codes[[#Headers],[Parents Demographic]]),FALSE)</f>
        <v>Yes - uncleaned</v>
      </c>
      <c r="O600" s="1" t="str">
        <f>VLOOKUP(Cohort[[#This Row],[Code]],Codes[],COLUMN(Codes[[#Headers],[Mother''s Past Medical History]]),FALSE)</f>
        <v>Yes - uncleaned</v>
      </c>
      <c r="P600" s="1" t="str">
        <f>VLOOKUP(Cohort[[#This Row],[Code]],Codes[],COLUMN(Codes[[#Headers],[EDD + Mode of Conception]]),FALSE)</f>
        <v>Yes - uncleaned</v>
      </c>
      <c r="Q600" s="1" t="str">
        <f>VLOOKUP(Cohort[[#This Row],[Code]],Codes[],COLUMN(Codes[[#Headers],[Late Pregnancy History]]),FALSE)</f>
        <v>No</v>
      </c>
      <c r="R600" s="1" t="str">
        <f>VLOOKUP(Cohort[[#This Row],[Code]],Codes[],COLUMN(Codes[[#Headers],[Labour History]]),FALSE)</f>
        <v>No</v>
      </c>
      <c r="S600" s="1" t="str">
        <f>VLOOKUP(Cohort[[#This Row],[Code]],Codes[],COLUMN(Codes[[#Headers],[Baby Background Information]]),FALSE)</f>
        <v>No</v>
      </c>
      <c r="T600" s="1" t="str">
        <f>VLOOKUP(Cohort[[#This Row],[Code]],Codes[],COLUMN(Codes[[#Headers],[EPDS]]),FALSE)</f>
        <v>Yes</v>
      </c>
      <c r="U600" s="1" t="str">
        <f>VLOOKUP(Cohort[[#This Row],[Code]],Codes[],COLUMN(Codes[[#Headers],[Mother''s Medications]]),FALSE)</f>
        <v>Yes - uncleaned</v>
      </c>
      <c r="V600" s="1" t="str">
        <f>VLOOKUP(Cohort[[#This Row],[Code]],Codes[],COLUMN(Codes[[#Headers],[Baby Medications]]),FALSE)</f>
        <v>No</v>
      </c>
      <c r="W600" s="1" t="str">
        <f>VLOOKUP(Cohort[[#This Row],[Code]],Codes[],COLUMN(Codes[[#Headers],[Obstetric Histpry]]),FALSE)</f>
        <v>Yes - uncleaned</v>
      </c>
      <c r="X600" s="1" t="str">
        <f>VLOOKUP(Cohort[[#This Row],[Code]],Codes[],COLUMN(Codes[[#Headers],[18 Month Follow on Data]]),FALSE)</f>
        <v>No</v>
      </c>
    </row>
    <row r="601" spans="1:24" ht="51" x14ac:dyDescent="0.2">
      <c r="A601" t="s">
        <v>613</v>
      </c>
      <c r="B601">
        <v>0</v>
      </c>
      <c r="C601">
        <v>0</v>
      </c>
      <c r="D601">
        <v>0</v>
      </c>
      <c r="E601">
        <v>0</v>
      </c>
      <c r="F601">
        <v>1</v>
      </c>
      <c r="G601">
        <v>1</v>
      </c>
      <c r="H601">
        <v>0</v>
      </c>
      <c r="I601" t="str" cm="1">
        <f t="array" ref="I601">TEXT(SUM(10^Code_Mask*(Cohort[[#This Row],[Fetal Pilot Scans, validated or not]:[Has child had an 18 month assessment.  NB this includes limited data, courtesy assessments etc]]&gt;0)),"0000000")</f>
        <v>0011000</v>
      </c>
      <c r="K601" s="1" t="s">
        <v>16</v>
      </c>
      <c r="M601" s="1" t="str">
        <f>VLOOKUP(Cohort[[#This Row],[Code]],Codes[],COLUMN(Codes[[#Headers],[Meaning]]),FALSE)</f>
        <v>Pre-term and pre-term at term scans, not assessed</v>
      </c>
      <c r="N601" s="1" t="str">
        <f>VLOOKUP(Cohort[[#This Row],[Code]],Codes[],COLUMN(Codes[[#Headers],[Parents Demographic]]),FALSE)</f>
        <v>Yes</v>
      </c>
      <c r="O601" s="1" t="str">
        <f>VLOOKUP(Cohort[[#This Row],[Code]],Codes[],COLUMN(Codes[[#Headers],[Mother''s Past Medical History]]),FALSE)</f>
        <v>Yes</v>
      </c>
      <c r="P601" s="1" t="str">
        <f>VLOOKUP(Cohort[[#This Row],[Code]],Codes[],COLUMN(Codes[[#Headers],[EDD + Mode of Conception]]),FALSE)</f>
        <v>Yes</v>
      </c>
      <c r="Q601" s="1" t="str">
        <f>VLOOKUP(Cohort[[#This Row],[Code]],Codes[],COLUMN(Codes[[#Headers],[Late Pregnancy History]]),FALSE)</f>
        <v>Yes</v>
      </c>
      <c r="R601" s="1" t="str">
        <f>VLOOKUP(Cohort[[#This Row],[Code]],Codes[],COLUMN(Codes[[#Headers],[Labour History]]),FALSE)</f>
        <v>Yes</v>
      </c>
      <c r="S601" s="1" t="str">
        <f>VLOOKUP(Cohort[[#This Row],[Code]],Codes[],COLUMN(Codes[[#Headers],[Baby Background Information]]),FALSE)</f>
        <v>Yes</v>
      </c>
      <c r="T601" s="1" t="str">
        <f>VLOOKUP(Cohort[[#This Row],[Code]],Codes[],COLUMN(Codes[[#Headers],[EPDS]]),FALSE)</f>
        <v>Yes</v>
      </c>
      <c r="U601" s="1" t="str">
        <f>VLOOKUP(Cohort[[#This Row],[Code]],Codes[],COLUMN(Codes[[#Headers],[Mother''s Medications]]),FALSE)</f>
        <v>Yes</v>
      </c>
      <c r="V601" s="1" t="str">
        <f>VLOOKUP(Cohort[[#This Row],[Code]],Codes[],COLUMN(Codes[[#Headers],[Baby Medications]]),FALSE)</f>
        <v>Yes</v>
      </c>
      <c r="W601" s="1" t="str">
        <f>VLOOKUP(Cohort[[#This Row],[Code]],Codes[],COLUMN(Codes[[#Headers],[Obstetric Histpry]]),FALSE)</f>
        <v>Yes</v>
      </c>
      <c r="X601" s="1" t="str">
        <f>VLOOKUP(Cohort[[#This Row],[Code]],Codes[],COLUMN(Codes[[#Headers],[18 Month Follow on Data]]),FALSE)</f>
        <v>No</v>
      </c>
    </row>
    <row r="602" spans="1:24" x14ac:dyDescent="0.2">
      <c r="A602" t="s">
        <v>614</v>
      </c>
      <c r="B602">
        <v>1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 t="str" cm="1">
        <f t="array" ref="I602">TEXT(SUM(10^Code_Mask*(Cohort[[#This Row],[Fetal Pilot Scans, validated or not]:[Has child had an 18 month assessment.  NB this includes limited data, courtesy assessments etc]]&gt;0)),"0000000")</f>
        <v>0000010</v>
      </c>
      <c r="M602" s="1" t="str">
        <f>VLOOKUP(Cohort[[#This Row],[Code]],Codes[],COLUMN(Codes[[#Headers],[Meaning]]),FALSE)</f>
        <v>Fetal pilot.  Not assessed.  Enrolment, EPDS, not cleaned</v>
      </c>
      <c r="N602" s="1" t="str">
        <f>VLOOKUP(Cohort[[#This Row],[Code]],Codes[],COLUMN(Codes[[#Headers],[Parents Demographic]]),FALSE)</f>
        <v>Yes - uncleaned</v>
      </c>
      <c r="O602" s="1" t="str">
        <f>VLOOKUP(Cohort[[#This Row],[Code]],Codes[],COLUMN(Codes[[#Headers],[Mother''s Past Medical History]]),FALSE)</f>
        <v>Yes - uncleaned</v>
      </c>
      <c r="P602" s="1" t="str">
        <f>VLOOKUP(Cohort[[#This Row],[Code]],Codes[],COLUMN(Codes[[#Headers],[EDD + Mode of Conception]]),FALSE)</f>
        <v>Yes - uncleaned</v>
      </c>
      <c r="Q602" s="1" t="str">
        <f>VLOOKUP(Cohort[[#This Row],[Code]],Codes[],COLUMN(Codes[[#Headers],[Late Pregnancy History]]),FALSE)</f>
        <v>No</v>
      </c>
      <c r="R602" s="1" t="str">
        <f>VLOOKUP(Cohort[[#This Row],[Code]],Codes[],COLUMN(Codes[[#Headers],[Labour History]]),FALSE)</f>
        <v>No</v>
      </c>
      <c r="S602" s="1" t="str">
        <f>VLOOKUP(Cohort[[#This Row],[Code]],Codes[],COLUMN(Codes[[#Headers],[Baby Background Information]]),FALSE)</f>
        <v>No</v>
      </c>
      <c r="T602" s="1" t="str">
        <f>VLOOKUP(Cohort[[#This Row],[Code]],Codes[],COLUMN(Codes[[#Headers],[EPDS]]),FALSE)</f>
        <v>Yes</v>
      </c>
      <c r="U602" s="1" t="str">
        <f>VLOOKUP(Cohort[[#This Row],[Code]],Codes[],COLUMN(Codes[[#Headers],[Mother''s Medications]]),FALSE)</f>
        <v>Yes - uncleaned</v>
      </c>
      <c r="V602" s="1" t="str">
        <f>VLOOKUP(Cohort[[#This Row],[Code]],Codes[],COLUMN(Codes[[#Headers],[Baby Medications]]),FALSE)</f>
        <v>No</v>
      </c>
      <c r="W602" s="1" t="str">
        <f>VLOOKUP(Cohort[[#This Row],[Code]],Codes[],COLUMN(Codes[[#Headers],[Obstetric Histpry]]),FALSE)</f>
        <v>Yes - uncleaned</v>
      </c>
      <c r="X602" s="1" t="str">
        <f>VLOOKUP(Cohort[[#This Row],[Code]],Codes[],COLUMN(Codes[[#Headers],[18 Month Follow on Data]]),FALSE)</f>
        <v>No</v>
      </c>
    </row>
    <row r="603" spans="1:24" x14ac:dyDescent="0.2">
      <c r="A603" t="s">
        <v>615</v>
      </c>
      <c r="B603">
        <v>0</v>
      </c>
      <c r="C603">
        <v>0</v>
      </c>
      <c r="D603">
        <v>0</v>
      </c>
      <c r="E603">
        <v>0</v>
      </c>
      <c r="F603">
        <v>1</v>
      </c>
      <c r="G603">
        <v>0</v>
      </c>
      <c r="H603">
        <v>1</v>
      </c>
      <c r="I603" t="str" cm="1">
        <f t="array" ref="I603">TEXT(SUM(10^Code_Mask*(Cohort[[#This Row],[Fetal Pilot Scans, validated or not]:[Has child had an 18 month assessment.  NB this includes limited data, courtesy assessments etc]]&gt;0)),"0000000")</f>
        <v>0010100</v>
      </c>
      <c r="M603" s="1" t="str">
        <f>VLOOKUP(Cohort[[#This Row],[Code]],Codes[],COLUMN(Codes[[#Headers],[Meaning]]),FALSE)</f>
        <v>Pre-term scan, no other scans, assessed at 18 months</v>
      </c>
      <c r="N603" s="1" t="str">
        <f>VLOOKUP(Cohort[[#This Row],[Code]],Codes[],COLUMN(Codes[[#Headers],[Parents Demographic]]),FALSE)</f>
        <v>Yes</v>
      </c>
      <c r="O603" s="1" t="str">
        <f>VLOOKUP(Cohort[[#This Row],[Code]],Codes[],COLUMN(Codes[[#Headers],[Mother''s Past Medical History]]),FALSE)</f>
        <v>Yes</v>
      </c>
      <c r="P603" s="1" t="str">
        <f>VLOOKUP(Cohort[[#This Row],[Code]],Codes[],COLUMN(Codes[[#Headers],[EDD + Mode of Conception]]),FALSE)</f>
        <v>Yes</v>
      </c>
      <c r="Q603" s="1" t="str">
        <f>VLOOKUP(Cohort[[#This Row],[Code]],Codes[],COLUMN(Codes[[#Headers],[Late Pregnancy History]]),FALSE)</f>
        <v>Yes</v>
      </c>
      <c r="R603" s="1" t="str">
        <f>VLOOKUP(Cohort[[#This Row],[Code]],Codes[],COLUMN(Codes[[#Headers],[Labour History]]),FALSE)</f>
        <v>Yes</v>
      </c>
      <c r="S603" s="1" t="str">
        <f>VLOOKUP(Cohort[[#This Row],[Code]],Codes[],COLUMN(Codes[[#Headers],[Baby Background Information]]),FALSE)</f>
        <v>Yes</v>
      </c>
      <c r="T603" s="1" t="str">
        <f>VLOOKUP(Cohort[[#This Row],[Code]],Codes[],COLUMN(Codes[[#Headers],[EPDS]]),FALSE)</f>
        <v>Yes</v>
      </c>
      <c r="U603" s="1" t="str">
        <f>VLOOKUP(Cohort[[#This Row],[Code]],Codes[],COLUMN(Codes[[#Headers],[Mother''s Medications]]),FALSE)</f>
        <v>Yes</v>
      </c>
      <c r="V603" s="1" t="str">
        <f>VLOOKUP(Cohort[[#This Row],[Code]],Codes[],COLUMN(Codes[[#Headers],[Baby Medications]]),FALSE)</f>
        <v>Yes</v>
      </c>
      <c r="W603" s="1" t="str">
        <f>VLOOKUP(Cohort[[#This Row],[Code]],Codes[],COLUMN(Codes[[#Headers],[Obstetric Histpry]]),FALSE)</f>
        <v>Yes</v>
      </c>
      <c r="X603" s="1" t="str">
        <f>VLOOKUP(Cohort[[#This Row],[Code]],Codes[],COLUMN(Codes[[#Headers],[18 Month Follow on Data]]),FALSE)</f>
        <v>Yes</v>
      </c>
    </row>
    <row r="604" spans="1:24" ht="34" x14ac:dyDescent="0.2">
      <c r="A604" t="s">
        <v>616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 t="str" cm="1">
        <f t="array" ref="I604">TEXT(SUM(10^Code_Mask*(Cohort[[#This Row],[Fetal Pilot Scans, validated or not]:[Has child had an 18 month assessment.  NB this includes limited data, courtesy assessments etc]]&gt;0)),"0000000")</f>
        <v>0000000</v>
      </c>
      <c r="K604" s="1" t="s">
        <v>617</v>
      </c>
      <c r="L604" s="1" t="s">
        <v>1214</v>
      </c>
      <c r="M604" s="1" t="str">
        <f>VLOOKUP(Cohort[[#This Row],[Code]],Codes[],COLUMN(Codes[[#Headers],[Meaning]]),FALSE)</f>
        <v>No dHCP data at ll.  ?Enrolment, ?Baby Born, ?EPDS but not cleaned</v>
      </c>
      <c r="N604" s="1" t="str">
        <f>VLOOKUP(Cohort[[#This Row],[Code]],Codes[],COLUMN(Codes[[#Headers],[Parents Demographic]]),FALSE)</f>
        <v>No</v>
      </c>
      <c r="O604" s="1" t="str">
        <f>VLOOKUP(Cohort[[#This Row],[Code]],Codes[],COLUMN(Codes[[#Headers],[Mother''s Past Medical History]]),FALSE)</f>
        <v>No</v>
      </c>
      <c r="P604" s="1" t="str">
        <f>VLOOKUP(Cohort[[#This Row],[Code]],Codes[],COLUMN(Codes[[#Headers],[EDD + Mode of Conception]]),FALSE)</f>
        <v>No</v>
      </c>
      <c r="Q604" s="1" t="str">
        <f>VLOOKUP(Cohort[[#This Row],[Code]],Codes[],COLUMN(Codes[[#Headers],[Late Pregnancy History]]),FALSE)</f>
        <v>No</v>
      </c>
      <c r="R604" s="1" t="str">
        <f>VLOOKUP(Cohort[[#This Row],[Code]],Codes[],COLUMN(Codes[[#Headers],[Labour History]]),FALSE)</f>
        <v>No</v>
      </c>
      <c r="S604" s="1" t="str">
        <f>VLOOKUP(Cohort[[#This Row],[Code]],Codes[],COLUMN(Codes[[#Headers],[Baby Background Information]]),FALSE)</f>
        <v>No</v>
      </c>
      <c r="T604" s="1" t="str">
        <f>VLOOKUP(Cohort[[#This Row],[Code]],Codes[],COLUMN(Codes[[#Headers],[EPDS]]),FALSE)</f>
        <v>No</v>
      </c>
      <c r="U604" s="1" t="str">
        <f>VLOOKUP(Cohort[[#This Row],[Code]],Codes[],COLUMN(Codes[[#Headers],[Mother''s Medications]]),FALSE)</f>
        <v>No</v>
      </c>
      <c r="V604" s="1" t="str">
        <f>VLOOKUP(Cohort[[#This Row],[Code]],Codes[],COLUMN(Codes[[#Headers],[Baby Medications]]),FALSE)</f>
        <v>No</v>
      </c>
      <c r="W604" s="1" t="str">
        <f>VLOOKUP(Cohort[[#This Row],[Code]],Codes[],COLUMN(Codes[[#Headers],[Obstetric Histpry]]),FALSE)</f>
        <v>No</v>
      </c>
      <c r="X604" s="1" t="str">
        <f>VLOOKUP(Cohort[[#This Row],[Code]],Codes[],COLUMN(Codes[[#Headers],[18 Month Follow on Data]]),FALSE)</f>
        <v>No</v>
      </c>
    </row>
    <row r="605" spans="1:24" x14ac:dyDescent="0.2">
      <c r="A605" t="s">
        <v>618</v>
      </c>
      <c r="B605">
        <v>1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 t="str" cm="1">
        <f t="array" ref="I605">TEXT(SUM(10^Code_Mask*(Cohort[[#This Row],[Fetal Pilot Scans, validated or not]:[Has child had an 18 month assessment.  NB this includes limited data, courtesy assessments etc]]&gt;0)),"0000000")</f>
        <v>0000010</v>
      </c>
      <c r="M605" s="1" t="str">
        <f>VLOOKUP(Cohort[[#This Row],[Code]],Codes[],COLUMN(Codes[[#Headers],[Meaning]]),FALSE)</f>
        <v>Fetal pilot.  Not assessed.  Enrolment, EPDS, not cleaned</v>
      </c>
      <c r="N605" s="1" t="str">
        <f>VLOOKUP(Cohort[[#This Row],[Code]],Codes[],COLUMN(Codes[[#Headers],[Parents Demographic]]),FALSE)</f>
        <v>Yes - uncleaned</v>
      </c>
      <c r="O605" s="1" t="str">
        <f>VLOOKUP(Cohort[[#This Row],[Code]],Codes[],COLUMN(Codes[[#Headers],[Mother''s Past Medical History]]),FALSE)</f>
        <v>Yes - uncleaned</v>
      </c>
      <c r="P605" s="1" t="str">
        <f>VLOOKUP(Cohort[[#This Row],[Code]],Codes[],COLUMN(Codes[[#Headers],[EDD + Mode of Conception]]),FALSE)</f>
        <v>Yes - uncleaned</v>
      </c>
      <c r="Q605" s="1" t="str">
        <f>VLOOKUP(Cohort[[#This Row],[Code]],Codes[],COLUMN(Codes[[#Headers],[Late Pregnancy History]]),FALSE)</f>
        <v>No</v>
      </c>
      <c r="R605" s="1" t="str">
        <f>VLOOKUP(Cohort[[#This Row],[Code]],Codes[],COLUMN(Codes[[#Headers],[Labour History]]),FALSE)</f>
        <v>No</v>
      </c>
      <c r="S605" s="1" t="str">
        <f>VLOOKUP(Cohort[[#This Row],[Code]],Codes[],COLUMN(Codes[[#Headers],[Baby Background Information]]),FALSE)</f>
        <v>No</v>
      </c>
      <c r="T605" s="1" t="str">
        <f>VLOOKUP(Cohort[[#This Row],[Code]],Codes[],COLUMN(Codes[[#Headers],[EPDS]]),FALSE)</f>
        <v>Yes</v>
      </c>
      <c r="U605" s="1" t="str">
        <f>VLOOKUP(Cohort[[#This Row],[Code]],Codes[],COLUMN(Codes[[#Headers],[Mother''s Medications]]),FALSE)</f>
        <v>Yes - uncleaned</v>
      </c>
      <c r="V605" s="1" t="str">
        <f>VLOOKUP(Cohort[[#This Row],[Code]],Codes[],COLUMN(Codes[[#Headers],[Baby Medications]]),FALSE)</f>
        <v>No</v>
      </c>
      <c r="W605" s="1" t="str">
        <f>VLOOKUP(Cohort[[#This Row],[Code]],Codes[],COLUMN(Codes[[#Headers],[Obstetric Histpry]]),FALSE)</f>
        <v>Yes - uncleaned</v>
      </c>
      <c r="X605" s="1" t="str">
        <f>VLOOKUP(Cohort[[#This Row],[Code]],Codes[],COLUMN(Codes[[#Headers],[18 Month Follow on Data]]),FALSE)</f>
        <v>No</v>
      </c>
    </row>
    <row r="606" spans="1:24" x14ac:dyDescent="0.2">
      <c r="A606" t="s">
        <v>619</v>
      </c>
      <c r="B606">
        <v>1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 t="str" cm="1">
        <f t="array" ref="I606">TEXT(SUM(10^Code_Mask*(Cohort[[#This Row],[Fetal Pilot Scans, validated or not]:[Has child had an 18 month assessment.  NB this includes limited data, courtesy assessments etc]]&gt;0)),"0000000")</f>
        <v>0000010</v>
      </c>
      <c r="M606" s="1" t="str">
        <f>VLOOKUP(Cohort[[#This Row],[Code]],Codes[],COLUMN(Codes[[#Headers],[Meaning]]),FALSE)</f>
        <v>Fetal pilot.  Not assessed.  Enrolment, EPDS, not cleaned</v>
      </c>
      <c r="N606" s="1" t="str">
        <f>VLOOKUP(Cohort[[#This Row],[Code]],Codes[],COLUMN(Codes[[#Headers],[Parents Demographic]]),FALSE)</f>
        <v>Yes - uncleaned</v>
      </c>
      <c r="O606" s="1" t="str">
        <f>VLOOKUP(Cohort[[#This Row],[Code]],Codes[],COLUMN(Codes[[#Headers],[Mother''s Past Medical History]]),FALSE)</f>
        <v>Yes - uncleaned</v>
      </c>
      <c r="P606" s="1" t="str">
        <f>VLOOKUP(Cohort[[#This Row],[Code]],Codes[],COLUMN(Codes[[#Headers],[EDD + Mode of Conception]]),FALSE)</f>
        <v>Yes - uncleaned</v>
      </c>
      <c r="Q606" s="1" t="str">
        <f>VLOOKUP(Cohort[[#This Row],[Code]],Codes[],COLUMN(Codes[[#Headers],[Late Pregnancy History]]),FALSE)</f>
        <v>No</v>
      </c>
      <c r="R606" s="1" t="str">
        <f>VLOOKUP(Cohort[[#This Row],[Code]],Codes[],COLUMN(Codes[[#Headers],[Labour History]]),FALSE)</f>
        <v>No</v>
      </c>
      <c r="S606" s="1" t="str">
        <f>VLOOKUP(Cohort[[#This Row],[Code]],Codes[],COLUMN(Codes[[#Headers],[Baby Background Information]]),FALSE)</f>
        <v>No</v>
      </c>
      <c r="T606" s="1" t="str">
        <f>VLOOKUP(Cohort[[#This Row],[Code]],Codes[],COLUMN(Codes[[#Headers],[EPDS]]),FALSE)</f>
        <v>Yes</v>
      </c>
      <c r="U606" s="1" t="str">
        <f>VLOOKUP(Cohort[[#This Row],[Code]],Codes[],COLUMN(Codes[[#Headers],[Mother''s Medications]]),FALSE)</f>
        <v>Yes - uncleaned</v>
      </c>
      <c r="V606" s="1" t="str">
        <f>VLOOKUP(Cohort[[#This Row],[Code]],Codes[],COLUMN(Codes[[#Headers],[Baby Medications]]),FALSE)</f>
        <v>No</v>
      </c>
      <c r="W606" s="1" t="str">
        <f>VLOOKUP(Cohort[[#This Row],[Code]],Codes[],COLUMN(Codes[[#Headers],[Obstetric Histpry]]),FALSE)</f>
        <v>Yes - uncleaned</v>
      </c>
      <c r="X606" s="1" t="str">
        <f>VLOOKUP(Cohort[[#This Row],[Code]],Codes[],COLUMN(Codes[[#Headers],[18 Month Follow on Data]]),FALSE)</f>
        <v>No</v>
      </c>
    </row>
    <row r="607" spans="1:24" x14ac:dyDescent="0.2">
      <c r="A607" t="s">
        <v>620</v>
      </c>
      <c r="B607">
        <v>1</v>
      </c>
      <c r="C607">
        <v>0</v>
      </c>
      <c r="D607">
        <v>0</v>
      </c>
      <c r="E607">
        <v>1</v>
      </c>
      <c r="F607">
        <v>0</v>
      </c>
      <c r="G607">
        <v>0</v>
      </c>
      <c r="H607">
        <v>1</v>
      </c>
      <c r="I607" t="str" cm="1">
        <f t="array" ref="I607">TEXT(SUM(10^Code_Mask*(Cohort[[#This Row],[Fetal Pilot Scans, validated or not]:[Has child had an 18 month assessment.  NB this includes limited data, courtesy assessments etc]]&gt;0)),"0000000")</f>
        <v>0100110</v>
      </c>
      <c r="M607" s="1" t="str">
        <f>VLOOKUP(Cohort[[#This Row],[Code]],Codes[],COLUMN(Codes[[#Headers],[Meaning]]),FALSE)</f>
        <v>Term scan + fetal pilot assessed at 18 months</v>
      </c>
      <c r="N607" s="1" t="str">
        <f>VLOOKUP(Cohort[[#This Row],[Code]],Codes[],COLUMN(Codes[[#Headers],[Parents Demographic]]),FALSE)</f>
        <v>Yes</v>
      </c>
      <c r="O607" s="1" t="str">
        <f>VLOOKUP(Cohort[[#This Row],[Code]],Codes[],COLUMN(Codes[[#Headers],[Mother''s Past Medical History]]),FALSE)</f>
        <v>Yes</v>
      </c>
      <c r="P607" s="1" t="str">
        <f>VLOOKUP(Cohort[[#This Row],[Code]],Codes[],COLUMN(Codes[[#Headers],[EDD + Mode of Conception]]),FALSE)</f>
        <v>Yes</v>
      </c>
      <c r="Q607" s="1" t="str">
        <f>VLOOKUP(Cohort[[#This Row],[Code]],Codes[],COLUMN(Codes[[#Headers],[Late Pregnancy History]]),FALSE)</f>
        <v>Yes</v>
      </c>
      <c r="R607" s="1" t="str">
        <f>VLOOKUP(Cohort[[#This Row],[Code]],Codes[],COLUMN(Codes[[#Headers],[Labour History]]),FALSE)</f>
        <v>Yes</v>
      </c>
      <c r="S607" s="1" t="str">
        <f>VLOOKUP(Cohort[[#This Row],[Code]],Codes[],COLUMN(Codes[[#Headers],[Baby Background Information]]),FALSE)</f>
        <v>Yes</v>
      </c>
      <c r="T607" s="1" t="str">
        <f>VLOOKUP(Cohort[[#This Row],[Code]],Codes[],COLUMN(Codes[[#Headers],[EPDS]]),FALSE)</f>
        <v>Yes</v>
      </c>
      <c r="U607" s="1" t="str">
        <f>VLOOKUP(Cohort[[#This Row],[Code]],Codes[],COLUMN(Codes[[#Headers],[Mother''s Medications]]),FALSE)</f>
        <v>Yes</v>
      </c>
      <c r="V607" s="1" t="str">
        <f>VLOOKUP(Cohort[[#This Row],[Code]],Codes[],COLUMN(Codes[[#Headers],[Baby Medications]]),FALSE)</f>
        <v>Yes</v>
      </c>
      <c r="W607" s="1" t="str">
        <f>VLOOKUP(Cohort[[#This Row],[Code]],Codes[],COLUMN(Codes[[#Headers],[Obstetric Histpry]]),FALSE)</f>
        <v>Yes</v>
      </c>
      <c r="X607" s="1" t="str">
        <f>VLOOKUP(Cohort[[#This Row],[Code]],Codes[],COLUMN(Codes[[#Headers],[18 Month Follow on Data]]),FALSE)</f>
        <v>Yes</v>
      </c>
    </row>
    <row r="608" spans="1:24" x14ac:dyDescent="0.2">
      <c r="A608" t="s">
        <v>621</v>
      </c>
      <c r="B608">
        <v>1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 t="str" cm="1">
        <f t="array" ref="I608">TEXT(SUM(10^Code_Mask*(Cohort[[#This Row],[Fetal Pilot Scans, validated or not]:[Has child had an 18 month assessment.  NB this includes limited data, courtesy assessments etc]]&gt;0)),"0000000")</f>
        <v>0000010</v>
      </c>
      <c r="M608" s="1" t="str">
        <f>VLOOKUP(Cohort[[#This Row],[Code]],Codes[],COLUMN(Codes[[#Headers],[Meaning]]),FALSE)</f>
        <v>Fetal pilot.  Not assessed.  Enrolment, EPDS, not cleaned</v>
      </c>
      <c r="N608" s="1" t="str">
        <f>VLOOKUP(Cohort[[#This Row],[Code]],Codes[],COLUMN(Codes[[#Headers],[Parents Demographic]]),FALSE)</f>
        <v>Yes - uncleaned</v>
      </c>
      <c r="O608" s="1" t="str">
        <f>VLOOKUP(Cohort[[#This Row],[Code]],Codes[],COLUMN(Codes[[#Headers],[Mother''s Past Medical History]]),FALSE)</f>
        <v>Yes - uncleaned</v>
      </c>
      <c r="P608" s="1" t="str">
        <f>VLOOKUP(Cohort[[#This Row],[Code]],Codes[],COLUMN(Codes[[#Headers],[EDD + Mode of Conception]]),FALSE)</f>
        <v>Yes - uncleaned</v>
      </c>
      <c r="Q608" s="1" t="str">
        <f>VLOOKUP(Cohort[[#This Row],[Code]],Codes[],COLUMN(Codes[[#Headers],[Late Pregnancy History]]),FALSE)</f>
        <v>No</v>
      </c>
      <c r="R608" s="1" t="str">
        <f>VLOOKUP(Cohort[[#This Row],[Code]],Codes[],COLUMN(Codes[[#Headers],[Labour History]]),FALSE)</f>
        <v>No</v>
      </c>
      <c r="S608" s="1" t="str">
        <f>VLOOKUP(Cohort[[#This Row],[Code]],Codes[],COLUMN(Codes[[#Headers],[Baby Background Information]]),FALSE)</f>
        <v>No</v>
      </c>
      <c r="T608" s="1" t="str">
        <f>VLOOKUP(Cohort[[#This Row],[Code]],Codes[],COLUMN(Codes[[#Headers],[EPDS]]),FALSE)</f>
        <v>Yes</v>
      </c>
      <c r="U608" s="1" t="str">
        <f>VLOOKUP(Cohort[[#This Row],[Code]],Codes[],COLUMN(Codes[[#Headers],[Mother''s Medications]]),FALSE)</f>
        <v>Yes - uncleaned</v>
      </c>
      <c r="V608" s="1" t="str">
        <f>VLOOKUP(Cohort[[#This Row],[Code]],Codes[],COLUMN(Codes[[#Headers],[Baby Medications]]),FALSE)</f>
        <v>No</v>
      </c>
      <c r="W608" s="1" t="str">
        <f>VLOOKUP(Cohort[[#This Row],[Code]],Codes[],COLUMN(Codes[[#Headers],[Obstetric Histpry]]),FALSE)</f>
        <v>Yes - uncleaned</v>
      </c>
      <c r="X608" s="1" t="str">
        <f>VLOOKUP(Cohort[[#This Row],[Code]],Codes[],COLUMN(Codes[[#Headers],[18 Month Follow on Data]]),FALSE)</f>
        <v>No</v>
      </c>
    </row>
    <row r="609" spans="1:24" x14ac:dyDescent="0.2">
      <c r="A609" t="s">
        <v>622</v>
      </c>
      <c r="B609">
        <v>1</v>
      </c>
      <c r="C609">
        <v>0</v>
      </c>
      <c r="D609">
        <v>0</v>
      </c>
      <c r="E609">
        <v>1</v>
      </c>
      <c r="F609">
        <v>0</v>
      </c>
      <c r="G609">
        <v>0</v>
      </c>
      <c r="H609">
        <v>1</v>
      </c>
      <c r="I609" t="str" cm="1">
        <f t="array" ref="I609">TEXT(SUM(10^Code_Mask*(Cohort[[#This Row],[Fetal Pilot Scans, validated or not]:[Has child had an 18 month assessment.  NB this includes limited data, courtesy assessments etc]]&gt;0)),"0000000")</f>
        <v>0100110</v>
      </c>
      <c r="M609" s="1" t="str">
        <f>VLOOKUP(Cohort[[#This Row],[Code]],Codes[],COLUMN(Codes[[#Headers],[Meaning]]),FALSE)</f>
        <v>Term scan + fetal pilot assessed at 18 months</v>
      </c>
      <c r="N609" s="1" t="str">
        <f>VLOOKUP(Cohort[[#This Row],[Code]],Codes[],COLUMN(Codes[[#Headers],[Parents Demographic]]),FALSE)</f>
        <v>Yes</v>
      </c>
      <c r="O609" s="1" t="str">
        <f>VLOOKUP(Cohort[[#This Row],[Code]],Codes[],COLUMN(Codes[[#Headers],[Mother''s Past Medical History]]),FALSE)</f>
        <v>Yes</v>
      </c>
      <c r="P609" s="1" t="str">
        <f>VLOOKUP(Cohort[[#This Row],[Code]],Codes[],COLUMN(Codes[[#Headers],[EDD + Mode of Conception]]),FALSE)</f>
        <v>Yes</v>
      </c>
      <c r="Q609" s="1" t="str">
        <f>VLOOKUP(Cohort[[#This Row],[Code]],Codes[],COLUMN(Codes[[#Headers],[Late Pregnancy History]]),FALSE)</f>
        <v>Yes</v>
      </c>
      <c r="R609" s="1" t="str">
        <f>VLOOKUP(Cohort[[#This Row],[Code]],Codes[],COLUMN(Codes[[#Headers],[Labour History]]),FALSE)</f>
        <v>Yes</v>
      </c>
      <c r="S609" s="1" t="str">
        <f>VLOOKUP(Cohort[[#This Row],[Code]],Codes[],COLUMN(Codes[[#Headers],[Baby Background Information]]),FALSE)</f>
        <v>Yes</v>
      </c>
      <c r="T609" s="1" t="str">
        <f>VLOOKUP(Cohort[[#This Row],[Code]],Codes[],COLUMN(Codes[[#Headers],[EPDS]]),FALSE)</f>
        <v>Yes</v>
      </c>
      <c r="U609" s="1" t="str">
        <f>VLOOKUP(Cohort[[#This Row],[Code]],Codes[],COLUMN(Codes[[#Headers],[Mother''s Medications]]),FALSE)</f>
        <v>Yes</v>
      </c>
      <c r="V609" s="1" t="str">
        <f>VLOOKUP(Cohort[[#This Row],[Code]],Codes[],COLUMN(Codes[[#Headers],[Baby Medications]]),FALSE)</f>
        <v>Yes</v>
      </c>
      <c r="W609" s="1" t="str">
        <f>VLOOKUP(Cohort[[#This Row],[Code]],Codes[],COLUMN(Codes[[#Headers],[Obstetric Histpry]]),FALSE)</f>
        <v>Yes</v>
      </c>
      <c r="X609" s="1" t="str">
        <f>VLOOKUP(Cohort[[#This Row],[Code]],Codes[],COLUMN(Codes[[#Headers],[18 Month Follow on Data]]),FALSE)</f>
        <v>Yes</v>
      </c>
    </row>
    <row r="610" spans="1:24" x14ac:dyDescent="0.2">
      <c r="A610" t="s">
        <v>623</v>
      </c>
      <c r="B610">
        <v>1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 t="str" cm="1">
        <f t="array" ref="I610">TEXT(SUM(10^Code_Mask*(Cohort[[#This Row],[Fetal Pilot Scans, validated or not]:[Has child had an 18 month assessment.  NB this includes limited data, courtesy assessments etc]]&gt;0)),"0000000")</f>
        <v>0000010</v>
      </c>
      <c r="M610" s="1" t="str">
        <f>VLOOKUP(Cohort[[#This Row],[Code]],Codes[],COLUMN(Codes[[#Headers],[Meaning]]),FALSE)</f>
        <v>Fetal pilot.  Not assessed.  Enrolment, EPDS, not cleaned</v>
      </c>
      <c r="N610" s="1" t="str">
        <f>VLOOKUP(Cohort[[#This Row],[Code]],Codes[],COLUMN(Codes[[#Headers],[Parents Demographic]]),FALSE)</f>
        <v>Yes - uncleaned</v>
      </c>
      <c r="O610" s="1" t="str">
        <f>VLOOKUP(Cohort[[#This Row],[Code]],Codes[],COLUMN(Codes[[#Headers],[Mother''s Past Medical History]]),FALSE)</f>
        <v>Yes - uncleaned</v>
      </c>
      <c r="P610" s="1" t="str">
        <f>VLOOKUP(Cohort[[#This Row],[Code]],Codes[],COLUMN(Codes[[#Headers],[EDD + Mode of Conception]]),FALSE)</f>
        <v>Yes - uncleaned</v>
      </c>
      <c r="Q610" s="1" t="str">
        <f>VLOOKUP(Cohort[[#This Row],[Code]],Codes[],COLUMN(Codes[[#Headers],[Late Pregnancy History]]),FALSE)</f>
        <v>No</v>
      </c>
      <c r="R610" s="1" t="str">
        <f>VLOOKUP(Cohort[[#This Row],[Code]],Codes[],COLUMN(Codes[[#Headers],[Labour History]]),FALSE)</f>
        <v>No</v>
      </c>
      <c r="S610" s="1" t="str">
        <f>VLOOKUP(Cohort[[#This Row],[Code]],Codes[],COLUMN(Codes[[#Headers],[Baby Background Information]]),FALSE)</f>
        <v>No</v>
      </c>
      <c r="T610" s="1" t="str">
        <f>VLOOKUP(Cohort[[#This Row],[Code]],Codes[],COLUMN(Codes[[#Headers],[EPDS]]),FALSE)</f>
        <v>Yes</v>
      </c>
      <c r="U610" s="1" t="str">
        <f>VLOOKUP(Cohort[[#This Row],[Code]],Codes[],COLUMN(Codes[[#Headers],[Mother''s Medications]]),FALSE)</f>
        <v>Yes - uncleaned</v>
      </c>
      <c r="V610" s="1" t="str">
        <f>VLOOKUP(Cohort[[#This Row],[Code]],Codes[],COLUMN(Codes[[#Headers],[Baby Medications]]),FALSE)</f>
        <v>No</v>
      </c>
      <c r="W610" s="1" t="str">
        <f>VLOOKUP(Cohort[[#This Row],[Code]],Codes[],COLUMN(Codes[[#Headers],[Obstetric Histpry]]),FALSE)</f>
        <v>Yes - uncleaned</v>
      </c>
      <c r="X610" s="1" t="str">
        <f>VLOOKUP(Cohort[[#This Row],[Code]],Codes[],COLUMN(Codes[[#Headers],[18 Month Follow on Data]]),FALSE)</f>
        <v>No</v>
      </c>
    </row>
    <row r="611" spans="1:24" x14ac:dyDescent="0.2">
      <c r="A611" t="s">
        <v>624</v>
      </c>
      <c r="B611">
        <v>2</v>
      </c>
      <c r="C611">
        <v>0</v>
      </c>
      <c r="D611">
        <v>0</v>
      </c>
      <c r="E611">
        <v>1</v>
      </c>
      <c r="F611">
        <v>0</v>
      </c>
      <c r="G611">
        <v>0</v>
      </c>
      <c r="H611">
        <v>1</v>
      </c>
      <c r="I611" t="str" cm="1">
        <f t="array" ref="I611">TEXT(SUM(10^Code_Mask*(Cohort[[#This Row],[Fetal Pilot Scans, validated or not]:[Has child had an 18 month assessment.  NB this includes limited data, courtesy assessments etc]]&gt;0)),"0000000")</f>
        <v>0100110</v>
      </c>
      <c r="M611" s="1" t="str">
        <f>VLOOKUP(Cohort[[#This Row],[Code]],Codes[],COLUMN(Codes[[#Headers],[Meaning]]),FALSE)</f>
        <v>Term scan + fetal pilot assessed at 18 months</v>
      </c>
      <c r="N611" s="1" t="str">
        <f>VLOOKUP(Cohort[[#This Row],[Code]],Codes[],COLUMN(Codes[[#Headers],[Parents Demographic]]),FALSE)</f>
        <v>Yes</v>
      </c>
      <c r="O611" s="1" t="str">
        <f>VLOOKUP(Cohort[[#This Row],[Code]],Codes[],COLUMN(Codes[[#Headers],[Mother''s Past Medical History]]),FALSE)</f>
        <v>Yes</v>
      </c>
      <c r="P611" s="1" t="str">
        <f>VLOOKUP(Cohort[[#This Row],[Code]],Codes[],COLUMN(Codes[[#Headers],[EDD + Mode of Conception]]),FALSE)</f>
        <v>Yes</v>
      </c>
      <c r="Q611" s="1" t="str">
        <f>VLOOKUP(Cohort[[#This Row],[Code]],Codes[],COLUMN(Codes[[#Headers],[Late Pregnancy History]]),FALSE)</f>
        <v>Yes</v>
      </c>
      <c r="R611" s="1" t="str">
        <f>VLOOKUP(Cohort[[#This Row],[Code]],Codes[],COLUMN(Codes[[#Headers],[Labour History]]),FALSE)</f>
        <v>Yes</v>
      </c>
      <c r="S611" s="1" t="str">
        <f>VLOOKUP(Cohort[[#This Row],[Code]],Codes[],COLUMN(Codes[[#Headers],[Baby Background Information]]),FALSE)</f>
        <v>Yes</v>
      </c>
      <c r="T611" s="1" t="str">
        <f>VLOOKUP(Cohort[[#This Row],[Code]],Codes[],COLUMN(Codes[[#Headers],[EPDS]]),FALSE)</f>
        <v>Yes</v>
      </c>
      <c r="U611" s="1" t="str">
        <f>VLOOKUP(Cohort[[#This Row],[Code]],Codes[],COLUMN(Codes[[#Headers],[Mother''s Medications]]),FALSE)</f>
        <v>Yes</v>
      </c>
      <c r="V611" s="1" t="str">
        <f>VLOOKUP(Cohort[[#This Row],[Code]],Codes[],COLUMN(Codes[[#Headers],[Baby Medications]]),FALSE)</f>
        <v>Yes</v>
      </c>
      <c r="W611" s="1" t="str">
        <f>VLOOKUP(Cohort[[#This Row],[Code]],Codes[],COLUMN(Codes[[#Headers],[Obstetric Histpry]]),FALSE)</f>
        <v>Yes</v>
      </c>
      <c r="X611" s="1" t="str">
        <f>VLOOKUP(Cohort[[#This Row],[Code]],Codes[],COLUMN(Codes[[#Headers],[18 Month Follow on Data]]),FALSE)</f>
        <v>Yes</v>
      </c>
    </row>
    <row r="612" spans="1:24" x14ac:dyDescent="0.2">
      <c r="A612" t="s">
        <v>625</v>
      </c>
      <c r="B612">
        <v>1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 t="str" cm="1">
        <f t="array" ref="I612">TEXT(SUM(10^Code_Mask*(Cohort[[#This Row],[Fetal Pilot Scans, validated or not]:[Has child had an 18 month assessment.  NB this includes limited data, courtesy assessments etc]]&gt;0)),"0000000")</f>
        <v>0000010</v>
      </c>
      <c r="M612" s="1" t="str">
        <f>VLOOKUP(Cohort[[#This Row],[Code]],Codes[],COLUMN(Codes[[#Headers],[Meaning]]),FALSE)</f>
        <v>Fetal pilot.  Not assessed.  Enrolment, EPDS, not cleaned</v>
      </c>
      <c r="N612" s="1" t="str">
        <f>VLOOKUP(Cohort[[#This Row],[Code]],Codes[],COLUMN(Codes[[#Headers],[Parents Demographic]]),FALSE)</f>
        <v>Yes - uncleaned</v>
      </c>
      <c r="O612" s="1" t="str">
        <f>VLOOKUP(Cohort[[#This Row],[Code]],Codes[],COLUMN(Codes[[#Headers],[Mother''s Past Medical History]]),FALSE)</f>
        <v>Yes - uncleaned</v>
      </c>
      <c r="P612" s="1" t="str">
        <f>VLOOKUP(Cohort[[#This Row],[Code]],Codes[],COLUMN(Codes[[#Headers],[EDD + Mode of Conception]]),FALSE)</f>
        <v>Yes - uncleaned</v>
      </c>
      <c r="Q612" s="1" t="str">
        <f>VLOOKUP(Cohort[[#This Row],[Code]],Codes[],COLUMN(Codes[[#Headers],[Late Pregnancy History]]),FALSE)</f>
        <v>No</v>
      </c>
      <c r="R612" s="1" t="str">
        <f>VLOOKUP(Cohort[[#This Row],[Code]],Codes[],COLUMN(Codes[[#Headers],[Labour History]]),FALSE)</f>
        <v>No</v>
      </c>
      <c r="S612" s="1" t="str">
        <f>VLOOKUP(Cohort[[#This Row],[Code]],Codes[],COLUMN(Codes[[#Headers],[Baby Background Information]]),FALSE)</f>
        <v>No</v>
      </c>
      <c r="T612" s="1" t="str">
        <f>VLOOKUP(Cohort[[#This Row],[Code]],Codes[],COLUMN(Codes[[#Headers],[EPDS]]),FALSE)</f>
        <v>Yes</v>
      </c>
      <c r="U612" s="1" t="str">
        <f>VLOOKUP(Cohort[[#This Row],[Code]],Codes[],COLUMN(Codes[[#Headers],[Mother''s Medications]]),FALSE)</f>
        <v>Yes - uncleaned</v>
      </c>
      <c r="V612" s="1" t="str">
        <f>VLOOKUP(Cohort[[#This Row],[Code]],Codes[],COLUMN(Codes[[#Headers],[Baby Medications]]),FALSE)</f>
        <v>No</v>
      </c>
      <c r="W612" s="1" t="str">
        <f>VLOOKUP(Cohort[[#This Row],[Code]],Codes[],COLUMN(Codes[[#Headers],[Obstetric Histpry]]),FALSE)</f>
        <v>Yes - uncleaned</v>
      </c>
      <c r="X612" s="1" t="str">
        <f>VLOOKUP(Cohort[[#This Row],[Code]],Codes[],COLUMN(Codes[[#Headers],[18 Month Follow on Data]]),FALSE)</f>
        <v>No</v>
      </c>
    </row>
    <row r="613" spans="1:24" x14ac:dyDescent="0.2">
      <c r="A613" t="s">
        <v>626</v>
      </c>
      <c r="B613">
        <v>1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 t="str" cm="1">
        <f t="array" ref="I613">TEXT(SUM(10^Code_Mask*(Cohort[[#This Row],[Fetal Pilot Scans, validated or not]:[Has child had an 18 month assessment.  NB this includes limited data, courtesy assessments etc]]&gt;0)),"0000000")</f>
        <v>0000010</v>
      </c>
      <c r="M613" s="1" t="str">
        <f>VLOOKUP(Cohort[[#This Row],[Code]],Codes[],COLUMN(Codes[[#Headers],[Meaning]]),FALSE)</f>
        <v>Fetal pilot.  Not assessed.  Enrolment, EPDS, not cleaned</v>
      </c>
      <c r="N613" s="1" t="str">
        <f>VLOOKUP(Cohort[[#This Row],[Code]],Codes[],COLUMN(Codes[[#Headers],[Parents Demographic]]),FALSE)</f>
        <v>Yes - uncleaned</v>
      </c>
      <c r="O613" s="1" t="str">
        <f>VLOOKUP(Cohort[[#This Row],[Code]],Codes[],COLUMN(Codes[[#Headers],[Mother''s Past Medical History]]),FALSE)</f>
        <v>Yes - uncleaned</v>
      </c>
      <c r="P613" s="1" t="str">
        <f>VLOOKUP(Cohort[[#This Row],[Code]],Codes[],COLUMN(Codes[[#Headers],[EDD + Mode of Conception]]),FALSE)</f>
        <v>Yes - uncleaned</v>
      </c>
      <c r="Q613" s="1" t="str">
        <f>VLOOKUP(Cohort[[#This Row],[Code]],Codes[],COLUMN(Codes[[#Headers],[Late Pregnancy History]]),FALSE)</f>
        <v>No</v>
      </c>
      <c r="R613" s="1" t="str">
        <f>VLOOKUP(Cohort[[#This Row],[Code]],Codes[],COLUMN(Codes[[#Headers],[Labour History]]),FALSE)</f>
        <v>No</v>
      </c>
      <c r="S613" s="1" t="str">
        <f>VLOOKUP(Cohort[[#This Row],[Code]],Codes[],COLUMN(Codes[[#Headers],[Baby Background Information]]),FALSE)</f>
        <v>No</v>
      </c>
      <c r="T613" s="1" t="str">
        <f>VLOOKUP(Cohort[[#This Row],[Code]],Codes[],COLUMN(Codes[[#Headers],[EPDS]]),FALSE)</f>
        <v>Yes</v>
      </c>
      <c r="U613" s="1" t="str">
        <f>VLOOKUP(Cohort[[#This Row],[Code]],Codes[],COLUMN(Codes[[#Headers],[Mother''s Medications]]),FALSE)</f>
        <v>Yes - uncleaned</v>
      </c>
      <c r="V613" s="1" t="str">
        <f>VLOOKUP(Cohort[[#This Row],[Code]],Codes[],COLUMN(Codes[[#Headers],[Baby Medications]]),FALSE)</f>
        <v>No</v>
      </c>
      <c r="W613" s="1" t="str">
        <f>VLOOKUP(Cohort[[#This Row],[Code]],Codes[],COLUMN(Codes[[#Headers],[Obstetric Histpry]]),FALSE)</f>
        <v>Yes - uncleaned</v>
      </c>
      <c r="X613" s="1" t="str">
        <f>VLOOKUP(Cohort[[#This Row],[Code]],Codes[],COLUMN(Codes[[#Headers],[18 Month Follow on Data]]),FALSE)</f>
        <v>No</v>
      </c>
    </row>
    <row r="614" spans="1:24" x14ac:dyDescent="0.2">
      <c r="A614" t="s">
        <v>627</v>
      </c>
      <c r="B614">
        <v>0</v>
      </c>
      <c r="C614">
        <v>0</v>
      </c>
      <c r="D614">
        <v>0</v>
      </c>
      <c r="E614">
        <v>1</v>
      </c>
      <c r="F614">
        <v>0</v>
      </c>
      <c r="G614">
        <v>0</v>
      </c>
      <c r="H614">
        <v>1</v>
      </c>
      <c r="I614" t="str" cm="1">
        <f t="array" ref="I614">TEXT(SUM(10^Code_Mask*(Cohort[[#This Row],[Fetal Pilot Scans, validated or not]:[Has child had an 18 month assessment.  NB this includes limited data, courtesy assessments etc]]&gt;0)),"0000000")</f>
        <v>0100100</v>
      </c>
      <c r="M614" s="1" t="str">
        <f>VLOOKUP(Cohort[[#This Row],[Code]],Codes[],COLUMN(Codes[[#Headers],[Meaning]]),FALSE)</f>
        <v>Term scan, Assessed at 18 months</v>
      </c>
      <c r="N614" s="1" t="str">
        <f>VLOOKUP(Cohort[[#This Row],[Code]],Codes[],COLUMN(Codes[[#Headers],[Parents Demographic]]),FALSE)</f>
        <v>Yes</v>
      </c>
      <c r="O614" s="1" t="str">
        <f>VLOOKUP(Cohort[[#This Row],[Code]],Codes[],COLUMN(Codes[[#Headers],[Mother''s Past Medical History]]),FALSE)</f>
        <v>Yes</v>
      </c>
      <c r="P614" s="1" t="str">
        <f>VLOOKUP(Cohort[[#This Row],[Code]],Codes[],COLUMN(Codes[[#Headers],[EDD + Mode of Conception]]),FALSE)</f>
        <v>Yes</v>
      </c>
      <c r="Q614" s="1" t="str">
        <f>VLOOKUP(Cohort[[#This Row],[Code]],Codes[],COLUMN(Codes[[#Headers],[Late Pregnancy History]]),FALSE)</f>
        <v>Yes</v>
      </c>
      <c r="R614" s="1" t="str">
        <f>VLOOKUP(Cohort[[#This Row],[Code]],Codes[],COLUMN(Codes[[#Headers],[Labour History]]),FALSE)</f>
        <v>Yes</v>
      </c>
      <c r="S614" s="1" t="str">
        <f>VLOOKUP(Cohort[[#This Row],[Code]],Codes[],COLUMN(Codes[[#Headers],[Baby Background Information]]),FALSE)</f>
        <v>Yes</v>
      </c>
      <c r="T614" s="1" t="str">
        <f>VLOOKUP(Cohort[[#This Row],[Code]],Codes[],COLUMN(Codes[[#Headers],[EPDS]]),FALSE)</f>
        <v>Yes</v>
      </c>
      <c r="U614" s="1" t="str">
        <f>VLOOKUP(Cohort[[#This Row],[Code]],Codes[],COLUMN(Codes[[#Headers],[Mother''s Medications]]),FALSE)</f>
        <v>Yes</v>
      </c>
      <c r="V614" s="1" t="str">
        <f>VLOOKUP(Cohort[[#This Row],[Code]],Codes[],COLUMN(Codes[[#Headers],[Baby Medications]]),FALSE)</f>
        <v>Yes</v>
      </c>
      <c r="W614" s="1" t="str">
        <f>VLOOKUP(Cohort[[#This Row],[Code]],Codes[],COLUMN(Codes[[#Headers],[Obstetric Histpry]]),FALSE)</f>
        <v>Yes</v>
      </c>
      <c r="X614" s="1" t="str">
        <f>VLOOKUP(Cohort[[#This Row],[Code]],Codes[],COLUMN(Codes[[#Headers],[18 Month Follow on Data]]),FALSE)</f>
        <v>Yes</v>
      </c>
    </row>
    <row r="615" spans="1:24" x14ac:dyDescent="0.2">
      <c r="A615" t="s">
        <v>628</v>
      </c>
      <c r="B615">
        <v>0</v>
      </c>
      <c r="C615">
        <v>0</v>
      </c>
      <c r="D615">
        <v>0</v>
      </c>
      <c r="E615">
        <v>0</v>
      </c>
      <c r="F615">
        <v>1</v>
      </c>
      <c r="G615">
        <v>1</v>
      </c>
      <c r="H615">
        <v>1</v>
      </c>
      <c r="I615" t="str" cm="1">
        <f t="array" ref="I615">TEXT(SUM(10^Code_Mask*(Cohort[[#This Row],[Fetal Pilot Scans, validated or not]:[Has child had an 18 month assessment.  NB this includes limited data, courtesy assessments etc]]&gt;0)),"0000000")</f>
        <v>0011100</v>
      </c>
      <c r="M615" s="1" t="str">
        <f>VLOOKUP(Cohort[[#This Row],[Code]],Codes[],COLUMN(Codes[[#Headers],[Meaning]]),FALSE)</f>
        <v>Pre-term and pre-term at term scans, assessed at 18 months</v>
      </c>
      <c r="N615" s="1" t="str">
        <f>VLOOKUP(Cohort[[#This Row],[Code]],Codes[],COLUMN(Codes[[#Headers],[Parents Demographic]]),FALSE)</f>
        <v>Yes</v>
      </c>
      <c r="O615" s="1" t="str">
        <f>VLOOKUP(Cohort[[#This Row],[Code]],Codes[],COLUMN(Codes[[#Headers],[Mother''s Past Medical History]]),FALSE)</f>
        <v>Yes</v>
      </c>
      <c r="P615" s="1" t="str">
        <f>VLOOKUP(Cohort[[#This Row],[Code]],Codes[],COLUMN(Codes[[#Headers],[EDD + Mode of Conception]]),FALSE)</f>
        <v>Yes</v>
      </c>
      <c r="Q615" s="1" t="str">
        <f>VLOOKUP(Cohort[[#This Row],[Code]],Codes[],COLUMN(Codes[[#Headers],[Late Pregnancy History]]),FALSE)</f>
        <v>Yes</v>
      </c>
      <c r="R615" s="1" t="str">
        <f>VLOOKUP(Cohort[[#This Row],[Code]],Codes[],COLUMN(Codes[[#Headers],[Labour History]]),FALSE)</f>
        <v>Yes</v>
      </c>
      <c r="S615" s="1" t="str">
        <f>VLOOKUP(Cohort[[#This Row],[Code]],Codes[],COLUMN(Codes[[#Headers],[Baby Background Information]]),FALSE)</f>
        <v>Yes</v>
      </c>
      <c r="T615" s="1" t="str">
        <f>VLOOKUP(Cohort[[#This Row],[Code]],Codes[],COLUMN(Codes[[#Headers],[EPDS]]),FALSE)</f>
        <v>Yes</v>
      </c>
      <c r="U615" s="1" t="str">
        <f>VLOOKUP(Cohort[[#This Row],[Code]],Codes[],COLUMN(Codes[[#Headers],[Mother''s Medications]]),FALSE)</f>
        <v>Yes</v>
      </c>
      <c r="V615" s="1" t="str">
        <f>VLOOKUP(Cohort[[#This Row],[Code]],Codes[],COLUMN(Codes[[#Headers],[Baby Medications]]),FALSE)</f>
        <v>Yes</v>
      </c>
      <c r="W615" s="1" t="str">
        <f>VLOOKUP(Cohort[[#This Row],[Code]],Codes[],COLUMN(Codes[[#Headers],[Obstetric Histpry]]),FALSE)</f>
        <v>Yes</v>
      </c>
      <c r="X615" s="1" t="str">
        <f>VLOOKUP(Cohort[[#This Row],[Code]],Codes[],COLUMN(Codes[[#Headers],[18 Month Follow on Data]]),FALSE)</f>
        <v>Yes</v>
      </c>
    </row>
    <row r="616" spans="1:24" ht="51" x14ac:dyDescent="0.2">
      <c r="A616" t="s">
        <v>629</v>
      </c>
      <c r="B616">
        <v>0</v>
      </c>
      <c r="C616">
        <v>0</v>
      </c>
      <c r="D616">
        <v>0</v>
      </c>
      <c r="E616">
        <v>1</v>
      </c>
      <c r="F616">
        <v>0</v>
      </c>
      <c r="G616">
        <v>0</v>
      </c>
      <c r="H616">
        <v>0</v>
      </c>
      <c r="I616" t="str" cm="1">
        <f t="array" ref="I616">TEXT(SUM(10^Code_Mask*(Cohort[[#This Row],[Fetal Pilot Scans, validated or not]:[Has child had an 18 month assessment.  NB this includes limited data, courtesy assessments etc]]&gt;0)),"0000000")</f>
        <v>0100000</v>
      </c>
      <c r="K616" s="1" t="s">
        <v>16</v>
      </c>
      <c r="M616" s="1" t="str">
        <f>VLOOKUP(Cohort[[#This Row],[Code]],Codes[],COLUMN(Codes[[#Headers],[Meaning]]),FALSE)</f>
        <v>Term scan, not assessed</v>
      </c>
      <c r="N616" s="1" t="str">
        <f>VLOOKUP(Cohort[[#This Row],[Code]],Codes[],COLUMN(Codes[[#Headers],[Parents Demographic]]),FALSE)</f>
        <v>Yes</v>
      </c>
      <c r="O616" s="1" t="str">
        <f>VLOOKUP(Cohort[[#This Row],[Code]],Codes[],COLUMN(Codes[[#Headers],[Mother''s Past Medical History]]),FALSE)</f>
        <v>Yes</v>
      </c>
      <c r="P616" s="1" t="str">
        <f>VLOOKUP(Cohort[[#This Row],[Code]],Codes[],COLUMN(Codes[[#Headers],[EDD + Mode of Conception]]),FALSE)</f>
        <v>Yes</v>
      </c>
      <c r="Q616" s="1" t="str">
        <f>VLOOKUP(Cohort[[#This Row],[Code]],Codes[],COLUMN(Codes[[#Headers],[Late Pregnancy History]]),FALSE)</f>
        <v>Yes</v>
      </c>
      <c r="R616" s="1" t="str">
        <f>VLOOKUP(Cohort[[#This Row],[Code]],Codes[],COLUMN(Codes[[#Headers],[Labour History]]),FALSE)</f>
        <v>Yes</v>
      </c>
      <c r="S616" s="1" t="str">
        <f>VLOOKUP(Cohort[[#This Row],[Code]],Codes[],COLUMN(Codes[[#Headers],[Baby Background Information]]),FALSE)</f>
        <v>Yes</v>
      </c>
      <c r="T616" s="1" t="str">
        <f>VLOOKUP(Cohort[[#This Row],[Code]],Codes[],COLUMN(Codes[[#Headers],[EPDS]]),FALSE)</f>
        <v>Yes</v>
      </c>
      <c r="U616" s="1" t="str">
        <f>VLOOKUP(Cohort[[#This Row],[Code]],Codes[],COLUMN(Codes[[#Headers],[Mother''s Medications]]),FALSE)</f>
        <v>Yes</v>
      </c>
      <c r="V616" s="1" t="str">
        <f>VLOOKUP(Cohort[[#This Row],[Code]],Codes[],COLUMN(Codes[[#Headers],[Baby Medications]]),FALSE)</f>
        <v>Yes</v>
      </c>
      <c r="W616" s="1" t="str">
        <f>VLOOKUP(Cohort[[#This Row],[Code]],Codes[],COLUMN(Codes[[#Headers],[Obstetric Histpry]]),FALSE)</f>
        <v>Yes</v>
      </c>
      <c r="X616" s="1" t="str">
        <f>VLOOKUP(Cohort[[#This Row],[Code]],Codes[],COLUMN(Codes[[#Headers],[18 Month Follow on Data]]),FALSE)</f>
        <v>No</v>
      </c>
    </row>
    <row r="617" spans="1:24" x14ac:dyDescent="0.2">
      <c r="A617" t="s">
        <v>630</v>
      </c>
      <c r="B617">
        <v>1</v>
      </c>
      <c r="C617">
        <v>0</v>
      </c>
      <c r="D617">
        <v>0</v>
      </c>
      <c r="E617">
        <v>1</v>
      </c>
      <c r="F617">
        <v>0</v>
      </c>
      <c r="G617">
        <v>0</v>
      </c>
      <c r="H617">
        <v>1</v>
      </c>
      <c r="I617" t="str" cm="1">
        <f t="array" ref="I617">TEXT(SUM(10^Code_Mask*(Cohort[[#This Row],[Fetal Pilot Scans, validated or not]:[Has child had an 18 month assessment.  NB this includes limited data, courtesy assessments etc]]&gt;0)),"0000000")</f>
        <v>0100110</v>
      </c>
      <c r="M617" s="1" t="str">
        <f>VLOOKUP(Cohort[[#This Row],[Code]],Codes[],COLUMN(Codes[[#Headers],[Meaning]]),FALSE)</f>
        <v>Term scan + fetal pilot assessed at 18 months</v>
      </c>
      <c r="N617" s="1" t="str">
        <f>VLOOKUP(Cohort[[#This Row],[Code]],Codes[],COLUMN(Codes[[#Headers],[Parents Demographic]]),FALSE)</f>
        <v>Yes</v>
      </c>
      <c r="O617" s="1" t="str">
        <f>VLOOKUP(Cohort[[#This Row],[Code]],Codes[],COLUMN(Codes[[#Headers],[Mother''s Past Medical History]]),FALSE)</f>
        <v>Yes</v>
      </c>
      <c r="P617" s="1" t="str">
        <f>VLOOKUP(Cohort[[#This Row],[Code]],Codes[],COLUMN(Codes[[#Headers],[EDD + Mode of Conception]]),FALSE)</f>
        <v>Yes</v>
      </c>
      <c r="Q617" s="1" t="str">
        <f>VLOOKUP(Cohort[[#This Row],[Code]],Codes[],COLUMN(Codes[[#Headers],[Late Pregnancy History]]),FALSE)</f>
        <v>Yes</v>
      </c>
      <c r="R617" s="1" t="str">
        <f>VLOOKUP(Cohort[[#This Row],[Code]],Codes[],COLUMN(Codes[[#Headers],[Labour History]]),FALSE)</f>
        <v>Yes</v>
      </c>
      <c r="S617" s="1" t="str">
        <f>VLOOKUP(Cohort[[#This Row],[Code]],Codes[],COLUMN(Codes[[#Headers],[Baby Background Information]]),FALSE)</f>
        <v>Yes</v>
      </c>
      <c r="T617" s="1" t="str">
        <f>VLOOKUP(Cohort[[#This Row],[Code]],Codes[],COLUMN(Codes[[#Headers],[EPDS]]),FALSE)</f>
        <v>Yes</v>
      </c>
      <c r="U617" s="1" t="str">
        <f>VLOOKUP(Cohort[[#This Row],[Code]],Codes[],COLUMN(Codes[[#Headers],[Mother''s Medications]]),FALSE)</f>
        <v>Yes</v>
      </c>
      <c r="V617" s="1" t="str">
        <f>VLOOKUP(Cohort[[#This Row],[Code]],Codes[],COLUMN(Codes[[#Headers],[Baby Medications]]),FALSE)</f>
        <v>Yes</v>
      </c>
      <c r="W617" s="1" t="str">
        <f>VLOOKUP(Cohort[[#This Row],[Code]],Codes[],COLUMN(Codes[[#Headers],[Obstetric Histpry]]),FALSE)</f>
        <v>Yes</v>
      </c>
      <c r="X617" s="1" t="str">
        <f>VLOOKUP(Cohort[[#This Row],[Code]],Codes[],COLUMN(Codes[[#Headers],[18 Month Follow on Data]]),FALSE)</f>
        <v>Yes</v>
      </c>
    </row>
    <row r="618" spans="1:24" x14ac:dyDescent="0.2">
      <c r="A618" t="s">
        <v>631</v>
      </c>
      <c r="B618">
        <v>1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 t="str" cm="1">
        <f t="array" ref="I618">TEXT(SUM(10^Code_Mask*(Cohort[[#This Row],[Fetal Pilot Scans, validated or not]:[Has child had an 18 month assessment.  NB this includes limited data, courtesy assessments etc]]&gt;0)),"0000000")</f>
        <v>0000010</v>
      </c>
      <c r="M618" s="1" t="str">
        <f>VLOOKUP(Cohort[[#This Row],[Code]],Codes[],COLUMN(Codes[[#Headers],[Meaning]]),FALSE)</f>
        <v>Fetal pilot.  Not assessed.  Enrolment, EPDS, not cleaned</v>
      </c>
      <c r="N618" s="1" t="str">
        <f>VLOOKUP(Cohort[[#This Row],[Code]],Codes[],COLUMN(Codes[[#Headers],[Parents Demographic]]),FALSE)</f>
        <v>Yes - uncleaned</v>
      </c>
      <c r="O618" s="1" t="str">
        <f>VLOOKUP(Cohort[[#This Row],[Code]],Codes[],COLUMN(Codes[[#Headers],[Mother''s Past Medical History]]),FALSE)</f>
        <v>Yes - uncleaned</v>
      </c>
      <c r="P618" s="1" t="str">
        <f>VLOOKUP(Cohort[[#This Row],[Code]],Codes[],COLUMN(Codes[[#Headers],[EDD + Mode of Conception]]),FALSE)</f>
        <v>Yes - uncleaned</v>
      </c>
      <c r="Q618" s="1" t="str">
        <f>VLOOKUP(Cohort[[#This Row],[Code]],Codes[],COLUMN(Codes[[#Headers],[Late Pregnancy History]]),FALSE)</f>
        <v>No</v>
      </c>
      <c r="R618" s="1" t="str">
        <f>VLOOKUP(Cohort[[#This Row],[Code]],Codes[],COLUMN(Codes[[#Headers],[Labour History]]),FALSE)</f>
        <v>No</v>
      </c>
      <c r="S618" s="1" t="str">
        <f>VLOOKUP(Cohort[[#This Row],[Code]],Codes[],COLUMN(Codes[[#Headers],[Baby Background Information]]),FALSE)</f>
        <v>No</v>
      </c>
      <c r="T618" s="1" t="str">
        <f>VLOOKUP(Cohort[[#This Row],[Code]],Codes[],COLUMN(Codes[[#Headers],[EPDS]]),FALSE)</f>
        <v>Yes</v>
      </c>
      <c r="U618" s="1" t="str">
        <f>VLOOKUP(Cohort[[#This Row],[Code]],Codes[],COLUMN(Codes[[#Headers],[Mother''s Medications]]),FALSE)</f>
        <v>Yes - uncleaned</v>
      </c>
      <c r="V618" s="1" t="str">
        <f>VLOOKUP(Cohort[[#This Row],[Code]],Codes[],COLUMN(Codes[[#Headers],[Baby Medications]]),FALSE)</f>
        <v>No</v>
      </c>
      <c r="W618" s="1" t="str">
        <f>VLOOKUP(Cohort[[#This Row],[Code]],Codes[],COLUMN(Codes[[#Headers],[Obstetric Histpry]]),FALSE)</f>
        <v>Yes - uncleaned</v>
      </c>
      <c r="X618" s="1" t="str">
        <f>VLOOKUP(Cohort[[#This Row],[Code]],Codes[],COLUMN(Codes[[#Headers],[18 Month Follow on Data]]),FALSE)</f>
        <v>No</v>
      </c>
    </row>
    <row r="619" spans="1:24" x14ac:dyDescent="0.2">
      <c r="A619" t="s">
        <v>632</v>
      </c>
      <c r="B619">
        <v>0</v>
      </c>
      <c r="C619">
        <v>0</v>
      </c>
      <c r="D619">
        <v>0</v>
      </c>
      <c r="E619">
        <v>1</v>
      </c>
      <c r="F619">
        <v>0</v>
      </c>
      <c r="G619">
        <v>0</v>
      </c>
      <c r="H619">
        <v>1</v>
      </c>
      <c r="I619" t="str" cm="1">
        <f t="array" ref="I619">TEXT(SUM(10^Code_Mask*(Cohort[[#This Row],[Fetal Pilot Scans, validated or not]:[Has child had an 18 month assessment.  NB this includes limited data, courtesy assessments etc]]&gt;0)),"0000000")</f>
        <v>0100100</v>
      </c>
      <c r="M619" s="1" t="str">
        <f>VLOOKUP(Cohort[[#This Row],[Code]],Codes[],COLUMN(Codes[[#Headers],[Meaning]]),FALSE)</f>
        <v>Term scan, Assessed at 18 months</v>
      </c>
      <c r="N619" s="1" t="str">
        <f>VLOOKUP(Cohort[[#This Row],[Code]],Codes[],COLUMN(Codes[[#Headers],[Parents Demographic]]),FALSE)</f>
        <v>Yes</v>
      </c>
      <c r="O619" s="1" t="str">
        <f>VLOOKUP(Cohort[[#This Row],[Code]],Codes[],COLUMN(Codes[[#Headers],[Mother''s Past Medical History]]),FALSE)</f>
        <v>Yes</v>
      </c>
      <c r="P619" s="1" t="str">
        <f>VLOOKUP(Cohort[[#This Row],[Code]],Codes[],COLUMN(Codes[[#Headers],[EDD + Mode of Conception]]),FALSE)</f>
        <v>Yes</v>
      </c>
      <c r="Q619" s="1" t="str">
        <f>VLOOKUP(Cohort[[#This Row],[Code]],Codes[],COLUMN(Codes[[#Headers],[Late Pregnancy History]]),FALSE)</f>
        <v>Yes</v>
      </c>
      <c r="R619" s="1" t="str">
        <f>VLOOKUP(Cohort[[#This Row],[Code]],Codes[],COLUMN(Codes[[#Headers],[Labour History]]),FALSE)</f>
        <v>Yes</v>
      </c>
      <c r="S619" s="1" t="str">
        <f>VLOOKUP(Cohort[[#This Row],[Code]],Codes[],COLUMN(Codes[[#Headers],[Baby Background Information]]),FALSE)</f>
        <v>Yes</v>
      </c>
      <c r="T619" s="1" t="str">
        <f>VLOOKUP(Cohort[[#This Row],[Code]],Codes[],COLUMN(Codes[[#Headers],[EPDS]]),FALSE)</f>
        <v>Yes</v>
      </c>
      <c r="U619" s="1" t="str">
        <f>VLOOKUP(Cohort[[#This Row],[Code]],Codes[],COLUMN(Codes[[#Headers],[Mother''s Medications]]),FALSE)</f>
        <v>Yes</v>
      </c>
      <c r="V619" s="1" t="str">
        <f>VLOOKUP(Cohort[[#This Row],[Code]],Codes[],COLUMN(Codes[[#Headers],[Baby Medications]]),FALSE)</f>
        <v>Yes</v>
      </c>
      <c r="W619" s="1" t="str">
        <f>VLOOKUP(Cohort[[#This Row],[Code]],Codes[],COLUMN(Codes[[#Headers],[Obstetric Histpry]]),FALSE)</f>
        <v>Yes</v>
      </c>
      <c r="X619" s="1" t="str">
        <f>VLOOKUP(Cohort[[#This Row],[Code]],Codes[],COLUMN(Codes[[#Headers],[18 Month Follow on Data]]),FALSE)</f>
        <v>Yes</v>
      </c>
    </row>
    <row r="620" spans="1:24" x14ac:dyDescent="0.2">
      <c r="A620" t="s">
        <v>633</v>
      </c>
      <c r="B620">
        <v>0</v>
      </c>
      <c r="C620">
        <v>0</v>
      </c>
      <c r="D620">
        <v>0</v>
      </c>
      <c r="E620">
        <v>1</v>
      </c>
      <c r="F620">
        <v>0</v>
      </c>
      <c r="G620">
        <v>0</v>
      </c>
      <c r="H620">
        <v>1</v>
      </c>
      <c r="I620" t="str" cm="1">
        <f t="array" ref="I620">TEXT(SUM(10^Code_Mask*(Cohort[[#This Row],[Fetal Pilot Scans, validated or not]:[Has child had an 18 month assessment.  NB this includes limited data, courtesy assessments etc]]&gt;0)),"0000000")</f>
        <v>0100100</v>
      </c>
      <c r="M620" s="1" t="str">
        <f>VLOOKUP(Cohort[[#This Row],[Code]],Codes[],COLUMN(Codes[[#Headers],[Meaning]]),FALSE)</f>
        <v>Term scan, Assessed at 18 months</v>
      </c>
      <c r="N620" s="1" t="str">
        <f>VLOOKUP(Cohort[[#This Row],[Code]],Codes[],COLUMN(Codes[[#Headers],[Parents Demographic]]),FALSE)</f>
        <v>Yes</v>
      </c>
      <c r="O620" s="1" t="str">
        <f>VLOOKUP(Cohort[[#This Row],[Code]],Codes[],COLUMN(Codes[[#Headers],[Mother''s Past Medical History]]),FALSE)</f>
        <v>Yes</v>
      </c>
      <c r="P620" s="1" t="str">
        <f>VLOOKUP(Cohort[[#This Row],[Code]],Codes[],COLUMN(Codes[[#Headers],[EDD + Mode of Conception]]),FALSE)</f>
        <v>Yes</v>
      </c>
      <c r="Q620" s="1" t="str">
        <f>VLOOKUP(Cohort[[#This Row],[Code]],Codes[],COLUMN(Codes[[#Headers],[Late Pregnancy History]]),FALSE)</f>
        <v>Yes</v>
      </c>
      <c r="R620" s="1" t="str">
        <f>VLOOKUP(Cohort[[#This Row],[Code]],Codes[],COLUMN(Codes[[#Headers],[Labour History]]),FALSE)</f>
        <v>Yes</v>
      </c>
      <c r="S620" s="1" t="str">
        <f>VLOOKUP(Cohort[[#This Row],[Code]],Codes[],COLUMN(Codes[[#Headers],[Baby Background Information]]),FALSE)</f>
        <v>Yes</v>
      </c>
      <c r="T620" s="1" t="str">
        <f>VLOOKUP(Cohort[[#This Row],[Code]],Codes[],COLUMN(Codes[[#Headers],[EPDS]]),FALSE)</f>
        <v>Yes</v>
      </c>
      <c r="U620" s="1" t="str">
        <f>VLOOKUP(Cohort[[#This Row],[Code]],Codes[],COLUMN(Codes[[#Headers],[Mother''s Medications]]),FALSE)</f>
        <v>Yes</v>
      </c>
      <c r="V620" s="1" t="str">
        <f>VLOOKUP(Cohort[[#This Row],[Code]],Codes[],COLUMN(Codes[[#Headers],[Baby Medications]]),FALSE)</f>
        <v>Yes</v>
      </c>
      <c r="W620" s="1" t="str">
        <f>VLOOKUP(Cohort[[#This Row],[Code]],Codes[],COLUMN(Codes[[#Headers],[Obstetric Histpry]]),FALSE)</f>
        <v>Yes</v>
      </c>
      <c r="X620" s="1" t="str">
        <f>VLOOKUP(Cohort[[#This Row],[Code]],Codes[],COLUMN(Codes[[#Headers],[18 Month Follow on Data]]),FALSE)</f>
        <v>Yes</v>
      </c>
    </row>
    <row r="621" spans="1:24" ht="51" x14ac:dyDescent="0.2">
      <c r="A621" t="s">
        <v>634</v>
      </c>
      <c r="B621">
        <v>0</v>
      </c>
      <c r="C621">
        <v>0</v>
      </c>
      <c r="D621">
        <v>0</v>
      </c>
      <c r="E621">
        <v>1</v>
      </c>
      <c r="F621">
        <v>0</v>
      </c>
      <c r="G621">
        <v>0</v>
      </c>
      <c r="H621">
        <v>0</v>
      </c>
      <c r="I621" t="str" cm="1">
        <f t="array" ref="I621">TEXT(SUM(10^Code_Mask*(Cohort[[#This Row],[Fetal Pilot Scans, validated or not]:[Has child had an 18 month assessment.  NB this includes limited data, courtesy assessments etc]]&gt;0)),"0000000")</f>
        <v>0100000</v>
      </c>
      <c r="K621" s="1" t="s">
        <v>16</v>
      </c>
      <c r="M621" s="1" t="str">
        <f>VLOOKUP(Cohort[[#This Row],[Code]],Codes[],COLUMN(Codes[[#Headers],[Meaning]]),FALSE)</f>
        <v>Term scan, not assessed</v>
      </c>
      <c r="N621" s="1" t="str">
        <f>VLOOKUP(Cohort[[#This Row],[Code]],Codes[],COLUMN(Codes[[#Headers],[Parents Demographic]]),FALSE)</f>
        <v>Yes</v>
      </c>
      <c r="O621" s="1" t="str">
        <f>VLOOKUP(Cohort[[#This Row],[Code]],Codes[],COLUMN(Codes[[#Headers],[Mother''s Past Medical History]]),FALSE)</f>
        <v>Yes</v>
      </c>
      <c r="P621" s="1" t="str">
        <f>VLOOKUP(Cohort[[#This Row],[Code]],Codes[],COLUMN(Codes[[#Headers],[EDD + Mode of Conception]]),FALSE)</f>
        <v>Yes</v>
      </c>
      <c r="Q621" s="1" t="str">
        <f>VLOOKUP(Cohort[[#This Row],[Code]],Codes[],COLUMN(Codes[[#Headers],[Late Pregnancy History]]),FALSE)</f>
        <v>Yes</v>
      </c>
      <c r="R621" s="1" t="str">
        <f>VLOOKUP(Cohort[[#This Row],[Code]],Codes[],COLUMN(Codes[[#Headers],[Labour History]]),FALSE)</f>
        <v>Yes</v>
      </c>
      <c r="S621" s="1" t="str">
        <f>VLOOKUP(Cohort[[#This Row],[Code]],Codes[],COLUMN(Codes[[#Headers],[Baby Background Information]]),FALSE)</f>
        <v>Yes</v>
      </c>
      <c r="T621" s="1" t="str">
        <f>VLOOKUP(Cohort[[#This Row],[Code]],Codes[],COLUMN(Codes[[#Headers],[EPDS]]),FALSE)</f>
        <v>Yes</v>
      </c>
      <c r="U621" s="1" t="str">
        <f>VLOOKUP(Cohort[[#This Row],[Code]],Codes[],COLUMN(Codes[[#Headers],[Mother''s Medications]]),FALSE)</f>
        <v>Yes</v>
      </c>
      <c r="V621" s="1" t="str">
        <f>VLOOKUP(Cohort[[#This Row],[Code]],Codes[],COLUMN(Codes[[#Headers],[Baby Medications]]),FALSE)</f>
        <v>Yes</v>
      </c>
      <c r="W621" s="1" t="str">
        <f>VLOOKUP(Cohort[[#This Row],[Code]],Codes[],COLUMN(Codes[[#Headers],[Obstetric Histpry]]),FALSE)</f>
        <v>Yes</v>
      </c>
      <c r="X621" s="1" t="str">
        <f>VLOOKUP(Cohort[[#This Row],[Code]],Codes[],COLUMN(Codes[[#Headers],[18 Month Follow on Data]]),FALSE)</f>
        <v>No</v>
      </c>
    </row>
    <row r="622" spans="1:24" ht="51" x14ac:dyDescent="0.2">
      <c r="A622" t="s">
        <v>635</v>
      </c>
      <c r="B622">
        <v>1</v>
      </c>
      <c r="C622">
        <v>0</v>
      </c>
      <c r="D622">
        <v>0</v>
      </c>
      <c r="E622">
        <v>1</v>
      </c>
      <c r="F622">
        <v>0</v>
      </c>
      <c r="G622">
        <v>0</v>
      </c>
      <c r="H622">
        <v>0</v>
      </c>
      <c r="I622" t="str" cm="1">
        <f t="array" ref="I622">TEXT(SUM(10^Code_Mask*(Cohort[[#This Row],[Fetal Pilot Scans, validated or not]:[Has child had an 18 month assessment.  NB this includes limited data, courtesy assessments etc]]&gt;0)),"0000000")</f>
        <v>0100010</v>
      </c>
      <c r="K622" s="1" t="s">
        <v>16</v>
      </c>
      <c r="M622" s="1" t="str">
        <f>VLOOKUP(Cohort[[#This Row],[Code]],Codes[],COLUMN(Codes[[#Headers],[Meaning]]),FALSE)</f>
        <v>Term scan + fetal pilot not assessed</v>
      </c>
      <c r="N622" s="1" t="str">
        <f>VLOOKUP(Cohort[[#This Row],[Code]],Codes[],COLUMN(Codes[[#Headers],[Parents Demographic]]),FALSE)</f>
        <v>Yes</v>
      </c>
      <c r="O622" s="1" t="str">
        <f>VLOOKUP(Cohort[[#This Row],[Code]],Codes[],COLUMN(Codes[[#Headers],[Mother''s Past Medical History]]),FALSE)</f>
        <v>Yes</v>
      </c>
      <c r="P622" s="1" t="str">
        <f>VLOOKUP(Cohort[[#This Row],[Code]],Codes[],COLUMN(Codes[[#Headers],[EDD + Mode of Conception]]),FALSE)</f>
        <v>Yes</v>
      </c>
      <c r="Q622" s="1" t="str">
        <f>VLOOKUP(Cohort[[#This Row],[Code]],Codes[],COLUMN(Codes[[#Headers],[Late Pregnancy History]]),FALSE)</f>
        <v>Yes</v>
      </c>
      <c r="R622" s="1" t="str">
        <f>VLOOKUP(Cohort[[#This Row],[Code]],Codes[],COLUMN(Codes[[#Headers],[Labour History]]),FALSE)</f>
        <v>Yes</v>
      </c>
      <c r="S622" s="1" t="str">
        <f>VLOOKUP(Cohort[[#This Row],[Code]],Codes[],COLUMN(Codes[[#Headers],[Baby Background Information]]),FALSE)</f>
        <v>Yes</v>
      </c>
      <c r="T622" s="1" t="str">
        <f>VLOOKUP(Cohort[[#This Row],[Code]],Codes[],COLUMN(Codes[[#Headers],[EPDS]]),FALSE)</f>
        <v>Yes</v>
      </c>
      <c r="U622" s="1" t="str">
        <f>VLOOKUP(Cohort[[#This Row],[Code]],Codes[],COLUMN(Codes[[#Headers],[Mother''s Medications]]),FALSE)</f>
        <v>Yes</v>
      </c>
      <c r="V622" s="1" t="str">
        <f>VLOOKUP(Cohort[[#This Row],[Code]],Codes[],COLUMN(Codes[[#Headers],[Baby Medications]]),FALSE)</f>
        <v>Yes</v>
      </c>
      <c r="W622" s="1" t="str">
        <f>VLOOKUP(Cohort[[#This Row],[Code]],Codes[],COLUMN(Codes[[#Headers],[Obstetric Histpry]]),FALSE)</f>
        <v>Yes</v>
      </c>
      <c r="X622" s="1" t="str">
        <f>VLOOKUP(Cohort[[#This Row],[Code]],Codes[],COLUMN(Codes[[#Headers],[18 Month Follow on Data]]),FALSE)</f>
        <v>No</v>
      </c>
    </row>
    <row r="623" spans="1:24" x14ac:dyDescent="0.2">
      <c r="A623" t="s">
        <v>636</v>
      </c>
      <c r="B623">
        <v>1</v>
      </c>
      <c r="C623">
        <v>0</v>
      </c>
      <c r="D623">
        <v>0</v>
      </c>
      <c r="E623">
        <v>1</v>
      </c>
      <c r="F623">
        <v>0</v>
      </c>
      <c r="G623">
        <v>0</v>
      </c>
      <c r="H623">
        <v>1</v>
      </c>
      <c r="I623" t="str" cm="1">
        <f t="array" ref="I623">TEXT(SUM(10^Code_Mask*(Cohort[[#This Row],[Fetal Pilot Scans, validated or not]:[Has child had an 18 month assessment.  NB this includes limited data, courtesy assessments etc]]&gt;0)),"0000000")</f>
        <v>0100110</v>
      </c>
      <c r="M623" s="1" t="str">
        <f>VLOOKUP(Cohort[[#This Row],[Code]],Codes[],COLUMN(Codes[[#Headers],[Meaning]]),FALSE)</f>
        <v>Term scan + fetal pilot assessed at 18 months</v>
      </c>
      <c r="N623" s="1" t="str">
        <f>VLOOKUP(Cohort[[#This Row],[Code]],Codes[],COLUMN(Codes[[#Headers],[Parents Demographic]]),FALSE)</f>
        <v>Yes</v>
      </c>
      <c r="O623" s="1" t="str">
        <f>VLOOKUP(Cohort[[#This Row],[Code]],Codes[],COLUMN(Codes[[#Headers],[Mother''s Past Medical History]]),FALSE)</f>
        <v>Yes</v>
      </c>
      <c r="P623" s="1" t="str">
        <f>VLOOKUP(Cohort[[#This Row],[Code]],Codes[],COLUMN(Codes[[#Headers],[EDD + Mode of Conception]]),FALSE)</f>
        <v>Yes</v>
      </c>
      <c r="Q623" s="1" t="str">
        <f>VLOOKUP(Cohort[[#This Row],[Code]],Codes[],COLUMN(Codes[[#Headers],[Late Pregnancy History]]),FALSE)</f>
        <v>Yes</v>
      </c>
      <c r="R623" s="1" t="str">
        <f>VLOOKUP(Cohort[[#This Row],[Code]],Codes[],COLUMN(Codes[[#Headers],[Labour History]]),FALSE)</f>
        <v>Yes</v>
      </c>
      <c r="S623" s="1" t="str">
        <f>VLOOKUP(Cohort[[#This Row],[Code]],Codes[],COLUMN(Codes[[#Headers],[Baby Background Information]]),FALSE)</f>
        <v>Yes</v>
      </c>
      <c r="T623" s="1" t="str">
        <f>VLOOKUP(Cohort[[#This Row],[Code]],Codes[],COLUMN(Codes[[#Headers],[EPDS]]),FALSE)</f>
        <v>Yes</v>
      </c>
      <c r="U623" s="1" t="str">
        <f>VLOOKUP(Cohort[[#This Row],[Code]],Codes[],COLUMN(Codes[[#Headers],[Mother''s Medications]]),FALSE)</f>
        <v>Yes</v>
      </c>
      <c r="V623" s="1" t="str">
        <f>VLOOKUP(Cohort[[#This Row],[Code]],Codes[],COLUMN(Codes[[#Headers],[Baby Medications]]),FALSE)</f>
        <v>Yes</v>
      </c>
      <c r="W623" s="1" t="str">
        <f>VLOOKUP(Cohort[[#This Row],[Code]],Codes[],COLUMN(Codes[[#Headers],[Obstetric Histpry]]),FALSE)</f>
        <v>Yes</v>
      </c>
      <c r="X623" s="1" t="str">
        <f>VLOOKUP(Cohort[[#This Row],[Code]],Codes[],COLUMN(Codes[[#Headers],[18 Month Follow on Data]]),FALSE)</f>
        <v>Yes</v>
      </c>
    </row>
    <row r="624" spans="1:24" x14ac:dyDescent="0.2">
      <c r="A624" t="s">
        <v>637</v>
      </c>
      <c r="B624">
        <v>0</v>
      </c>
      <c r="C624">
        <v>0</v>
      </c>
      <c r="D624">
        <v>0</v>
      </c>
      <c r="E624">
        <v>0</v>
      </c>
      <c r="F624">
        <v>1</v>
      </c>
      <c r="G624">
        <v>1</v>
      </c>
      <c r="H624">
        <v>1</v>
      </c>
      <c r="I624" t="str" cm="1">
        <f t="array" ref="I624">TEXT(SUM(10^Code_Mask*(Cohort[[#This Row],[Fetal Pilot Scans, validated or not]:[Has child had an 18 month assessment.  NB this includes limited data, courtesy assessments etc]]&gt;0)),"0000000")</f>
        <v>0011100</v>
      </c>
      <c r="M624" s="1" t="str">
        <f>VLOOKUP(Cohort[[#This Row],[Code]],Codes[],COLUMN(Codes[[#Headers],[Meaning]]),FALSE)</f>
        <v>Pre-term and pre-term at term scans, assessed at 18 months</v>
      </c>
      <c r="N624" s="1" t="str">
        <f>VLOOKUP(Cohort[[#This Row],[Code]],Codes[],COLUMN(Codes[[#Headers],[Parents Demographic]]),FALSE)</f>
        <v>Yes</v>
      </c>
      <c r="O624" s="1" t="str">
        <f>VLOOKUP(Cohort[[#This Row],[Code]],Codes[],COLUMN(Codes[[#Headers],[Mother''s Past Medical History]]),FALSE)</f>
        <v>Yes</v>
      </c>
      <c r="P624" s="1" t="str">
        <f>VLOOKUP(Cohort[[#This Row],[Code]],Codes[],COLUMN(Codes[[#Headers],[EDD + Mode of Conception]]),FALSE)</f>
        <v>Yes</v>
      </c>
      <c r="Q624" s="1" t="str">
        <f>VLOOKUP(Cohort[[#This Row],[Code]],Codes[],COLUMN(Codes[[#Headers],[Late Pregnancy History]]),FALSE)</f>
        <v>Yes</v>
      </c>
      <c r="R624" s="1" t="str">
        <f>VLOOKUP(Cohort[[#This Row],[Code]],Codes[],COLUMN(Codes[[#Headers],[Labour History]]),FALSE)</f>
        <v>Yes</v>
      </c>
      <c r="S624" s="1" t="str">
        <f>VLOOKUP(Cohort[[#This Row],[Code]],Codes[],COLUMN(Codes[[#Headers],[Baby Background Information]]),FALSE)</f>
        <v>Yes</v>
      </c>
      <c r="T624" s="1" t="str">
        <f>VLOOKUP(Cohort[[#This Row],[Code]],Codes[],COLUMN(Codes[[#Headers],[EPDS]]),FALSE)</f>
        <v>Yes</v>
      </c>
      <c r="U624" s="1" t="str">
        <f>VLOOKUP(Cohort[[#This Row],[Code]],Codes[],COLUMN(Codes[[#Headers],[Mother''s Medications]]),FALSE)</f>
        <v>Yes</v>
      </c>
      <c r="V624" s="1" t="str">
        <f>VLOOKUP(Cohort[[#This Row],[Code]],Codes[],COLUMN(Codes[[#Headers],[Baby Medications]]),FALSE)</f>
        <v>Yes</v>
      </c>
      <c r="W624" s="1" t="str">
        <f>VLOOKUP(Cohort[[#This Row],[Code]],Codes[],COLUMN(Codes[[#Headers],[Obstetric Histpry]]),FALSE)</f>
        <v>Yes</v>
      </c>
      <c r="X624" s="1" t="str">
        <f>VLOOKUP(Cohort[[#This Row],[Code]],Codes[],COLUMN(Codes[[#Headers],[18 Month Follow on Data]]),FALSE)</f>
        <v>Yes</v>
      </c>
    </row>
    <row r="625" spans="1:24" x14ac:dyDescent="0.2">
      <c r="A625" t="s">
        <v>638</v>
      </c>
      <c r="B625">
        <v>1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 t="str" cm="1">
        <f t="array" ref="I625">TEXT(SUM(10^Code_Mask*(Cohort[[#This Row],[Fetal Pilot Scans, validated or not]:[Has child had an 18 month assessment.  NB this includes limited data, courtesy assessments etc]]&gt;0)),"0000000")</f>
        <v>0000010</v>
      </c>
      <c r="M625" s="1" t="str">
        <f>VLOOKUP(Cohort[[#This Row],[Code]],Codes[],COLUMN(Codes[[#Headers],[Meaning]]),FALSE)</f>
        <v>Fetal pilot.  Not assessed.  Enrolment, EPDS, not cleaned</v>
      </c>
      <c r="N625" s="1" t="str">
        <f>VLOOKUP(Cohort[[#This Row],[Code]],Codes[],COLUMN(Codes[[#Headers],[Parents Demographic]]),FALSE)</f>
        <v>Yes - uncleaned</v>
      </c>
      <c r="O625" s="1" t="str">
        <f>VLOOKUP(Cohort[[#This Row],[Code]],Codes[],COLUMN(Codes[[#Headers],[Mother''s Past Medical History]]),FALSE)</f>
        <v>Yes - uncleaned</v>
      </c>
      <c r="P625" s="1" t="str">
        <f>VLOOKUP(Cohort[[#This Row],[Code]],Codes[],COLUMN(Codes[[#Headers],[EDD + Mode of Conception]]),FALSE)</f>
        <v>Yes - uncleaned</v>
      </c>
      <c r="Q625" s="1" t="str">
        <f>VLOOKUP(Cohort[[#This Row],[Code]],Codes[],COLUMN(Codes[[#Headers],[Late Pregnancy History]]),FALSE)</f>
        <v>No</v>
      </c>
      <c r="R625" s="1" t="str">
        <f>VLOOKUP(Cohort[[#This Row],[Code]],Codes[],COLUMN(Codes[[#Headers],[Labour History]]),FALSE)</f>
        <v>No</v>
      </c>
      <c r="S625" s="1" t="str">
        <f>VLOOKUP(Cohort[[#This Row],[Code]],Codes[],COLUMN(Codes[[#Headers],[Baby Background Information]]),FALSE)</f>
        <v>No</v>
      </c>
      <c r="T625" s="1" t="str">
        <f>VLOOKUP(Cohort[[#This Row],[Code]],Codes[],COLUMN(Codes[[#Headers],[EPDS]]),FALSE)</f>
        <v>Yes</v>
      </c>
      <c r="U625" s="1" t="str">
        <f>VLOOKUP(Cohort[[#This Row],[Code]],Codes[],COLUMN(Codes[[#Headers],[Mother''s Medications]]),FALSE)</f>
        <v>Yes - uncleaned</v>
      </c>
      <c r="V625" s="1" t="str">
        <f>VLOOKUP(Cohort[[#This Row],[Code]],Codes[],COLUMN(Codes[[#Headers],[Baby Medications]]),FALSE)</f>
        <v>No</v>
      </c>
      <c r="W625" s="1" t="str">
        <f>VLOOKUP(Cohort[[#This Row],[Code]],Codes[],COLUMN(Codes[[#Headers],[Obstetric Histpry]]),FALSE)</f>
        <v>Yes - uncleaned</v>
      </c>
      <c r="X625" s="1" t="str">
        <f>VLOOKUP(Cohort[[#This Row],[Code]],Codes[],COLUMN(Codes[[#Headers],[18 Month Follow on Data]]),FALSE)</f>
        <v>No</v>
      </c>
    </row>
    <row r="626" spans="1:24" x14ac:dyDescent="0.2">
      <c r="A626" t="s">
        <v>639</v>
      </c>
      <c r="B626">
        <v>1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 t="str" cm="1">
        <f t="array" ref="I626">TEXT(SUM(10^Code_Mask*(Cohort[[#This Row],[Fetal Pilot Scans, validated or not]:[Has child had an 18 month assessment.  NB this includes limited data, courtesy assessments etc]]&gt;0)),"0000000")</f>
        <v>0000010</v>
      </c>
      <c r="M626" s="1" t="str">
        <f>VLOOKUP(Cohort[[#This Row],[Code]],Codes[],COLUMN(Codes[[#Headers],[Meaning]]),FALSE)</f>
        <v>Fetal pilot.  Not assessed.  Enrolment, EPDS, not cleaned</v>
      </c>
      <c r="N626" s="1" t="str">
        <f>VLOOKUP(Cohort[[#This Row],[Code]],Codes[],COLUMN(Codes[[#Headers],[Parents Demographic]]),FALSE)</f>
        <v>Yes - uncleaned</v>
      </c>
      <c r="O626" s="1" t="str">
        <f>VLOOKUP(Cohort[[#This Row],[Code]],Codes[],COLUMN(Codes[[#Headers],[Mother''s Past Medical History]]),FALSE)</f>
        <v>Yes - uncleaned</v>
      </c>
      <c r="P626" s="1" t="str">
        <f>VLOOKUP(Cohort[[#This Row],[Code]],Codes[],COLUMN(Codes[[#Headers],[EDD + Mode of Conception]]),FALSE)</f>
        <v>Yes - uncleaned</v>
      </c>
      <c r="Q626" s="1" t="str">
        <f>VLOOKUP(Cohort[[#This Row],[Code]],Codes[],COLUMN(Codes[[#Headers],[Late Pregnancy History]]),FALSE)</f>
        <v>No</v>
      </c>
      <c r="R626" s="1" t="str">
        <f>VLOOKUP(Cohort[[#This Row],[Code]],Codes[],COLUMN(Codes[[#Headers],[Labour History]]),FALSE)</f>
        <v>No</v>
      </c>
      <c r="S626" s="1" t="str">
        <f>VLOOKUP(Cohort[[#This Row],[Code]],Codes[],COLUMN(Codes[[#Headers],[Baby Background Information]]),FALSE)</f>
        <v>No</v>
      </c>
      <c r="T626" s="1" t="str">
        <f>VLOOKUP(Cohort[[#This Row],[Code]],Codes[],COLUMN(Codes[[#Headers],[EPDS]]),FALSE)</f>
        <v>Yes</v>
      </c>
      <c r="U626" s="1" t="str">
        <f>VLOOKUP(Cohort[[#This Row],[Code]],Codes[],COLUMN(Codes[[#Headers],[Mother''s Medications]]),FALSE)</f>
        <v>Yes - uncleaned</v>
      </c>
      <c r="V626" s="1" t="str">
        <f>VLOOKUP(Cohort[[#This Row],[Code]],Codes[],COLUMN(Codes[[#Headers],[Baby Medications]]),FALSE)</f>
        <v>No</v>
      </c>
      <c r="W626" s="1" t="str">
        <f>VLOOKUP(Cohort[[#This Row],[Code]],Codes[],COLUMN(Codes[[#Headers],[Obstetric Histpry]]),FALSE)</f>
        <v>Yes - uncleaned</v>
      </c>
      <c r="X626" s="1" t="str">
        <f>VLOOKUP(Cohort[[#This Row],[Code]],Codes[],COLUMN(Codes[[#Headers],[18 Month Follow on Data]]),FALSE)</f>
        <v>No</v>
      </c>
    </row>
    <row r="627" spans="1:24" x14ac:dyDescent="0.2">
      <c r="A627" t="s">
        <v>640</v>
      </c>
      <c r="B627">
        <v>1</v>
      </c>
      <c r="C627">
        <v>0</v>
      </c>
      <c r="D627">
        <v>0</v>
      </c>
      <c r="E627">
        <v>1</v>
      </c>
      <c r="F627">
        <v>0</v>
      </c>
      <c r="G627">
        <v>0</v>
      </c>
      <c r="H627">
        <v>1</v>
      </c>
      <c r="I627" t="str" cm="1">
        <f t="array" ref="I627">TEXT(SUM(10^Code_Mask*(Cohort[[#This Row],[Fetal Pilot Scans, validated or not]:[Has child had an 18 month assessment.  NB this includes limited data, courtesy assessments etc]]&gt;0)),"0000000")</f>
        <v>0100110</v>
      </c>
      <c r="M627" s="1" t="str">
        <f>VLOOKUP(Cohort[[#This Row],[Code]],Codes[],COLUMN(Codes[[#Headers],[Meaning]]),FALSE)</f>
        <v>Term scan + fetal pilot assessed at 18 months</v>
      </c>
      <c r="N627" s="1" t="str">
        <f>VLOOKUP(Cohort[[#This Row],[Code]],Codes[],COLUMN(Codes[[#Headers],[Parents Demographic]]),FALSE)</f>
        <v>Yes</v>
      </c>
      <c r="O627" s="1" t="str">
        <f>VLOOKUP(Cohort[[#This Row],[Code]],Codes[],COLUMN(Codes[[#Headers],[Mother''s Past Medical History]]),FALSE)</f>
        <v>Yes</v>
      </c>
      <c r="P627" s="1" t="str">
        <f>VLOOKUP(Cohort[[#This Row],[Code]],Codes[],COLUMN(Codes[[#Headers],[EDD + Mode of Conception]]),FALSE)</f>
        <v>Yes</v>
      </c>
      <c r="Q627" s="1" t="str">
        <f>VLOOKUP(Cohort[[#This Row],[Code]],Codes[],COLUMN(Codes[[#Headers],[Late Pregnancy History]]),FALSE)</f>
        <v>Yes</v>
      </c>
      <c r="R627" s="1" t="str">
        <f>VLOOKUP(Cohort[[#This Row],[Code]],Codes[],COLUMN(Codes[[#Headers],[Labour History]]),FALSE)</f>
        <v>Yes</v>
      </c>
      <c r="S627" s="1" t="str">
        <f>VLOOKUP(Cohort[[#This Row],[Code]],Codes[],COLUMN(Codes[[#Headers],[Baby Background Information]]),FALSE)</f>
        <v>Yes</v>
      </c>
      <c r="T627" s="1" t="str">
        <f>VLOOKUP(Cohort[[#This Row],[Code]],Codes[],COLUMN(Codes[[#Headers],[EPDS]]),FALSE)</f>
        <v>Yes</v>
      </c>
      <c r="U627" s="1" t="str">
        <f>VLOOKUP(Cohort[[#This Row],[Code]],Codes[],COLUMN(Codes[[#Headers],[Mother''s Medications]]),FALSE)</f>
        <v>Yes</v>
      </c>
      <c r="V627" s="1" t="str">
        <f>VLOOKUP(Cohort[[#This Row],[Code]],Codes[],COLUMN(Codes[[#Headers],[Baby Medications]]),FALSE)</f>
        <v>Yes</v>
      </c>
      <c r="W627" s="1" t="str">
        <f>VLOOKUP(Cohort[[#This Row],[Code]],Codes[],COLUMN(Codes[[#Headers],[Obstetric Histpry]]),FALSE)</f>
        <v>Yes</v>
      </c>
      <c r="X627" s="1" t="str">
        <f>VLOOKUP(Cohort[[#This Row],[Code]],Codes[],COLUMN(Codes[[#Headers],[18 Month Follow on Data]]),FALSE)</f>
        <v>Yes</v>
      </c>
    </row>
    <row r="628" spans="1:24" x14ac:dyDescent="0.2">
      <c r="A628" t="s">
        <v>641</v>
      </c>
      <c r="B628">
        <v>0</v>
      </c>
      <c r="C628">
        <v>0</v>
      </c>
      <c r="D628">
        <v>0</v>
      </c>
      <c r="E628">
        <v>0</v>
      </c>
      <c r="F628">
        <v>1</v>
      </c>
      <c r="G628">
        <v>1</v>
      </c>
      <c r="H628">
        <v>1</v>
      </c>
      <c r="I628" t="str" cm="1">
        <f t="array" ref="I628">TEXT(SUM(10^Code_Mask*(Cohort[[#This Row],[Fetal Pilot Scans, validated or not]:[Has child had an 18 month assessment.  NB this includes limited data, courtesy assessments etc]]&gt;0)),"0000000")</f>
        <v>0011100</v>
      </c>
      <c r="M628" s="1" t="str">
        <f>VLOOKUP(Cohort[[#This Row],[Code]],Codes[],COLUMN(Codes[[#Headers],[Meaning]]),FALSE)</f>
        <v>Pre-term and pre-term at term scans, assessed at 18 months</v>
      </c>
      <c r="N628" s="1" t="str">
        <f>VLOOKUP(Cohort[[#This Row],[Code]],Codes[],COLUMN(Codes[[#Headers],[Parents Demographic]]),FALSE)</f>
        <v>Yes</v>
      </c>
      <c r="O628" s="1" t="str">
        <f>VLOOKUP(Cohort[[#This Row],[Code]],Codes[],COLUMN(Codes[[#Headers],[Mother''s Past Medical History]]),FALSE)</f>
        <v>Yes</v>
      </c>
      <c r="P628" s="1" t="str">
        <f>VLOOKUP(Cohort[[#This Row],[Code]],Codes[],COLUMN(Codes[[#Headers],[EDD + Mode of Conception]]),FALSE)</f>
        <v>Yes</v>
      </c>
      <c r="Q628" s="1" t="str">
        <f>VLOOKUP(Cohort[[#This Row],[Code]],Codes[],COLUMN(Codes[[#Headers],[Late Pregnancy History]]),FALSE)</f>
        <v>Yes</v>
      </c>
      <c r="R628" s="1" t="str">
        <f>VLOOKUP(Cohort[[#This Row],[Code]],Codes[],COLUMN(Codes[[#Headers],[Labour History]]),FALSE)</f>
        <v>Yes</v>
      </c>
      <c r="S628" s="1" t="str">
        <f>VLOOKUP(Cohort[[#This Row],[Code]],Codes[],COLUMN(Codes[[#Headers],[Baby Background Information]]),FALSE)</f>
        <v>Yes</v>
      </c>
      <c r="T628" s="1" t="str">
        <f>VLOOKUP(Cohort[[#This Row],[Code]],Codes[],COLUMN(Codes[[#Headers],[EPDS]]),FALSE)</f>
        <v>Yes</v>
      </c>
      <c r="U628" s="1" t="str">
        <f>VLOOKUP(Cohort[[#This Row],[Code]],Codes[],COLUMN(Codes[[#Headers],[Mother''s Medications]]),FALSE)</f>
        <v>Yes</v>
      </c>
      <c r="V628" s="1" t="str">
        <f>VLOOKUP(Cohort[[#This Row],[Code]],Codes[],COLUMN(Codes[[#Headers],[Baby Medications]]),FALSE)</f>
        <v>Yes</v>
      </c>
      <c r="W628" s="1" t="str">
        <f>VLOOKUP(Cohort[[#This Row],[Code]],Codes[],COLUMN(Codes[[#Headers],[Obstetric Histpry]]),FALSE)</f>
        <v>Yes</v>
      </c>
      <c r="X628" s="1" t="str">
        <f>VLOOKUP(Cohort[[#This Row],[Code]],Codes[],COLUMN(Codes[[#Headers],[18 Month Follow on Data]]),FALSE)</f>
        <v>Yes</v>
      </c>
    </row>
    <row r="629" spans="1:24" x14ac:dyDescent="0.2">
      <c r="A629" t="s">
        <v>642</v>
      </c>
      <c r="B629">
        <v>1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 t="str" cm="1">
        <f t="array" ref="I629">TEXT(SUM(10^Code_Mask*(Cohort[[#This Row],[Fetal Pilot Scans, validated or not]:[Has child had an 18 month assessment.  NB this includes limited data, courtesy assessments etc]]&gt;0)),"0000000")</f>
        <v>0000010</v>
      </c>
      <c r="M629" s="1" t="str">
        <f>VLOOKUP(Cohort[[#This Row],[Code]],Codes[],COLUMN(Codes[[#Headers],[Meaning]]),FALSE)</f>
        <v>Fetal pilot.  Not assessed.  Enrolment, EPDS, not cleaned</v>
      </c>
      <c r="N629" s="1" t="str">
        <f>VLOOKUP(Cohort[[#This Row],[Code]],Codes[],COLUMN(Codes[[#Headers],[Parents Demographic]]),FALSE)</f>
        <v>Yes - uncleaned</v>
      </c>
      <c r="O629" s="1" t="str">
        <f>VLOOKUP(Cohort[[#This Row],[Code]],Codes[],COLUMN(Codes[[#Headers],[Mother''s Past Medical History]]),FALSE)</f>
        <v>Yes - uncleaned</v>
      </c>
      <c r="P629" s="1" t="str">
        <f>VLOOKUP(Cohort[[#This Row],[Code]],Codes[],COLUMN(Codes[[#Headers],[EDD + Mode of Conception]]),FALSE)</f>
        <v>Yes - uncleaned</v>
      </c>
      <c r="Q629" s="1" t="str">
        <f>VLOOKUP(Cohort[[#This Row],[Code]],Codes[],COLUMN(Codes[[#Headers],[Late Pregnancy History]]),FALSE)</f>
        <v>No</v>
      </c>
      <c r="R629" s="1" t="str">
        <f>VLOOKUP(Cohort[[#This Row],[Code]],Codes[],COLUMN(Codes[[#Headers],[Labour History]]),FALSE)</f>
        <v>No</v>
      </c>
      <c r="S629" s="1" t="str">
        <f>VLOOKUP(Cohort[[#This Row],[Code]],Codes[],COLUMN(Codes[[#Headers],[Baby Background Information]]),FALSE)</f>
        <v>No</v>
      </c>
      <c r="T629" s="1" t="str">
        <f>VLOOKUP(Cohort[[#This Row],[Code]],Codes[],COLUMN(Codes[[#Headers],[EPDS]]),FALSE)</f>
        <v>Yes</v>
      </c>
      <c r="U629" s="1" t="str">
        <f>VLOOKUP(Cohort[[#This Row],[Code]],Codes[],COLUMN(Codes[[#Headers],[Mother''s Medications]]),FALSE)</f>
        <v>Yes - uncleaned</v>
      </c>
      <c r="V629" s="1" t="str">
        <f>VLOOKUP(Cohort[[#This Row],[Code]],Codes[],COLUMN(Codes[[#Headers],[Baby Medications]]),FALSE)</f>
        <v>No</v>
      </c>
      <c r="W629" s="1" t="str">
        <f>VLOOKUP(Cohort[[#This Row],[Code]],Codes[],COLUMN(Codes[[#Headers],[Obstetric Histpry]]),FALSE)</f>
        <v>Yes - uncleaned</v>
      </c>
      <c r="X629" s="1" t="str">
        <f>VLOOKUP(Cohort[[#This Row],[Code]],Codes[],COLUMN(Codes[[#Headers],[18 Month Follow on Data]]),FALSE)</f>
        <v>No</v>
      </c>
    </row>
    <row r="630" spans="1:24" x14ac:dyDescent="0.2">
      <c r="A630" t="s">
        <v>643</v>
      </c>
      <c r="B630">
        <v>0</v>
      </c>
      <c r="C630">
        <v>0</v>
      </c>
      <c r="D630">
        <v>0</v>
      </c>
      <c r="E630">
        <v>1</v>
      </c>
      <c r="F630">
        <v>0</v>
      </c>
      <c r="G630">
        <v>0</v>
      </c>
      <c r="H630">
        <v>1</v>
      </c>
      <c r="I630" t="str" cm="1">
        <f t="array" ref="I630">TEXT(SUM(10^Code_Mask*(Cohort[[#This Row],[Fetal Pilot Scans, validated or not]:[Has child had an 18 month assessment.  NB this includes limited data, courtesy assessments etc]]&gt;0)),"0000000")</f>
        <v>0100100</v>
      </c>
      <c r="M630" s="1" t="str">
        <f>VLOOKUP(Cohort[[#This Row],[Code]],Codes[],COLUMN(Codes[[#Headers],[Meaning]]),FALSE)</f>
        <v>Term scan, Assessed at 18 months</v>
      </c>
      <c r="N630" s="1" t="str">
        <f>VLOOKUP(Cohort[[#This Row],[Code]],Codes[],COLUMN(Codes[[#Headers],[Parents Demographic]]),FALSE)</f>
        <v>Yes</v>
      </c>
      <c r="O630" s="1" t="str">
        <f>VLOOKUP(Cohort[[#This Row],[Code]],Codes[],COLUMN(Codes[[#Headers],[Mother''s Past Medical History]]),FALSE)</f>
        <v>Yes</v>
      </c>
      <c r="P630" s="1" t="str">
        <f>VLOOKUP(Cohort[[#This Row],[Code]],Codes[],COLUMN(Codes[[#Headers],[EDD + Mode of Conception]]),FALSE)</f>
        <v>Yes</v>
      </c>
      <c r="Q630" s="1" t="str">
        <f>VLOOKUP(Cohort[[#This Row],[Code]],Codes[],COLUMN(Codes[[#Headers],[Late Pregnancy History]]),FALSE)</f>
        <v>Yes</v>
      </c>
      <c r="R630" s="1" t="str">
        <f>VLOOKUP(Cohort[[#This Row],[Code]],Codes[],COLUMN(Codes[[#Headers],[Labour History]]),FALSE)</f>
        <v>Yes</v>
      </c>
      <c r="S630" s="1" t="str">
        <f>VLOOKUP(Cohort[[#This Row],[Code]],Codes[],COLUMN(Codes[[#Headers],[Baby Background Information]]),FALSE)</f>
        <v>Yes</v>
      </c>
      <c r="T630" s="1" t="str">
        <f>VLOOKUP(Cohort[[#This Row],[Code]],Codes[],COLUMN(Codes[[#Headers],[EPDS]]),FALSE)</f>
        <v>Yes</v>
      </c>
      <c r="U630" s="1" t="str">
        <f>VLOOKUP(Cohort[[#This Row],[Code]],Codes[],COLUMN(Codes[[#Headers],[Mother''s Medications]]),FALSE)</f>
        <v>Yes</v>
      </c>
      <c r="V630" s="1" t="str">
        <f>VLOOKUP(Cohort[[#This Row],[Code]],Codes[],COLUMN(Codes[[#Headers],[Baby Medications]]),FALSE)</f>
        <v>Yes</v>
      </c>
      <c r="W630" s="1" t="str">
        <f>VLOOKUP(Cohort[[#This Row],[Code]],Codes[],COLUMN(Codes[[#Headers],[Obstetric Histpry]]),FALSE)</f>
        <v>Yes</v>
      </c>
      <c r="X630" s="1" t="str">
        <f>VLOOKUP(Cohort[[#This Row],[Code]],Codes[],COLUMN(Codes[[#Headers],[18 Month Follow on Data]]),FALSE)</f>
        <v>Yes</v>
      </c>
    </row>
    <row r="631" spans="1:24" x14ac:dyDescent="0.2">
      <c r="A631" t="s">
        <v>644</v>
      </c>
      <c r="B631">
        <v>0</v>
      </c>
      <c r="C631">
        <v>0</v>
      </c>
      <c r="D631">
        <v>0</v>
      </c>
      <c r="E631">
        <v>1</v>
      </c>
      <c r="F631">
        <v>0</v>
      </c>
      <c r="G631">
        <v>0</v>
      </c>
      <c r="H631">
        <v>0</v>
      </c>
      <c r="I631" t="str" cm="1">
        <f t="array" ref="I631">TEXT(SUM(10^Code_Mask*(Cohort[[#This Row],[Fetal Pilot Scans, validated or not]:[Has child had an 18 month assessment.  NB this includes limited data, courtesy assessments etc]]&gt;0)),"0000000")</f>
        <v>0100000</v>
      </c>
      <c r="M631" s="1" t="str">
        <f>VLOOKUP(Cohort[[#This Row],[Code]],Codes[],COLUMN(Codes[[#Headers],[Meaning]]),FALSE)</f>
        <v>Term scan, not assessed</v>
      </c>
      <c r="N631" s="1" t="str">
        <f>VLOOKUP(Cohort[[#This Row],[Code]],Codes[],COLUMN(Codes[[#Headers],[Parents Demographic]]),FALSE)</f>
        <v>Yes</v>
      </c>
      <c r="O631" s="1" t="str">
        <f>VLOOKUP(Cohort[[#This Row],[Code]],Codes[],COLUMN(Codes[[#Headers],[Mother''s Past Medical History]]),FALSE)</f>
        <v>Yes</v>
      </c>
      <c r="P631" s="1" t="str">
        <f>VLOOKUP(Cohort[[#This Row],[Code]],Codes[],COLUMN(Codes[[#Headers],[EDD + Mode of Conception]]),FALSE)</f>
        <v>Yes</v>
      </c>
      <c r="Q631" s="1" t="str">
        <f>VLOOKUP(Cohort[[#This Row],[Code]],Codes[],COLUMN(Codes[[#Headers],[Late Pregnancy History]]),FALSE)</f>
        <v>Yes</v>
      </c>
      <c r="R631" s="1" t="str">
        <f>VLOOKUP(Cohort[[#This Row],[Code]],Codes[],COLUMN(Codes[[#Headers],[Labour History]]),FALSE)</f>
        <v>Yes</v>
      </c>
      <c r="S631" s="1" t="str">
        <f>VLOOKUP(Cohort[[#This Row],[Code]],Codes[],COLUMN(Codes[[#Headers],[Baby Background Information]]),FALSE)</f>
        <v>Yes</v>
      </c>
      <c r="T631" s="1" t="str">
        <f>VLOOKUP(Cohort[[#This Row],[Code]],Codes[],COLUMN(Codes[[#Headers],[EPDS]]),FALSE)</f>
        <v>Yes</v>
      </c>
      <c r="U631" s="1" t="str">
        <f>VLOOKUP(Cohort[[#This Row],[Code]],Codes[],COLUMN(Codes[[#Headers],[Mother''s Medications]]),FALSE)</f>
        <v>Yes</v>
      </c>
      <c r="V631" s="1" t="str">
        <f>VLOOKUP(Cohort[[#This Row],[Code]],Codes[],COLUMN(Codes[[#Headers],[Baby Medications]]),FALSE)</f>
        <v>Yes</v>
      </c>
      <c r="W631" s="1" t="str">
        <f>VLOOKUP(Cohort[[#This Row],[Code]],Codes[],COLUMN(Codes[[#Headers],[Obstetric Histpry]]),FALSE)</f>
        <v>Yes</v>
      </c>
      <c r="X631" s="1" t="str">
        <f>VLOOKUP(Cohort[[#This Row],[Code]],Codes[],COLUMN(Codes[[#Headers],[18 Month Follow on Data]]),FALSE)</f>
        <v>No</v>
      </c>
    </row>
    <row r="632" spans="1:24" x14ac:dyDescent="0.2">
      <c r="A632" t="s">
        <v>645</v>
      </c>
      <c r="B632">
        <v>1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 t="str" cm="1">
        <f t="array" ref="I632">TEXT(SUM(10^Code_Mask*(Cohort[[#This Row],[Fetal Pilot Scans, validated or not]:[Has child had an 18 month assessment.  NB this includes limited data, courtesy assessments etc]]&gt;0)),"0000000")</f>
        <v>0000010</v>
      </c>
      <c r="M632" s="1" t="str">
        <f>VLOOKUP(Cohort[[#This Row],[Code]],Codes[],COLUMN(Codes[[#Headers],[Meaning]]),FALSE)</f>
        <v>Fetal pilot.  Not assessed.  Enrolment, EPDS, not cleaned</v>
      </c>
      <c r="N632" s="1" t="str">
        <f>VLOOKUP(Cohort[[#This Row],[Code]],Codes[],COLUMN(Codes[[#Headers],[Parents Demographic]]),FALSE)</f>
        <v>Yes - uncleaned</v>
      </c>
      <c r="O632" s="1" t="str">
        <f>VLOOKUP(Cohort[[#This Row],[Code]],Codes[],COLUMN(Codes[[#Headers],[Mother''s Past Medical History]]),FALSE)</f>
        <v>Yes - uncleaned</v>
      </c>
      <c r="P632" s="1" t="str">
        <f>VLOOKUP(Cohort[[#This Row],[Code]],Codes[],COLUMN(Codes[[#Headers],[EDD + Mode of Conception]]),FALSE)</f>
        <v>Yes - uncleaned</v>
      </c>
      <c r="Q632" s="1" t="str">
        <f>VLOOKUP(Cohort[[#This Row],[Code]],Codes[],COLUMN(Codes[[#Headers],[Late Pregnancy History]]),FALSE)</f>
        <v>No</v>
      </c>
      <c r="R632" s="1" t="str">
        <f>VLOOKUP(Cohort[[#This Row],[Code]],Codes[],COLUMN(Codes[[#Headers],[Labour History]]),FALSE)</f>
        <v>No</v>
      </c>
      <c r="S632" s="1" t="str">
        <f>VLOOKUP(Cohort[[#This Row],[Code]],Codes[],COLUMN(Codes[[#Headers],[Baby Background Information]]),FALSE)</f>
        <v>No</v>
      </c>
      <c r="T632" s="1" t="str">
        <f>VLOOKUP(Cohort[[#This Row],[Code]],Codes[],COLUMN(Codes[[#Headers],[EPDS]]),FALSE)</f>
        <v>Yes</v>
      </c>
      <c r="U632" s="1" t="str">
        <f>VLOOKUP(Cohort[[#This Row],[Code]],Codes[],COLUMN(Codes[[#Headers],[Mother''s Medications]]),FALSE)</f>
        <v>Yes - uncleaned</v>
      </c>
      <c r="V632" s="1" t="str">
        <f>VLOOKUP(Cohort[[#This Row],[Code]],Codes[],COLUMN(Codes[[#Headers],[Baby Medications]]),FALSE)</f>
        <v>No</v>
      </c>
      <c r="W632" s="1" t="str">
        <f>VLOOKUP(Cohort[[#This Row],[Code]],Codes[],COLUMN(Codes[[#Headers],[Obstetric Histpry]]),FALSE)</f>
        <v>Yes - uncleaned</v>
      </c>
      <c r="X632" s="1" t="str">
        <f>VLOOKUP(Cohort[[#This Row],[Code]],Codes[],COLUMN(Codes[[#Headers],[18 Month Follow on Data]]),FALSE)</f>
        <v>No</v>
      </c>
    </row>
    <row r="633" spans="1:24" x14ac:dyDescent="0.2">
      <c r="A633" t="s">
        <v>646</v>
      </c>
      <c r="B633">
        <v>0</v>
      </c>
      <c r="C633">
        <v>0</v>
      </c>
      <c r="D633">
        <v>0</v>
      </c>
      <c r="E633">
        <v>0</v>
      </c>
      <c r="F633">
        <v>1</v>
      </c>
      <c r="G633">
        <v>1</v>
      </c>
      <c r="H633">
        <v>0</v>
      </c>
      <c r="I633" t="str" cm="1">
        <f t="array" ref="I633">TEXT(SUM(10^Code_Mask*(Cohort[[#This Row],[Fetal Pilot Scans, validated or not]:[Has child had an 18 month assessment.  NB this includes limited data, courtesy assessments etc]]&gt;0)),"0000000")</f>
        <v>0011000</v>
      </c>
      <c r="M633" s="1" t="str">
        <f>VLOOKUP(Cohort[[#This Row],[Code]],Codes[],COLUMN(Codes[[#Headers],[Meaning]]),FALSE)</f>
        <v>Pre-term and pre-term at term scans, not assessed</v>
      </c>
      <c r="N633" s="1" t="str">
        <f>VLOOKUP(Cohort[[#This Row],[Code]],Codes[],COLUMN(Codes[[#Headers],[Parents Demographic]]),FALSE)</f>
        <v>Yes</v>
      </c>
      <c r="O633" s="1" t="str">
        <f>VLOOKUP(Cohort[[#This Row],[Code]],Codes[],COLUMN(Codes[[#Headers],[Mother''s Past Medical History]]),FALSE)</f>
        <v>Yes</v>
      </c>
      <c r="P633" s="1" t="str">
        <f>VLOOKUP(Cohort[[#This Row],[Code]],Codes[],COLUMN(Codes[[#Headers],[EDD + Mode of Conception]]),FALSE)</f>
        <v>Yes</v>
      </c>
      <c r="Q633" s="1" t="str">
        <f>VLOOKUP(Cohort[[#This Row],[Code]],Codes[],COLUMN(Codes[[#Headers],[Late Pregnancy History]]),FALSE)</f>
        <v>Yes</v>
      </c>
      <c r="R633" s="1" t="str">
        <f>VLOOKUP(Cohort[[#This Row],[Code]],Codes[],COLUMN(Codes[[#Headers],[Labour History]]),FALSE)</f>
        <v>Yes</v>
      </c>
      <c r="S633" s="1" t="str">
        <f>VLOOKUP(Cohort[[#This Row],[Code]],Codes[],COLUMN(Codes[[#Headers],[Baby Background Information]]),FALSE)</f>
        <v>Yes</v>
      </c>
      <c r="T633" s="1" t="str">
        <f>VLOOKUP(Cohort[[#This Row],[Code]],Codes[],COLUMN(Codes[[#Headers],[EPDS]]),FALSE)</f>
        <v>Yes</v>
      </c>
      <c r="U633" s="1" t="str">
        <f>VLOOKUP(Cohort[[#This Row],[Code]],Codes[],COLUMN(Codes[[#Headers],[Mother''s Medications]]),FALSE)</f>
        <v>Yes</v>
      </c>
      <c r="V633" s="1" t="str">
        <f>VLOOKUP(Cohort[[#This Row],[Code]],Codes[],COLUMN(Codes[[#Headers],[Baby Medications]]),FALSE)</f>
        <v>Yes</v>
      </c>
      <c r="W633" s="1" t="str">
        <f>VLOOKUP(Cohort[[#This Row],[Code]],Codes[],COLUMN(Codes[[#Headers],[Obstetric Histpry]]),FALSE)</f>
        <v>Yes</v>
      </c>
      <c r="X633" s="1" t="str">
        <f>VLOOKUP(Cohort[[#This Row],[Code]],Codes[],COLUMN(Codes[[#Headers],[18 Month Follow on Data]]),FALSE)</f>
        <v>No</v>
      </c>
    </row>
    <row r="634" spans="1:24" x14ac:dyDescent="0.2">
      <c r="A634" t="s">
        <v>647</v>
      </c>
      <c r="B634">
        <v>0</v>
      </c>
      <c r="C634">
        <v>0</v>
      </c>
      <c r="D634">
        <v>0</v>
      </c>
      <c r="E634">
        <v>1</v>
      </c>
      <c r="F634">
        <v>0</v>
      </c>
      <c r="G634">
        <v>0</v>
      </c>
      <c r="H634">
        <v>1</v>
      </c>
      <c r="I634" t="str" cm="1">
        <f t="array" ref="I634">TEXT(SUM(10^Code_Mask*(Cohort[[#This Row],[Fetal Pilot Scans, validated or not]:[Has child had an 18 month assessment.  NB this includes limited data, courtesy assessments etc]]&gt;0)),"0000000")</f>
        <v>0100100</v>
      </c>
      <c r="M634" s="1" t="str">
        <f>VLOOKUP(Cohort[[#This Row],[Code]],Codes[],COLUMN(Codes[[#Headers],[Meaning]]),FALSE)</f>
        <v>Term scan, Assessed at 18 months</v>
      </c>
      <c r="N634" s="1" t="str">
        <f>VLOOKUP(Cohort[[#This Row],[Code]],Codes[],COLUMN(Codes[[#Headers],[Parents Demographic]]),FALSE)</f>
        <v>Yes</v>
      </c>
      <c r="O634" s="1" t="str">
        <f>VLOOKUP(Cohort[[#This Row],[Code]],Codes[],COLUMN(Codes[[#Headers],[Mother''s Past Medical History]]),FALSE)</f>
        <v>Yes</v>
      </c>
      <c r="P634" s="1" t="str">
        <f>VLOOKUP(Cohort[[#This Row],[Code]],Codes[],COLUMN(Codes[[#Headers],[EDD + Mode of Conception]]),FALSE)</f>
        <v>Yes</v>
      </c>
      <c r="Q634" s="1" t="str">
        <f>VLOOKUP(Cohort[[#This Row],[Code]],Codes[],COLUMN(Codes[[#Headers],[Late Pregnancy History]]),FALSE)</f>
        <v>Yes</v>
      </c>
      <c r="R634" s="1" t="str">
        <f>VLOOKUP(Cohort[[#This Row],[Code]],Codes[],COLUMN(Codes[[#Headers],[Labour History]]),FALSE)</f>
        <v>Yes</v>
      </c>
      <c r="S634" s="1" t="str">
        <f>VLOOKUP(Cohort[[#This Row],[Code]],Codes[],COLUMN(Codes[[#Headers],[Baby Background Information]]),FALSE)</f>
        <v>Yes</v>
      </c>
      <c r="T634" s="1" t="str">
        <f>VLOOKUP(Cohort[[#This Row],[Code]],Codes[],COLUMN(Codes[[#Headers],[EPDS]]),FALSE)</f>
        <v>Yes</v>
      </c>
      <c r="U634" s="1" t="str">
        <f>VLOOKUP(Cohort[[#This Row],[Code]],Codes[],COLUMN(Codes[[#Headers],[Mother''s Medications]]),FALSE)</f>
        <v>Yes</v>
      </c>
      <c r="V634" s="1" t="str">
        <f>VLOOKUP(Cohort[[#This Row],[Code]],Codes[],COLUMN(Codes[[#Headers],[Baby Medications]]),FALSE)</f>
        <v>Yes</v>
      </c>
      <c r="W634" s="1" t="str">
        <f>VLOOKUP(Cohort[[#This Row],[Code]],Codes[],COLUMN(Codes[[#Headers],[Obstetric Histpry]]),FALSE)</f>
        <v>Yes</v>
      </c>
      <c r="X634" s="1" t="str">
        <f>VLOOKUP(Cohort[[#This Row],[Code]],Codes[],COLUMN(Codes[[#Headers],[18 Month Follow on Data]]),FALSE)</f>
        <v>Yes</v>
      </c>
    </row>
    <row r="635" spans="1:24" x14ac:dyDescent="0.2">
      <c r="A635" t="s">
        <v>648</v>
      </c>
      <c r="B635">
        <v>1</v>
      </c>
      <c r="C635">
        <v>0</v>
      </c>
      <c r="D635">
        <v>0</v>
      </c>
      <c r="E635">
        <v>1</v>
      </c>
      <c r="F635">
        <v>0</v>
      </c>
      <c r="G635">
        <v>0</v>
      </c>
      <c r="H635">
        <v>1</v>
      </c>
      <c r="I635" t="str" cm="1">
        <f t="array" ref="I635">TEXT(SUM(10^Code_Mask*(Cohort[[#This Row],[Fetal Pilot Scans, validated or not]:[Has child had an 18 month assessment.  NB this includes limited data, courtesy assessments etc]]&gt;0)),"0000000")</f>
        <v>0100110</v>
      </c>
      <c r="M635" s="1" t="str">
        <f>VLOOKUP(Cohort[[#This Row],[Code]],Codes[],COLUMN(Codes[[#Headers],[Meaning]]),FALSE)</f>
        <v>Term scan + fetal pilot assessed at 18 months</v>
      </c>
      <c r="N635" s="1" t="str">
        <f>VLOOKUP(Cohort[[#This Row],[Code]],Codes[],COLUMN(Codes[[#Headers],[Parents Demographic]]),FALSE)</f>
        <v>Yes</v>
      </c>
      <c r="O635" s="1" t="str">
        <f>VLOOKUP(Cohort[[#This Row],[Code]],Codes[],COLUMN(Codes[[#Headers],[Mother''s Past Medical History]]),FALSE)</f>
        <v>Yes</v>
      </c>
      <c r="P635" s="1" t="str">
        <f>VLOOKUP(Cohort[[#This Row],[Code]],Codes[],COLUMN(Codes[[#Headers],[EDD + Mode of Conception]]),FALSE)</f>
        <v>Yes</v>
      </c>
      <c r="Q635" s="1" t="str">
        <f>VLOOKUP(Cohort[[#This Row],[Code]],Codes[],COLUMN(Codes[[#Headers],[Late Pregnancy History]]),FALSE)</f>
        <v>Yes</v>
      </c>
      <c r="R635" s="1" t="str">
        <f>VLOOKUP(Cohort[[#This Row],[Code]],Codes[],COLUMN(Codes[[#Headers],[Labour History]]),FALSE)</f>
        <v>Yes</v>
      </c>
      <c r="S635" s="1" t="str">
        <f>VLOOKUP(Cohort[[#This Row],[Code]],Codes[],COLUMN(Codes[[#Headers],[Baby Background Information]]),FALSE)</f>
        <v>Yes</v>
      </c>
      <c r="T635" s="1" t="str">
        <f>VLOOKUP(Cohort[[#This Row],[Code]],Codes[],COLUMN(Codes[[#Headers],[EPDS]]),FALSE)</f>
        <v>Yes</v>
      </c>
      <c r="U635" s="1" t="str">
        <f>VLOOKUP(Cohort[[#This Row],[Code]],Codes[],COLUMN(Codes[[#Headers],[Mother''s Medications]]),FALSE)</f>
        <v>Yes</v>
      </c>
      <c r="V635" s="1" t="str">
        <f>VLOOKUP(Cohort[[#This Row],[Code]],Codes[],COLUMN(Codes[[#Headers],[Baby Medications]]),FALSE)</f>
        <v>Yes</v>
      </c>
      <c r="W635" s="1" t="str">
        <f>VLOOKUP(Cohort[[#This Row],[Code]],Codes[],COLUMN(Codes[[#Headers],[Obstetric Histpry]]),FALSE)</f>
        <v>Yes</v>
      </c>
      <c r="X635" s="1" t="str">
        <f>VLOOKUP(Cohort[[#This Row],[Code]],Codes[],COLUMN(Codes[[#Headers],[18 Month Follow on Data]]),FALSE)</f>
        <v>Yes</v>
      </c>
    </row>
    <row r="636" spans="1:24" x14ac:dyDescent="0.2">
      <c r="A636" t="s">
        <v>649</v>
      </c>
      <c r="B636">
        <v>1</v>
      </c>
      <c r="C636">
        <v>0</v>
      </c>
      <c r="D636">
        <v>0</v>
      </c>
      <c r="E636">
        <v>1</v>
      </c>
      <c r="F636">
        <v>0</v>
      </c>
      <c r="G636">
        <v>0</v>
      </c>
      <c r="H636">
        <v>1</v>
      </c>
      <c r="I636" t="str" cm="1">
        <f t="array" ref="I636">TEXT(SUM(10^Code_Mask*(Cohort[[#This Row],[Fetal Pilot Scans, validated or not]:[Has child had an 18 month assessment.  NB this includes limited data, courtesy assessments etc]]&gt;0)),"0000000")</f>
        <v>0100110</v>
      </c>
      <c r="M636" s="1" t="str">
        <f>VLOOKUP(Cohort[[#This Row],[Code]],Codes[],COLUMN(Codes[[#Headers],[Meaning]]),FALSE)</f>
        <v>Term scan + fetal pilot assessed at 18 months</v>
      </c>
      <c r="N636" s="1" t="str">
        <f>VLOOKUP(Cohort[[#This Row],[Code]],Codes[],COLUMN(Codes[[#Headers],[Parents Demographic]]),FALSE)</f>
        <v>Yes</v>
      </c>
      <c r="O636" s="1" t="str">
        <f>VLOOKUP(Cohort[[#This Row],[Code]],Codes[],COLUMN(Codes[[#Headers],[Mother''s Past Medical History]]),FALSE)</f>
        <v>Yes</v>
      </c>
      <c r="P636" s="1" t="str">
        <f>VLOOKUP(Cohort[[#This Row],[Code]],Codes[],COLUMN(Codes[[#Headers],[EDD + Mode of Conception]]),FALSE)</f>
        <v>Yes</v>
      </c>
      <c r="Q636" s="1" t="str">
        <f>VLOOKUP(Cohort[[#This Row],[Code]],Codes[],COLUMN(Codes[[#Headers],[Late Pregnancy History]]),FALSE)</f>
        <v>Yes</v>
      </c>
      <c r="R636" s="1" t="str">
        <f>VLOOKUP(Cohort[[#This Row],[Code]],Codes[],COLUMN(Codes[[#Headers],[Labour History]]),FALSE)</f>
        <v>Yes</v>
      </c>
      <c r="S636" s="1" t="str">
        <f>VLOOKUP(Cohort[[#This Row],[Code]],Codes[],COLUMN(Codes[[#Headers],[Baby Background Information]]),FALSE)</f>
        <v>Yes</v>
      </c>
      <c r="T636" s="1" t="str">
        <f>VLOOKUP(Cohort[[#This Row],[Code]],Codes[],COLUMN(Codes[[#Headers],[EPDS]]),FALSE)</f>
        <v>Yes</v>
      </c>
      <c r="U636" s="1" t="str">
        <f>VLOOKUP(Cohort[[#This Row],[Code]],Codes[],COLUMN(Codes[[#Headers],[Mother''s Medications]]),FALSE)</f>
        <v>Yes</v>
      </c>
      <c r="V636" s="1" t="str">
        <f>VLOOKUP(Cohort[[#This Row],[Code]],Codes[],COLUMN(Codes[[#Headers],[Baby Medications]]),FALSE)</f>
        <v>Yes</v>
      </c>
      <c r="W636" s="1" t="str">
        <f>VLOOKUP(Cohort[[#This Row],[Code]],Codes[],COLUMN(Codes[[#Headers],[Obstetric Histpry]]),FALSE)</f>
        <v>Yes</v>
      </c>
      <c r="X636" s="1" t="str">
        <f>VLOOKUP(Cohort[[#This Row],[Code]],Codes[],COLUMN(Codes[[#Headers],[18 Month Follow on Data]]),FALSE)</f>
        <v>Yes</v>
      </c>
    </row>
    <row r="637" spans="1:24" ht="51" x14ac:dyDescent="0.2">
      <c r="A637" t="s">
        <v>650</v>
      </c>
      <c r="B637">
        <v>0</v>
      </c>
      <c r="C637">
        <v>0</v>
      </c>
      <c r="D637">
        <v>0</v>
      </c>
      <c r="E637">
        <v>0</v>
      </c>
      <c r="F637">
        <v>1</v>
      </c>
      <c r="G637">
        <v>0</v>
      </c>
      <c r="H637">
        <v>0</v>
      </c>
      <c r="I637" t="str" cm="1">
        <f t="array" ref="I637">TEXT(SUM(10^Code_Mask*(Cohort[[#This Row],[Fetal Pilot Scans, validated or not]:[Has child had an 18 month assessment.  NB this includes limited data, courtesy assessments etc]]&gt;0)),"0000000")</f>
        <v>0010000</v>
      </c>
      <c r="K637" s="1" t="s">
        <v>16</v>
      </c>
      <c r="M637" s="1" t="str">
        <f>VLOOKUP(Cohort[[#This Row],[Code]],Codes[],COLUMN(Codes[[#Headers],[Meaning]]),FALSE)</f>
        <v>Pre-term scan, no other scans, not assessed</v>
      </c>
      <c r="N637" s="1" t="str">
        <f>VLOOKUP(Cohort[[#This Row],[Code]],Codes[],COLUMN(Codes[[#Headers],[Parents Demographic]]),FALSE)</f>
        <v>Yes</v>
      </c>
      <c r="O637" s="1" t="str">
        <f>VLOOKUP(Cohort[[#This Row],[Code]],Codes[],COLUMN(Codes[[#Headers],[Mother''s Past Medical History]]),FALSE)</f>
        <v>Yes</v>
      </c>
      <c r="P637" s="1" t="str">
        <f>VLOOKUP(Cohort[[#This Row],[Code]],Codes[],COLUMN(Codes[[#Headers],[EDD + Mode of Conception]]),FALSE)</f>
        <v>Yes</v>
      </c>
      <c r="Q637" s="1" t="str">
        <f>VLOOKUP(Cohort[[#This Row],[Code]],Codes[],COLUMN(Codes[[#Headers],[Late Pregnancy History]]),FALSE)</f>
        <v>Yes</v>
      </c>
      <c r="R637" s="1" t="str">
        <f>VLOOKUP(Cohort[[#This Row],[Code]],Codes[],COLUMN(Codes[[#Headers],[Labour History]]),FALSE)</f>
        <v>Yes</v>
      </c>
      <c r="S637" s="1" t="str">
        <f>VLOOKUP(Cohort[[#This Row],[Code]],Codes[],COLUMN(Codes[[#Headers],[Baby Background Information]]),FALSE)</f>
        <v>Yes</v>
      </c>
      <c r="T637" s="1" t="str">
        <f>VLOOKUP(Cohort[[#This Row],[Code]],Codes[],COLUMN(Codes[[#Headers],[EPDS]]),FALSE)</f>
        <v>Yes</v>
      </c>
      <c r="U637" s="1" t="str">
        <f>VLOOKUP(Cohort[[#This Row],[Code]],Codes[],COLUMN(Codes[[#Headers],[Mother''s Medications]]),FALSE)</f>
        <v>Yes</v>
      </c>
      <c r="V637" s="1" t="str">
        <f>VLOOKUP(Cohort[[#This Row],[Code]],Codes[],COLUMN(Codes[[#Headers],[Baby Medications]]),FALSE)</f>
        <v>Yes</v>
      </c>
      <c r="W637" s="1" t="str">
        <f>VLOOKUP(Cohort[[#This Row],[Code]],Codes[],COLUMN(Codes[[#Headers],[Obstetric Histpry]]),FALSE)</f>
        <v>Yes</v>
      </c>
      <c r="X637" s="1" t="str">
        <f>VLOOKUP(Cohort[[#This Row],[Code]],Codes[],COLUMN(Codes[[#Headers],[18 Month Follow on Data]]),FALSE)</f>
        <v>No</v>
      </c>
    </row>
    <row r="638" spans="1:24" x14ac:dyDescent="0.2">
      <c r="A638" t="s">
        <v>651</v>
      </c>
      <c r="B638">
        <v>0</v>
      </c>
      <c r="C638">
        <v>0</v>
      </c>
      <c r="D638">
        <v>0</v>
      </c>
      <c r="E638">
        <v>1</v>
      </c>
      <c r="F638">
        <v>0</v>
      </c>
      <c r="G638">
        <v>0</v>
      </c>
      <c r="H638">
        <v>1</v>
      </c>
      <c r="I638" t="str" cm="1">
        <f t="array" ref="I638">TEXT(SUM(10^Code_Mask*(Cohort[[#This Row],[Fetal Pilot Scans, validated or not]:[Has child had an 18 month assessment.  NB this includes limited data, courtesy assessments etc]]&gt;0)),"0000000")</f>
        <v>0100100</v>
      </c>
      <c r="M638" s="1" t="str">
        <f>VLOOKUP(Cohort[[#This Row],[Code]],Codes[],COLUMN(Codes[[#Headers],[Meaning]]),FALSE)</f>
        <v>Term scan, Assessed at 18 months</v>
      </c>
      <c r="N638" s="1" t="str">
        <f>VLOOKUP(Cohort[[#This Row],[Code]],Codes[],COLUMN(Codes[[#Headers],[Parents Demographic]]),FALSE)</f>
        <v>Yes</v>
      </c>
      <c r="O638" s="1" t="str">
        <f>VLOOKUP(Cohort[[#This Row],[Code]],Codes[],COLUMN(Codes[[#Headers],[Mother''s Past Medical History]]),FALSE)</f>
        <v>Yes</v>
      </c>
      <c r="P638" s="1" t="str">
        <f>VLOOKUP(Cohort[[#This Row],[Code]],Codes[],COLUMN(Codes[[#Headers],[EDD + Mode of Conception]]),FALSE)</f>
        <v>Yes</v>
      </c>
      <c r="Q638" s="1" t="str">
        <f>VLOOKUP(Cohort[[#This Row],[Code]],Codes[],COLUMN(Codes[[#Headers],[Late Pregnancy History]]),FALSE)</f>
        <v>Yes</v>
      </c>
      <c r="R638" s="1" t="str">
        <f>VLOOKUP(Cohort[[#This Row],[Code]],Codes[],COLUMN(Codes[[#Headers],[Labour History]]),FALSE)</f>
        <v>Yes</v>
      </c>
      <c r="S638" s="1" t="str">
        <f>VLOOKUP(Cohort[[#This Row],[Code]],Codes[],COLUMN(Codes[[#Headers],[Baby Background Information]]),FALSE)</f>
        <v>Yes</v>
      </c>
      <c r="T638" s="1" t="str">
        <f>VLOOKUP(Cohort[[#This Row],[Code]],Codes[],COLUMN(Codes[[#Headers],[EPDS]]),FALSE)</f>
        <v>Yes</v>
      </c>
      <c r="U638" s="1" t="str">
        <f>VLOOKUP(Cohort[[#This Row],[Code]],Codes[],COLUMN(Codes[[#Headers],[Mother''s Medications]]),FALSE)</f>
        <v>Yes</v>
      </c>
      <c r="V638" s="1" t="str">
        <f>VLOOKUP(Cohort[[#This Row],[Code]],Codes[],COLUMN(Codes[[#Headers],[Baby Medications]]),FALSE)</f>
        <v>Yes</v>
      </c>
      <c r="W638" s="1" t="str">
        <f>VLOOKUP(Cohort[[#This Row],[Code]],Codes[],COLUMN(Codes[[#Headers],[Obstetric Histpry]]),FALSE)</f>
        <v>Yes</v>
      </c>
      <c r="X638" s="1" t="str">
        <f>VLOOKUP(Cohort[[#This Row],[Code]],Codes[],COLUMN(Codes[[#Headers],[18 Month Follow on Data]]),FALSE)</f>
        <v>Yes</v>
      </c>
    </row>
    <row r="639" spans="1:24" x14ac:dyDescent="0.2">
      <c r="A639" t="s">
        <v>652</v>
      </c>
      <c r="B639">
        <v>0</v>
      </c>
      <c r="C639">
        <v>0</v>
      </c>
      <c r="D639">
        <v>0</v>
      </c>
      <c r="E639">
        <v>0</v>
      </c>
      <c r="F639">
        <v>1</v>
      </c>
      <c r="G639">
        <v>1</v>
      </c>
      <c r="H639">
        <v>1</v>
      </c>
      <c r="I639" t="str" cm="1">
        <f t="array" ref="I639">TEXT(SUM(10^Code_Mask*(Cohort[[#This Row],[Fetal Pilot Scans, validated or not]:[Has child had an 18 month assessment.  NB this includes limited data, courtesy assessments etc]]&gt;0)),"0000000")</f>
        <v>0011100</v>
      </c>
      <c r="M639" s="1" t="str">
        <f>VLOOKUP(Cohort[[#This Row],[Code]],Codes[],COLUMN(Codes[[#Headers],[Meaning]]),FALSE)</f>
        <v>Pre-term and pre-term at term scans, assessed at 18 months</v>
      </c>
      <c r="N639" s="1" t="str">
        <f>VLOOKUP(Cohort[[#This Row],[Code]],Codes[],COLUMN(Codes[[#Headers],[Parents Demographic]]),FALSE)</f>
        <v>Yes</v>
      </c>
      <c r="O639" s="1" t="str">
        <f>VLOOKUP(Cohort[[#This Row],[Code]],Codes[],COLUMN(Codes[[#Headers],[Mother''s Past Medical History]]),FALSE)</f>
        <v>Yes</v>
      </c>
      <c r="P639" s="1" t="str">
        <f>VLOOKUP(Cohort[[#This Row],[Code]],Codes[],COLUMN(Codes[[#Headers],[EDD + Mode of Conception]]),FALSE)</f>
        <v>Yes</v>
      </c>
      <c r="Q639" s="1" t="str">
        <f>VLOOKUP(Cohort[[#This Row],[Code]],Codes[],COLUMN(Codes[[#Headers],[Late Pregnancy History]]),FALSE)</f>
        <v>Yes</v>
      </c>
      <c r="R639" s="1" t="str">
        <f>VLOOKUP(Cohort[[#This Row],[Code]],Codes[],COLUMN(Codes[[#Headers],[Labour History]]),FALSE)</f>
        <v>Yes</v>
      </c>
      <c r="S639" s="1" t="str">
        <f>VLOOKUP(Cohort[[#This Row],[Code]],Codes[],COLUMN(Codes[[#Headers],[Baby Background Information]]),FALSE)</f>
        <v>Yes</v>
      </c>
      <c r="T639" s="1" t="str">
        <f>VLOOKUP(Cohort[[#This Row],[Code]],Codes[],COLUMN(Codes[[#Headers],[EPDS]]),FALSE)</f>
        <v>Yes</v>
      </c>
      <c r="U639" s="1" t="str">
        <f>VLOOKUP(Cohort[[#This Row],[Code]],Codes[],COLUMN(Codes[[#Headers],[Mother''s Medications]]),FALSE)</f>
        <v>Yes</v>
      </c>
      <c r="V639" s="1" t="str">
        <f>VLOOKUP(Cohort[[#This Row],[Code]],Codes[],COLUMN(Codes[[#Headers],[Baby Medications]]),FALSE)</f>
        <v>Yes</v>
      </c>
      <c r="W639" s="1" t="str">
        <f>VLOOKUP(Cohort[[#This Row],[Code]],Codes[],COLUMN(Codes[[#Headers],[Obstetric Histpry]]),FALSE)</f>
        <v>Yes</v>
      </c>
      <c r="X639" s="1" t="str">
        <f>VLOOKUP(Cohort[[#This Row],[Code]],Codes[],COLUMN(Codes[[#Headers],[18 Month Follow on Data]]),FALSE)</f>
        <v>Yes</v>
      </c>
    </row>
    <row r="640" spans="1:24" x14ac:dyDescent="0.2">
      <c r="A640" t="s">
        <v>653</v>
      </c>
      <c r="B640">
        <v>0</v>
      </c>
      <c r="C640">
        <v>0</v>
      </c>
      <c r="D640">
        <v>0</v>
      </c>
      <c r="E640">
        <v>0</v>
      </c>
      <c r="F640">
        <v>1</v>
      </c>
      <c r="G640">
        <v>1</v>
      </c>
      <c r="H640">
        <v>1</v>
      </c>
      <c r="I640" t="str" cm="1">
        <f t="array" ref="I640">TEXT(SUM(10^Code_Mask*(Cohort[[#This Row],[Fetal Pilot Scans, validated or not]:[Has child had an 18 month assessment.  NB this includes limited data, courtesy assessments etc]]&gt;0)),"0000000")</f>
        <v>0011100</v>
      </c>
      <c r="M640" s="1" t="str">
        <f>VLOOKUP(Cohort[[#This Row],[Code]],Codes[],COLUMN(Codes[[#Headers],[Meaning]]),FALSE)</f>
        <v>Pre-term and pre-term at term scans, assessed at 18 months</v>
      </c>
      <c r="N640" s="1" t="str">
        <f>VLOOKUP(Cohort[[#This Row],[Code]],Codes[],COLUMN(Codes[[#Headers],[Parents Demographic]]),FALSE)</f>
        <v>Yes</v>
      </c>
      <c r="O640" s="1" t="str">
        <f>VLOOKUP(Cohort[[#This Row],[Code]],Codes[],COLUMN(Codes[[#Headers],[Mother''s Past Medical History]]),FALSE)</f>
        <v>Yes</v>
      </c>
      <c r="P640" s="1" t="str">
        <f>VLOOKUP(Cohort[[#This Row],[Code]],Codes[],COLUMN(Codes[[#Headers],[EDD + Mode of Conception]]),FALSE)</f>
        <v>Yes</v>
      </c>
      <c r="Q640" s="1" t="str">
        <f>VLOOKUP(Cohort[[#This Row],[Code]],Codes[],COLUMN(Codes[[#Headers],[Late Pregnancy History]]),FALSE)</f>
        <v>Yes</v>
      </c>
      <c r="R640" s="1" t="str">
        <f>VLOOKUP(Cohort[[#This Row],[Code]],Codes[],COLUMN(Codes[[#Headers],[Labour History]]),FALSE)</f>
        <v>Yes</v>
      </c>
      <c r="S640" s="1" t="str">
        <f>VLOOKUP(Cohort[[#This Row],[Code]],Codes[],COLUMN(Codes[[#Headers],[Baby Background Information]]),FALSE)</f>
        <v>Yes</v>
      </c>
      <c r="T640" s="1" t="str">
        <f>VLOOKUP(Cohort[[#This Row],[Code]],Codes[],COLUMN(Codes[[#Headers],[EPDS]]),FALSE)</f>
        <v>Yes</v>
      </c>
      <c r="U640" s="1" t="str">
        <f>VLOOKUP(Cohort[[#This Row],[Code]],Codes[],COLUMN(Codes[[#Headers],[Mother''s Medications]]),FALSE)</f>
        <v>Yes</v>
      </c>
      <c r="V640" s="1" t="str">
        <f>VLOOKUP(Cohort[[#This Row],[Code]],Codes[],COLUMN(Codes[[#Headers],[Baby Medications]]),FALSE)</f>
        <v>Yes</v>
      </c>
      <c r="W640" s="1" t="str">
        <f>VLOOKUP(Cohort[[#This Row],[Code]],Codes[],COLUMN(Codes[[#Headers],[Obstetric Histpry]]),FALSE)</f>
        <v>Yes</v>
      </c>
      <c r="X640" s="1" t="str">
        <f>VLOOKUP(Cohort[[#This Row],[Code]],Codes[],COLUMN(Codes[[#Headers],[18 Month Follow on Data]]),FALSE)</f>
        <v>Yes</v>
      </c>
    </row>
    <row r="641" spans="1:24" x14ac:dyDescent="0.2">
      <c r="A641" t="s">
        <v>654</v>
      </c>
      <c r="B641">
        <v>1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 t="str" cm="1">
        <f t="array" ref="I641">TEXT(SUM(10^Code_Mask*(Cohort[[#This Row],[Fetal Pilot Scans, validated or not]:[Has child had an 18 month assessment.  NB this includes limited data, courtesy assessments etc]]&gt;0)),"0000000")</f>
        <v>0000010</v>
      </c>
      <c r="M641" s="1" t="str">
        <f>VLOOKUP(Cohort[[#This Row],[Code]],Codes[],COLUMN(Codes[[#Headers],[Meaning]]),FALSE)</f>
        <v>Fetal pilot.  Not assessed.  Enrolment, EPDS, not cleaned</v>
      </c>
      <c r="N641" s="1" t="str">
        <f>VLOOKUP(Cohort[[#This Row],[Code]],Codes[],COLUMN(Codes[[#Headers],[Parents Demographic]]),FALSE)</f>
        <v>Yes - uncleaned</v>
      </c>
      <c r="O641" s="1" t="str">
        <f>VLOOKUP(Cohort[[#This Row],[Code]],Codes[],COLUMN(Codes[[#Headers],[Mother''s Past Medical History]]),FALSE)</f>
        <v>Yes - uncleaned</v>
      </c>
      <c r="P641" s="1" t="str">
        <f>VLOOKUP(Cohort[[#This Row],[Code]],Codes[],COLUMN(Codes[[#Headers],[EDD + Mode of Conception]]),FALSE)</f>
        <v>Yes - uncleaned</v>
      </c>
      <c r="Q641" s="1" t="str">
        <f>VLOOKUP(Cohort[[#This Row],[Code]],Codes[],COLUMN(Codes[[#Headers],[Late Pregnancy History]]),FALSE)</f>
        <v>No</v>
      </c>
      <c r="R641" s="1" t="str">
        <f>VLOOKUP(Cohort[[#This Row],[Code]],Codes[],COLUMN(Codes[[#Headers],[Labour History]]),FALSE)</f>
        <v>No</v>
      </c>
      <c r="S641" s="1" t="str">
        <f>VLOOKUP(Cohort[[#This Row],[Code]],Codes[],COLUMN(Codes[[#Headers],[Baby Background Information]]),FALSE)</f>
        <v>No</v>
      </c>
      <c r="T641" s="1" t="str">
        <f>VLOOKUP(Cohort[[#This Row],[Code]],Codes[],COLUMN(Codes[[#Headers],[EPDS]]),FALSE)</f>
        <v>Yes</v>
      </c>
      <c r="U641" s="1" t="str">
        <f>VLOOKUP(Cohort[[#This Row],[Code]],Codes[],COLUMN(Codes[[#Headers],[Mother''s Medications]]),FALSE)</f>
        <v>Yes - uncleaned</v>
      </c>
      <c r="V641" s="1" t="str">
        <f>VLOOKUP(Cohort[[#This Row],[Code]],Codes[],COLUMN(Codes[[#Headers],[Baby Medications]]),FALSE)</f>
        <v>No</v>
      </c>
      <c r="W641" s="1" t="str">
        <f>VLOOKUP(Cohort[[#This Row],[Code]],Codes[],COLUMN(Codes[[#Headers],[Obstetric Histpry]]),FALSE)</f>
        <v>Yes - uncleaned</v>
      </c>
      <c r="X641" s="1" t="str">
        <f>VLOOKUP(Cohort[[#This Row],[Code]],Codes[],COLUMN(Codes[[#Headers],[18 Month Follow on Data]]),FALSE)</f>
        <v>No</v>
      </c>
    </row>
    <row r="642" spans="1:24" x14ac:dyDescent="0.2">
      <c r="A642" t="s">
        <v>655</v>
      </c>
      <c r="B642">
        <v>1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 t="str" cm="1">
        <f t="array" ref="I642">TEXT(SUM(10^Code_Mask*(Cohort[[#This Row],[Fetal Pilot Scans, validated or not]:[Has child had an 18 month assessment.  NB this includes limited data, courtesy assessments etc]]&gt;0)),"0000000")</f>
        <v>0000010</v>
      </c>
      <c r="M642" s="1" t="str">
        <f>VLOOKUP(Cohort[[#This Row],[Code]],Codes[],COLUMN(Codes[[#Headers],[Meaning]]),FALSE)</f>
        <v>Fetal pilot.  Not assessed.  Enrolment, EPDS, not cleaned</v>
      </c>
      <c r="N642" s="1" t="str">
        <f>VLOOKUP(Cohort[[#This Row],[Code]],Codes[],COLUMN(Codes[[#Headers],[Parents Demographic]]),FALSE)</f>
        <v>Yes - uncleaned</v>
      </c>
      <c r="O642" s="1" t="str">
        <f>VLOOKUP(Cohort[[#This Row],[Code]],Codes[],COLUMN(Codes[[#Headers],[Mother''s Past Medical History]]),FALSE)</f>
        <v>Yes - uncleaned</v>
      </c>
      <c r="P642" s="1" t="str">
        <f>VLOOKUP(Cohort[[#This Row],[Code]],Codes[],COLUMN(Codes[[#Headers],[EDD + Mode of Conception]]),FALSE)</f>
        <v>Yes - uncleaned</v>
      </c>
      <c r="Q642" s="1" t="str">
        <f>VLOOKUP(Cohort[[#This Row],[Code]],Codes[],COLUMN(Codes[[#Headers],[Late Pregnancy History]]),FALSE)</f>
        <v>No</v>
      </c>
      <c r="R642" s="1" t="str">
        <f>VLOOKUP(Cohort[[#This Row],[Code]],Codes[],COLUMN(Codes[[#Headers],[Labour History]]),FALSE)</f>
        <v>No</v>
      </c>
      <c r="S642" s="1" t="str">
        <f>VLOOKUP(Cohort[[#This Row],[Code]],Codes[],COLUMN(Codes[[#Headers],[Baby Background Information]]),FALSE)</f>
        <v>No</v>
      </c>
      <c r="T642" s="1" t="str">
        <f>VLOOKUP(Cohort[[#This Row],[Code]],Codes[],COLUMN(Codes[[#Headers],[EPDS]]),FALSE)</f>
        <v>Yes</v>
      </c>
      <c r="U642" s="1" t="str">
        <f>VLOOKUP(Cohort[[#This Row],[Code]],Codes[],COLUMN(Codes[[#Headers],[Mother''s Medications]]),FALSE)</f>
        <v>Yes - uncleaned</v>
      </c>
      <c r="V642" s="1" t="str">
        <f>VLOOKUP(Cohort[[#This Row],[Code]],Codes[],COLUMN(Codes[[#Headers],[Baby Medications]]),FALSE)</f>
        <v>No</v>
      </c>
      <c r="W642" s="1" t="str">
        <f>VLOOKUP(Cohort[[#This Row],[Code]],Codes[],COLUMN(Codes[[#Headers],[Obstetric Histpry]]),FALSE)</f>
        <v>Yes - uncleaned</v>
      </c>
      <c r="X642" s="1" t="str">
        <f>VLOOKUP(Cohort[[#This Row],[Code]],Codes[],COLUMN(Codes[[#Headers],[18 Month Follow on Data]]),FALSE)</f>
        <v>No</v>
      </c>
    </row>
    <row r="643" spans="1:24" x14ac:dyDescent="0.2">
      <c r="A643" t="s">
        <v>656</v>
      </c>
      <c r="B643">
        <v>1</v>
      </c>
      <c r="C643">
        <v>0</v>
      </c>
      <c r="D643">
        <v>0</v>
      </c>
      <c r="E643">
        <v>1</v>
      </c>
      <c r="F643">
        <v>0</v>
      </c>
      <c r="G643">
        <v>0</v>
      </c>
      <c r="H643">
        <v>1</v>
      </c>
      <c r="I643" t="str" cm="1">
        <f t="array" ref="I643">TEXT(SUM(10^Code_Mask*(Cohort[[#This Row],[Fetal Pilot Scans, validated or not]:[Has child had an 18 month assessment.  NB this includes limited data, courtesy assessments etc]]&gt;0)),"0000000")</f>
        <v>0100110</v>
      </c>
      <c r="M643" s="1" t="str">
        <f>VLOOKUP(Cohort[[#This Row],[Code]],Codes[],COLUMN(Codes[[#Headers],[Meaning]]),FALSE)</f>
        <v>Term scan + fetal pilot assessed at 18 months</v>
      </c>
      <c r="N643" s="1" t="str">
        <f>VLOOKUP(Cohort[[#This Row],[Code]],Codes[],COLUMN(Codes[[#Headers],[Parents Demographic]]),FALSE)</f>
        <v>Yes</v>
      </c>
      <c r="O643" s="1" t="str">
        <f>VLOOKUP(Cohort[[#This Row],[Code]],Codes[],COLUMN(Codes[[#Headers],[Mother''s Past Medical History]]),FALSE)</f>
        <v>Yes</v>
      </c>
      <c r="P643" s="1" t="str">
        <f>VLOOKUP(Cohort[[#This Row],[Code]],Codes[],COLUMN(Codes[[#Headers],[EDD + Mode of Conception]]),FALSE)</f>
        <v>Yes</v>
      </c>
      <c r="Q643" s="1" t="str">
        <f>VLOOKUP(Cohort[[#This Row],[Code]],Codes[],COLUMN(Codes[[#Headers],[Late Pregnancy History]]),FALSE)</f>
        <v>Yes</v>
      </c>
      <c r="R643" s="1" t="str">
        <f>VLOOKUP(Cohort[[#This Row],[Code]],Codes[],COLUMN(Codes[[#Headers],[Labour History]]),FALSE)</f>
        <v>Yes</v>
      </c>
      <c r="S643" s="1" t="str">
        <f>VLOOKUP(Cohort[[#This Row],[Code]],Codes[],COLUMN(Codes[[#Headers],[Baby Background Information]]),FALSE)</f>
        <v>Yes</v>
      </c>
      <c r="T643" s="1" t="str">
        <f>VLOOKUP(Cohort[[#This Row],[Code]],Codes[],COLUMN(Codes[[#Headers],[EPDS]]),FALSE)</f>
        <v>Yes</v>
      </c>
      <c r="U643" s="1" t="str">
        <f>VLOOKUP(Cohort[[#This Row],[Code]],Codes[],COLUMN(Codes[[#Headers],[Mother''s Medications]]),FALSE)</f>
        <v>Yes</v>
      </c>
      <c r="V643" s="1" t="str">
        <f>VLOOKUP(Cohort[[#This Row],[Code]],Codes[],COLUMN(Codes[[#Headers],[Baby Medications]]),FALSE)</f>
        <v>Yes</v>
      </c>
      <c r="W643" s="1" t="str">
        <f>VLOOKUP(Cohort[[#This Row],[Code]],Codes[],COLUMN(Codes[[#Headers],[Obstetric Histpry]]),FALSE)</f>
        <v>Yes</v>
      </c>
      <c r="X643" s="1" t="str">
        <f>VLOOKUP(Cohort[[#This Row],[Code]],Codes[],COLUMN(Codes[[#Headers],[18 Month Follow on Data]]),FALSE)</f>
        <v>Yes</v>
      </c>
    </row>
    <row r="644" spans="1:24" x14ac:dyDescent="0.2">
      <c r="A644" t="s">
        <v>657</v>
      </c>
      <c r="B644">
        <v>1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 t="str" cm="1">
        <f t="array" ref="I644">TEXT(SUM(10^Code_Mask*(Cohort[[#This Row],[Fetal Pilot Scans, validated or not]:[Has child had an 18 month assessment.  NB this includes limited data, courtesy assessments etc]]&gt;0)),"0000000")</f>
        <v>0000010</v>
      </c>
      <c r="M644" s="1" t="str">
        <f>VLOOKUP(Cohort[[#This Row],[Code]],Codes[],COLUMN(Codes[[#Headers],[Meaning]]),FALSE)</f>
        <v>Fetal pilot.  Not assessed.  Enrolment, EPDS, not cleaned</v>
      </c>
      <c r="N644" s="1" t="str">
        <f>VLOOKUP(Cohort[[#This Row],[Code]],Codes[],COLUMN(Codes[[#Headers],[Parents Demographic]]),FALSE)</f>
        <v>Yes - uncleaned</v>
      </c>
      <c r="O644" s="1" t="str">
        <f>VLOOKUP(Cohort[[#This Row],[Code]],Codes[],COLUMN(Codes[[#Headers],[Mother''s Past Medical History]]),FALSE)</f>
        <v>Yes - uncleaned</v>
      </c>
      <c r="P644" s="1" t="str">
        <f>VLOOKUP(Cohort[[#This Row],[Code]],Codes[],COLUMN(Codes[[#Headers],[EDD + Mode of Conception]]),FALSE)</f>
        <v>Yes - uncleaned</v>
      </c>
      <c r="Q644" s="1" t="str">
        <f>VLOOKUP(Cohort[[#This Row],[Code]],Codes[],COLUMN(Codes[[#Headers],[Late Pregnancy History]]),FALSE)</f>
        <v>No</v>
      </c>
      <c r="R644" s="1" t="str">
        <f>VLOOKUP(Cohort[[#This Row],[Code]],Codes[],COLUMN(Codes[[#Headers],[Labour History]]),FALSE)</f>
        <v>No</v>
      </c>
      <c r="S644" s="1" t="str">
        <f>VLOOKUP(Cohort[[#This Row],[Code]],Codes[],COLUMN(Codes[[#Headers],[Baby Background Information]]),FALSE)</f>
        <v>No</v>
      </c>
      <c r="T644" s="1" t="str">
        <f>VLOOKUP(Cohort[[#This Row],[Code]],Codes[],COLUMN(Codes[[#Headers],[EPDS]]),FALSE)</f>
        <v>Yes</v>
      </c>
      <c r="U644" s="1" t="str">
        <f>VLOOKUP(Cohort[[#This Row],[Code]],Codes[],COLUMN(Codes[[#Headers],[Mother''s Medications]]),FALSE)</f>
        <v>Yes - uncleaned</v>
      </c>
      <c r="V644" s="1" t="str">
        <f>VLOOKUP(Cohort[[#This Row],[Code]],Codes[],COLUMN(Codes[[#Headers],[Baby Medications]]),FALSE)</f>
        <v>No</v>
      </c>
      <c r="W644" s="1" t="str">
        <f>VLOOKUP(Cohort[[#This Row],[Code]],Codes[],COLUMN(Codes[[#Headers],[Obstetric Histpry]]),FALSE)</f>
        <v>Yes - uncleaned</v>
      </c>
      <c r="X644" s="1" t="str">
        <f>VLOOKUP(Cohort[[#This Row],[Code]],Codes[],COLUMN(Codes[[#Headers],[18 Month Follow on Data]]),FALSE)</f>
        <v>No</v>
      </c>
    </row>
    <row r="645" spans="1:24" x14ac:dyDescent="0.2">
      <c r="A645" t="s">
        <v>658</v>
      </c>
      <c r="B645">
        <v>1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 t="str" cm="1">
        <f t="array" ref="I645">TEXT(SUM(10^Code_Mask*(Cohort[[#This Row],[Fetal Pilot Scans, validated or not]:[Has child had an 18 month assessment.  NB this includes limited data, courtesy assessments etc]]&gt;0)),"0000000")</f>
        <v>0000010</v>
      </c>
      <c r="M645" s="1" t="str">
        <f>VLOOKUP(Cohort[[#This Row],[Code]],Codes[],COLUMN(Codes[[#Headers],[Meaning]]),FALSE)</f>
        <v>Fetal pilot.  Not assessed.  Enrolment, EPDS, not cleaned</v>
      </c>
      <c r="N645" s="1" t="str">
        <f>VLOOKUP(Cohort[[#This Row],[Code]],Codes[],COLUMN(Codes[[#Headers],[Parents Demographic]]),FALSE)</f>
        <v>Yes - uncleaned</v>
      </c>
      <c r="O645" s="1" t="str">
        <f>VLOOKUP(Cohort[[#This Row],[Code]],Codes[],COLUMN(Codes[[#Headers],[Mother''s Past Medical History]]),FALSE)</f>
        <v>Yes - uncleaned</v>
      </c>
      <c r="P645" s="1" t="str">
        <f>VLOOKUP(Cohort[[#This Row],[Code]],Codes[],COLUMN(Codes[[#Headers],[EDD + Mode of Conception]]),FALSE)</f>
        <v>Yes - uncleaned</v>
      </c>
      <c r="Q645" s="1" t="str">
        <f>VLOOKUP(Cohort[[#This Row],[Code]],Codes[],COLUMN(Codes[[#Headers],[Late Pregnancy History]]),FALSE)</f>
        <v>No</v>
      </c>
      <c r="R645" s="1" t="str">
        <f>VLOOKUP(Cohort[[#This Row],[Code]],Codes[],COLUMN(Codes[[#Headers],[Labour History]]),FALSE)</f>
        <v>No</v>
      </c>
      <c r="S645" s="1" t="str">
        <f>VLOOKUP(Cohort[[#This Row],[Code]],Codes[],COLUMN(Codes[[#Headers],[Baby Background Information]]),FALSE)</f>
        <v>No</v>
      </c>
      <c r="T645" s="1" t="str">
        <f>VLOOKUP(Cohort[[#This Row],[Code]],Codes[],COLUMN(Codes[[#Headers],[EPDS]]),FALSE)</f>
        <v>Yes</v>
      </c>
      <c r="U645" s="1" t="str">
        <f>VLOOKUP(Cohort[[#This Row],[Code]],Codes[],COLUMN(Codes[[#Headers],[Mother''s Medications]]),FALSE)</f>
        <v>Yes - uncleaned</v>
      </c>
      <c r="V645" s="1" t="str">
        <f>VLOOKUP(Cohort[[#This Row],[Code]],Codes[],COLUMN(Codes[[#Headers],[Baby Medications]]),FALSE)</f>
        <v>No</v>
      </c>
      <c r="W645" s="1" t="str">
        <f>VLOOKUP(Cohort[[#This Row],[Code]],Codes[],COLUMN(Codes[[#Headers],[Obstetric Histpry]]),FALSE)</f>
        <v>Yes - uncleaned</v>
      </c>
      <c r="X645" s="1" t="str">
        <f>VLOOKUP(Cohort[[#This Row],[Code]],Codes[],COLUMN(Codes[[#Headers],[18 Month Follow on Data]]),FALSE)</f>
        <v>No</v>
      </c>
    </row>
    <row r="646" spans="1:24" x14ac:dyDescent="0.2">
      <c r="A646" t="s">
        <v>659</v>
      </c>
      <c r="B646">
        <v>1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 t="str" cm="1">
        <f t="array" ref="I646">TEXT(SUM(10^Code_Mask*(Cohort[[#This Row],[Fetal Pilot Scans, validated or not]:[Has child had an 18 month assessment.  NB this includes limited data, courtesy assessments etc]]&gt;0)),"0000000")</f>
        <v>0000010</v>
      </c>
      <c r="M646" s="1" t="str">
        <f>VLOOKUP(Cohort[[#This Row],[Code]],Codes[],COLUMN(Codes[[#Headers],[Meaning]]),FALSE)</f>
        <v>Fetal pilot.  Not assessed.  Enrolment, EPDS, not cleaned</v>
      </c>
      <c r="N646" s="1" t="str">
        <f>VLOOKUP(Cohort[[#This Row],[Code]],Codes[],COLUMN(Codes[[#Headers],[Parents Demographic]]),FALSE)</f>
        <v>Yes - uncleaned</v>
      </c>
      <c r="O646" s="1" t="str">
        <f>VLOOKUP(Cohort[[#This Row],[Code]],Codes[],COLUMN(Codes[[#Headers],[Mother''s Past Medical History]]),FALSE)</f>
        <v>Yes - uncleaned</v>
      </c>
      <c r="P646" s="1" t="str">
        <f>VLOOKUP(Cohort[[#This Row],[Code]],Codes[],COLUMN(Codes[[#Headers],[EDD + Mode of Conception]]),FALSE)</f>
        <v>Yes - uncleaned</v>
      </c>
      <c r="Q646" s="1" t="str">
        <f>VLOOKUP(Cohort[[#This Row],[Code]],Codes[],COLUMN(Codes[[#Headers],[Late Pregnancy History]]),FALSE)</f>
        <v>No</v>
      </c>
      <c r="R646" s="1" t="str">
        <f>VLOOKUP(Cohort[[#This Row],[Code]],Codes[],COLUMN(Codes[[#Headers],[Labour History]]),FALSE)</f>
        <v>No</v>
      </c>
      <c r="S646" s="1" t="str">
        <f>VLOOKUP(Cohort[[#This Row],[Code]],Codes[],COLUMN(Codes[[#Headers],[Baby Background Information]]),FALSE)</f>
        <v>No</v>
      </c>
      <c r="T646" s="1" t="str">
        <f>VLOOKUP(Cohort[[#This Row],[Code]],Codes[],COLUMN(Codes[[#Headers],[EPDS]]),FALSE)</f>
        <v>Yes</v>
      </c>
      <c r="U646" s="1" t="str">
        <f>VLOOKUP(Cohort[[#This Row],[Code]],Codes[],COLUMN(Codes[[#Headers],[Mother''s Medications]]),FALSE)</f>
        <v>Yes - uncleaned</v>
      </c>
      <c r="V646" s="1" t="str">
        <f>VLOOKUP(Cohort[[#This Row],[Code]],Codes[],COLUMN(Codes[[#Headers],[Baby Medications]]),FALSE)</f>
        <v>No</v>
      </c>
      <c r="W646" s="1" t="str">
        <f>VLOOKUP(Cohort[[#This Row],[Code]],Codes[],COLUMN(Codes[[#Headers],[Obstetric Histpry]]),FALSE)</f>
        <v>Yes - uncleaned</v>
      </c>
      <c r="X646" s="1" t="str">
        <f>VLOOKUP(Cohort[[#This Row],[Code]],Codes[],COLUMN(Codes[[#Headers],[18 Month Follow on Data]]),FALSE)</f>
        <v>No</v>
      </c>
    </row>
    <row r="647" spans="1:24" x14ac:dyDescent="0.2">
      <c r="A647" t="s">
        <v>660</v>
      </c>
      <c r="B647">
        <v>1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 t="str" cm="1">
        <f t="array" ref="I647">TEXT(SUM(10^Code_Mask*(Cohort[[#This Row],[Fetal Pilot Scans, validated or not]:[Has child had an 18 month assessment.  NB this includes limited data, courtesy assessments etc]]&gt;0)),"0000000")</f>
        <v>0000010</v>
      </c>
      <c r="M647" s="1" t="str">
        <f>VLOOKUP(Cohort[[#This Row],[Code]],Codes[],COLUMN(Codes[[#Headers],[Meaning]]),FALSE)</f>
        <v>Fetal pilot.  Not assessed.  Enrolment, EPDS, not cleaned</v>
      </c>
      <c r="N647" s="1" t="str">
        <f>VLOOKUP(Cohort[[#This Row],[Code]],Codes[],COLUMN(Codes[[#Headers],[Parents Demographic]]),FALSE)</f>
        <v>Yes - uncleaned</v>
      </c>
      <c r="O647" s="1" t="str">
        <f>VLOOKUP(Cohort[[#This Row],[Code]],Codes[],COLUMN(Codes[[#Headers],[Mother''s Past Medical History]]),FALSE)</f>
        <v>Yes - uncleaned</v>
      </c>
      <c r="P647" s="1" t="str">
        <f>VLOOKUP(Cohort[[#This Row],[Code]],Codes[],COLUMN(Codes[[#Headers],[EDD + Mode of Conception]]),FALSE)</f>
        <v>Yes - uncleaned</v>
      </c>
      <c r="Q647" s="1" t="str">
        <f>VLOOKUP(Cohort[[#This Row],[Code]],Codes[],COLUMN(Codes[[#Headers],[Late Pregnancy History]]),FALSE)</f>
        <v>No</v>
      </c>
      <c r="R647" s="1" t="str">
        <f>VLOOKUP(Cohort[[#This Row],[Code]],Codes[],COLUMN(Codes[[#Headers],[Labour History]]),FALSE)</f>
        <v>No</v>
      </c>
      <c r="S647" s="1" t="str">
        <f>VLOOKUP(Cohort[[#This Row],[Code]],Codes[],COLUMN(Codes[[#Headers],[Baby Background Information]]),FALSE)</f>
        <v>No</v>
      </c>
      <c r="T647" s="1" t="str">
        <f>VLOOKUP(Cohort[[#This Row],[Code]],Codes[],COLUMN(Codes[[#Headers],[EPDS]]),FALSE)</f>
        <v>Yes</v>
      </c>
      <c r="U647" s="1" t="str">
        <f>VLOOKUP(Cohort[[#This Row],[Code]],Codes[],COLUMN(Codes[[#Headers],[Mother''s Medications]]),FALSE)</f>
        <v>Yes - uncleaned</v>
      </c>
      <c r="V647" s="1" t="str">
        <f>VLOOKUP(Cohort[[#This Row],[Code]],Codes[],COLUMN(Codes[[#Headers],[Baby Medications]]),FALSE)</f>
        <v>No</v>
      </c>
      <c r="W647" s="1" t="str">
        <f>VLOOKUP(Cohort[[#This Row],[Code]],Codes[],COLUMN(Codes[[#Headers],[Obstetric Histpry]]),FALSE)</f>
        <v>Yes - uncleaned</v>
      </c>
      <c r="X647" s="1" t="str">
        <f>VLOOKUP(Cohort[[#This Row],[Code]],Codes[],COLUMN(Codes[[#Headers],[18 Month Follow on Data]]),FALSE)</f>
        <v>No</v>
      </c>
    </row>
    <row r="648" spans="1:24" x14ac:dyDescent="0.2">
      <c r="A648" t="s">
        <v>661</v>
      </c>
      <c r="B648">
        <v>1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 t="str" cm="1">
        <f t="array" ref="I648">TEXT(SUM(10^Code_Mask*(Cohort[[#This Row],[Fetal Pilot Scans, validated or not]:[Has child had an 18 month assessment.  NB this includes limited data, courtesy assessments etc]]&gt;0)),"0000000")</f>
        <v>0000010</v>
      </c>
      <c r="M648" s="1" t="str">
        <f>VLOOKUP(Cohort[[#This Row],[Code]],Codes[],COLUMN(Codes[[#Headers],[Meaning]]),FALSE)</f>
        <v>Fetal pilot.  Not assessed.  Enrolment, EPDS, not cleaned</v>
      </c>
      <c r="N648" s="1" t="str">
        <f>VLOOKUP(Cohort[[#This Row],[Code]],Codes[],COLUMN(Codes[[#Headers],[Parents Demographic]]),FALSE)</f>
        <v>Yes - uncleaned</v>
      </c>
      <c r="O648" s="1" t="str">
        <f>VLOOKUP(Cohort[[#This Row],[Code]],Codes[],COLUMN(Codes[[#Headers],[Mother''s Past Medical History]]),FALSE)</f>
        <v>Yes - uncleaned</v>
      </c>
      <c r="P648" s="1" t="str">
        <f>VLOOKUP(Cohort[[#This Row],[Code]],Codes[],COLUMN(Codes[[#Headers],[EDD + Mode of Conception]]),FALSE)</f>
        <v>Yes - uncleaned</v>
      </c>
      <c r="Q648" s="1" t="str">
        <f>VLOOKUP(Cohort[[#This Row],[Code]],Codes[],COLUMN(Codes[[#Headers],[Late Pregnancy History]]),FALSE)</f>
        <v>No</v>
      </c>
      <c r="R648" s="1" t="str">
        <f>VLOOKUP(Cohort[[#This Row],[Code]],Codes[],COLUMN(Codes[[#Headers],[Labour History]]),FALSE)</f>
        <v>No</v>
      </c>
      <c r="S648" s="1" t="str">
        <f>VLOOKUP(Cohort[[#This Row],[Code]],Codes[],COLUMN(Codes[[#Headers],[Baby Background Information]]),FALSE)</f>
        <v>No</v>
      </c>
      <c r="T648" s="1" t="str">
        <f>VLOOKUP(Cohort[[#This Row],[Code]],Codes[],COLUMN(Codes[[#Headers],[EPDS]]),FALSE)</f>
        <v>Yes</v>
      </c>
      <c r="U648" s="1" t="str">
        <f>VLOOKUP(Cohort[[#This Row],[Code]],Codes[],COLUMN(Codes[[#Headers],[Mother''s Medications]]),FALSE)</f>
        <v>Yes - uncleaned</v>
      </c>
      <c r="V648" s="1" t="str">
        <f>VLOOKUP(Cohort[[#This Row],[Code]],Codes[],COLUMN(Codes[[#Headers],[Baby Medications]]),FALSE)</f>
        <v>No</v>
      </c>
      <c r="W648" s="1" t="str">
        <f>VLOOKUP(Cohort[[#This Row],[Code]],Codes[],COLUMN(Codes[[#Headers],[Obstetric Histpry]]),FALSE)</f>
        <v>Yes - uncleaned</v>
      </c>
      <c r="X648" s="1" t="str">
        <f>VLOOKUP(Cohort[[#This Row],[Code]],Codes[],COLUMN(Codes[[#Headers],[18 Month Follow on Data]]),FALSE)</f>
        <v>No</v>
      </c>
    </row>
    <row r="649" spans="1:24" x14ac:dyDescent="0.2">
      <c r="A649" t="s">
        <v>662</v>
      </c>
      <c r="B649">
        <v>1</v>
      </c>
      <c r="C649">
        <v>0</v>
      </c>
      <c r="D649">
        <v>0</v>
      </c>
      <c r="E649">
        <v>1</v>
      </c>
      <c r="F649">
        <v>0</v>
      </c>
      <c r="G649">
        <v>0</v>
      </c>
      <c r="H649">
        <v>1</v>
      </c>
      <c r="I649" t="str" cm="1">
        <f t="array" ref="I649">TEXT(SUM(10^Code_Mask*(Cohort[[#This Row],[Fetal Pilot Scans, validated or not]:[Has child had an 18 month assessment.  NB this includes limited data, courtesy assessments etc]]&gt;0)),"0000000")</f>
        <v>0100110</v>
      </c>
      <c r="M649" s="1" t="str">
        <f>VLOOKUP(Cohort[[#This Row],[Code]],Codes[],COLUMN(Codes[[#Headers],[Meaning]]),FALSE)</f>
        <v>Term scan + fetal pilot assessed at 18 months</v>
      </c>
      <c r="N649" s="1" t="str">
        <f>VLOOKUP(Cohort[[#This Row],[Code]],Codes[],COLUMN(Codes[[#Headers],[Parents Demographic]]),FALSE)</f>
        <v>Yes</v>
      </c>
      <c r="O649" s="1" t="str">
        <f>VLOOKUP(Cohort[[#This Row],[Code]],Codes[],COLUMN(Codes[[#Headers],[Mother''s Past Medical History]]),FALSE)</f>
        <v>Yes</v>
      </c>
      <c r="P649" s="1" t="str">
        <f>VLOOKUP(Cohort[[#This Row],[Code]],Codes[],COLUMN(Codes[[#Headers],[EDD + Mode of Conception]]),FALSE)</f>
        <v>Yes</v>
      </c>
      <c r="Q649" s="1" t="str">
        <f>VLOOKUP(Cohort[[#This Row],[Code]],Codes[],COLUMN(Codes[[#Headers],[Late Pregnancy History]]),FALSE)</f>
        <v>Yes</v>
      </c>
      <c r="R649" s="1" t="str">
        <f>VLOOKUP(Cohort[[#This Row],[Code]],Codes[],COLUMN(Codes[[#Headers],[Labour History]]),FALSE)</f>
        <v>Yes</v>
      </c>
      <c r="S649" s="1" t="str">
        <f>VLOOKUP(Cohort[[#This Row],[Code]],Codes[],COLUMN(Codes[[#Headers],[Baby Background Information]]),FALSE)</f>
        <v>Yes</v>
      </c>
      <c r="T649" s="1" t="str">
        <f>VLOOKUP(Cohort[[#This Row],[Code]],Codes[],COLUMN(Codes[[#Headers],[EPDS]]),FALSE)</f>
        <v>Yes</v>
      </c>
      <c r="U649" s="1" t="str">
        <f>VLOOKUP(Cohort[[#This Row],[Code]],Codes[],COLUMN(Codes[[#Headers],[Mother''s Medications]]),FALSE)</f>
        <v>Yes</v>
      </c>
      <c r="V649" s="1" t="str">
        <f>VLOOKUP(Cohort[[#This Row],[Code]],Codes[],COLUMN(Codes[[#Headers],[Baby Medications]]),FALSE)</f>
        <v>Yes</v>
      </c>
      <c r="W649" s="1" t="str">
        <f>VLOOKUP(Cohort[[#This Row],[Code]],Codes[],COLUMN(Codes[[#Headers],[Obstetric Histpry]]),FALSE)</f>
        <v>Yes</v>
      </c>
      <c r="X649" s="1" t="str">
        <f>VLOOKUP(Cohort[[#This Row],[Code]],Codes[],COLUMN(Codes[[#Headers],[18 Month Follow on Data]]),FALSE)</f>
        <v>Yes</v>
      </c>
    </row>
    <row r="650" spans="1:24" x14ac:dyDescent="0.2">
      <c r="A650" t="s">
        <v>663</v>
      </c>
      <c r="B650">
        <v>0</v>
      </c>
      <c r="C650">
        <v>0</v>
      </c>
      <c r="D650">
        <v>0</v>
      </c>
      <c r="E650">
        <v>0</v>
      </c>
      <c r="F650">
        <v>1</v>
      </c>
      <c r="G650">
        <v>1</v>
      </c>
      <c r="H650">
        <v>1</v>
      </c>
      <c r="I650" t="str" cm="1">
        <f t="array" ref="I650">TEXT(SUM(10^Code_Mask*(Cohort[[#This Row],[Fetal Pilot Scans, validated or not]:[Has child had an 18 month assessment.  NB this includes limited data, courtesy assessments etc]]&gt;0)),"0000000")</f>
        <v>0011100</v>
      </c>
      <c r="M650" s="1" t="str">
        <f>VLOOKUP(Cohort[[#This Row],[Code]],Codes[],COLUMN(Codes[[#Headers],[Meaning]]),FALSE)</f>
        <v>Pre-term and pre-term at term scans, assessed at 18 months</v>
      </c>
      <c r="N650" s="1" t="str">
        <f>VLOOKUP(Cohort[[#This Row],[Code]],Codes[],COLUMN(Codes[[#Headers],[Parents Demographic]]),FALSE)</f>
        <v>Yes</v>
      </c>
      <c r="O650" s="1" t="str">
        <f>VLOOKUP(Cohort[[#This Row],[Code]],Codes[],COLUMN(Codes[[#Headers],[Mother''s Past Medical History]]),FALSE)</f>
        <v>Yes</v>
      </c>
      <c r="P650" s="1" t="str">
        <f>VLOOKUP(Cohort[[#This Row],[Code]],Codes[],COLUMN(Codes[[#Headers],[EDD + Mode of Conception]]),FALSE)</f>
        <v>Yes</v>
      </c>
      <c r="Q650" s="1" t="str">
        <f>VLOOKUP(Cohort[[#This Row],[Code]],Codes[],COLUMN(Codes[[#Headers],[Late Pregnancy History]]),FALSE)</f>
        <v>Yes</v>
      </c>
      <c r="R650" s="1" t="str">
        <f>VLOOKUP(Cohort[[#This Row],[Code]],Codes[],COLUMN(Codes[[#Headers],[Labour History]]),FALSE)</f>
        <v>Yes</v>
      </c>
      <c r="S650" s="1" t="str">
        <f>VLOOKUP(Cohort[[#This Row],[Code]],Codes[],COLUMN(Codes[[#Headers],[Baby Background Information]]),FALSE)</f>
        <v>Yes</v>
      </c>
      <c r="T650" s="1" t="str">
        <f>VLOOKUP(Cohort[[#This Row],[Code]],Codes[],COLUMN(Codes[[#Headers],[EPDS]]),FALSE)</f>
        <v>Yes</v>
      </c>
      <c r="U650" s="1" t="str">
        <f>VLOOKUP(Cohort[[#This Row],[Code]],Codes[],COLUMN(Codes[[#Headers],[Mother''s Medications]]),FALSE)</f>
        <v>Yes</v>
      </c>
      <c r="V650" s="1" t="str">
        <f>VLOOKUP(Cohort[[#This Row],[Code]],Codes[],COLUMN(Codes[[#Headers],[Baby Medications]]),FALSE)</f>
        <v>Yes</v>
      </c>
      <c r="W650" s="1" t="str">
        <f>VLOOKUP(Cohort[[#This Row],[Code]],Codes[],COLUMN(Codes[[#Headers],[Obstetric Histpry]]),FALSE)</f>
        <v>Yes</v>
      </c>
      <c r="X650" s="1" t="str">
        <f>VLOOKUP(Cohort[[#This Row],[Code]],Codes[],COLUMN(Codes[[#Headers],[18 Month Follow on Data]]),FALSE)</f>
        <v>Yes</v>
      </c>
    </row>
    <row r="651" spans="1:24" x14ac:dyDescent="0.2">
      <c r="A651" t="s">
        <v>664</v>
      </c>
      <c r="B651">
        <v>0</v>
      </c>
      <c r="C651">
        <v>0</v>
      </c>
      <c r="D651">
        <v>0</v>
      </c>
      <c r="E651">
        <v>1</v>
      </c>
      <c r="F651">
        <v>0</v>
      </c>
      <c r="G651">
        <v>0</v>
      </c>
      <c r="H651">
        <v>0</v>
      </c>
      <c r="I651" t="str" cm="1">
        <f t="array" ref="I651">TEXT(SUM(10^Code_Mask*(Cohort[[#This Row],[Fetal Pilot Scans, validated or not]:[Has child had an 18 month assessment.  NB this includes limited data, courtesy assessments etc]]&gt;0)),"0000000")</f>
        <v>0100000</v>
      </c>
      <c r="M651" s="1" t="str">
        <f>VLOOKUP(Cohort[[#This Row],[Code]],Codes[],COLUMN(Codes[[#Headers],[Meaning]]),FALSE)</f>
        <v>Term scan, not assessed</v>
      </c>
      <c r="N651" s="1" t="str">
        <f>VLOOKUP(Cohort[[#This Row],[Code]],Codes[],COLUMN(Codes[[#Headers],[Parents Demographic]]),FALSE)</f>
        <v>Yes</v>
      </c>
      <c r="O651" s="1" t="str">
        <f>VLOOKUP(Cohort[[#This Row],[Code]],Codes[],COLUMN(Codes[[#Headers],[Mother''s Past Medical History]]),FALSE)</f>
        <v>Yes</v>
      </c>
      <c r="P651" s="1" t="str">
        <f>VLOOKUP(Cohort[[#This Row],[Code]],Codes[],COLUMN(Codes[[#Headers],[EDD + Mode of Conception]]),FALSE)</f>
        <v>Yes</v>
      </c>
      <c r="Q651" s="1" t="str">
        <f>VLOOKUP(Cohort[[#This Row],[Code]],Codes[],COLUMN(Codes[[#Headers],[Late Pregnancy History]]),FALSE)</f>
        <v>Yes</v>
      </c>
      <c r="R651" s="1" t="str">
        <f>VLOOKUP(Cohort[[#This Row],[Code]],Codes[],COLUMN(Codes[[#Headers],[Labour History]]),FALSE)</f>
        <v>Yes</v>
      </c>
      <c r="S651" s="1" t="str">
        <f>VLOOKUP(Cohort[[#This Row],[Code]],Codes[],COLUMN(Codes[[#Headers],[Baby Background Information]]),FALSE)</f>
        <v>Yes</v>
      </c>
      <c r="T651" s="1" t="str">
        <f>VLOOKUP(Cohort[[#This Row],[Code]],Codes[],COLUMN(Codes[[#Headers],[EPDS]]),FALSE)</f>
        <v>Yes</v>
      </c>
      <c r="U651" s="1" t="str">
        <f>VLOOKUP(Cohort[[#This Row],[Code]],Codes[],COLUMN(Codes[[#Headers],[Mother''s Medications]]),FALSE)</f>
        <v>Yes</v>
      </c>
      <c r="V651" s="1" t="str">
        <f>VLOOKUP(Cohort[[#This Row],[Code]],Codes[],COLUMN(Codes[[#Headers],[Baby Medications]]),FALSE)</f>
        <v>Yes</v>
      </c>
      <c r="W651" s="1" t="str">
        <f>VLOOKUP(Cohort[[#This Row],[Code]],Codes[],COLUMN(Codes[[#Headers],[Obstetric Histpry]]),FALSE)</f>
        <v>Yes</v>
      </c>
      <c r="X651" s="1" t="str">
        <f>VLOOKUP(Cohort[[#This Row],[Code]],Codes[],COLUMN(Codes[[#Headers],[18 Month Follow on Data]]),FALSE)</f>
        <v>No</v>
      </c>
    </row>
    <row r="652" spans="1:24" x14ac:dyDescent="0.2">
      <c r="A652" t="s">
        <v>665</v>
      </c>
      <c r="B652">
        <v>0</v>
      </c>
      <c r="C652">
        <v>0</v>
      </c>
      <c r="D652">
        <v>0</v>
      </c>
      <c r="E652">
        <v>2</v>
      </c>
      <c r="F652">
        <v>0</v>
      </c>
      <c r="G652">
        <v>0</v>
      </c>
      <c r="H652">
        <v>1</v>
      </c>
      <c r="I652" t="str" cm="1">
        <f t="array" ref="I652">TEXT(SUM(10^Code_Mask*(Cohort[[#This Row],[Fetal Pilot Scans, validated or not]:[Has child had an 18 month assessment.  NB this includes limited data, courtesy assessments etc]]&gt;0)),"0000000")</f>
        <v>0100100</v>
      </c>
      <c r="M652" s="1" t="str">
        <f>VLOOKUP(Cohort[[#This Row],[Code]],Codes[],COLUMN(Codes[[#Headers],[Meaning]]),FALSE)</f>
        <v>Term scan, Assessed at 18 months</v>
      </c>
      <c r="N652" s="1" t="str">
        <f>VLOOKUP(Cohort[[#This Row],[Code]],Codes[],COLUMN(Codes[[#Headers],[Parents Demographic]]),FALSE)</f>
        <v>Yes</v>
      </c>
      <c r="O652" s="1" t="str">
        <f>VLOOKUP(Cohort[[#This Row],[Code]],Codes[],COLUMN(Codes[[#Headers],[Mother''s Past Medical History]]),FALSE)</f>
        <v>Yes</v>
      </c>
      <c r="P652" s="1" t="str">
        <f>VLOOKUP(Cohort[[#This Row],[Code]],Codes[],COLUMN(Codes[[#Headers],[EDD + Mode of Conception]]),FALSE)</f>
        <v>Yes</v>
      </c>
      <c r="Q652" s="1" t="str">
        <f>VLOOKUP(Cohort[[#This Row],[Code]],Codes[],COLUMN(Codes[[#Headers],[Late Pregnancy History]]),FALSE)</f>
        <v>Yes</v>
      </c>
      <c r="R652" s="1" t="str">
        <f>VLOOKUP(Cohort[[#This Row],[Code]],Codes[],COLUMN(Codes[[#Headers],[Labour History]]),FALSE)</f>
        <v>Yes</v>
      </c>
      <c r="S652" s="1" t="str">
        <f>VLOOKUP(Cohort[[#This Row],[Code]],Codes[],COLUMN(Codes[[#Headers],[Baby Background Information]]),FALSE)</f>
        <v>Yes</v>
      </c>
      <c r="T652" s="1" t="str">
        <f>VLOOKUP(Cohort[[#This Row],[Code]],Codes[],COLUMN(Codes[[#Headers],[EPDS]]),FALSE)</f>
        <v>Yes</v>
      </c>
      <c r="U652" s="1" t="str">
        <f>VLOOKUP(Cohort[[#This Row],[Code]],Codes[],COLUMN(Codes[[#Headers],[Mother''s Medications]]),FALSE)</f>
        <v>Yes</v>
      </c>
      <c r="V652" s="1" t="str">
        <f>VLOOKUP(Cohort[[#This Row],[Code]],Codes[],COLUMN(Codes[[#Headers],[Baby Medications]]),FALSE)</f>
        <v>Yes</v>
      </c>
      <c r="W652" s="1" t="str">
        <f>VLOOKUP(Cohort[[#This Row],[Code]],Codes[],COLUMN(Codes[[#Headers],[Obstetric Histpry]]),FALSE)</f>
        <v>Yes</v>
      </c>
      <c r="X652" s="1" t="str">
        <f>VLOOKUP(Cohort[[#This Row],[Code]],Codes[],COLUMN(Codes[[#Headers],[18 Month Follow on Data]]),FALSE)</f>
        <v>Yes</v>
      </c>
    </row>
    <row r="653" spans="1:24" x14ac:dyDescent="0.2">
      <c r="A653" t="s">
        <v>666</v>
      </c>
      <c r="B653">
        <v>0</v>
      </c>
      <c r="C653">
        <v>0</v>
      </c>
      <c r="D653">
        <v>0</v>
      </c>
      <c r="E653">
        <v>0</v>
      </c>
      <c r="F653">
        <v>1</v>
      </c>
      <c r="G653">
        <v>1</v>
      </c>
      <c r="H653">
        <v>1</v>
      </c>
      <c r="I653" t="str" cm="1">
        <f t="array" ref="I653">TEXT(SUM(10^Code_Mask*(Cohort[[#This Row],[Fetal Pilot Scans, validated or not]:[Has child had an 18 month assessment.  NB this includes limited data, courtesy assessments etc]]&gt;0)),"0000000")</f>
        <v>0011100</v>
      </c>
      <c r="M653" s="1" t="str">
        <f>VLOOKUP(Cohort[[#This Row],[Code]],Codes[],COLUMN(Codes[[#Headers],[Meaning]]),FALSE)</f>
        <v>Pre-term and pre-term at term scans, assessed at 18 months</v>
      </c>
      <c r="N653" s="1" t="str">
        <f>VLOOKUP(Cohort[[#This Row],[Code]],Codes[],COLUMN(Codes[[#Headers],[Parents Demographic]]),FALSE)</f>
        <v>Yes</v>
      </c>
      <c r="O653" s="1" t="str">
        <f>VLOOKUP(Cohort[[#This Row],[Code]],Codes[],COLUMN(Codes[[#Headers],[Mother''s Past Medical History]]),FALSE)</f>
        <v>Yes</v>
      </c>
      <c r="P653" s="1" t="str">
        <f>VLOOKUP(Cohort[[#This Row],[Code]],Codes[],COLUMN(Codes[[#Headers],[EDD + Mode of Conception]]),FALSE)</f>
        <v>Yes</v>
      </c>
      <c r="Q653" s="1" t="str">
        <f>VLOOKUP(Cohort[[#This Row],[Code]],Codes[],COLUMN(Codes[[#Headers],[Late Pregnancy History]]),FALSE)</f>
        <v>Yes</v>
      </c>
      <c r="R653" s="1" t="str">
        <f>VLOOKUP(Cohort[[#This Row],[Code]],Codes[],COLUMN(Codes[[#Headers],[Labour History]]),FALSE)</f>
        <v>Yes</v>
      </c>
      <c r="S653" s="1" t="str">
        <f>VLOOKUP(Cohort[[#This Row],[Code]],Codes[],COLUMN(Codes[[#Headers],[Baby Background Information]]),FALSE)</f>
        <v>Yes</v>
      </c>
      <c r="T653" s="1" t="str">
        <f>VLOOKUP(Cohort[[#This Row],[Code]],Codes[],COLUMN(Codes[[#Headers],[EPDS]]),FALSE)</f>
        <v>Yes</v>
      </c>
      <c r="U653" s="1" t="str">
        <f>VLOOKUP(Cohort[[#This Row],[Code]],Codes[],COLUMN(Codes[[#Headers],[Mother''s Medications]]),FALSE)</f>
        <v>Yes</v>
      </c>
      <c r="V653" s="1" t="str">
        <f>VLOOKUP(Cohort[[#This Row],[Code]],Codes[],COLUMN(Codes[[#Headers],[Baby Medications]]),FALSE)</f>
        <v>Yes</v>
      </c>
      <c r="W653" s="1" t="str">
        <f>VLOOKUP(Cohort[[#This Row],[Code]],Codes[],COLUMN(Codes[[#Headers],[Obstetric Histpry]]),FALSE)</f>
        <v>Yes</v>
      </c>
      <c r="X653" s="1" t="str">
        <f>VLOOKUP(Cohort[[#This Row],[Code]],Codes[],COLUMN(Codes[[#Headers],[18 Month Follow on Data]]),FALSE)</f>
        <v>Yes</v>
      </c>
    </row>
    <row r="654" spans="1:24" x14ac:dyDescent="0.2">
      <c r="A654" t="s">
        <v>667</v>
      </c>
      <c r="B654">
        <v>1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 t="str" cm="1">
        <f t="array" ref="I654">TEXT(SUM(10^Code_Mask*(Cohort[[#This Row],[Fetal Pilot Scans, validated or not]:[Has child had an 18 month assessment.  NB this includes limited data, courtesy assessments etc]]&gt;0)),"0000000")</f>
        <v>0000010</v>
      </c>
      <c r="M654" s="1" t="str">
        <f>VLOOKUP(Cohort[[#This Row],[Code]],Codes[],COLUMN(Codes[[#Headers],[Meaning]]),FALSE)</f>
        <v>Fetal pilot.  Not assessed.  Enrolment, EPDS, not cleaned</v>
      </c>
      <c r="N654" s="1" t="str">
        <f>VLOOKUP(Cohort[[#This Row],[Code]],Codes[],COLUMN(Codes[[#Headers],[Parents Demographic]]),FALSE)</f>
        <v>Yes - uncleaned</v>
      </c>
      <c r="O654" s="1" t="str">
        <f>VLOOKUP(Cohort[[#This Row],[Code]],Codes[],COLUMN(Codes[[#Headers],[Mother''s Past Medical History]]),FALSE)</f>
        <v>Yes - uncleaned</v>
      </c>
      <c r="P654" s="1" t="str">
        <f>VLOOKUP(Cohort[[#This Row],[Code]],Codes[],COLUMN(Codes[[#Headers],[EDD + Mode of Conception]]),FALSE)</f>
        <v>Yes - uncleaned</v>
      </c>
      <c r="Q654" s="1" t="str">
        <f>VLOOKUP(Cohort[[#This Row],[Code]],Codes[],COLUMN(Codes[[#Headers],[Late Pregnancy History]]),FALSE)</f>
        <v>No</v>
      </c>
      <c r="R654" s="1" t="str">
        <f>VLOOKUP(Cohort[[#This Row],[Code]],Codes[],COLUMN(Codes[[#Headers],[Labour History]]),FALSE)</f>
        <v>No</v>
      </c>
      <c r="S654" s="1" t="str">
        <f>VLOOKUP(Cohort[[#This Row],[Code]],Codes[],COLUMN(Codes[[#Headers],[Baby Background Information]]),FALSE)</f>
        <v>No</v>
      </c>
      <c r="T654" s="1" t="str">
        <f>VLOOKUP(Cohort[[#This Row],[Code]],Codes[],COLUMN(Codes[[#Headers],[EPDS]]),FALSE)</f>
        <v>Yes</v>
      </c>
      <c r="U654" s="1" t="str">
        <f>VLOOKUP(Cohort[[#This Row],[Code]],Codes[],COLUMN(Codes[[#Headers],[Mother''s Medications]]),FALSE)</f>
        <v>Yes - uncleaned</v>
      </c>
      <c r="V654" s="1" t="str">
        <f>VLOOKUP(Cohort[[#This Row],[Code]],Codes[],COLUMN(Codes[[#Headers],[Baby Medications]]),FALSE)</f>
        <v>No</v>
      </c>
      <c r="W654" s="1" t="str">
        <f>VLOOKUP(Cohort[[#This Row],[Code]],Codes[],COLUMN(Codes[[#Headers],[Obstetric Histpry]]),FALSE)</f>
        <v>Yes - uncleaned</v>
      </c>
      <c r="X654" s="1" t="str">
        <f>VLOOKUP(Cohort[[#This Row],[Code]],Codes[],COLUMN(Codes[[#Headers],[18 Month Follow on Data]]),FALSE)</f>
        <v>No</v>
      </c>
    </row>
    <row r="655" spans="1:24" x14ac:dyDescent="0.2">
      <c r="A655" t="s">
        <v>668</v>
      </c>
      <c r="B655">
        <v>0</v>
      </c>
      <c r="C655">
        <v>0</v>
      </c>
      <c r="D655">
        <v>0</v>
      </c>
      <c r="E655">
        <v>1</v>
      </c>
      <c r="F655">
        <v>0</v>
      </c>
      <c r="G655">
        <v>0</v>
      </c>
      <c r="H655">
        <v>1</v>
      </c>
      <c r="I655" t="str" cm="1">
        <f t="array" ref="I655">TEXT(SUM(10^Code_Mask*(Cohort[[#This Row],[Fetal Pilot Scans, validated or not]:[Has child had an 18 month assessment.  NB this includes limited data, courtesy assessments etc]]&gt;0)),"0000000")</f>
        <v>0100100</v>
      </c>
      <c r="M655" s="1" t="str">
        <f>VLOOKUP(Cohort[[#This Row],[Code]],Codes[],COLUMN(Codes[[#Headers],[Meaning]]),FALSE)</f>
        <v>Term scan, Assessed at 18 months</v>
      </c>
      <c r="N655" s="1" t="str">
        <f>VLOOKUP(Cohort[[#This Row],[Code]],Codes[],COLUMN(Codes[[#Headers],[Parents Demographic]]),FALSE)</f>
        <v>Yes</v>
      </c>
      <c r="O655" s="1" t="str">
        <f>VLOOKUP(Cohort[[#This Row],[Code]],Codes[],COLUMN(Codes[[#Headers],[Mother''s Past Medical History]]),FALSE)</f>
        <v>Yes</v>
      </c>
      <c r="P655" s="1" t="str">
        <f>VLOOKUP(Cohort[[#This Row],[Code]],Codes[],COLUMN(Codes[[#Headers],[EDD + Mode of Conception]]),FALSE)</f>
        <v>Yes</v>
      </c>
      <c r="Q655" s="1" t="str">
        <f>VLOOKUP(Cohort[[#This Row],[Code]],Codes[],COLUMN(Codes[[#Headers],[Late Pregnancy History]]),FALSE)</f>
        <v>Yes</v>
      </c>
      <c r="R655" s="1" t="str">
        <f>VLOOKUP(Cohort[[#This Row],[Code]],Codes[],COLUMN(Codes[[#Headers],[Labour History]]),FALSE)</f>
        <v>Yes</v>
      </c>
      <c r="S655" s="1" t="str">
        <f>VLOOKUP(Cohort[[#This Row],[Code]],Codes[],COLUMN(Codes[[#Headers],[Baby Background Information]]),FALSE)</f>
        <v>Yes</v>
      </c>
      <c r="T655" s="1" t="str">
        <f>VLOOKUP(Cohort[[#This Row],[Code]],Codes[],COLUMN(Codes[[#Headers],[EPDS]]),FALSE)</f>
        <v>Yes</v>
      </c>
      <c r="U655" s="1" t="str">
        <f>VLOOKUP(Cohort[[#This Row],[Code]],Codes[],COLUMN(Codes[[#Headers],[Mother''s Medications]]),FALSE)</f>
        <v>Yes</v>
      </c>
      <c r="V655" s="1" t="str">
        <f>VLOOKUP(Cohort[[#This Row],[Code]],Codes[],COLUMN(Codes[[#Headers],[Baby Medications]]),FALSE)</f>
        <v>Yes</v>
      </c>
      <c r="W655" s="1" t="str">
        <f>VLOOKUP(Cohort[[#This Row],[Code]],Codes[],COLUMN(Codes[[#Headers],[Obstetric Histpry]]),FALSE)</f>
        <v>Yes</v>
      </c>
      <c r="X655" s="1" t="str">
        <f>VLOOKUP(Cohort[[#This Row],[Code]],Codes[],COLUMN(Codes[[#Headers],[18 Month Follow on Data]]),FALSE)</f>
        <v>Yes</v>
      </c>
    </row>
    <row r="656" spans="1:24" ht="51" x14ac:dyDescent="0.2">
      <c r="A656" t="s">
        <v>669</v>
      </c>
      <c r="B656">
        <v>0</v>
      </c>
      <c r="C656">
        <v>0</v>
      </c>
      <c r="D656">
        <v>0</v>
      </c>
      <c r="E656">
        <v>1</v>
      </c>
      <c r="F656">
        <v>0</v>
      </c>
      <c r="G656">
        <v>0</v>
      </c>
      <c r="H656">
        <v>0</v>
      </c>
      <c r="I656" t="str" cm="1">
        <f t="array" ref="I656">TEXT(SUM(10^Code_Mask*(Cohort[[#This Row],[Fetal Pilot Scans, validated or not]:[Has child had an 18 month assessment.  NB this includes limited data, courtesy assessments etc]]&gt;0)),"0000000")</f>
        <v>0100000</v>
      </c>
      <c r="K656" s="1" t="s">
        <v>16</v>
      </c>
      <c r="M656" s="1" t="str">
        <f>VLOOKUP(Cohort[[#This Row],[Code]],Codes[],COLUMN(Codes[[#Headers],[Meaning]]),FALSE)</f>
        <v>Term scan, not assessed</v>
      </c>
      <c r="N656" s="1" t="str">
        <f>VLOOKUP(Cohort[[#This Row],[Code]],Codes[],COLUMN(Codes[[#Headers],[Parents Demographic]]),FALSE)</f>
        <v>Yes</v>
      </c>
      <c r="O656" s="1" t="str">
        <f>VLOOKUP(Cohort[[#This Row],[Code]],Codes[],COLUMN(Codes[[#Headers],[Mother''s Past Medical History]]),FALSE)</f>
        <v>Yes</v>
      </c>
      <c r="P656" s="1" t="str">
        <f>VLOOKUP(Cohort[[#This Row],[Code]],Codes[],COLUMN(Codes[[#Headers],[EDD + Mode of Conception]]),FALSE)</f>
        <v>Yes</v>
      </c>
      <c r="Q656" s="1" t="str">
        <f>VLOOKUP(Cohort[[#This Row],[Code]],Codes[],COLUMN(Codes[[#Headers],[Late Pregnancy History]]),FALSE)</f>
        <v>Yes</v>
      </c>
      <c r="R656" s="1" t="str">
        <f>VLOOKUP(Cohort[[#This Row],[Code]],Codes[],COLUMN(Codes[[#Headers],[Labour History]]),FALSE)</f>
        <v>Yes</v>
      </c>
      <c r="S656" s="1" t="str">
        <f>VLOOKUP(Cohort[[#This Row],[Code]],Codes[],COLUMN(Codes[[#Headers],[Baby Background Information]]),FALSE)</f>
        <v>Yes</v>
      </c>
      <c r="T656" s="1" t="str">
        <f>VLOOKUP(Cohort[[#This Row],[Code]],Codes[],COLUMN(Codes[[#Headers],[EPDS]]),FALSE)</f>
        <v>Yes</v>
      </c>
      <c r="U656" s="1" t="str">
        <f>VLOOKUP(Cohort[[#This Row],[Code]],Codes[],COLUMN(Codes[[#Headers],[Mother''s Medications]]),FALSE)</f>
        <v>Yes</v>
      </c>
      <c r="V656" s="1" t="str">
        <f>VLOOKUP(Cohort[[#This Row],[Code]],Codes[],COLUMN(Codes[[#Headers],[Baby Medications]]),FALSE)</f>
        <v>Yes</v>
      </c>
      <c r="W656" s="1" t="str">
        <f>VLOOKUP(Cohort[[#This Row],[Code]],Codes[],COLUMN(Codes[[#Headers],[Obstetric Histpry]]),FALSE)</f>
        <v>Yes</v>
      </c>
      <c r="X656" s="1" t="str">
        <f>VLOOKUP(Cohort[[#This Row],[Code]],Codes[],COLUMN(Codes[[#Headers],[18 Month Follow on Data]]),FALSE)</f>
        <v>No</v>
      </c>
    </row>
    <row r="657" spans="1:24" x14ac:dyDescent="0.2">
      <c r="A657" t="s">
        <v>670</v>
      </c>
      <c r="B657">
        <v>0</v>
      </c>
      <c r="C657">
        <v>0</v>
      </c>
      <c r="D657">
        <v>0</v>
      </c>
      <c r="E657">
        <v>0</v>
      </c>
      <c r="F657">
        <v>1</v>
      </c>
      <c r="G657">
        <v>1</v>
      </c>
      <c r="H657">
        <v>1</v>
      </c>
      <c r="I657" t="str" cm="1">
        <f t="array" ref="I657">TEXT(SUM(10^Code_Mask*(Cohort[[#This Row],[Fetal Pilot Scans, validated or not]:[Has child had an 18 month assessment.  NB this includes limited data, courtesy assessments etc]]&gt;0)),"0000000")</f>
        <v>0011100</v>
      </c>
      <c r="M657" s="1" t="str">
        <f>VLOOKUP(Cohort[[#This Row],[Code]],Codes[],COLUMN(Codes[[#Headers],[Meaning]]),FALSE)</f>
        <v>Pre-term and pre-term at term scans, assessed at 18 months</v>
      </c>
      <c r="N657" s="1" t="str">
        <f>VLOOKUP(Cohort[[#This Row],[Code]],Codes[],COLUMN(Codes[[#Headers],[Parents Demographic]]),FALSE)</f>
        <v>Yes</v>
      </c>
      <c r="O657" s="1" t="str">
        <f>VLOOKUP(Cohort[[#This Row],[Code]],Codes[],COLUMN(Codes[[#Headers],[Mother''s Past Medical History]]),FALSE)</f>
        <v>Yes</v>
      </c>
      <c r="P657" s="1" t="str">
        <f>VLOOKUP(Cohort[[#This Row],[Code]],Codes[],COLUMN(Codes[[#Headers],[EDD + Mode of Conception]]),FALSE)</f>
        <v>Yes</v>
      </c>
      <c r="Q657" s="1" t="str">
        <f>VLOOKUP(Cohort[[#This Row],[Code]],Codes[],COLUMN(Codes[[#Headers],[Late Pregnancy History]]),FALSE)</f>
        <v>Yes</v>
      </c>
      <c r="R657" s="1" t="str">
        <f>VLOOKUP(Cohort[[#This Row],[Code]],Codes[],COLUMN(Codes[[#Headers],[Labour History]]),FALSE)</f>
        <v>Yes</v>
      </c>
      <c r="S657" s="1" t="str">
        <f>VLOOKUP(Cohort[[#This Row],[Code]],Codes[],COLUMN(Codes[[#Headers],[Baby Background Information]]),FALSE)</f>
        <v>Yes</v>
      </c>
      <c r="T657" s="1" t="str">
        <f>VLOOKUP(Cohort[[#This Row],[Code]],Codes[],COLUMN(Codes[[#Headers],[EPDS]]),FALSE)</f>
        <v>Yes</v>
      </c>
      <c r="U657" s="1" t="str">
        <f>VLOOKUP(Cohort[[#This Row],[Code]],Codes[],COLUMN(Codes[[#Headers],[Mother''s Medications]]),FALSE)</f>
        <v>Yes</v>
      </c>
      <c r="V657" s="1" t="str">
        <f>VLOOKUP(Cohort[[#This Row],[Code]],Codes[],COLUMN(Codes[[#Headers],[Baby Medications]]),FALSE)</f>
        <v>Yes</v>
      </c>
      <c r="W657" s="1" t="str">
        <f>VLOOKUP(Cohort[[#This Row],[Code]],Codes[],COLUMN(Codes[[#Headers],[Obstetric Histpry]]),FALSE)</f>
        <v>Yes</v>
      </c>
      <c r="X657" s="1" t="str">
        <f>VLOOKUP(Cohort[[#This Row],[Code]],Codes[],COLUMN(Codes[[#Headers],[18 Month Follow on Data]]),FALSE)</f>
        <v>Yes</v>
      </c>
    </row>
    <row r="658" spans="1:24" x14ac:dyDescent="0.2">
      <c r="A658" t="s">
        <v>671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1</v>
      </c>
      <c r="H658">
        <v>0</v>
      </c>
      <c r="I658" t="str" cm="1">
        <f t="array" ref="I658">TEXT(SUM(10^Code_Mask*(Cohort[[#This Row],[Fetal Pilot Scans, validated or not]:[Has child had an 18 month assessment.  NB this includes limited data, courtesy assessments etc]]&gt;0)),"0000000")</f>
        <v>0001000</v>
      </c>
      <c r="M658" s="1" t="str">
        <f>VLOOKUP(Cohort[[#This Row],[Code]],Codes[],COLUMN(Codes[[#Headers],[Meaning]]),FALSE)</f>
        <v>Pre-term_at term only, no other scans not assessed</v>
      </c>
      <c r="N658" s="1" t="str">
        <f>VLOOKUP(Cohort[[#This Row],[Code]],Codes[],COLUMN(Codes[[#Headers],[Parents Demographic]]),FALSE)</f>
        <v>Yes</v>
      </c>
      <c r="O658" s="1" t="str">
        <f>VLOOKUP(Cohort[[#This Row],[Code]],Codes[],COLUMN(Codes[[#Headers],[Mother''s Past Medical History]]),FALSE)</f>
        <v>Yes</v>
      </c>
      <c r="P658" s="1" t="str">
        <f>VLOOKUP(Cohort[[#This Row],[Code]],Codes[],COLUMN(Codes[[#Headers],[EDD + Mode of Conception]]),FALSE)</f>
        <v>Yes</v>
      </c>
      <c r="Q658" s="1" t="str">
        <f>VLOOKUP(Cohort[[#This Row],[Code]],Codes[],COLUMN(Codes[[#Headers],[Late Pregnancy History]]),FALSE)</f>
        <v>Yes</v>
      </c>
      <c r="R658" s="1" t="str">
        <f>VLOOKUP(Cohort[[#This Row],[Code]],Codes[],COLUMN(Codes[[#Headers],[Labour History]]),FALSE)</f>
        <v>Yes</v>
      </c>
      <c r="S658" s="1" t="str">
        <f>VLOOKUP(Cohort[[#This Row],[Code]],Codes[],COLUMN(Codes[[#Headers],[Baby Background Information]]),FALSE)</f>
        <v>Yes</v>
      </c>
      <c r="T658" s="1" t="str">
        <f>VLOOKUP(Cohort[[#This Row],[Code]],Codes[],COLUMN(Codes[[#Headers],[EPDS]]),FALSE)</f>
        <v>Yes</v>
      </c>
      <c r="U658" s="1" t="str">
        <f>VLOOKUP(Cohort[[#This Row],[Code]],Codes[],COLUMN(Codes[[#Headers],[Mother''s Medications]]),FALSE)</f>
        <v>Yes</v>
      </c>
      <c r="V658" s="1" t="str">
        <f>VLOOKUP(Cohort[[#This Row],[Code]],Codes[],COLUMN(Codes[[#Headers],[Baby Medications]]),FALSE)</f>
        <v>Yes</v>
      </c>
      <c r="W658" s="1" t="str">
        <f>VLOOKUP(Cohort[[#This Row],[Code]],Codes[],COLUMN(Codes[[#Headers],[Obstetric Histpry]]),FALSE)</f>
        <v>Yes</v>
      </c>
      <c r="X658" s="1" t="str">
        <f>VLOOKUP(Cohort[[#This Row],[Code]],Codes[],COLUMN(Codes[[#Headers],[18 Month Follow on Data]]),FALSE)</f>
        <v>No</v>
      </c>
    </row>
    <row r="659" spans="1:24" x14ac:dyDescent="0.2">
      <c r="A659" t="s">
        <v>672</v>
      </c>
      <c r="B659">
        <v>1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 t="str" cm="1">
        <f t="array" ref="I659">TEXT(SUM(10^Code_Mask*(Cohort[[#This Row],[Fetal Pilot Scans, validated or not]:[Has child had an 18 month assessment.  NB this includes limited data, courtesy assessments etc]]&gt;0)),"0000000")</f>
        <v>0000010</v>
      </c>
      <c r="M659" s="1" t="str">
        <f>VLOOKUP(Cohort[[#This Row],[Code]],Codes[],COLUMN(Codes[[#Headers],[Meaning]]),FALSE)</f>
        <v>Fetal pilot.  Not assessed.  Enrolment, EPDS, not cleaned</v>
      </c>
      <c r="N659" s="1" t="str">
        <f>VLOOKUP(Cohort[[#This Row],[Code]],Codes[],COLUMN(Codes[[#Headers],[Parents Demographic]]),FALSE)</f>
        <v>Yes - uncleaned</v>
      </c>
      <c r="O659" s="1" t="str">
        <f>VLOOKUP(Cohort[[#This Row],[Code]],Codes[],COLUMN(Codes[[#Headers],[Mother''s Past Medical History]]),FALSE)</f>
        <v>Yes - uncleaned</v>
      </c>
      <c r="P659" s="1" t="str">
        <f>VLOOKUP(Cohort[[#This Row],[Code]],Codes[],COLUMN(Codes[[#Headers],[EDD + Mode of Conception]]),FALSE)</f>
        <v>Yes - uncleaned</v>
      </c>
      <c r="Q659" s="1" t="str">
        <f>VLOOKUP(Cohort[[#This Row],[Code]],Codes[],COLUMN(Codes[[#Headers],[Late Pregnancy History]]),FALSE)</f>
        <v>No</v>
      </c>
      <c r="R659" s="1" t="str">
        <f>VLOOKUP(Cohort[[#This Row],[Code]],Codes[],COLUMN(Codes[[#Headers],[Labour History]]),FALSE)</f>
        <v>No</v>
      </c>
      <c r="S659" s="1" t="str">
        <f>VLOOKUP(Cohort[[#This Row],[Code]],Codes[],COLUMN(Codes[[#Headers],[Baby Background Information]]),FALSE)</f>
        <v>No</v>
      </c>
      <c r="T659" s="1" t="str">
        <f>VLOOKUP(Cohort[[#This Row],[Code]],Codes[],COLUMN(Codes[[#Headers],[EPDS]]),FALSE)</f>
        <v>Yes</v>
      </c>
      <c r="U659" s="1" t="str">
        <f>VLOOKUP(Cohort[[#This Row],[Code]],Codes[],COLUMN(Codes[[#Headers],[Mother''s Medications]]),FALSE)</f>
        <v>Yes - uncleaned</v>
      </c>
      <c r="V659" s="1" t="str">
        <f>VLOOKUP(Cohort[[#This Row],[Code]],Codes[],COLUMN(Codes[[#Headers],[Baby Medications]]),FALSE)</f>
        <v>No</v>
      </c>
      <c r="W659" s="1" t="str">
        <f>VLOOKUP(Cohort[[#This Row],[Code]],Codes[],COLUMN(Codes[[#Headers],[Obstetric Histpry]]),FALSE)</f>
        <v>Yes - uncleaned</v>
      </c>
      <c r="X659" s="1" t="str">
        <f>VLOOKUP(Cohort[[#This Row],[Code]],Codes[],COLUMN(Codes[[#Headers],[18 Month Follow on Data]]),FALSE)</f>
        <v>No</v>
      </c>
    </row>
    <row r="660" spans="1:24" x14ac:dyDescent="0.2">
      <c r="A660" t="s">
        <v>673</v>
      </c>
      <c r="B660">
        <v>1</v>
      </c>
      <c r="C660">
        <v>0</v>
      </c>
      <c r="D660">
        <v>0</v>
      </c>
      <c r="E660">
        <v>1</v>
      </c>
      <c r="F660">
        <v>0</v>
      </c>
      <c r="G660">
        <v>0</v>
      </c>
      <c r="H660">
        <v>1</v>
      </c>
      <c r="I660" t="str" cm="1">
        <f t="array" ref="I660">TEXT(SUM(10^Code_Mask*(Cohort[[#This Row],[Fetal Pilot Scans, validated or not]:[Has child had an 18 month assessment.  NB this includes limited data, courtesy assessments etc]]&gt;0)),"0000000")</f>
        <v>0100110</v>
      </c>
      <c r="M660" s="1" t="str">
        <f>VLOOKUP(Cohort[[#This Row],[Code]],Codes[],COLUMN(Codes[[#Headers],[Meaning]]),FALSE)</f>
        <v>Term scan + fetal pilot assessed at 18 months</v>
      </c>
      <c r="N660" s="1" t="str">
        <f>VLOOKUP(Cohort[[#This Row],[Code]],Codes[],COLUMN(Codes[[#Headers],[Parents Demographic]]),FALSE)</f>
        <v>Yes</v>
      </c>
      <c r="O660" s="1" t="str">
        <f>VLOOKUP(Cohort[[#This Row],[Code]],Codes[],COLUMN(Codes[[#Headers],[Mother''s Past Medical History]]),FALSE)</f>
        <v>Yes</v>
      </c>
      <c r="P660" s="1" t="str">
        <f>VLOOKUP(Cohort[[#This Row],[Code]],Codes[],COLUMN(Codes[[#Headers],[EDD + Mode of Conception]]),FALSE)</f>
        <v>Yes</v>
      </c>
      <c r="Q660" s="1" t="str">
        <f>VLOOKUP(Cohort[[#This Row],[Code]],Codes[],COLUMN(Codes[[#Headers],[Late Pregnancy History]]),FALSE)</f>
        <v>Yes</v>
      </c>
      <c r="R660" s="1" t="str">
        <f>VLOOKUP(Cohort[[#This Row],[Code]],Codes[],COLUMN(Codes[[#Headers],[Labour History]]),FALSE)</f>
        <v>Yes</v>
      </c>
      <c r="S660" s="1" t="str">
        <f>VLOOKUP(Cohort[[#This Row],[Code]],Codes[],COLUMN(Codes[[#Headers],[Baby Background Information]]),FALSE)</f>
        <v>Yes</v>
      </c>
      <c r="T660" s="1" t="str">
        <f>VLOOKUP(Cohort[[#This Row],[Code]],Codes[],COLUMN(Codes[[#Headers],[EPDS]]),FALSE)</f>
        <v>Yes</v>
      </c>
      <c r="U660" s="1" t="str">
        <f>VLOOKUP(Cohort[[#This Row],[Code]],Codes[],COLUMN(Codes[[#Headers],[Mother''s Medications]]),FALSE)</f>
        <v>Yes</v>
      </c>
      <c r="V660" s="1" t="str">
        <f>VLOOKUP(Cohort[[#This Row],[Code]],Codes[],COLUMN(Codes[[#Headers],[Baby Medications]]),FALSE)</f>
        <v>Yes</v>
      </c>
      <c r="W660" s="1" t="str">
        <f>VLOOKUP(Cohort[[#This Row],[Code]],Codes[],COLUMN(Codes[[#Headers],[Obstetric Histpry]]),FALSE)</f>
        <v>Yes</v>
      </c>
      <c r="X660" s="1" t="str">
        <f>VLOOKUP(Cohort[[#This Row],[Code]],Codes[],COLUMN(Codes[[#Headers],[18 Month Follow on Data]]),FALSE)</f>
        <v>Yes</v>
      </c>
    </row>
    <row r="661" spans="1:24" x14ac:dyDescent="0.2">
      <c r="A661" t="s">
        <v>674</v>
      </c>
      <c r="B661">
        <v>1</v>
      </c>
      <c r="C661">
        <v>0</v>
      </c>
      <c r="D661">
        <v>0</v>
      </c>
      <c r="E661">
        <v>1</v>
      </c>
      <c r="F661">
        <v>0</v>
      </c>
      <c r="G661">
        <v>0</v>
      </c>
      <c r="H661">
        <v>1</v>
      </c>
      <c r="I661" t="str" cm="1">
        <f t="array" ref="I661">TEXT(SUM(10^Code_Mask*(Cohort[[#This Row],[Fetal Pilot Scans, validated or not]:[Has child had an 18 month assessment.  NB this includes limited data, courtesy assessments etc]]&gt;0)),"0000000")</f>
        <v>0100110</v>
      </c>
      <c r="M661" s="1" t="str">
        <f>VLOOKUP(Cohort[[#This Row],[Code]],Codes[],COLUMN(Codes[[#Headers],[Meaning]]),FALSE)</f>
        <v>Term scan + fetal pilot assessed at 18 months</v>
      </c>
      <c r="N661" s="1" t="str">
        <f>VLOOKUP(Cohort[[#This Row],[Code]],Codes[],COLUMN(Codes[[#Headers],[Parents Demographic]]),FALSE)</f>
        <v>Yes</v>
      </c>
      <c r="O661" s="1" t="str">
        <f>VLOOKUP(Cohort[[#This Row],[Code]],Codes[],COLUMN(Codes[[#Headers],[Mother''s Past Medical History]]),FALSE)</f>
        <v>Yes</v>
      </c>
      <c r="P661" s="1" t="str">
        <f>VLOOKUP(Cohort[[#This Row],[Code]],Codes[],COLUMN(Codes[[#Headers],[EDD + Mode of Conception]]),FALSE)</f>
        <v>Yes</v>
      </c>
      <c r="Q661" s="1" t="str">
        <f>VLOOKUP(Cohort[[#This Row],[Code]],Codes[],COLUMN(Codes[[#Headers],[Late Pregnancy History]]),FALSE)</f>
        <v>Yes</v>
      </c>
      <c r="R661" s="1" t="str">
        <f>VLOOKUP(Cohort[[#This Row],[Code]],Codes[],COLUMN(Codes[[#Headers],[Labour History]]),FALSE)</f>
        <v>Yes</v>
      </c>
      <c r="S661" s="1" t="str">
        <f>VLOOKUP(Cohort[[#This Row],[Code]],Codes[],COLUMN(Codes[[#Headers],[Baby Background Information]]),FALSE)</f>
        <v>Yes</v>
      </c>
      <c r="T661" s="1" t="str">
        <f>VLOOKUP(Cohort[[#This Row],[Code]],Codes[],COLUMN(Codes[[#Headers],[EPDS]]),FALSE)</f>
        <v>Yes</v>
      </c>
      <c r="U661" s="1" t="str">
        <f>VLOOKUP(Cohort[[#This Row],[Code]],Codes[],COLUMN(Codes[[#Headers],[Mother''s Medications]]),FALSE)</f>
        <v>Yes</v>
      </c>
      <c r="V661" s="1" t="str">
        <f>VLOOKUP(Cohort[[#This Row],[Code]],Codes[],COLUMN(Codes[[#Headers],[Baby Medications]]),FALSE)</f>
        <v>Yes</v>
      </c>
      <c r="W661" s="1" t="str">
        <f>VLOOKUP(Cohort[[#This Row],[Code]],Codes[],COLUMN(Codes[[#Headers],[Obstetric Histpry]]),FALSE)</f>
        <v>Yes</v>
      </c>
      <c r="X661" s="1" t="str">
        <f>VLOOKUP(Cohort[[#This Row],[Code]],Codes[],COLUMN(Codes[[#Headers],[18 Month Follow on Data]]),FALSE)</f>
        <v>Yes</v>
      </c>
    </row>
    <row r="662" spans="1:24" x14ac:dyDescent="0.2">
      <c r="A662" t="s">
        <v>675</v>
      </c>
      <c r="B662">
        <v>1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 t="str" cm="1">
        <f t="array" ref="I662">TEXT(SUM(10^Code_Mask*(Cohort[[#This Row],[Fetal Pilot Scans, validated or not]:[Has child had an 18 month assessment.  NB this includes limited data, courtesy assessments etc]]&gt;0)),"0000000")</f>
        <v>0000010</v>
      </c>
      <c r="M662" s="1" t="str">
        <f>VLOOKUP(Cohort[[#This Row],[Code]],Codes[],COLUMN(Codes[[#Headers],[Meaning]]),FALSE)</f>
        <v>Fetal pilot.  Not assessed.  Enrolment, EPDS, not cleaned</v>
      </c>
      <c r="N662" s="1" t="str">
        <f>VLOOKUP(Cohort[[#This Row],[Code]],Codes[],COLUMN(Codes[[#Headers],[Parents Demographic]]),FALSE)</f>
        <v>Yes - uncleaned</v>
      </c>
      <c r="O662" s="1" t="str">
        <f>VLOOKUP(Cohort[[#This Row],[Code]],Codes[],COLUMN(Codes[[#Headers],[Mother''s Past Medical History]]),FALSE)</f>
        <v>Yes - uncleaned</v>
      </c>
      <c r="P662" s="1" t="str">
        <f>VLOOKUP(Cohort[[#This Row],[Code]],Codes[],COLUMN(Codes[[#Headers],[EDD + Mode of Conception]]),FALSE)</f>
        <v>Yes - uncleaned</v>
      </c>
      <c r="Q662" s="1" t="str">
        <f>VLOOKUP(Cohort[[#This Row],[Code]],Codes[],COLUMN(Codes[[#Headers],[Late Pregnancy History]]),FALSE)</f>
        <v>No</v>
      </c>
      <c r="R662" s="1" t="str">
        <f>VLOOKUP(Cohort[[#This Row],[Code]],Codes[],COLUMN(Codes[[#Headers],[Labour History]]),FALSE)</f>
        <v>No</v>
      </c>
      <c r="S662" s="1" t="str">
        <f>VLOOKUP(Cohort[[#This Row],[Code]],Codes[],COLUMN(Codes[[#Headers],[Baby Background Information]]),FALSE)</f>
        <v>No</v>
      </c>
      <c r="T662" s="1" t="str">
        <f>VLOOKUP(Cohort[[#This Row],[Code]],Codes[],COLUMN(Codes[[#Headers],[EPDS]]),FALSE)</f>
        <v>Yes</v>
      </c>
      <c r="U662" s="1" t="str">
        <f>VLOOKUP(Cohort[[#This Row],[Code]],Codes[],COLUMN(Codes[[#Headers],[Mother''s Medications]]),FALSE)</f>
        <v>Yes - uncleaned</v>
      </c>
      <c r="V662" s="1" t="str">
        <f>VLOOKUP(Cohort[[#This Row],[Code]],Codes[],COLUMN(Codes[[#Headers],[Baby Medications]]),FALSE)</f>
        <v>No</v>
      </c>
      <c r="W662" s="1" t="str">
        <f>VLOOKUP(Cohort[[#This Row],[Code]],Codes[],COLUMN(Codes[[#Headers],[Obstetric Histpry]]),FALSE)</f>
        <v>Yes - uncleaned</v>
      </c>
      <c r="X662" s="1" t="str">
        <f>VLOOKUP(Cohort[[#This Row],[Code]],Codes[],COLUMN(Codes[[#Headers],[18 Month Follow on Data]]),FALSE)</f>
        <v>No</v>
      </c>
    </row>
    <row r="663" spans="1:24" x14ac:dyDescent="0.2">
      <c r="A663" t="s">
        <v>676</v>
      </c>
      <c r="B663">
        <v>1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 t="str" cm="1">
        <f t="array" ref="I663">TEXT(SUM(10^Code_Mask*(Cohort[[#This Row],[Fetal Pilot Scans, validated or not]:[Has child had an 18 month assessment.  NB this includes limited data, courtesy assessments etc]]&gt;0)),"0000000")</f>
        <v>0000010</v>
      </c>
      <c r="M663" s="1" t="str">
        <f>VLOOKUP(Cohort[[#This Row],[Code]],Codes[],COLUMN(Codes[[#Headers],[Meaning]]),FALSE)</f>
        <v>Fetal pilot.  Not assessed.  Enrolment, EPDS, not cleaned</v>
      </c>
      <c r="N663" s="1" t="str">
        <f>VLOOKUP(Cohort[[#This Row],[Code]],Codes[],COLUMN(Codes[[#Headers],[Parents Demographic]]),FALSE)</f>
        <v>Yes - uncleaned</v>
      </c>
      <c r="O663" s="1" t="str">
        <f>VLOOKUP(Cohort[[#This Row],[Code]],Codes[],COLUMN(Codes[[#Headers],[Mother''s Past Medical History]]),FALSE)</f>
        <v>Yes - uncleaned</v>
      </c>
      <c r="P663" s="1" t="str">
        <f>VLOOKUP(Cohort[[#This Row],[Code]],Codes[],COLUMN(Codes[[#Headers],[EDD + Mode of Conception]]),FALSE)</f>
        <v>Yes - uncleaned</v>
      </c>
      <c r="Q663" s="1" t="str">
        <f>VLOOKUP(Cohort[[#This Row],[Code]],Codes[],COLUMN(Codes[[#Headers],[Late Pregnancy History]]),FALSE)</f>
        <v>No</v>
      </c>
      <c r="R663" s="1" t="str">
        <f>VLOOKUP(Cohort[[#This Row],[Code]],Codes[],COLUMN(Codes[[#Headers],[Labour History]]),FALSE)</f>
        <v>No</v>
      </c>
      <c r="S663" s="1" t="str">
        <f>VLOOKUP(Cohort[[#This Row],[Code]],Codes[],COLUMN(Codes[[#Headers],[Baby Background Information]]),FALSE)</f>
        <v>No</v>
      </c>
      <c r="T663" s="1" t="str">
        <f>VLOOKUP(Cohort[[#This Row],[Code]],Codes[],COLUMN(Codes[[#Headers],[EPDS]]),FALSE)</f>
        <v>Yes</v>
      </c>
      <c r="U663" s="1" t="str">
        <f>VLOOKUP(Cohort[[#This Row],[Code]],Codes[],COLUMN(Codes[[#Headers],[Mother''s Medications]]),FALSE)</f>
        <v>Yes - uncleaned</v>
      </c>
      <c r="V663" s="1" t="str">
        <f>VLOOKUP(Cohort[[#This Row],[Code]],Codes[],COLUMN(Codes[[#Headers],[Baby Medications]]),FALSE)</f>
        <v>No</v>
      </c>
      <c r="W663" s="1" t="str">
        <f>VLOOKUP(Cohort[[#This Row],[Code]],Codes[],COLUMN(Codes[[#Headers],[Obstetric Histpry]]),FALSE)</f>
        <v>Yes - uncleaned</v>
      </c>
      <c r="X663" s="1" t="str">
        <f>VLOOKUP(Cohort[[#This Row],[Code]],Codes[],COLUMN(Codes[[#Headers],[18 Month Follow on Data]]),FALSE)</f>
        <v>No</v>
      </c>
    </row>
    <row r="664" spans="1:24" x14ac:dyDescent="0.2">
      <c r="A664" t="s">
        <v>677</v>
      </c>
      <c r="B664">
        <v>1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 t="str" cm="1">
        <f t="array" ref="I664">TEXT(SUM(10^Code_Mask*(Cohort[[#This Row],[Fetal Pilot Scans, validated or not]:[Has child had an 18 month assessment.  NB this includes limited data, courtesy assessments etc]]&gt;0)),"0000000")</f>
        <v>0000010</v>
      </c>
      <c r="M664" s="1" t="str">
        <f>VLOOKUP(Cohort[[#This Row],[Code]],Codes[],COLUMN(Codes[[#Headers],[Meaning]]),FALSE)</f>
        <v>Fetal pilot.  Not assessed.  Enrolment, EPDS, not cleaned</v>
      </c>
      <c r="N664" s="1" t="str">
        <f>VLOOKUP(Cohort[[#This Row],[Code]],Codes[],COLUMN(Codes[[#Headers],[Parents Demographic]]),FALSE)</f>
        <v>Yes - uncleaned</v>
      </c>
      <c r="O664" s="1" t="str">
        <f>VLOOKUP(Cohort[[#This Row],[Code]],Codes[],COLUMN(Codes[[#Headers],[Mother''s Past Medical History]]),FALSE)</f>
        <v>Yes - uncleaned</v>
      </c>
      <c r="P664" s="1" t="str">
        <f>VLOOKUP(Cohort[[#This Row],[Code]],Codes[],COLUMN(Codes[[#Headers],[EDD + Mode of Conception]]),FALSE)</f>
        <v>Yes - uncleaned</v>
      </c>
      <c r="Q664" s="1" t="str">
        <f>VLOOKUP(Cohort[[#This Row],[Code]],Codes[],COLUMN(Codes[[#Headers],[Late Pregnancy History]]),FALSE)</f>
        <v>No</v>
      </c>
      <c r="R664" s="1" t="str">
        <f>VLOOKUP(Cohort[[#This Row],[Code]],Codes[],COLUMN(Codes[[#Headers],[Labour History]]),FALSE)</f>
        <v>No</v>
      </c>
      <c r="S664" s="1" t="str">
        <f>VLOOKUP(Cohort[[#This Row],[Code]],Codes[],COLUMN(Codes[[#Headers],[Baby Background Information]]),FALSE)</f>
        <v>No</v>
      </c>
      <c r="T664" s="1" t="str">
        <f>VLOOKUP(Cohort[[#This Row],[Code]],Codes[],COLUMN(Codes[[#Headers],[EPDS]]),FALSE)</f>
        <v>Yes</v>
      </c>
      <c r="U664" s="1" t="str">
        <f>VLOOKUP(Cohort[[#This Row],[Code]],Codes[],COLUMN(Codes[[#Headers],[Mother''s Medications]]),FALSE)</f>
        <v>Yes - uncleaned</v>
      </c>
      <c r="V664" s="1" t="str">
        <f>VLOOKUP(Cohort[[#This Row],[Code]],Codes[],COLUMN(Codes[[#Headers],[Baby Medications]]),FALSE)</f>
        <v>No</v>
      </c>
      <c r="W664" s="1" t="str">
        <f>VLOOKUP(Cohort[[#This Row],[Code]],Codes[],COLUMN(Codes[[#Headers],[Obstetric Histpry]]),FALSE)</f>
        <v>Yes - uncleaned</v>
      </c>
      <c r="X664" s="1" t="str">
        <f>VLOOKUP(Cohort[[#This Row],[Code]],Codes[],COLUMN(Codes[[#Headers],[18 Month Follow on Data]]),FALSE)</f>
        <v>No</v>
      </c>
    </row>
    <row r="665" spans="1:24" ht="51" x14ac:dyDescent="0.2">
      <c r="A665" t="s">
        <v>678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1</v>
      </c>
      <c r="H665">
        <v>0</v>
      </c>
      <c r="I665" t="str" cm="1">
        <f t="array" ref="I665">TEXT(SUM(10^Code_Mask*(Cohort[[#This Row],[Fetal Pilot Scans, validated or not]:[Has child had an 18 month assessment.  NB this includes limited data, courtesy assessments etc]]&gt;0)),"0000000")</f>
        <v>0001000</v>
      </c>
      <c r="K665" s="1" t="s">
        <v>16</v>
      </c>
      <c r="M665" s="1" t="str">
        <f>VLOOKUP(Cohort[[#This Row],[Code]],Codes[],COLUMN(Codes[[#Headers],[Meaning]]),FALSE)</f>
        <v>Pre-term_at term only, no other scans not assessed</v>
      </c>
      <c r="N665" s="1" t="str">
        <f>VLOOKUP(Cohort[[#This Row],[Code]],Codes[],COLUMN(Codes[[#Headers],[Parents Demographic]]),FALSE)</f>
        <v>Yes</v>
      </c>
      <c r="O665" s="1" t="str">
        <f>VLOOKUP(Cohort[[#This Row],[Code]],Codes[],COLUMN(Codes[[#Headers],[Mother''s Past Medical History]]),FALSE)</f>
        <v>Yes</v>
      </c>
      <c r="P665" s="1" t="str">
        <f>VLOOKUP(Cohort[[#This Row],[Code]],Codes[],COLUMN(Codes[[#Headers],[EDD + Mode of Conception]]),FALSE)</f>
        <v>Yes</v>
      </c>
      <c r="Q665" s="1" t="str">
        <f>VLOOKUP(Cohort[[#This Row],[Code]],Codes[],COLUMN(Codes[[#Headers],[Late Pregnancy History]]),FALSE)</f>
        <v>Yes</v>
      </c>
      <c r="R665" s="1" t="str">
        <f>VLOOKUP(Cohort[[#This Row],[Code]],Codes[],COLUMN(Codes[[#Headers],[Labour History]]),FALSE)</f>
        <v>Yes</v>
      </c>
      <c r="S665" s="1" t="str">
        <f>VLOOKUP(Cohort[[#This Row],[Code]],Codes[],COLUMN(Codes[[#Headers],[Baby Background Information]]),FALSE)</f>
        <v>Yes</v>
      </c>
      <c r="T665" s="1" t="str">
        <f>VLOOKUP(Cohort[[#This Row],[Code]],Codes[],COLUMN(Codes[[#Headers],[EPDS]]),FALSE)</f>
        <v>Yes</v>
      </c>
      <c r="U665" s="1" t="str">
        <f>VLOOKUP(Cohort[[#This Row],[Code]],Codes[],COLUMN(Codes[[#Headers],[Mother''s Medications]]),FALSE)</f>
        <v>Yes</v>
      </c>
      <c r="V665" s="1" t="str">
        <f>VLOOKUP(Cohort[[#This Row],[Code]],Codes[],COLUMN(Codes[[#Headers],[Baby Medications]]),FALSE)</f>
        <v>Yes</v>
      </c>
      <c r="W665" s="1" t="str">
        <f>VLOOKUP(Cohort[[#This Row],[Code]],Codes[],COLUMN(Codes[[#Headers],[Obstetric Histpry]]),FALSE)</f>
        <v>Yes</v>
      </c>
      <c r="X665" s="1" t="str">
        <f>VLOOKUP(Cohort[[#This Row],[Code]],Codes[],COLUMN(Codes[[#Headers],[18 Month Follow on Data]]),FALSE)</f>
        <v>No</v>
      </c>
    </row>
    <row r="666" spans="1:24" ht="51" x14ac:dyDescent="0.2">
      <c r="A666" t="s">
        <v>679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1</v>
      </c>
      <c r="H666">
        <v>0</v>
      </c>
      <c r="I666" t="str" cm="1">
        <f t="array" ref="I666">TEXT(SUM(10^Code_Mask*(Cohort[[#This Row],[Fetal Pilot Scans, validated or not]:[Has child had an 18 month assessment.  NB this includes limited data, courtesy assessments etc]]&gt;0)),"0000000")</f>
        <v>0001000</v>
      </c>
      <c r="K666" s="1" t="s">
        <v>16</v>
      </c>
      <c r="M666" s="1" t="str">
        <f>VLOOKUP(Cohort[[#This Row],[Code]],Codes[],COLUMN(Codes[[#Headers],[Meaning]]),FALSE)</f>
        <v>Pre-term_at term only, no other scans not assessed</v>
      </c>
      <c r="N666" s="1" t="str">
        <f>VLOOKUP(Cohort[[#This Row],[Code]],Codes[],COLUMN(Codes[[#Headers],[Parents Demographic]]),FALSE)</f>
        <v>Yes</v>
      </c>
      <c r="O666" s="1" t="str">
        <f>VLOOKUP(Cohort[[#This Row],[Code]],Codes[],COLUMN(Codes[[#Headers],[Mother''s Past Medical History]]),FALSE)</f>
        <v>Yes</v>
      </c>
      <c r="P666" s="1" t="str">
        <f>VLOOKUP(Cohort[[#This Row],[Code]],Codes[],COLUMN(Codes[[#Headers],[EDD + Mode of Conception]]),FALSE)</f>
        <v>Yes</v>
      </c>
      <c r="Q666" s="1" t="str">
        <f>VLOOKUP(Cohort[[#This Row],[Code]],Codes[],COLUMN(Codes[[#Headers],[Late Pregnancy History]]),FALSE)</f>
        <v>Yes</v>
      </c>
      <c r="R666" s="1" t="str">
        <f>VLOOKUP(Cohort[[#This Row],[Code]],Codes[],COLUMN(Codes[[#Headers],[Labour History]]),FALSE)</f>
        <v>Yes</v>
      </c>
      <c r="S666" s="1" t="str">
        <f>VLOOKUP(Cohort[[#This Row],[Code]],Codes[],COLUMN(Codes[[#Headers],[Baby Background Information]]),FALSE)</f>
        <v>Yes</v>
      </c>
      <c r="T666" s="1" t="str">
        <f>VLOOKUP(Cohort[[#This Row],[Code]],Codes[],COLUMN(Codes[[#Headers],[EPDS]]),FALSE)</f>
        <v>Yes</v>
      </c>
      <c r="U666" s="1" t="str">
        <f>VLOOKUP(Cohort[[#This Row],[Code]],Codes[],COLUMN(Codes[[#Headers],[Mother''s Medications]]),FALSE)</f>
        <v>Yes</v>
      </c>
      <c r="V666" s="1" t="str">
        <f>VLOOKUP(Cohort[[#This Row],[Code]],Codes[],COLUMN(Codes[[#Headers],[Baby Medications]]),FALSE)</f>
        <v>Yes</v>
      </c>
      <c r="W666" s="1" t="str">
        <f>VLOOKUP(Cohort[[#This Row],[Code]],Codes[],COLUMN(Codes[[#Headers],[Obstetric Histpry]]),FALSE)</f>
        <v>Yes</v>
      </c>
      <c r="X666" s="1" t="str">
        <f>VLOOKUP(Cohort[[#This Row],[Code]],Codes[],COLUMN(Codes[[#Headers],[18 Month Follow on Data]]),FALSE)</f>
        <v>No</v>
      </c>
    </row>
    <row r="667" spans="1:24" x14ac:dyDescent="0.2">
      <c r="A667" t="s">
        <v>680</v>
      </c>
      <c r="B667">
        <v>0</v>
      </c>
      <c r="C667">
        <v>0</v>
      </c>
      <c r="D667">
        <v>0</v>
      </c>
      <c r="E667">
        <v>0</v>
      </c>
      <c r="F667">
        <v>1</v>
      </c>
      <c r="G667">
        <v>0</v>
      </c>
      <c r="H667">
        <v>1</v>
      </c>
      <c r="I667" t="str" cm="1">
        <f t="array" ref="I667">TEXT(SUM(10^Code_Mask*(Cohort[[#This Row],[Fetal Pilot Scans, validated or not]:[Has child had an 18 month assessment.  NB this includes limited data, courtesy assessments etc]]&gt;0)),"0000000")</f>
        <v>0010100</v>
      </c>
      <c r="M667" s="1" t="str">
        <f>VLOOKUP(Cohort[[#This Row],[Code]],Codes[],COLUMN(Codes[[#Headers],[Meaning]]),FALSE)</f>
        <v>Pre-term scan, no other scans, assessed at 18 months</v>
      </c>
      <c r="N667" s="1" t="str">
        <f>VLOOKUP(Cohort[[#This Row],[Code]],Codes[],COLUMN(Codes[[#Headers],[Parents Demographic]]),FALSE)</f>
        <v>Yes</v>
      </c>
      <c r="O667" s="1" t="str">
        <f>VLOOKUP(Cohort[[#This Row],[Code]],Codes[],COLUMN(Codes[[#Headers],[Mother''s Past Medical History]]),FALSE)</f>
        <v>Yes</v>
      </c>
      <c r="P667" s="1" t="str">
        <f>VLOOKUP(Cohort[[#This Row],[Code]],Codes[],COLUMN(Codes[[#Headers],[EDD + Mode of Conception]]),FALSE)</f>
        <v>Yes</v>
      </c>
      <c r="Q667" s="1" t="str">
        <f>VLOOKUP(Cohort[[#This Row],[Code]],Codes[],COLUMN(Codes[[#Headers],[Late Pregnancy History]]),FALSE)</f>
        <v>Yes</v>
      </c>
      <c r="R667" s="1" t="str">
        <f>VLOOKUP(Cohort[[#This Row],[Code]],Codes[],COLUMN(Codes[[#Headers],[Labour History]]),FALSE)</f>
        <v>Yes</v>
      </c>
      <c r="S667" s="1" t="str">
        <f>VLOOKUP(Cohort[[#This Row],[Code]],Codes[],COLUMN(Codes[[#Headers],[Baby Background Information]]),FALSE)</f>
        <v>Yes</v>
      </c>
      <c r="T667" s="1" t="str">
        <f>VLOOKUP(Cohort[[#This Row],[Code]],Codes[],COLUMN(Codes[[#Headers],[EPDS]]),FALSE)</f>
        <v>Yes</v>
      </c>
      <c r="U667" s="1" t="str">
        <f>VLOOKUP(Cohort[[#This Row],[Code]],Codes[],COLUMN(Codes[[#Headers],[Mother''s Medications]]),FALSE)</f>
        <v>Yes</v>
      </c>
      <c r="V667" s="1" t="str">
        <f>VLOOKUP(Cohort[[#This Row],[Code]],Codes[],COLUMN(Codes[[#Headers],[Baby Medications]]),FALSE)</f>
        <v>Yes</v>
      </c>
      <c r="W667" s="1" t="str">
        <f>VLOOKUP(Cohort[[#This Row],[Code]],Codes[],COLUMN(Codes[[#Headers],[Obstetric Histpry]]),FALSE)</f>
        <v>Yes</v>
      </c>
      <c r="X667" s="1" t="str">
        <f>VLOOKUP(Cohort[[#This Row],[Code]],Codes[],COLUMN(Codes[[#Headers],[18 Month Follow on Data]]),FALSE)</f>
        <v>Yes</v>
      </c>
    </row>
    <row r="668" spans="1:24" x14ac:dyDescent="0.2">
      <c r="A668" t="s">
        <v>681</v>
      </c>
      <c r="B668">
        <v>1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 t="str" cm="1">
        <f t="array" ref="I668">TEXT(SUM(10^Code_Mask*(Cohort[[#This Row],[Fetal Pilot Scans, validated or not]:[Has child had an 18 month assessment.  NB this includes limited data, courtesy assessments etc]]&gt;0)),"0000000")</f>
        <v>0000010</v>
      </c>
      <c r="M668" s="1" t="str">
        <f>VLOOKUP(Cohort[[#This Row],[Code]],Codes[],COLUMN(Codes[[#Headers],[Meaning]]),FALSE)</f>
        <v>Fetal pilot.  Not assessed.  Enrolment, EPDS, not cleaned</v>
      </c>
      <c r="N668" s="1" t="str">
        <f>VLOOKUP(Cohort[[#This Row],[Code]],Codes[],COLUMN(Codes[[#Headers],[Parents Demographic]]),FALSE)</f>
        <v>Yes - uncleaned</v>
      </c>
      <c r="O668" s="1" t="str">
        <f>VLOOKUP(Cohort[[#This Row],[Code]],Codes[],COLUMN(Codes[[#Headers],[Mother''s Past Medical History]]),FALSE)</f>
        <v>Yes - uncleaned</v>
      </c>
      <c r="P668" s="1" t="str">
        <f>VLOOKUP(Cohort[[#This Row],[Code]],Codes[],COLUMN(Codes[[#Headers],[EDD + Mode of Conception]]),FALSE)</f>
        <v>Yes - uncleaned</v>
      </c>
      <c r="Q668" s="1" t="str">
        <f>VLOOKUP(Cohort[[#This Row],[Code]],Codes[],COLUMN(Codes[[#Headers],[Late Pregnancy History]]),FALSE)</f>
        <v>No</v>
      </c>
      <c r="R668" s="1" t="str">
        <f>VLOOKUP(Cohort[[#This Row],[Code]],Codes[],COLUMN(Codes[[#Headers],[Labour History]]),FALSE)</f>
        <v>No</v>
      </c>
      <c r="S668" s="1" t="str">
        <f>VLOOKUP(Cohort[[#This Row],[Code]],Codes[],COLUMN(Codes[[#Headers],[Baby Background Information]]),FALSE)</f>
        <v>No</v>
      </c>
      <c r="T668" s="1" t="str">
        <f>VLOOKUP(Cohort[[#This Row],[Code]],Codes[],COLUMN(Codes[[#Headers],[EPDS]]),FALSE)</f>
        <v>Yes</v>
      </c>
      <c r="U668" s="1" t="str">
        <f>VLOOKUP(Cohort[[#This Row],[Code]],Codes[],COLUMN(Codes[[#Headers],[Mother''s Medications]]),FALSE)</f>
        <v>Yes - uncleaned</v>
      </c>
      <c r="V668" s="1" t="str">
        <f>VLOOKUP(Cohort[[#This Row],[Code]],Codes[],COLUMN(Codes[[#Headers],[Baby Medications]]),FALSE)</f>
        <v>No</v>
      </c>
      <c r="W668" s="1" t="str">
        <f>VLOOKUP(Cohort[[#This Row],[Code]],Codes[],COLUMN(Codes[[#Headers],[Obstetric Histpry]]),FALSE)</f>
        <v>Yes - uncleaned</v>
      </c>
      <c r="X668" s="1" t="str">
        <f>VLOOKUP(Cohort[[#This Row],[Code]],Codes[],COLUMN(Codes[[#Headers],[18 Month Follow on Data]]),FALSE)</f>
        <v>No</v>
      </c>
    </row>
    <row r="669" spans="1:24" x14ac:dyDescent="0.2">
      <c r="A669" t="s">
        <v>682</v>
      </c>
      <c r="B669">
        <v>1</v>
      </c>
      <c r="C669">
        <v>0</v>
      </c>
      <c r="D669">
        <v>0</v>
      </c>
      <c r="E669">
        <v>1</v>
      </c>
      <c r="F669">
        <v>0</v>
      </c>
      <c r="G669">
        <v>0</v>
      </c>
      <c r="H669">
        <v>0</v>
      </c>
      <c r="I669" t="str" cm="1">
        <f t="array" ref="I669">TEXT(SUM(10^Code_Mask*(Cohort[[#This Row],[Fetal Pilot Scans, validated or not]:[Has child had an 18 month assessment.  NB this includes limited data, courtesy assessments etc]]&gt;0)),"0000000")</f>
        <v>0100010</v>
      </c>
      <c r="M669" s="1" t="str">
        <f>VLOOKUP(Cohort[[#This Row],[Code]],Codes[],COLUMN(Codes[[#Headers],[Meaning]]),FALSE)</f>
        <v>Term scan + fetal pilot not assessed</v>
      </c>
      <c r="N669" s="1" t="str">
        <f>VLOOKUP(Cohort[[#This Row],[Code]],Codes[],COLUMN(Codes[[#Headers],[Parents Demographic]]),FALSE)</f>
        <v>Yes</v>
      </c>
      <c r="O669" s="1" t="str">
        <f>VLOOKUP(Cohort[[#This Row],[Code]],Codes[],COLUMN(Codes[[#Headers],[Mother''s Past Medical History]]),FALSE)</f>
        <v>Yes</v>
      </c>
      <c r="P669" s="1" t="str">
        <f>VLOOKUP(Cohort[[#This Row],[Code]],Codes[],COLUMN(Codes[[#Headers],[EDD + Mode of Conception]]),FALSE)</f>
        <v>Yes</v>
      </c>
      <c r="Q669" s="1" t="str">
        <f>VLOOKUP(Cohort[[#This Row],[Code]],Codes[],COLUMN(Codes[[#Headers],[Late Pregnancy History]]),FALSE)</f>
        <v>Yes</v>
      </c>
      <c r="R669" s="1" t="str">
        <f>VLOOKUP(Cohort[[#This Row],[Code]],Codes[],COLUMN(Codes[[#Headers],[Labour History]]),FALSE)</f>
        <v>Yes</v>
      </c>
      <c r="S669" s="1" t="str">
        <f>VLOOKUP(Cohort[[#This Row],[Code]],Codes[],COLUMN(Codes[[#Headers],[Baby Background Information]]),FALSE)</f>
        <v>Yes</v>
      </c>
      <c r="T669" s="1" t="str">
        <f>VLOOKUP(Cohort[[#This Row],[Code]],Codes[],COLUMN(Codes[[#Headers],[EPDS]]),FALSE)</f>
        <v>Yes</v>
      </c>
      <c r="U669" s="1" t="str">
        <f>VLOOKUP(Cohort[[#This Row],[Code]],Codes[],COLUMN(Codes[[#Headers],[Mother''s Medications]]),FALSE)</f>
        <v>Yes</v>
      </c>
      <c r="V669" s="1" t="str">
        <f>VLOOKUP(Cohort[[#This Row],[Code]],Codes[],COLUMN(Codes[[#Headers],[Baby Medications]]),FALSE)</f>
        <v>Yes</v>
      </c>
      <c r="W669" s="1" t="str">
        <f>VLOOKUP(Cohort[[#This Row],[Code]],Codes[],COLUMN(Codes[[#Headers],[Obstetric Histpry]]),FALSE)</f>
        <v>Yes</v>
      </c>
      <c r="X669" s="1" t="str">
        <f>VLOOKUP(Cohort[[#This Row],[Code]],Codes[],COLUMN(Codes[[#Headers],[18 Month Follow on Data]]),FALSE)</f>
        <v>No</v>
      </c>
    </row>
    <row r="670" spans="1:24" x14ac:dyDescent="0.2">
      <c r="A670" t="s">
        <v>683</v>
      </c>
      <c r="B670">
        <v>1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 t="str" cm="1">
        <f t="array" ref="I670">TEXT(SUM(10^Code_Mask*(Cohort[[#This Row],[Fetal Pilot Scans, validated or not]:[Has child had an 18 month assessment.  NB this includes limited data, courtesy assessments etc]]&gt;0)),"0000000")</f>
        <v>0000010</v>
      </c>
      <c r="M670" s="1" t="str">
        <f>VLOOKUP(Cohort[[#This Row],[Code]],Codes[],COLUMN(Codes[[#Headers],[Meaning]]),FALSE)</f>
        <v>Fetal pilot.  Not assessed.  Enrolment, EPDS, not cleaned</v>
      </c>
      <c r="N670" s="1" t="str">
        <f>VLOOKUP(Cohort[[#This Row],[Code]],Codes[],COLUMN(Codes[[#Headers],[Parents Demographic]]),FALSE)</f>
        <v>Yes - uncleaned</v>
      </c>
      <c r="O670" s="1" t="str">
        <f>VLOOKUP(Cohort[[#This Row],[Code]],Codes[],COLUMN(Codes[[#Headers],[Mother''s Past Medical History]]),FALSE)</f>
        <v>Yes - uncleaned</v>
      </c>
      <c r="P670" s="1" t="str">
        <f>VLOOKUP(Cohort[[#This Row],[Code]],Codes[],COLUMN(Codes[[#Headers],[EDD + Mode of Conception]]),FALSE)</f>
        <v>Yes - uncleaned</v>
      </c>
      <c r="Q670" s="1" t="str">
        <f>VLOOKUP(Cohort[[#This Row],[Code]],Codes[],COLUMN(Codes[[#Headers],[Late Pregnancy History]]),FALSE)</f>
        <v>No</v>
      </c>
      <c r="R670" s="1" t="str">
        <f>VLOOKUP(Cohort[[#This Row],[Code]],Codes[],COLUMN(Codes[[#Headers],[Labour History]]),FALSE)</f>
        <v>No</v>
      </c>
      <c r="S670" s="1" t="str">
        <f>VLOOKUP(Cohort[[#This Row],[Code]],Codes[],COLUMN(Codes[[#Headers],[Baby Background Information]]),FALSE)</f>
        <v>No</v>
      </c>
      <c r="T670" s="1" t="str">
        <f>VLOOKUP(Cohort[[#This Row],[Code]],Codes[],COLUMN(Codes[[#Headers],[EPDS]]),FALSE)</f>
        <v>Yes</v>
      </c>
      <c r="U670" s="1" t="str">
        <f>VLOOKUP(Cohort[[#This Row],[Code]],Codes[],COLUMN(Codes[[#Headers],[Mother''s Medications]]),FALSE)</f>
        <v>Yes - uncleaned</v>
      </c>
      <c r="V670" s="1" t="str">
        <f>VLOOKUP(Cohort[[#This Row],[Code]],Codes[],COLUMN(Codes[[#Headers],[Baby Medications]]),FALSE)</f>
        <v>No</v>
      </c>
      <c r="W670" s="1" t="str">
        <f>VLOOKUP(Cohort[[#This Row],[Code]],Codes[],COLUMN(Codes[[#Headers],[Obstetric Histpry]]),FALSE)</f>
        <v>Yes - uncleaned</v>
      </c>
      <c r="X670" s="1" t="str">
        <f>VLOOKUP(Cohort[[#This Row],[Code]],Codes[],COLUMN(Codes[[#Headers],[18 Month Follow on Data]]),FALSE)</f>
        <v>No</v>
      </c>
    </row>
    <row r="671" spans="1:24" x14ac:dyDescent="0.2">
      <c r="A671" t="s">
        <v>684</v>
      </c>
      <c r="B671">
        <v>1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 t="str" cm="1">
        <f t="array" ref="I671">TEXT(SUM(10^Code_Mask*(Cohort[[#This Row],[Fetal Pilot Scans, validated or not]:[Has child had an 18 month assessment.  NB this includes limited data, courtesy assessments etc]]&gt;0)),"0000000")</f>
        <v>0000010</v>
      </c>
      <c r="M671" s="1" t="str">
        <f>VLOOKUP(Cohort[[#This Row],[Code]],Codes[],COLUMN(Codes[[#Headers],[Meaning]]),FALSE)</f>
        <v>Fetal pilot.  Not assessed.  Enrolment, EPDS, not cleaned</v>
      </c>
      <c r="N671" s="1" t="str">
        <f>VLOOKUP(Cohort[[#This Row],[Code]],Codes[],COLUMN(Codes[[#Headers],[Parents Demographic]]),FALSE)</f>
        <v>Yes - uncleaned</v>
      </c>
      <c r="O671" s="1" t="str">
        <f>VLOOKUP(Cohort[[#This Row],[Code]],Codes[],COLUMN(Codes[[#Headers],[Mother''s Past Medical History]]),FALSE)</f>
        <v>Yes - uncleaned</v>
      </c>
      <c r="P671" s="1" t="str">
        <f>VLOOKUP(Cohort[[#This Row],[Code]],Codes[],COLUMN(Codes[[#Headers],[EDD + Mode of Conception]]),FALSE)</f>
        <v>Yes - uncleaned</v>
      </c>
      <c r="Q671" s="1" t="str">
        <f>VLOOKUP(Cohort[[#This Row],[Code]],Codes[],COLUMN(Codes[[#Headers],[Late Pregnancy History]]),FALSE)</f>
        <v>No</v>
      </c>
      <c r="R671" s="1" t="str">
        <f>VLOOKUP(Cohort[[#This Row],[Code]],Codes[],COLUMN(Codes[[#Headers],[Labour History]]),FALSE)</f>
        <v>No</v>
      </c>
      <c r="S671" s="1" t="str">
        <f>VLOOKUP(Cohort[[#This Row],[Code]],Codes[],COLUMN(Codes[[#Headers],[Baby Background Information]]),FALSE)</f>
        <v>No</v>
      </c>
      <c r="T671" s="1" t="str">
        <f>VLOOKUP(Cohort[[#This Row],[Code]],Codes[],COLUMN(Codes[[#Headers],[EPDS]]),FALSE)</f>
        <v>Yes</v>
      </c>
      <c r="U671" s="1" t="str">
        <f>VLOOKUP(Cohort[[#This Row],[Code]],Codes[],COLUMN(Codes[[#Headers],[Mother''s Medications]]),FALSE)</f>
        <v>Yes - uncleaned</v>
      </c>
      <c r="V671" s="1" t="str">
        <f>VLOOKUP(Cohort[[#This Row],[Code]],Codes[],COLUMN(Codes[[#Headers],[Baby Medications]]),FALSE)</f>
        <v>No</v>
      </c>
      <c r="W671" s="1" t="str">
        <f>VLOOKUP(Cohort[[#This Row],[Code]],Codes[],COLUMN(Codes[[#Headers],[Obstetric Histpry]]),FALSE)</f>
        <v>Yes - uncleaned</v>
      </c>
      <c r="X671" s="1" t="str">
        <f>VLOOKUP(Cohort[[#This Row],[Code]],Codes[],COLUMN(Codes[[#Headers],[18 Month Follow on Data]]),FALSE)</f>
        <v>No</v>
      </c>
    </row>
    <row r="672" spans="1:24" x14ac:dyDescent="0.2">
      <c r="A672" t="s">
        <v>685</v>
      </c>
      <c r="B672">
        <v>0</v>
      </c>
      <c r="C672">
        <v>0</v>
      </c>
      <c r="D672">
        <v>0</v>
      </c>
      <c r="E672">
        <v>1</v>
      </c>
      <c r="F672">
        <v>0</v>
      </c>
      <c r="G672">
        <v>0</v>
      </c>
      <c r="H672">
        <v>1</v>
      </c>
      <c r="I672" t="str" cm="1">
        <f t="array" ref="I672">TEXT(SUM(10^Code_Mask*(Cohort[[#This Row],[Fetal Pilot Scans, validated or not]:[Has child had an 18 month assessment.  NB this includes limited data, courtesy assessments etc]]&gt;0)),"0000000")</f>
        <v>0100100</v>
      </c>
      <c r="M672" s="1" t="str">
        <f>VLOOKUP(Cohort[[#This Row],[Code]],Codes[],COLUMN(Codes[[#Headers],[Meaning]]),FALSE)</f>
        <v>Term scan, Assessed at 18 months</v>
      </c>
      <c r="N672" s="1" t="str">
        <f>VLOOKUP(Cohort[[#This Row],[Code]],Codes[],COLUMN(Codes[[#Headers],[Parents Demographic]]),FALSE)</f>
        <v>Yes</v>
      </c>
      <c r="O672" s="1" t="str">
        <f>VLOOKUP(Cohort[[#This Row],[Code]],Codes[],COLUMN(Codes[[#Headers],[Mother''s Past Medical History]]),FALSE)</f>
        <v>Yes</v>
      </c>
      <c r="P672" s="1" t="str">
        <f>VLOOKUP(Cohort[[#This Row],[Code]],Codes[],COLUMN(Codes[[#Headers],[EDD + Mode of Conception]]),FALSE)</f>
        <v>Yes</v>
      </c>
      <c r="Q672" s="1" t="str">
        <f>VLOOKUP(Cohort[[#This Row],[Code]],Codes[],COLUMN(Codes[[#Headers],[Late Pregnancy History]]),FALSE)</f>
        <v>Yes</v>
      </c>
      <c r="R672" s="1" t="str">
        <f>VLOOKUP(Cohort[[#This Row],[Code]],Codes[],COLUMN(Codes[[#Headers],[Labour History]]),FALSE)</f>
        <v>Yes</v>
      </c>
      <c r="S672" s="1" t="str">
        <f>VLOOKUP(Cohort[[#This Row],[Code]],Codes[],COLUMN(Codes[[#Headers],[Baby Background Information]]),FALSE)</f>
        <v>Yes</v>
      </c>
      <c r="T672" s="1" t="str">
        <f>VLOOKUP(Cohort[[#This Row],[Code]],Codes[],COLUMN(Codes[[#Headers],[EPDS]]),FALSE)</f>
        <v>Yes</v>
      </c>
      <c r="U672" s="1" t="str">
        <f>VLOOKUP(Cohort[[#This Row],[Code]],Codes[],COLUMN(Codes[[#Headers],[Mother''s Medications]]),FALSE)</f>
        <v>Yes</v>
      </c>
      <c r="V672" s="1" t="str">
        <f>VLOOKUP(Cohort[[#This Row],[Code]],Codes[],COLUMN(Codes[[#Headers],[Baby Medications]]),FALSE)</f>
        <v>Yes</v>
      </c>
      <c r="W672" s="1" t="str">
        <f>VLOOKUP(Cohort[[#This Row],[Code]],Codes[],COLUMN(Codes[[#Headers],[Obstetric Histpry]]),FALSE)</f>
        <v>Yes</v>
      </c>
      <c r="X672" s="1" t="str">
        <f>VLOOKUP(Cohort[[#This Row],[Code]],Codes[],COLUMN(Codes[[#Headers],[18 Month Follow on Data]]),FALSE)</f>
        <v>Yes</v>
      </c>
    </row>
    <row r="673" spans="1:24" x14ac:dyDescent="0.2">
      <c r="A673" t="s">
        <v>686</v>
      </c>
      <c r="B673">
        <v>1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 t="str" cm="1">
        <f t="array" ref="I673">TEXT(SUM(10^Code_Mask*(Cohort[[#This Row],[Fetal Pilot Scans, validated or not]:[Has child had an 18 month assessment.  NB this includes limited data, courtesy assessments etc]]&gt;0)),"0000000")</f>
        <v>0000010</v>
      </c>
      <c r="M673" s="1" t="str">
        <f>VLOOKUP(Cohort[[#This Row],[Code]],Codes[],COLUMN(Codes[[#Headers],[Meaning]]),FALSE)</f>
        <v>Fetal pilot.  Not assessed.  Enrolment, EPDS, not cleaned</v>
      </c>
      <c r="N673" s="1" t="str">
        <f>VLOOKUP(Cohort[[#This Row],[Code]],Codes[],COLUMN(Codes[[#Headers],[Parents Demographic]]),FALSE)</f>
        <v>Yes - uncleaned</v>
      </c>
      <c r="O673" s="1" t="str">
        <f>VLOOKUP(Cohort[[#This Row],[Code]],Codes[],COLUMN(Codes[[#Headers],[Mother''s Past Medical History]]),FALSE)</f>
        <v>Yes - uncleaned</v>
      </c>
      <c r="P673" s="1" t="str">
        <f>VLOOKUP(Cohort[[#This Row],[Code]],Codes[],COLUMN(Codes[[#Headers],[EDD + Mode of Conception]]),FALSE)</f>
        <v>Yes - uncleaned</v>
      </c>
      <c r="Q673" s="1" t="str">
        <f>VLOOKUP(Cohort[[#This Row],[Code]],Codes[],COLUMN(Codes[[#Headers],[Late Pregnancy History]]),FALSE)</f>
        <v>No</v>
      </c>
      <c r="R673" s="1" t="str">
        <f>VLOOKUP(Cohort[[#This Row],[Code]],Codes[],COLUMN(Codes[[#Headers],[Labour History]]),FALSE)</f>
        <v>No</v>
      </c>
      <c r="S673" s="1" t="str">
        <f>VLOOKUP(Cohort[[#This Row],[Code]],Codes[],COLUMN(Codes[[#Headers],[Baby Background Information]]),FALSE)</f>
        <v>No</v>
      </c>
      <c r="T673" s="1" t="str">
        <f>VLOOKUP(Cohort[[#This Row],[Code]],Codes[],COLUMN(Codes[[#Headers],[EPDS]]),FALSE)</f>
        <v>Yes</v>
      </c>
      <c r="U673" s="1" t="str">
        <f>VLOOKUP(Cohort[[#This Row],[Code]],Codes[],COLUMN(Codes[[#Headers],[Mother''s Medications]]),FALSE)</f>
        <v>Yes - uncleaned</v>
      </c>
      <c r="V673" s="1" t="str">
        <f>VLOOKUP(Cohort[[#This Row],[Code]],Codes[],COLUMN(Codes[[#Headers],[Baby Medications]]),FALSE)</f>
        <v>No</v>
      </c>
      <c r="W673" s="1" t="str">
        <f>VLOOKUP(Cohort[[#This Row],[Code]],Codes[],COLUMN(Codes[[#Headers],[Obstetric Histpry]]),FALSE)</f>
        <v>Yes - uncleaned</v>
      </c>
      <c r="X673" s="1" t="str">
        <f>VLOOKUP(Cohort[[#This Row],[Code]],Codes[],COLUMN(Codes[[#Headers],[18 Month Follow on Data]]),FALSE)</f>
        <v>No</v>
      </c>
    </row>
    <row r="674" spans="1:24" x14ac:dyDescent="0.2">
      <c r="A674" t="s">
        <v>687</v>
      </c>
      <c r="B674">
        <v>1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 t="str" cm="1">
        <f t="array" ref="I674">TEXT(SUM(10^Code_Mask*(Cohort[[#This Row],[Fetal Pilot Scans, validated or not]:[Has child had an 18 month assessment.  NB this includes limited data, courtesy assessments etc]]&gt;0)),"0000000")</f>
        <v>0000010</v>
      </c>
      <c r="M674" s="1" t="str">
        <f>VLOOKUP(Cohort[[#This Row],[Code]],Codes[],COLUMN(Codes[[#Headers],[Meaning]]),FALSE)</f>
        <v>Fetal pilot.  Not assessed.  Enrolment, EPDS, not cleaned</v>
      </c>
      <c r="N674" s="1" t="str">
        <f>VLOOKUP(Cohort[[#This Row],[Code]],Codes[],COLUMN(Codes[[#Headers],[Parents Demographic]]),FALSE)</f>
        <v>Yes - uncleaned</v>
      </c>
      <c r="O674" s="1" t="str">
        <f>VLOOKUP(Cohort[[#This Row],[Code]],Codes[],COLUMN(Codes[[#Headers],[Mother''s Past Medical History]]),FALSE)</f>
        <v>Yes - uncleaned</v>
      </c>
      <c r="P674" s="1" t="str">
        <f>VLOOKUP(Cohort[[#This Row],[Code]],Codes[],COLUMN(Codes[[#Headers],[EDD + Mode of Conception]]),FALSE)</f>
        <v>Yes - uncleaned</v>
      </c>
      <c r="Q674" s="1" t="str">
        <f>VLOOKUP(Cohort[[#This Row],[Code]],Codes[],COLUMN(Codes[[#Headers],[Late Pregnancy History]]),FALSE)</f>
        <v>No</v>
      </c>
      <c r="R674" s="1" t="str">
        <f>VLOOKUP(Cohort[[#This Row],[Code]],Codes[],COLUMN(Codes[[#Headers],[Labour History]]),FALSE)</f>
        <v>No</v>
      </c>
      <c r="S674" s="1" t="str">
        <f>VLOOKUP(Cohort[[#This Row],[Code]],Codes[],COLUMN(Codes[[#Headers],[Baby Background Information]]),FALSE)</f>
        <v>No</v>
      </c>
      <c r="T674" s="1" t="str">
        <f>VLOOKUP(Cohort[[#This Row],[Code]],Codes[],COLUMN(Codes[[#Headers],[EPDS]]),FALSE)</f>
        <v>Yes</v>
      </c>
      <c r="U674" s="1" t="str">
        <f>VLOOKUP(Cohort[[#This Row],[Code]],Codes[],COLUMN(Codes[[#Headers],[Mother''s Medications]]),FALSE)</f>
        <v>Yes - uncleaned</v>
      </c>
      <c r="V674" s="1" t="str">
        <f>VLOOKUP(Cohort[[#This Row],[Code]],Codes[],COLUMN(Codes[[#Headers],[Baby Medications]]),FALSE)</f>
        <v>No</v>
      </c>
      <c r="W674" s="1" t="str">
        <f>VLOOKUP(Cohort[[#This Row],[Code]],Codes[],COLUMN(Codes[[#Headers],[Obstetric Histpry]]),FALSE)</f>
        <v>Yes - uncleaned</v>
      </c>
      <c r="X674" s="1" t="str">
        <f>VLOOKUP(Cohort[[#This Row],[Code]],Codes[],COLUMN(Codes[[#Headers],[18 Month Follow on Data]]),FALSE)</f>
        <v>No</v>
      </c>
    </row>
    <row r="675" spans="1:24" x14ac:dyDescent="0.2">
      <c r="A675" t="s">
        <v>688</v>
      </c>
      <c r="B675">
        <v>1</v>
      </c>
      <c r="C675">
        <v>0</v>
      </c>
      <c r="D675">
        <v>0</v>
      </c>
      <c r="E675">
        <v>0</v>
      </c>
      <c r="F675">
        <v>1</v>
      </c>
      <c r="G675">
        <v>1</v>
      </c>
      <c r="H675">
        <v>1</v>
      </c>
      <c r="I675" t="str" cm="1">
        <f t="array" ref="I675">TEXT(SUM(10^Code_Mask*(Cohort[[#This Row],[Fetal Pilot Scans, validated or not]:[Has child had an 18 month assessment.  NB this includes limited data, courtesy assessments etc]]&gt;0)),"0000000")</f>
        <v>0011110</v>
      </c>
      <c r="M675" s="1" t="str">
        <f>VLOOKUP(Cohort[[#This Row],[Code]],Codes[],COLUMN(Codes[[#Headers],[Meaning]]),FALSE)</f>
        <v>Pre-term and pre-term at term scans + fetal pilot, assessed at 18 months</v>
      </c>
      <c r="N675" s="1" t="str">
        <f>VLOOKUP(Cohort[[#This Row],[Code]],Codes[],COLUMN(Codes[[#Headers],[Parents Demographic]]),FALSE)</f>
        <v>Yes</v>
      </c>
      <c r="O675" s="1" t="str">
        <f>VLOOKUP(Cohort[[#This Row],[Code]],Codes[],COLUMN(Codes[[#Headers],[Mother''s Past Medical History]]),FALSE)</f>
        <v>Yes</v>
      </c>
      <c r="P675" s="1" t="str">
        <f>VLOOKUP(Cohort[[#This Row],[Code]],Codes[],COLUMN(Codes[[#Headers],[EDD + Mode of Conception]]),FALSE)</f>
        <v>Yes</v>
      </c>
      <c r="Q675" s="1" t="str">
        <f>VLOOKUP(Cohort[[#This Row],[Code]],Codes[],COLUMN(Codes[[#Headers],[Late Pregnancy History]]),FALSE)</f>
        <v>Yes</v>
      </c>
      <c r="R675" s="1" t="str">
        <f>VLOOKUP(Cohort[[#This Row],[Code]],Codes[],COLUMN(Codes[[#Headers],[Labour History]]),FALSE)</f>
        <v>Yes</v>
      </c>
      <c r="S675" s="1" t="str">
        <f>VLOOKUP(Cohort[[#This Row],[Code]],Codes[],COLUMN(Codes[[#Headers],[Baby Background Information]]),FALSE)</f>
        <v>Yes</v>
      </c>
      <c r="T675" s="1" t="str">
        <f>VLOOKUP(Cohort[[#This Row],[Code]],Codes[],COLUMN(Codes[[#Headers],[EPDS]]),FALSE)</f>
        <v>Yes</v>
      </c>
      <c r="U675" s="1" t="str">
        <f>VLOOKUP(Cohort[[#This Row],[Code]],Codes[],COLUMN(Codes[[#Headers],[Mother''s Medications]]),FALSE)</f>
        <v>Yes</v>
      </c>
      <c r="V675" s="1" t="str">
        <f>VLOOKUP(Cohort[[#This Row],[Code]],Codes[],COLUMN(Codes[[#Headers],[Baby Medications]]),FALSE)</f>
        <v>Yes</v>
      </c>
      <c r="W675" s="1" t="str">
        <f>VLOOKUP(Cohort[[#This Row],[Code]],Codes[],COLUMN(Codes[[#Headers],[Obstetric Histpry]]),FALSE)</f>
        <v>Yes</v>
      </c>
      <c r="X675" s="1" t="str">
        <f>VLOOKUP(Cohort[[#This Row],[Code]],Codes[],COLUMN(Codes[[#Headers],[18 Month Follow on Data]]),FALSE)</f>
        <v>Yes</v>
      </c>
    </row>
    <row r="676" spans="1:24" x14ac:dyDescent="0.2">
      <c r="A676" t="s">
        <v>689</v>
      </c>
      <c r="B676">
        <v>1</v>
      </c>
      <c r="C676">
        <v>0</v>
      </c>
      <c r="D676">
        <v>0</v>
      </c>
      <c r="E676">
        <v>1</v>
      </c>
      <c r="F676">
        <v>0</v>
      </c>
      <c r="G676">
        <v>0</v>
      </c>
      <c r="H676">
        <v>1</v>
      </c>
      <c r="I676" t="str" cm="1">
        <f t="array" ref="I676">TEXT(SUM(10^Code_Mask*(Cohort[[#This Row],[Fetal Pilot Scans, validated or not]:[Has child had an 18 month assessment.  NB this includes limited data, courtesy assessments etc]]&gt;0)),"0000000")</f>
        <v>0100110</v>
      </c>
      <c r="M676" s="1" t="str">
        <f>VLOOKUP(Cohort[[#This Row],[Code]],Codes[],COLUMN(Codes[[#Headers],[Meaning]]),FALSE)</f>
        <v>Term scan + fetal pilot assessed at 18 months</v>
      </c>
      <c r="N676" s="1" t="str">
        <f>VLOOKUP(Cohort[[#This Row],[Code]],Codes[],COLUMN(Codes[[#Headers],[Parents Demographic]]),FALSE)</f>
        <v>Yes</v>
      </c>
      <c r="O676" s="1" t="str">
        <f>VLOOKUP(Cohort[[#This Row],[Code]],Codes[],COLUMN(Codes[[#Headers],[Mother''s Past Medical History]]),FALSE)</f>
        <v>Yes</v>
      </c>
      <c r="P676" s="1" t="str">
        <f>VLOOKUP(Cohort[[#This Row],[Code]],Codes[],COLUMN(Codes[[#Headers],[EDD + Mode of Conception]]),FALSE)</f>
        <v>Yes</v>
      </c>
      <c r="Q676" s="1" t="str">
        <f>VLOOKUP(Cohort[[#This Row],[Code]],Codes[],COLUMN(Codes[[#Headers],[Late Pregnancy History]]),FALSE)</f>
        <v>Yes</v>
      </c>
      <c r="R676" s="1" t="str">
        <f>VLOOKUP(Cohort[[#This Row],[Code]],Codes[],COLUMN(Codes[[#Headers],[Labour History]]),FALSE)</f>
        <v>Yes</v>
      </c>
      <c r="S676" s="1" t="str">
        <f>VLOOKUP(Cohort[[#This Row],[Code]],Codes[],COLUMN(Codes[[#Headers],[Baby Background Information]]),FALSE)</f>
        <v>Yes</v>
      </c>
      <c r="T676" s="1" t="str">
        <f>VLOOKUP(Cohort[[#This Row],[Code]],Codes[],COLUMN(Codes[[#Headers],[EPDS]]),FALSE)</f>
        <v>Yes</v>
      </c>
      <c r="U676" s="1" t="str">
        <f>VLOOKUP(Cohort[[#This Row],[Code]],Codes[],COLUMN(Codes[[#Headers],[Mother''s Medications]]),FALSE)</f>
        <v>Yes</v>
      </c>
      <c r="V676" s="1" t="str">
        <f>VLOOKUP(Cohort[[#This Row],[Code]],Codes[],COLUMN(Codes[[#Headers],[Baby Medications]]),FALSE)</f>
        <v>Yes</v>
      </c>
      <c r="W676" s="1" t="str">
        <f>VLOOKUP(Cohort[[#This Row],[Code]],Codes[],COLUMN(Codes[[#Headers],[Obstetric Histpry]]),FALSE)</f>
        <v>Yes</v>
      </c>
      <c r="X676" s="1" t="str">
        <f>VLOOKUP(Cohort[[#This Row],[Code]],Codes[],COLUMN(Codes[[#Headers],[18 Month Follow on Data]]),FALSE)</f>
        <v>Yes</v>
      </c>
    </row>
    <row r="677" spans="1:24" x14ac:dyDescent="0.2">
      <c r="A677" t="s">
        <v>690</v>
      </c>
      <c r="B677">
        <v>1</v>
      </c>
      <c r="C677">
        <v>0</v>
      </c>
      <c r="D677">
        <v>0</v>
      </c>
      <c r="E677">
        <v>1</v>
      </c>
      <c r="F677">
        <v>0</v>
      </c>
      <c r="G677">
        <v>0</v>
      </c>
      <c r="H677">
        <v>1</v>
      </c>
      <c r="I677" t="str" cm="1">
        <f t="array" ref="I677">TEXT(SUM(10^Code_Mask*(Cohort[[#This Row],[Fetal Pilot Scans, validated or not]:[Has child had an 18 month assessment.  NB this includes limited data, courtesy assessments etc]]&gt;0)),"0000000")</f>
        <v>0100110</v>
      </c>
      <c r="M677" s="1" t="str">
        <f>VLOOKUP(Cohort[[#This Row],[Code]],Codes[],COLUMN(Codes[[#Headers],[Meaning]]),FALSE)</f>
        <v>Term scan + fetal pilot assessed at 18 months</v>
      </c>
      <c r="N677" s="1" t="str">
        <f>VLOOKUP(Cohort[[#This Row],[Code]],Codes[],COLUMN(Codes[[#Headers],[Parents Demographic]]),FALSE)</f>
        <v>Yes</v>
      </c>
      <c r="O677" s="1" t="str">
        <f>VLOOKUP(Cohort[[#This Row],[Code]],Codes[],COLUMN(Codes[[#Headers],[Mother''s Past Medical History]]),FALSE)</f>
        <v>Yes</v>
      </c>
      <c r="P677" s="1" t="str">
        <f>VLOOKUP(Cohort[[#This Row],[Code]],Codes[],COLUMN(Codes[[#Headers],[EDD + Mode of Conception]]),FALSE)</f>
        <v>Yes</v>
      </c>
      <c r="Q677" s="1" t="str">
        <f>VLOOKUP(Cohort[[#This Row],[Code]],Codes[],COLUMN(Codes[[#Headers],[Late Pregnancy History]]),FALSE)</f>
        <v>Yes</v>
      </c>
      <c r="R677" s="1" t="str">
        <f>VLOOKUP(Cohort[[#This Row],[Code]],Codes[],COLUMN(Codes[[#Headers],[Labour History]]),FALSE)</f>
        <v>Yes</v>
      </c>
      <c r="S677" s="1" t="str">
        <f>VLOOKUP(Cohort[[#This Row],[Code]],Codes[],COLUMN(Codes[[#Headers],[Baby Background Information]]),FALSE)</f>
        <v>Yes</v>
      </c>
      <c r="T677" s="1" t="str">
        <f>VLOOKUP(Cohort[[#This Row],[Code]],Codes[],COLUMN(Codes[[#Headers],[EPDS]]),FALSE)</f>
        <v>Yes</v>
      </c>
      <c r="U677" s="1" t="str">
        <f>VLOOKUP(Cohort[[#This Row],[Code]],Codes[],COLUMN(Codes[[#Headers],[Mother''s Medications]]),FALSE)</f>
        <v>Yes</v>
      </c>
      <c r="V677" s="1" t="str">
        <f>VLOOKUP(Cohort[[#This Row],[Code]],Codes[],COLUMN(Codes[[#Headers],[Baby Medications]]),FALSE)</f>
        <v>Yes</v>
      </c>
      <c r="W677" s="1" t="str">
        <f>VLOOKUP(Cohort[[#This Row],[Code]],Codes[],COLUMN(Codes[[#Headers],[Obstetric Histpry]]),FALSE)</f>
        <v>Yes</v>
      </c>
      <c r="X677" s="1" t="str">
        <f>VLOOKUP(Cohort[[#This Row],[Code]],Codes[],COLUMN(Codes[[#Headers],[18 Month Follow on Data]]),FALSE)</f>
        <v>Yes</v>
      </c>
    </row>
    <row r="678" spans="1:24" x14ac:dyDescent="0.2">
      <c r="A678" t="s">
        <v>691</v>
      </c>
      <c r="B678">
        <v>1</v>
      </c>
      <c r="C678">
        <v>0</v>
      </c>
      <c r="D678">
        <v>0</v>
      </c>
      <c r="E678">
        <v>1</v>
      </c>
      <c r="F678">
        <v>0</v>
      </c>
      <c r="G678">
        <v>0</v>
      </c>
      <c r="H678">
        <v>1</v>
      </c>
      <c r="I678" t="str" cm="1">
        <f t="array" ref="I678">TEXT(SUM(10^Code_Mask*(Cohort[[#This Row],[Fetal Pilot Scans, validated or not]:[Has child had an 18 month assessment.  NB this includes limited data, courtesy assessments etc]]&gt;0)),"0000000")</f>
        <v>0100110</v>
      </c>
      <c r="M678" s="1" t="str">
        <f>VLOOKUP(Cohort[[#This Row],[Code]],Codes[],COLUMN(Codes[[#Headers],[Meaning]]),FALSE)</f>
        <v>Term scan + fetal pilot assessed at 18 months</v>
      </c>
      <c r="N678" s="1" t="str">
        <f>VLOOKUP(Cohort[[#This Row],[Code]],Codes[],COLUMN(Codes[[#Headers],[Parents Demographic]]),FALSE)</f>
        <v>Yes</v>
      </c>
      <c r="O678" s="1" t="str">
        <f>VLOOKUP(Cohort[[#This Row],[Code]],Codes[],COLUMN(Codes[[#Headers],[Mother''s Past Medical History]]),FALSE)</f>
        <v>Yes</v>
      </c>
      <c r="P678" s="1" t="str">
        <f>VLOOKUP(Cohort[[#This Row],[Code]],Codes[],COLUMN(Codes[[#Headers],[EDD + Mode of Conception]]),FALSE)</f>
        <v>Yes</v>
      </c>
      <c r="Q678" s="1" t="str">
        <f>VLOOKUP(Cohort[[#This Row],[Code]],Codes[],COLUMN(Codes[[#Headers],[Late Pregnancy History]]),FALSE)</f>
        <v>Yes</v>
      </c>
      <c r="R678" s="1" t="str">
        <f>VLOOKUP(Cohort[[#This Row],[Code]],Codes[],COLUMN(Codes[[#Headers],[Labour History]]),FALSE)</f>
        <v>Yes</v>
      </c>
      <c r="S678" s="1" t="str">
        <f>VLOOKUP(Cohort[[#This Row],[Code]],Codes[],COLUMN(Codes[[#Headers],[Baby Background Information]]),FALSE)</f>
        <v>Yes</v>
      </c>
      <c r="T678" s="1" t="str">
        <f>VLOOKUP(Cohort[[#This Row],[Code]],Codes[],COLUMN(Codes[[#Headers],[EPDS]]),FALSE)</f>
        <v>Yes</v>
      </c>
      <c r="U678" s="1" t="str">
        <f>VLOOKUP(Cohort[[#This Row],[Code]],Codes[],COLUMN(Codes[[#Headers],[Mother''s Medications]]),FALSE)</f>
        <v>Yes</v>
      </c>
      <c r="V678" s="1" t="str">
        <f>VLOOKUP(Cohort[[#This Row],[Code]],Codes[],COLUMN(Codes[[#Headers],[Baby Medications]]),FALSE)</f>
        <v>Yes</v>
      </c>
      <c r="W678" s="1" t="str">
        <f>VLOOKUP(Cohort[[#This Row],[Code]],Codes[],COLUMN(Codes[[#Headers],[Obstetric Histpry]]),FALSE)</f>
        <v>Yes</v>
      </c>
      <c r="X678" s="1" t="str">
        <f>VLOOKUP(Cohort[[#This Row],[Code]],Codes[],COLUMN(Codes[[#Headers],[18 Month Follow on Data]]),FALSE)</f>
        <v>Yes</v>
      </c>
    </row>
    <row r="679" spans="1:24" x14ac:dyDescent="0.2">
      <c r="A679" t="s">
        <v>692</v>
      </c>
      <c r="B679">
        <v>1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 t="str" cm="1">
        <f t="array" ref="I679">TEXT(SUM(10^Code_Mask*(Cohort[[#This Row],[Fetal Pilot Scans, validated or not]:[Has child had an 18 month assessment.  NB this includes limited data, courtesy assessments etc]]&gt;0)),"0000000")</f>
        <v>0000010</v>
      </c>
      <c r="M679" s="1" t="str">
        <f>VLOOKUP(Cohort[[#This Row],[Code]],Codes[],COLUMN(Codes[[#Headers],[Meaning]]),FALSE)</f>
        <v>Fetal pilot.  Not assessed.  Enrolment, EPDS, not cleaned</v>
      </c>
      <c r="N679" s="1" t="str">
        <f>VLOOKUP(Cohort[[#This Row],[Code]],Codes[],COLUMN(Codes[[#Headers],[Parents Demographic]]),FALSE)</f>
        <v>Yes - uncleaned</v>
      </c>
      <c r="O679" s="1" t="str">
        <f>VLOOKUP(Cohort[[#This Row],[Code]],Codes[],COLUMN(Codes[[#Headers],[Mother''s Past Medical History]]),FALSE)</f>
        <v>Yes - uncleaned</v>
      </c>
      <c r="P679" s="1" t="str">
        <f>VLOOKUP(Cohort[[#This Row],[Code]],Codes[],COLUMN(Codes[[#Headers],[EDD + Mode of Conception]]),FALSE)</f>
        <v>Yes - uncleaned</v>
      </c>
      <c r="Q679" s="1" t="str">
        <f>VLOOKUP(Cohort[[#This Row],[Code]],Codes[],COLUMN(Codes[[#Headers],[Late Pregnancy History]]),FALSE)</f>
        <v>No</v>
      </c>
      <c r="R679" s="1" t="str">
        <f>VLOOKUP(Cohort[[#This Row],[Code]],Codes[],COLUMN(Codes[[#Headers],[Labour History]]),FALSE)</f>
        <v>No</v>
      </c>
      <c r="S679" s="1" t="str">
        <f>VLOOKUP(Cohort[[#This Row],[Code]],Codes[],COLUMN(Codes[[#Headers],[Baby Background Information]]),FALSE)</f>
        <v>No</v>
      </c>
      <c r="T679" s="1" t="str">
        <f>VLOOKUP(Cohort[[#This Row],[Code]],Codes[],COLUMN(Codes[[#Headers],[EPDS]]),FALSE)</f>
        <v>Yes</v>
      </c>
      <c r="U679" s="1" t="str">
        <f>VLOOKUP(Cohort[[#This Row],[Code]],Codes[],COLUMN(Codes[[#Headers],[Mother''s Medications]]),FALSE)</f>
        <v>Yes - uncleaned</v>
      </c>
      <c r="V679" s="1" t="str">
        <f>VLOOKUP(Cohort[[#This Row],[Code]],Codes[],COLUMN(Codes[[#Headers],[Baby Medications]]),FALSE)</f>
        <v>No</v>
      </c>
      <c r="W679" s="1" t="str">
        <f>VLOOKUP(Cohort[[#This Row],[Code]],Codes[],COLUMN(Codes[[#Headers],[Obstetric Histpry]]),FALSE)</f>
        <v>Yes - uncleaned</v>
      </c>
      <c r="X679" s="1" t="str">
        <f>VLOOKUP(Cohort[[#This Row],[Code]],Codes[],COLUMN(Codes[[#Headers],[18 Month Follow on Data]]),FALSE)</f>
        <v>No</v>
      </c>
    </row>
    <row r="680" spans="1:24" x14ac:dyDescent="0.2">
      <c r="A680" t="s">
        <v>693</v>
      </c>
      <c r="B680">
        <v>0</v>
      </c>
      <c r="C680">
        <v>0</v>
      </c>
      <c r="D680">
        <v>0</v>
      </c>
      <c r="E680">
        <v>0</v>
      </c>
      <c r="F680">
        <v>1</v>
      </c>
      <c r="G680">
        <v>1</v>
      </c>
      <c r="H680">
        <v>0</v>
      </c>
      <c r="I680" t="str" cm="1">
        <f t="array" ref="I680">TEXT(SUM(10^Code_Mask*(Cohort[[#This Row],[Fetal Pilot Scans, validated or not]:[Has child had an 18 month assessment.  NB this includes limited data, courtesy assessments etc]]&gt;0)),"0000000")</f>
        <v>0011000</v>
      </c>
      <c r="M680" s="1" t="str">
        <f>VLOOKUP(Cohort[[#This Row],[Code]],Codes[],COLUMN(Codes[[#Headers],[Meaning]]),FALSE)</f>
        <v>Pre-term and pre-term at term scans, not assessed</v>
      </c>
      <c r="N680" s="1" t="str">
        <f>VLOOKUP(Cohort[[#This Row],[Code]],Codes[],COLUMN(Codes[[#Headers],[Parents Demographic]]),FALSE)</f>
        <v>Yes</v>
      </c>
      <c r="O680" s="1" t="str">
        <f>VLOOKUP(Cohort[[#This Row],[Code]],Codes[],COLUMN(Codes[[#Headers],[Mother''s Past Medical History]]),FALSE)</f>
        <v>Yes</v>
      </c>
      <c r="P680" s="1" t="str">
        <f>VLOOKUP(Cohort[[#This Row],[Code]],Codes[],COLUMN(Codes[[#Headers],[EDD + Mode of Conception]]),FALSE)</f>
        <v>Yes</v>
      </c>
      <c r="Q680" s="1" t="str">
        <f>VLOOKUP(Cohort[[#This Row],[Code]],Codes[],COLUMN(Codes[[#Headers],[Late Pregnancy History]]),FALSE)</f>
        <v>Yes</v>
      </c>
      <c r="R680" s="1" t="str">
        <f>VLOOKUP(Cohort[[#This Row],[Code]],Codes[],COLUMN(Codes[[#Headers],[Labour History]]),FALSE)</f>
        <v>Yes</v>
      </c>
      <c r="S680" s="1" t="str">
        <f>VLOOKUP(Cohort[[#This Row],[Code]],Codes[],COLUMN(Codes[[#Headers],[Baby Background Information]]),FALSE)</f>
        <v>Yes</v>
      </c>
      <c r="T680" s="1" t="str">
        <f>VLOOKUP(Cohort[[#This Row],[Code]],Codes[],COLUMN(Codes[[#Headers],[EPDS]]),FALSE)</f>
        <v>Yes</v>
      </c>
      <c r="U680" s="1" t="str">
        <f>VLOOKUP(Cohort[[#This Row],[Code]],Codes[],COLUMN(Codes[[#Headers],[Mother''s Medications]]),FALSE)</f>
        <v>Yes</v>
      </c>
      <c r="V680" s="1" t="str">
        <f>VLOOKUP(Cohort[[#This Row],[Code]],Codes[],COLUMN(Codes[[#Headers],[Baby Medications]]),FALSE)</f>
        <v>Yes</v>
      </c>
      <c r="W680" s="1" t="str">
        <f>VLOOKUP(Cohort[[#This Row],[Code]],Codes[],COLUMN(Codes[[#Headers],[Obstetric Histpry]]),FALSE)</f>
        <v>Yes</v>
      </c>
      <c r="X680" s="1" t="str">
        <f>VLOOKUP(Cohort[[#This Row],[Code]],Codes[],COLUMN(Codes[[#Headers],[18 Month Follow on Data]]),FALSE)</f>
        <v>No</v>
      </c>
    </row>
    <row r="681" spans="1:24" ht="51" x14ac:dyDescent="0.2">
      <c r="A681" t="s">
        <v>694</v>
      </c>
      <c r="B681">
        <v>0</v>
      </c>
      <c r="C681">
        <v>0</v>
      </c>
      <c r="D681">
        <v>0</v>
      </c>
      <c r="E681">
        <v>1</v>
      </c>
      <c r="F681">
        <v>0</v>
      </c>
      <c r="G681">
        <v>0</v>
      </c>
      <c r="H681">
        <v>0</v>
      </c>
      <c r="I681" t="str" cm="1">
        <f t="array" ref="I681">TEXT(SUM(10^Code_Mask*(Cohort[[#This Row],[Fetal Pilot Scans, validated or not]:[Has child had an 18 month assessment.  NB this includes limited data, courtesy assessments etc]]&gt;0)),"0000000")</f>
        <v>0100000</v>
      </c>
      <c r="K681" s="1" t="s">
        <v>16</v>
      </c>
      <c r="M681" s="1" t="str">
        <f>VLOOKUP(Cohort[[#This Row],[Code]],Codes[],COLUMN(Codes[[#Headers],[Meaning]]),FALSE)</f>
        <v>Term scan, not assessed</v>
      </c>
      <c r="N681" s="1" t="str">
        <f>VLOOKUP(Cohort[[#This Row],[Code]],Codes[],COLUMN(Codes[[#Headers],[Parents Demographic]]),FALSE)</f>
        <v>Yes</v>
      </c>
      <c r="O681" s="1" t="str">
        <f>VLOOKUP(Cohort[[#This Row],[Code]],Codes[],COLUMN(Codes[[#Headers],[Mother''s Past Medical History]]),FALSE)</f>
        <v>Yes</v>
      </c>
      <c r="P681" s="1" t="str">
        <f>VLOOKUP(Cohort[[#This Row],[Code]],Codes[],COLUMN(Codes[[#Headers],[EDD + Mode of Conception]]),FALSE)</f>
        <v>Yes</v>
      </c>
      <c r="Q681" s="1" t="str">
        <f>VLOOKUP(Cohort[[#This Row],[Code]],Codes[],COLUMN(Codes[[#Headers],[Late Pregnancy History]]),FALSE)</f>
        <v>Yes</v>
      </c>
      <c r="R681" s="1" t="str">
        <f>VLOOKUP(Cohort[[#This Row],[Code]],Codes[],COLUMN(Codes[[#Headers],[Labour History]]),FALSE)</f>
        <v>Yes</v>
      </c>
      <c r="S681" s="1" t="str">
        <f>VLOOKUP(Cohort[[#This Row],[Code]],Codes[],COLUMN(Codes[[#Headers],[Baby Background Information]]),FALSE)</f>
        <v>Yes</v>
      </c>
      <c r="T681" s="1" t="str">
        <f>VLOOKUP(Cohort[[#This Row],[Code]],Codes[],COLUMN(Codes[[#Headers],[EPDS]]),FALSE)</f>
        <v>Yes</v>
      </c>
      <c r="U681" s="1" t="str">
        <f>VLOOKUP(Cohort[[#This Row],[Code]],Codes[],COLUMN(Codes[[#Headers],[Mother''s Medications]]),FALSE)</f>
        <v>Yes</v>
      </c>
      <c r="V681" s="1" t="str">
        <f>VLOOKUP(Cohort[[#This Row],[Code]],Codes[],COLUMN(Codes[[#Headers],[Baby Medications]]),FALSE)</f>
        <v>Yes</v>
      </c>
      <c r="W681" s="1" t="str">
        <f>VLOOKUP(Cohort[[#This Row],[Code]],Codes[],COLUMN(Codes[[#Headers],[Obstetric Histpry]]),FALSE)</f>
        <v>Yes</v>
      </c>
      <c r="X681" s="1" t="str">
        <f>VLOOKUP(Cohort[[#This Row],[Code]],Codes[],COLUMN(Codes[[#Headers],[18 Month Follow on Data]]),FALSE)</f>
        <v>No</v>
      </c>
    </row>
    <row r="682" spans="1:24" x14ac:dyDescent="0.2">
      <c r="A682" t="s">
        <v>695</v>
      </c>
      <c r="B682">
        <v>0</v>
      </c>
      <c r="C682">
        <v>0</v>
      </c>
      <c r="D682">
        <v>0</v>
      </c>
      <c r="E682">
        <v>1</v>
      </c>
      <c r="F682">
        <v>0</v>
      </c>
      <c r="G682">
        <v>0</v>
      </c>
      <c r="H682">
        <v>1</v>
      </c>
      <c r="I682" t="str" cm="1">
        <f t="array" ref="I682">TEXT(SUM(10^Code_Mask*(Cohort[[#This Row],[Fetal Pilot Scans, validated or not]:[Has child had an 18 month assessment.  NB this includes limited data, courtesy assessments etc]]&gt;0)),"0000000")</f>
        <v>0100100</v>
      </c>
      <c r="M682" s="1" t="str">
        <f>VLOOKUP(Cohort[[#This Row],[Code]],Codes[],COLUMN(Codes[[#Headers],[Meaning]]),FALSE)</f>
        <v>Term scan, Assessed at 18 months</v>
      </c>
      <c r="N682" s="1" t="str">
        <f>VLOOKUP(Cohort[[#This Row],[Code]],Codes[],COLUMN(Codes[[#Headers],[Parents Demographic]]),FALSE)</f>
        <v>Yes</v>
      </c>
      <c r="O682" s="1" t="str">
        <f>VLOOKUP(Cohort[[#This Row],[Code]],Codes[],COLUMN(Codes[[#Headers],[Mother''s Past Medical History]]),FALSE)</f>
        <v>Yes</v>
      </c>
      <c r="P682" s="1" t="str">
        <f>VLOOKUP(Cohort[[#This Row],[Code]],Codes[],COLUMN(Codes[[#Headers],[EDD + Mode of Conception]]),FALSE)</f>
        <v>Yes</v>
      </c>
      <c r="Q682" s="1" t="str">
        <f>VLOOKUP(Cohort[[#This Row],[Code]],Codes[],COLUMN(Codes[[#Headers],[Late Pregnancy History]]),FALSE)</f>
        <v>Yes</v>
      </c>
      <c r="R682" s="1" t="str">
        <f>VLOOKUP(Cohort[[#This Row],[Code]],Codes[],COLUMN(Codes[[#Headers],[Labour History]]),FALSE)</f>
        <v>Yes</v>
      </c>
      <c r="S682" s="1" t="str">
        <f>VLOOKUP(Cohort[[#This Row],[Code]],Codes[],COLUMN(Codes[[#Headers],[Baby Background Information]]),FALSE)</f>
        <v>Yes</v>
      </c>
      <c r="T682" s="1" t="str">
        <f>VLOOKUP(Cohort[[#This Row],[Code]],Codes[],COLUMN(Codes[[#Headers],[EPDS]]),FALSE)</f>
        <v>Yes</v>
      </c>
      <c r="U682" s="1" t="str">
        <f>VLOOKUP(Cohort[[#This Row],[Code]],Codes[],COLUMN(Codes[[#Headers],[Mother''s Medications]]),FALSE)</f>
        <v>Yes</v>
      </c>
      <c r="V682" s="1" t="str">
        <f>VLOOKUP(Cohort[[#This Row],[Code]],Codes[],COLUMN(Codes[[#Headers],[Baby Medications]]),FALSE)</f>
        <v>Yes</v>
      </c>
      <c r="W682" s="1" t="str">
        <f>VLOOKUP(Cohort[[#This Row],[Code]],Codes[],COLUMN(Codes[[#Headers],[Obstetric Histpry]]),FALSE)</f>
        <v>Yes</v>
      </c>
      <c r="X682" s="1" t="str">
        <f>VLOOKUP(Cohort[[#This Row],[Code]],Codes[],COLUMN(Codes[[#Headers],[18 Month Follow on Data]]),FALSE)</f>
        <v>Yes</v>
      </c>
    </row>
    <row r="683" spans="1:24" x14ac:dyDescent="0.2">
      <c r="A683" t="s">
        <v>696</v>
      </c>
      <c r="B683">
        <v>1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 t="str" cm="1">
        <f t="array" ref="I683">TEXT(SUM(10^Code_Mask*(Cohort[[#This Row],[Fetal Pilot Scans, validated or not]:[Has child had an 18 month assessment.  NB this includes limited data, courtesy assessments etc]]&gt;0)),"0000000")</f>
        <v>0000010</v>
      </c>
      <c r="M683" s="1" t="str">
        <f>VLOOKUP(Cohort[[#This Row],[Code]],Codes[],COLUMN(Codes[[#Headers],[Meaning]]),FALSE)</f>
        <v>Fetal pilot.  Not assessed.  Enrolment, EPDS, not cleaned</v>
      </c>
      <c r="N683" s="1" t="str">
        <f>VLOOKUP(Cohort[[#This Row],[Code]],Codes[],COLUMN(Codes[[#Headers],[Parents Demographic]]),FALSE)</f>
        <v>Yes - uncleaned</v>
      </c>
      <c r="O683" s="1" t="str">
        <f>VLOOKUP(Cohort[[#This Row],[Code]],Codes[],COLUMN(Codes[[#Headers],[Mother''s Past Medical History]]),FALSE)</f>
        <v>Yes - uncleaned</v>
      </c>
      <c r="P683" s="1" t="str">
        <f>VLOOKUP(Cohort[[#This Row],[Code]],Codes[],COLUMN(Codes[[#Headers],[EDD + Mode of Conception]]),FALSE)</f>
        <v>Yes - uncleaned</v>
      </c>
      <c r="Q683" s="1" t="str">
        <f>VLOOKUP(Cohort[[#This Row],[Code]],Codes[],COLUMN(Codes[[#Headers],[Late Pregnancy History]]),FALSE)</f>
        <v>No</v>
      </c>
      <c r="R683" s="1" t="str">
        <f>VLOOKUP(Cohort[[#This Row],[Code]],Codes[],COLUMN(Codes[[#Headers],[Labour History]]),FALSE)</f>
        <v>No</v>
      </c>
      <c r="S683" s="1" t="str">
        <f>VLOOKUP(Cohort[[#This Row],[Code]],Codes[],COLUMN(Codes[[#Headers],[Baby Background Information]]),FALSE)</f>
        <v>No</v>
      </c>
      <c r="T683" s="1" t="str">
        <f>VLOOKUP(Cohort[[#This Row],[Code]],Codes[],COLUMN(Codes[[#Headers],[EPDS]]),FALSE)</f>
        <v>Yes</v>
      </c>
      <c r="U683" s="1" t="str">
        <f>VLOOKUP(Cohort[[#This Row],[Code]],Codes[],COLUMN(Codes[[#Headers],[Mother''s Medications]]),FALSE)</f>
        <v>Yes - uncleaned</v>
      </c>
      <c r="V683" s="1" t="str">
        <f>VLOOKUP(Cohort[[#This Row],[Code]],Codes[],COLUMN(Codes[[#Headers],[Baby Medications]]),FALSE)</f>
        <v>No</v>
      </c>
      <c r="W683" s="1" t="str">
        <f>VLOOKUP(Cohort[[#This Row],[Code]],Codes[],COLUMN(Codes[[#Headers],[Obstetric Histpry]]),FALSE)</f>
        <v>Yes - uncleaned</v>
      </c>
      <c r="X683" s="1" t="str">
        <f>VLOOKUP(Cohort[[#This Row],[Code]],Codes[],COLUMN(Codes[[#Headers],[18 Month Follow on Data]]),FALSE)</f>
        <v>No</v>
      </c>
    </row>
    <row r="684" spans="1:24" x14ac:dyDescent="0.2">
      <c r="A684" t="s">
        <v>697</v>
      </c>
      <c r="B684">
        <v>0</v>
      </c>
      <c r="C684">
        <v>0</v>
      </c>
      <c r="D684">
        <v>0</v>
      </c>
      <c r="E684">
        <v>0</v>
      </c>
      <c r="F684">
        <v>1</v>
      </c>
      <c r="G684">
        <v>1</v>
      </c>
      <c r="H684">
        <v>1</v>
      </c>
      <c r="I684" t="str" cm="1">
        <f t="array" ref="I684">TEXT(SUM(10^Code_Mask*(Cohort[[#This Row],[Fetal Pilot Scans, validated or not]:[Has child had an 18 month assessment.  NB this includes limited data, courtesy assessments etc]]&gt;0)),"0000000")</f>
        <v>0011100</v>
      </c>
      <c r="M684" s="1" t="str">
        <f>VLOOKUP(Cohort[[#This Row],[Code]],Codes[],COLUMN(Codes[[#Headers],[Meaning]]),FALSE)</f>
        <v>Pre-term and pre-term at term scans, assessed at 18 months</v>
      </c>
      <c r="N684" s="1" t="str">
        <f>VLOOKUP(Cohort[[#This Row],[Code]],Codes[],COLUMN(Codes[[#Headers],[Parents Demographic]]),FALSE)</f>
        <v>Yes</v>
      </c>
      <c r="O684" s="1" t="str">
        <f>VLOOKUP(Cohort[[#This Row],[Code]],Codes[],COLUMN(Codes[[#Headers],[Mother''s Past Medical History]]),FALSE)</f>
        <v>Yes</v>
      </c>
      <c r="P684" s="1" t="str">
        <f>VLOOKUP(Cohort[[#This Row],[Code]],Codes[],COLUMN(Codes[[#Headers],[EDD + Mode of Conception]]),FALSE)</f>
        <v>Yes</v>
      </c>
      <c r="Q684" s="1" t="str">
        <f>VLOOKUP(Cohort[[#This Row],[Code]],Codes[],COLUMN(Codes[[#Headers],[Late Pregnancy History]]),FALSE)</f>
        <v>Yes</v>
      </c>
      <c r="R684" s="1" t="str">
        <f>VLOOKUP(Cohort[[#This Row],[Code]],Codes[],COLUMN(Codes[[#Headers],[Labour History]]),FALSE)</f>
        <v>Yes</v>
      </c>
      <c r="S684" s="1" t="str">
        <f>VLOOKUP(Cohort[[#This Row],[Code]],Codes[],COLUMN(Codes[[#Headers],[Baby Background Information]]),FALSE)</f>
        <v>Yes</v>
      </c>
      <c r="T684" s="1" t="str">
        <f>VLOOKUP(Cohort[[#This Row],[Code]],Codes[],COLUMN(Codes[[#Headers],[EPDS]]),FALSE)</f>
        <v>Yes</v>
      </c>
      <c r="U684" s="1" t="str">
        <f>VLOOKUP(Cohort[[#This Row],[Code]],Codes[],COLUMN(Codes[[#Headers],[Mother''s Medications]]),FALSE)</f>
        <v>Yes</v>
      </c>
      <c r="V684" s="1" t="str">
        <f>VLOOKUP(Cohort[[#This Row],[Code]],Codes[],COLUMN(Codes[[#Headers],[Baby Medications]]),FALSE)</f>
        <v>Yes</v>
      </c>
      <c r="W684" s="1" t="str">
        <f>VLOOKUP(Cohort[[#This Row],[Code]],Codes[],COLUMN(Codes[[#Headers],[Obstetric Histpry]]),FALSE)</f>
        <v>Yes</v>
      </c>
      <c r="X684" s="1" t="str">
        <f>VLOOKUP(Cohort[[#This Row],[Code]],Codes[],COLUMN(Codes[[#Headers],[18 Month Follow on Data]]),FALSE)</f>
        <v>Yes</v>
      </c>
    </row>
    <row r="685" spans="1:24" x14ac:dyDescent="0.2">
      <c r="A685" t="s">
        <v>698</v>
      </c>
      <c r="B685">
        <v>1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 t="str" cm="1">
        <f t="array" ref="I685">TEXT(SUM(10^Code_Mask*(Cohort[[#This Row],[Fetal Pilot Scans, validated or not]:[Has child had an 18 month assessment.  NB this includes limited data, courtesy assessments etc]]&gt;0)),"0000000")</f>
        <v>0000010</v>
      </c>
      <c r="M685" s="1" t="str">
        <f>VLOOKUP(Cohort[[#This Row],[Code]],Codes[],COLUMN(Codes[[#Headers],[Meaning]]),FALSE)</f>
        <v>Fetal pilot.  Not assessed.  Enrolment, EPDS, not cleaned</v>
      </c>
      <c r="N685" s="1" t="str">
        <f>VLOOKUP(Cohort[[#This Row],[Code]],Codes[],COLUMN(Codes[[#Headers],[Parents Demographic]]),FALSE)</f>
        <v>Yes - uncleaned</v>
      </c>
      <c r="O685" s="1" t="str">
        <f>VLOOKUP(Cohort[[#This Row],[Code]],Codes[],COLUMN(Codes[[#Headers],[Mother''s Past Medical History]]),FALSE)</f>
        <v>Yes - uncleaned</v>
      </c>
      <c r="P685" s="1" t="str">
        <f>VLOOKUP(Cohort[[#This Row],[Code]],Codes[],COLUMN(Codes[[#Headers],[EDD + Mode of Conception]]),FALSE)</f>
        <v>Yes - uncleaned</v>
      </c>
      <c r="Q685" s="1" t="str">
        <f>VLOOKUP(Cohort[[#This Row],[Code]],Codes[],COLUMN(Codes[[#Headers],[Late Pregnancy History]]),FALSE)</f>
        <v>No</v>
      </c>
      <c r="R685" s="1" t="str">
        <f>VLOOKUP(Cohort[[#This Row],[Code]],Codes[],COLUMN(Codes[[#Headers],[Labour History]]),FALSE)</f>
        <v>No</v>
      </c>
      <c r="S685" s="1" t="str">
        <f>VLOOKUP(Cohort[[#This Row],[Code]],Codes[],COLUMN(Codes[[#Headers],[Baby Background Information]]),FALSE)</f>
        <v>No</v>
      </c>
      <c r="T685" s="1" t="str">
        <f>VLOOKUP(Cohort[[#This Row],[Code]],Codes[],COLUMN(Codes[[#Headers],[EPDS]]),FALSE)</f>
        <v>Yes</v>
      </c>
      <c r="U685" s="1" t="str">
        <f>VLOOKUP(Cohort[[#This Row],[Code]],Codes[],COLUMN(Codes[[#Headers],[Mother''s Medications]]),FALSE)</f>
        <v>Yes - uncleaned</v>
      </c>
      <c r="V685" s="1" t="str">
        <f>VLOOKUP(Cohort[[#This Row],[Code]],Codes[],COLUMN(Codes[[#Headers],[Baby Medications]]),FALSE)</f>
        <v>No</v>
      </c>
      <c r="W685" s="1" t="str">
        <f>VLOOKUP(Cohort[[#This Row],[Code]],Codes[],COLUMN(Codes[[#Headers],[Obstetric Histpry]]),FALSE)</f>
        <v>Yes - uncleaned</v>
      </c>
      <c r="X685" s="1" t="str">
        <f>VLOOKUP(Cohort[[#This Row],[Code]],Codes[],COLUMN(Codes[[#Headers],[18 Month Follow on Data]]),FALSE)</f>
        <v>No</v>
      </c>
    </row>
    <row r="686" spans="1:24" x14ac:dyDescent="0.2">
      <c r="A686" t="s">
        <v>699</v>
      </c>
      <c r="B686">
        <v>1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 t="str" cm="1">
        <f t="array" ref="I686">TEXT(SUM(10^Code_Mask*(Cohort[[#This Row],[Fetal Pilot Scans, validated or not]:[Has child had an 18 month assessment.  NB this includes limited data, courtesy assessments etc]]&gt;0)),"0000000")</f>
        <v>0000010</v>
      </c>
      <c r="M686" s="1" t="str">
        <f>VLOOKUP(Cohort[[#This Row],[Code]],Codes[],COLUMN(Codes[[#Headers],[Meaning]]),FALSE)</f>
        <v>Fetal pilot.  Not assessed.  Enrolment, EPDS, not cleaned</v>
      </c>
      <c r="N686" s="1" t="str">
        <f>VLOOKUP(Cohort[[#This Row],[Code]],Codes[],COLUMN(Codes[[#Headers],[Parents Demographic]]),FALSE)</f>
        <v>Yes - uncleaned</v>
      </c>
      <c r="O686" s="1" t="str">
        <f>VLOOKUP(Cohort[[#This Row],[Code]],Codes[],COLUMN(Codes[[#Headers],[Mother''s Past Medical History]]),FALSE)</f>
        <v>Yes - uncleaned</v>
      </c>
      <c r="P686" s="1" t="str">
        <f>VLOOKUP(Cohort[[#This Row],[Code]],Codes[],COLUMN(Codes[[#Headers],[EDD + Mode of Conception]]),FALSE)</f>
        <v>Yes - uncleaned</v>
      </c>
      <c r="Q686" s="1" t="str">
        <f>VLOOKUP(Cohort[[#This Row],[Code]],Codes[],COLUMN(Codes[[#Headers],[Late Pregnancy History]]),FALSE)</f>
        <v>No</v>
      </c>
      <c r="R686" s="1" t="str">
        <f>VLOOKUP(Cohort[[#This Row],[Code]],Codes[],COLUMN(Codes[[#Headers],[Labour History]]),FALSE)</f>
        <v>No</v>
      </c>
      <c r="S686" s="1" t="str">
        <f>VLOOKUP(Cohort[[#This Row],[Code]],Codes[],COLUMN(Codes[[#Headers],[Baby Background Information]]),FALSE)</f>
        <v>No</v>
      </c>
      <c r="T686" s="1" t="str">
        <f>VLOOKUP(Cohort[[#This Row],[Code]],Codes[],COLUMN(Codes[[#Headers],[EPDS]]),FALSE)</f>
        <v>Yes</v>
      </c>
      <c r="U686" s="1" t="str">
        <f>VLOOKUP(Cohort[[#This Row],[Code]],Codes[],COLUMN(Codes[[#Headers],[Mother''s Medications]]),FALSE)</f>
        <v>Yes - uncleaned</v>
      </c>
      <c r="V686" s="1" t="str">
        <f>VLOOKUP(Cohort[[#This Row],[Code]],Codes[],COLUMN(Codes[[#Headers],[Baby Medications]]),FALSE)</f>
        <v>No</v>
      </c>
      <c r="W686" s="1" t="str">
        <f>VLOOKUP(Cohort[[#This Row],[Code]],Codes[],COLUMN(Codes[[#Headers],[Obstetric Histpry]]),FALSE)</f>
        <v>Yes - uncleaned</v>
      </c>
      <c r="X686" s="1" t="str">
        <f>VLOOKUP(Cohort[[#This Row],[Code]],Codes[],COLUMN(Codes[[#Headers],[18 Month Follow on Data]]),FALSE)</f>
        <v>No</v>
      </c>
    </row>
    <row r="687" spans="1:24" x14ac:dyDescent="0.2">
      <c r="A687" t="s">
        <v>700</v>
      </c>
      <c r="B687">
        <v>1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 t="str" cm="1">
        <f t="array" ref="I687">TEXT(SUM(10^Code_Mask*(Cohort[[#This Row],[Fetal Pilot Scans, validated or not]:[Has child had an 18 month assessment.  NB this includes limited data, courtesy assessments etc]]&gt;0)),"0000000")</f>
        <v>0000010</v>
      </c>
      <c r="M687" s="1" t="str">
        <f>VLOOKUP(Cohort[[#This Row],[Code]],Codes[],COLUMN(Codes[[#Headers],[Meaning]]),FALSE)</f>
        <v>Fetal pilot.  Not assessed.  Enrolment, EPDS, not cleaned</v>
      </c>
      <c r="N687" s="1" t="str">
        <f>VLOOKUP(Cohort[[#This Row],[Code]],Codes[],COLUMN(Codes[[#Headers],[Parents Demographic]]),FALSE)</f>
        <v>Yes - uncleaned</v>
      </c>
      <c r="O687" s="1" t="str">
        <f>VLOOKUP(Cohort[[#This Row],[Code]],Codes[],COLUMN(Codes[[#Headers],[Mother''s Past Medical History]]),FALSE)</f>
        <v>Yes - uncleaned</v>
      </c>
      <c r="P687" s="1" t="str">
        <f>VLOOKUP(Cohort[[#This Row],[Code]],Codes[],COLUMN(Codes[[#Headers],[EDD + Mode of Conception]]),FALSE)</f>
        <v>Yes - uncleaned</v>
      </c>
      <c r="Q687" s="1" t="str">
        <f>VLOOKUP(Cohort[[#This Row],[Code]],Codes[],COLUMN(Codes[[#Headers],[Late Pregnancy History]]),FALSE)</f>
        <v>No</v>
      </c>
      <c r="R687" s="1" t="str">
        <f>VLOOKUP(Cohort[[#This Row],[Code]],Codes[],COLUMN(Codes[[#Headers],[Labour History]]),FALSE)</f>
        <v>No</v>
      </c>
      <c r="S687" s="1" t="str">
        <f>VLOOKUP(Cohort[[#This Row],[Code]],Codes[],COLUMN(Codes[[#Headers],[Baby Background Information]]),FALSE)</f>
        <v>No</v>
      </c>
      <c r="T687" s="1" t="str">
        <f>VLOOKUP(Cohort[[#This Row],[Code]],Codes[],COLUMN(Codes[[#Headers],[EPDS]]),FALSE)</f>
        <v>Yes</v>
      </c>
      <c r="U687" s="1" t="str">
        <f>VLOOKUP(Cohort[[#This Row],[Code]],Codes[],COLUMN(Codes[[#Headers],[Mother''s Medications]]),FALSE)</f>
        <v>Yes - uncleaned</v>
      </c>
      <c r="V687" s="1" t="str">
        <f>VLOOKUP(Cohort[[#This Row],[Code]],Codes[],COLUMN(Codes[[#Headers],[Baby Medications]]),FALSE)</f>
        <v>No</v>
      </c>
      <c r="W687" s="1" t="str">
        <f>VLOOKUP(Cohort[[#This Row],[Code]],Codes[],COLUMN(Codes[[#Headers],[Obstetric Histpry]]),FALSE)</f>
        <v>Yes - uncleaned</v>
      </c>
      <c r="X687" s="1" t="str">
        <f>VLOOKUP(Cohort[[#This Row],[Code]],Codes[],COLUMN(Codes[[#Headers],[18 Month Follow on Data]]),FALSE)</f>
        <v>No</v>
      </c>
    </row>
    <row r="688" spans="1:24" x14ac:dyDescent="0.2">
      <c r="A688" t="s">
        <v>701</v>
      </c>
      <c r="B688">
        <v>0</v>
      </c>
      <c r="C688">
        <v>0</v>
      </c>
      <c r="D688">
        <v>0</v>
      </c>
      <c r="E688">
        <v>0</v>
      </c>
      <c r="F688">
        <v>1</v>
      </c>
      <c r="G688">
        <v>0</v>
      </c>
      <c r="H688">
        <v>1</v>
      </c>
      <c r="I688" t="str" cm="1">
        <f t="array" ref="I688">TEXT(SUM(10^Code_Mask*(Cohort[[#This Row],[Fetal Pilot Scans, validated or not]:[Has child had an 18 month assessment.  NB this includes limited data, courtesy assessments etc]]&gt;0)),"0000000")</f>
        <v>0010100</v>
      </c>
      <c r="M688" s="1" t="str">
        <f>VLOOKUP(Cohort[[#This Row],[Code]],Codes[],COLUMN(Codes[[#Headers],[Meaning]]),FALSE)</f>
        <v>Pre-term scan, no other scans, assessed at 18 months</v>
      </c>
      <c r="N688" s="1" t="str">
        <f>VLOOKUP(Cohort[[#This Row],[Code]],Codes[],COLUMN(Codes[[#Headers],[Parents Demographic]]),FALSE)</f>
        <v>Yes</v>
      </c>
      <c r="O688" s="1" t="str">
        <f>VLOOKUP(Cohort[[#This Row],[Code]],Codes[],COLUMN(Codes[[#Headers],[Mother''s Past Medical History]]),FALSE)</f>
        <v>Yes</v>
      </c>
      <c r="P688" s="1" t="str">
        <f>VLOOKUP(Cohort[[#This Row],[Code]],Codes[],COLUMN(Codes[[#Headers],[EDD + Mode of Conception]]),FALSE)</f>
        <v>Yes</v>
      </c>
      <c r="Q688" s="1" t="str">
        <f>VLOOKUP(Cohort[[#This Row],[Code]],Codes[],COLUMN(Codes[[#Headers],[Late Pregnancy History]]),FALSE)</f>
        <v>Yes</v>
      </c>
      <c r="R688" s="1" t="str">
        <f>VLOOKUP(Cohort[[#This Row],[Code]],Codes[],COLUMN(Codes[[#Headers],[Labour History]]),FALSE)</f>
        <v>Yes</v>
      </c>
      <c r="S688" s="1" t="str">
        <f>VLOOKUP(Cohort[[#This Row],[Code]],Codes[],COLUMN(Codes[[#Headers],[Baby Background Information]]),FALSE)</f>
        <v>Yes</v>
      </c>
      <c r="T688" s="1" t="str">
        <f>VLOOKUP(Cohort[[#This Row],[Code]],Codes[],COLUMN(Codes[[#Headers],[EPDS]]),FALSE)</f>
        <v>Yes</v>
      </c>
      <c r="U688" s="1" t="str">
        <f>VLOOKUP(Cohort[[#This Row],[Code]],Codes[],COLUMN(Codes[[#Headers],[Mother''s Medications]]),FALSE)</f>
        <v>Yes</v>
      </c>
      <c r="V688" s="1" t="str">
        <f>VLOOKUP(Cohort[[#This Row],[Code]],Codes[],COLUMN(Codes[[#Headers],[Baby Medications]]),FALSE)</f>
        <v>Yes</v>
      </c>
      <c r="W688" s="1" t="str">
        <f>VLOOKUP(Cohort[[#This Row],[Code]],Codes[],COLUMN(Codes[[#Headers],[Obstetric Histpry]]),FALSE)</f>
        <v>Yes</v>
      </c>
      <c r="X688" s="1" t="str">
        <f>VLOOKUP(Cohort[[#This Row],[Code]],Codes[],COLUMN(Codes[[#Headers],[18 Month Follow on Data]]),FALSE)</f>
        <v>Yes</v>
      </c>
    </row>
    <row r="689" spans="1:24" x14ac:dyDescent="0.2">
      <c r="A689" t="s">
        <v>702</v>
      </c>
      <c r="B689">
        <v>1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 t="str" cm="1">
        <f t="array" ref="I689">TEXT(SUM(10^Code_Mask*(Cohort[[#This Row],[Fetal Pilot Scans, validated or not]:[Has child had an 18 month assessment.  NB this includes limited data, courtesy assessments etc]]&gt;0)),"0000000")</f>
        <v>0000010</v>
      </c>
      <c r="M689" s="1" t="str">
        <f>VLOOKUP(Cohort[[#This Row],[Code]],Codes[],COLUMN(Codes[[#Headers],[Meaning]]),FALSE)</f>
        <v>Fetal pilot.  Not assessed.  Enrolment, EPDS, not cleaned</v>
      </c>
      <c r="N689" s="1" t="str">
        <f>VLOOKUP(Cohort[[#This Row],[Code]],Codes[],COLUMN(Codes[[#Headers],[Parents Demographic]]),FALSE)</f>
        <v>Yes - uncleaned</v>
      </c>
      <c r="O689" s="1" t="str">
        <f>VLOOKUP(Cohort[[#This Row],[Code]],Codes[],COLUMN(Codes[[#Headers],[Mother''s Past Medical History]]),FALSE)</f>
        <v>Yes - uncleaned</v>
      </c>
      <c r="P689" s="1" t="str">
        <f>VLOOKUP(Cohort[[#This Row],[Code]],Codes[],COLUMN(Codes[[#Headers],[EDD + Mode of Conception]]),FALSE)</f>
        <v>Yes - uncleaned</v>
      </c>
      <c r="Q689" s="1" t="str">
        <f>VLOOKUP(Cohort[[#This Row],[Code]],Codes[],COLUMN(Codes[[#Headers],[Late Pregnancy History]]),FALSE)</f>
        <v>No</v>
      </c>
      <c r="R689" s="1" t="str">
        <f>VLOOKUP(Cohort[[#This Row],[Code]],Codes[],COLUMN(Codes[[#Headers],[Labour History]]),FALSE)</f>
        <v>No</v>
      </c>
      <c r="S689" s="1" t="str">
        <f>VLOOKUP(Cohort[[#This Row],[Code]],Codes[],COLUMN(Codes[[#Headers],[Baby Background Information]]),FALSE)</f>
        <v>No</v>
      </c>
      <c r="T689" s="1" t="str">
        <f>VLOOKUP(Cohort[[#This Row],[Code]],Codes[],COLUMN(Codes[[#Headers],[EPDS]]),FALSE)</f>
        <v>Yes</v>
      </c>
      <c r="U689" s="1" t="str">
        <f>VLOOKUP(Cohort[[#This Row],[Code]],Codes[],COLUMN(Codes[[#Headers],[Mother''s Medications]]),FALSE)</f>
        <v>Yes - uncleaned</v>
      </c>
      <c r="V689" s="1" t="str">
        <f>VLOOKUP(Cohort[[#This Row],[Code]],Codes[],COLUMN(Codes[[#Headers],[Baby Medications]]),FALSE)</f>
        <v>No</v>
      </c>
      <c r="W689" s="1" t="str">
        <f>VLOOKUP(Cohort[[#This Row],[Code]],Codes[],COLUMN(Codes[[#Headers],[Obstetric Histpry]]),FALSE)</f>
        <v>Yes - uncleaned</v>
      </c>
      <c r="X689" s="1" t="str">
        <f>VLOOKUP(Cohort[[#This Row],[Code]],Codes[],COLUMN(Codes[[#Headers],[18 Month Follow on Data]]),FALSE)</f>
        <v>No</v>
      </c>
    </row>
    <row r="690" spans="1:24" x14ac:dyDescent="0.2">
      <c r="A690" t="s">
        <v>703</v>
      </c>
      <c r="B690">
        <v>0</v>
      </c>
      <c r="C690">
        <v>0</v>
      </c>
      <c r="D690">
        <v>0</v>
      </c>
      <c r="E690">
        <v>1</v>
      </c>
      <c r="F690">
        <v>0</v>
      </c>
      <c r="G690">
        <v>0</v>
      </c>
      <c r="H690">
        <v>1</v>
      </c>
      <c r="I690" t="str" cm="1">
        <f t="array" ref="I690">TEXT(SUM(10^Code_Mask*(Cohort[[#This Row],[Fetal Pilot Scans, validated or not]:[Has child had an 18 month assessment.  NB this includes limited data, courtesy assessments etc]]&gt;0)),"0000000")</f>
        <v>0100100</v>
      </c>
      <c r="M690" s="1" t="str">
        <f>VLOOKUP(Cohort[[#This Row],[Code]],Codes[],COLUMN(Codes[[#Headers],[Meaning]]),FALSE)</f>
        <v>Term scan, Assessed at 18 months</v>
      </c>
      <c r="N690" s="1" t="str">
        <f>VLOOKUP(Cohort[[#This Row],[Code]],Codes[],COLUMN(Codes[[#Headers],[Parents Demographic]]),FALSE)</f>
        <v>Yes</v>
      </c>
      <c r="O690" s="1" t="str">
        <f>VLOOKUP(Cohort[[#This Row],[Code]],Codes[],COLUMN(Codes[[#Headers],[Mother''s Past Medical History]]),FALSE)</f>
        <v>Yes</v>
      </c>
      <c r="P690" s="1" t="str">
        <f>VLOOKUP(Cohort[[#This Row],[Code]],Codes[],COLUMN(Codes[[#Headers],[EDD + Mode of Conception]]),FALSE)</f>
        <v>Yes</v>
      </c>
      <c r="Q690" s="1" t="str">
        <f>VLOOKUP(Cohort[[#This Row],[Code]],Codes[],COLUMN(Codes[[#Headers],[Late Pregnancy History]]),FALSE)</f>
        <v>Yes</v>
      </c>
      <c r="R690" s="1" t="str">
        <f>VLOOKUP(Cohort[[#This Row],[Code]],Codes[],COLUMN(Codes[[#Headers],[Labour History]]),FALSE)</f>
        <v>Yes</v>
      </c>
      <c r="S690" s="1" t="str">
        <f>VLOOKUP(Cohort[[#This Row],[Code]],Codes[],COLUMN(Codes[[#Headers],[Baby Background Information]]),FALSE)</f>
        <v>Yes</v>
      </c>
      <c r="T690" s="1" t="str">
        <f>VLOOKUP(Cohort[[#This Row],[Code]],Codes[],COLUMN(Codes[[#Headers],[EPDS]]),FALSE)</f>
        <v>Yes</v>
      </c>
      <c r="U690" s="1" t="str">
        <f>VLOOKUP(Cohort[[#This Row],[Code]],Codes[],COLUMN(Codes[[#Headers],[Mother''s Medications]]),FALSE)</f>
        <v>Yes</v>
      </c>
      <c r="V690" s="1" t="str">
        <f>VLOOKUP(Cohort[[#This Row],[Code]],Codes[],COLUMN(Codes[[#Headers],[Baby Medications]]),FALSE)</f>
        <v>Yes</v>
      </c>
      <c r="W690" s="1" t="str">
        <f>VLOOKUP(Cohort[[#This Row],[Code]],Codes[],COLUMN(Codes[[#Headers],[Obstetric Histpry]]),FALSE)</f>
        <v>Yes</v>
      </c>
      <c r="X690" s="1" t="str">
        <f>VLOOKUP(Cohort[[#This Row],[Code]],Codes[],COLUMN(Codes[[#Headers],[18 Month Follow on Data]]),FALSE)</f>
        <v>Yes</v>
      </c>
    </row>
    <row r="691" spans="1:24" x14ac:dyDescent="0.2">
      <c r="A691" t="s">
        <v>704</v>
      </c>
      <c r="B691">
        <v>0</v>
      </c>
      <c r="C691">
        <v>0</v>
      </c>
      <c r="D691">
        <v>0</v>
      </c>
      <c r="E691">
        <v>1</v>
      </c>
      <c r="F691">
        <v>0</v>
      </c>
      <c r="G691">
        <v>0</v>
      </c>
      <c r="H691">
        <v>1</v>
      </c>
      <c r="I691" t="str" cm="1">
        <f t="array" ref="I691">TEXT(SUM(10^Code_Mask*(Cohort[[#This Row],[Fetal Pilot Scans, validated or not]:[Has child had an 18 month assessment.  NB this includes limited data, courtesy assessments etc]]&gt;0)),"0000000")</f>
        <v>0100100</v>
      </c>
      <c r="M691" s="1" t="str">
        <f>VLOOKUP(Cohort[[#This Row],[Code]],Codes[],COLUMN(Codes[[#Headers],[Meaning]]),FALSE)</f>
        <v>Term scan, Assessed at 18 months</v>
      </c>
      <c r="N691" s="1" t="str">
        <f>VLOOKUP(Cohort[[#This Row],[Code]],Codes[],COLUMN(Codes[[#Headers],[Parents Demographic]]),FALSE)</f>
        <v>Yes</v>
      </c>
      <c r="O691" s="1" t="str">
        <f>VLOOKUP(Cohort[[#This Row],[Code]],Codes[],COLUMN(Codes[[#Headers],[Mother''s Past Medical History]]),FALSE)</f>
        <v>Yes</v>
      </c>
      <c r="P691" s="1" t="str">
        <f>VLOOKUP(Cohort[[#This Row],[Code]],Codes[],COLUMN(Codes[[#Headers],[EDD + Mode of Conception]]),FALSE)</f>
        <v>Yes</v>
      </c>
      <c r="Q691" s="1" t="str">
        <f>VLOOKUP(Cohort[[#This Row],[Code]],Codes[],COLUMN(Codes[[#Headers],[Late Pregnancy History]]),FALSE)</f>
        <v>Yes</v>
      </c>
      <c r="R691" s="1" t="str">
        <f>VLOOKUP(Cohort[[#This Row],[Code]],Codes[],COLUMN(Codes[[#Headers],[Labour History]]),FALSE)</f>
        <v>Yes</v>
      </c>
      <c r="S691" s="1" t="str">
        <f>VLOOKUP(Cohort[[#This Row],[Code]],Codes[],COLUMN(Codes[[#Headers],[Baby Background Information]]),FALSE)</f>
        <v>Yes</v>
      </c>
      <c r="T691" s="1" t="str">
        <f>VLOOKUP(Cohort[[#This Row],[Code]],Codes[],COLUMN(Codes[[#Headers],[EPDS]]),FALSE)</f>
        <v>Yes</v>
      </c>
      <c r="U691" s="1" t="str">
        <f>VLOOKUP(Cohort[[#This Row],[Code]],Codes[],COLUMN(Codes[[#Headers],[Mother''s Medications]]),FALSE)</f>
        <v>Yes</v>
      </c>
      <c r="V691" s="1" t="str">
        <f>VLOOKUP(Cohort[[#This Row],[Code]],Codes[],COLUMN(Codes[[#Headers],[Baby Medications]]),FALSE)</f>
        <v>Yes</v>
      </c>
      <c r="W691" s="1" t="str">
        <f>VLOOKUP(Cohort[[#This Row],[Code]],Codes[],COLUMN(Codes[[#Headers],[Obstetric Histpry]]),FALSE)</f>
        <v>Yes</v>
      </c>
      <c r="X691" s="1" t="str">
        <f>VLOOKUP(Cohort[[#This Row],[Code]],Codes[],COLUMN(Codes[[#Headers],[18 Month Follow on Data]]),FALSE)</f>
        <v>Yes</v>
      </c>
    </row>
    <row r="692" spans="1:24" x14ac:dyDescent="0.2">
      <c r="A692" t="s">
        <v>705</v>
      </c>
      <c r="B692">
        <v>0</v>
      </c>
      <c r="C692">
        <v>0</v>
      </c>
      <c r="D692">
        <v>0</v>
      </c>
      <c r="E692">
        <v>1</v>
      </c>
      <c r="F692">
        <v>0</v>
      </c>
      <c r="G692">
        <v>0</v>
      </c>
      <c r="H692">
        <v>1</v>
      </c>
      <c r="I692" t="str" cm="1">
        <f t="array" ref="I692">TEXT(SUM(10^Code_Mask*(Cohort[[#This Row],[Fetal Pilot Scans, validated or not]:[Has child had an 18 month assessment.  NB this includes limited data, courtesy assessments etc]]&gt;0)),"0000000")</f>
        <v>0100100</v>
      </c>
      <c r="M692" s="1" t="str">
        <f>VLOOKUP(Cohort[[#This Row],[Code]],Codes[],COLUMN(Codes[[#Headers],[Meaning]]),FALSE)</f>
        <v>Term scan, Assessed at 18 months</v>
      </c>
      <c r="N692" s="1" t="str">
        <f>VLOOKUP(Cohort[[#This Row],[Code]],Codes[],COLUMN(Codes[[#Headers],[Parents Demographic]]),FALSE)</f>
        <v>Yes</v>
      </c>
      <c r="O692" s="1" t="str">
        <f>VLOOKUP(Cohort[[#This Row],[Code]],Codes[],COLUMN(Codes[[#Headers],[Mother''s Past Medical History]]),FALSE)</f>
        <v>Yes</v>
      </c>
      <c r="P692" s="1" t="str">
        <f>VLOOKUP(Cohort[[#This Row],[Code]],Codes[],COLUMN(Codes[[#Headers],[EDD + Mode of Conception]]),FALSE)</f>
        <v>Yes</v>
      </c>
      <c r="Q692" s="1" t="str">
        <f>VLOOKUP(Cohort[[#This Row],[Code]],Codes[],COLUMN(Codes[[#Headers],[Late Pregnancy History]]),FALSE)</f>
        <v>Yes</v>
      </c>
      <c r="R692" s="1" t="str">
        <f>VLOOKUP(Cohort[[#This Row],[Code]],Codes[],COLUMN(Codes[[#Headers],[Labour History]]),FALSE)</f>
        <v>Yes</v>
      </c>
      <c r="S692" s="1" t="str">
        <f>VLOOKUP(Cohort[[#This Row],[Code]],Codes[],COLUMN(Codes[[#Headers],[Baby Background Information]]),FALSE)</f>
        <v>Yes</v>
      </c>
      <c r="T692" s="1" t="str">
        <f>VLOOKUP(Cohort[[#This Row],[Code]],Codes[],COLUMN(Codes[[#Headers],[EPDS]]),FALSE)</f>
        <v>Yes</v>
      </c>
      <c r="U692" s="1" t="str">
        <f>VLOOKUP(Cohort[[#This Row],[Code]],Codes[],COLUMN(Codes[[#Headers],[Mother''s Medications]]),FALSE)</f>
        <v>Yes</v>
      </c>
      <c r="V692" s="1" t="str">
        <f>VLOOKUP(Cohort[[#This Row],[Code]],Codes[],COLUMN(Codes[[#Headers],[Baby Medications]]),FALSE)</f>
        <v>Yes</v>
      </c>
      <c r="W692" s="1" t="str">
        <f>VLOOKUP(Cohort[[#This Row],[Code]],Codes[],COLUMN(Codes[[#Headers],[Obstetric Histpry]]),FALSE)</f>
        <v>Yes</v>
      </c>
      <c r="X692" s="1" t="str">
        <f>VLOOKUP(Cohort[[#This Row],[Code]],Codes[],COLUMN(Codes[[#Headers],[18 Month Follow on Data]]),FALSE)</f>
        <v>Yes</v>
      </c>
    </row>
    <row r="693" spans="1:24" x14ac:dyDescent="0.2">
      <c r="A693" t="s">
        <v>706</v>
      </c>
      <c r="B693">
        <v>0</v>
      </c>
      <c r="C693">
        <v>0</v>
      </c>
      <c r="D693">
        <v>0</v>
      </c>
      <c r="E693">
        <v>0</v>
      </c>
      <c r="F693">
        <v>1</v>
      </c>
      <c r="G693">
        <v>0</v>
      </c>
      <c r="H693">
        <v>1</v>
      </c>
      <c r="I693" t="str" cm="1">
        <f t="array" ref="I693">TEXT(SUM(10^Code_Mask*(Cohort[[#This Row],[Fetal Pilot Scans, validated or not]:[Has child had an 18 month assessment.  NB this includes limited data, courtesy assessments etc]]&gt;0)),"0000000")</f>
        <v>0010100</v>
      </c>
      <c r="M693" s="1" t="str">
        <f>VLOOKUP(Cohort[[#This Row],[Code]],Codes[],COLUMN(Codes[[#Headers],[Meaning]]),FALSE)</f>
        <v>Pre-term scan, no other scans, assessed at 18 months</v>
      </c>
      <c r="N693" s="1" t="str">
        <f>VLOOKUP(Cohort[[#This Row],[Code]],Codes[],COLUMN(Codes[[#Headers],[Parents Demographic]]),FALSE)</f>
        <v>Yes</v>
      </c>
      <c r="O693" s="1" t="str">
        <f>VLOOKUP(Cohort[[#This Row],[Code]],Codes[],COLUMN(Codes[[#Headers],[Mother''s Past Medical History]]),FALSE)</f>
        <v>Yes</v>
      </c>
      <c r="P693" s="1" t="str">
        <f>VLOOKUP(Cohort[[#This Row],[Code]],Codes[],COLUMN(Codes[[#Headers],[EDD + Mode of Conception]]),FALSE)</f>
        <v>Yes</v>
      </c>
      <c r="Q693" s="1" t="str">
        <f>VLOOKUP(Cohort[[#This Row],[Code]],Codes[],COLUMN(Codes[[#Headers],[Late Pregnancy History]]),FALSE)</f>
        <v>Yes</v>
      </c>
      <c r="R693" s="1" t="str">
        <f>VLOOKUP(Cohort[[#This Row],[Code]],Codes[],COLUMN(Codes[[#Headers],[Labour History]]),FALSE)</f>
        <v>Yes</v>
      </c>
      <c r="S693" s="1" t="str">
        <f>VLOOKUP(Cohort[[#This Row],[Code]],Codes[],COLUMN(Codes[[#Headers],[Baby Background Information]]),FALSE)</f>
        <v>Yes</v>
      </c>
      <c r="T693" s="1" t="str">
        <f>VLOOKUP(Cohort[[#This Row],[Code]],Codes[],COLUMN(Codes[[#Headers],[EPDS]]),FALSE)</f>
        <v>Yes</v>
      </c>
      <c r="U693" s="1" t="str">
        <f>VLOOKUP(Cohort[[#This Row],[Code]],Codes[],COLUMN(Codes[[#Headers],[Mother''s Medications]]),FALSE)</f>
        <v>Yes</v>
      </c>
      <c r="V693" s="1" t="str">
        <f>VLOOKUP(Cohort[[#This Row],[Code]],Codes[],COLUMN(Codes[[#Headers],[Baby Medications]]),FALSE)</f>
        <v>Yes</v>
      </c>
      <c r="W693" s="1" t="str">
        <f>VLOOKUP(Cohort[[#This Row],[Code]],Codes[],COLUMN(Codes[[#Headers],[Obstetric Histpry]]),FALSE)</f>
        <v>Yes</v>
      </c>
      <c r="X693" s="1" t="str">
        <f>VLOOKUP(Cohort[[#This Row],[Code]],Codes[],COLUMN(Codes[[#Headers],[18 Month Follow on Data]]),FALSE)</f>
        <v>Yes</v>
      </c>
    </row>
    <row r="694" spans="1:24" x14ac:dyDescent="0.2">
      <c r="A694" t="s">
        <v>707</v>
      </c>
      <c r="B694">
        <v>1</v>
      </c>
      <c r="C694">
        <v>0</v>
      </c>
      <c r="D694">
        <v>0</v>
      </c>
      <c r="E694">
        <v>1</v>
      </c>
      <c r="F694">
        <v>0</v>
      </c>
      <c r="G694">
        <v>0</v>
      </c>
      <c r="H694">
        <v>1</v>
      </c>
      <c r="I694" t="str" cm="1">
        <f t="array" ref="I694">TEXT(SUM(10^Code_Mask*(Cohort[[#This Row],[Fetal Pilot Scans, validated or not]:[Has child had an 18 month assessment.  NB this includes limited data, courtesy assessments etc]]&gt;0)),"0000000")</f>
        <v>0100110</v>
      </c>
      <c r="M694" s="1" t="str">
        <f>VLOOKUP(Cohort[[#This Row],[Code]],Codes[],COLUMN(Codes[[#Headers],[Meaning]]),FALSE)</f>
        <v>Term scan + fetal pilot assessed at 18 months</v>
      </c>
      <c r="N694" s="1" t="str">
        <f>VLOOKUP(Cohort[[#This Row],[Code]],Codes[],COLUMN(Codes[[#Headers],[Parents Demographic]]),FALSE)</f>
        <v>Yes</v>
      </c>
      <c r="O694" s="1" t="str">
        <f>VLOOKUP(Cohort[[#This Row],[Code]],Codes[],COLUMN(Codes[[#Headers],[Mother''s Past Medical History]]),FALSE)</f>
        <v>Yes</v>
      </c>
      <c r="P694" s="1" t="str">
        <f>VLOOKUP(Cohort[[#This Row],[Code]],Codes[],COLUMN(Codes[[#Headers],[EDD + Mode of Conception]]),FALSE)</f>
        <v>Yes</v>
      </c>
      <c r="Q694" s="1" t="str">
        <f>VLOOKUP(Cohort[[#This Row],[Code]],Codes[],COLUMN(Codes[[#Headers],[Late Pregnancy History]]),FALSE)</f>
        <v>Yes</v>
      </c>
      <c r="R694" s="1" t="str">
        <f>VLOOKUP(Cohort[[#This Row],[Code]],Codes[],COLUMN(Codes[[#Headers],[Labour History]]),FALSE)</f>
        <v>Yes</v>
      </c>
      <c r="S694" s="1" t="str">
        <f>VLOOKUP(Cohort[[#This Row],[Code]],Codes[],COLUMN(Codes[[#Headers],[Baby Background Information]]),FALSE)</f>
        <v>Yes</v>
      </c>
      <c r="T694" s="1" t="str">
        <f>VLOOKUP(Cohort[[#This Row],[Code]],Codes[],COLUMN(Codes[[#Headers],[EPDS]]),FALSE)</f>
        <v>Yes</v>
      </c>
      <c r="U694" s="1" t="str">
        <f>VLOOKUP(Cohort[[#This Row],[Code]],Codes[],COLUMN(Codes[[#Headers],[Mother''s Medications]]),FALSE)</f>
        <v>Yes</v>
      </c>
      <c r="V694" s="1" t="str">
        <f>VLOOKUP(Cohort[[#This Row],[Code]],Codes[],COLUMN(Codes[[#Headers],[Baby Medications]]),FALSE)</f>
        <v>Yes</v>
      </c>
      <c r="W694" s="1" t="str">
        <f>VLOOKUP(Cohort[[#This Row],[Code]],Codes[],COLUMN(Codes[[#Headers],[Obstetric Histpry]]),FALSE)</f>
        <v>Yes</v>
      </c>
      <c r="X694" s="1" t="str">
        <f>VLOOKUP(Cohort[[#This Row],[Code]],Codes[],COLUMN(Codes[[#Headers],[18 Month Follow on Data]]),FALSE)</f>
        <v>Yes</v>
      </c>
    </row>
    <row r="695" spans="1:24" x14ac:dyDescent="0.2">
      <c r="A695" t="s">
        <v>708</v>
      </c>
      <c r="B695">
        <v>1</v>
      </c>
      <c r="C695">
        <v>0</v>
      </c>
      <c r="D695">
        <v>0</v>
      </c>
      <c r="E695">
        <v>1</v>
      </c>
      <c r="F695">
        <v>0</v>
      </c>
      <c r="G695">
        <v>0</v>
      </c>
      <c r="H695">
        <v>1</v>
      </c>
      <c r="I695" t="str" cm="1">
        <f t="array" ref="I695">TEXT(SUM(10^Code_Mask*(Cohort[[#This Row],[Fetal Pilot Scans, validated or not]:[Has child had an 18 month assessment.  NB this includes limited data, courtesy assessments etc]]&gt;0)),"0000000")</f>
        <v>0100110</v>
      </c>
      <c r="M695" s="1" t="str">
        <f>VLOOKUP(Cohort[[#This Row],[Code]],Codes[],COLUMN(Codes[[#Headers],[Meaning]]),FALSE)</f>
        <v>Term scan + fetal pilot assessed at 18 months</v>
      </c>
      <c r="N695" s="1" t="str">
        <f>VLOOKUP(Cohort[[#This Row],[Code]],Codes[],COLUMN(Codes[[#Headers],[Parents Demographic]]),FALSE)</f>
        <v>Yes</v>
      </c>
      <c r="O695" s="1" t="str">
        <f>VLOOKUP(Cohort[[#This Row],[Code]],Codes[],COLUMN(Codes[[#Headers],[Mother''s Past Medical History]]),FALSE)</f>
        <v>Yes</v>
      </c>
      <c r="P695" s="1" t="str">
        <f>VLOOKUP(Cohort[[#This Row],[Code]],Codes[],COLUMN(Codes[[#Headers],[EDD + Mode of Conception]]),FALSE)</f>
        <v>Yes</v>
      </c>
      <c r="Q695" s="1" t="str">
        <f>VLOOKUP(Cohort[[#This Row],[Code]],Codes[],COLUMN(Codes[[#Headers],[Late Pregnancy History]]),FALSE)</f>
        <v>Yes</v>
      </c>
      <c r="R695" s="1" t="str">
        <f>VLOOKUP(Cohort[[#This Row],[Code]],Codes[],COLUMN(Codes[[#Headers],[Labour History]]),FALSE)</f>
        <v>Yes</v>
      </c>
      <c r="S695" s="1" t="str">
        <f>VLOOKUP(Cohort[[#This Row],[Code]],Codes[],COLUMN(Codes[[#Headers],[Baby Background Information]]),FALSE)</f>
        <v>Yes</v>
      </c>
      <c r="T695" s="1" t="str">
        <f>VLOOKUP(Cohort[[#This Row],[Code]],Codes[],COLUMN(Codes[[#Headers],[EPDS]]),FALSE)</f>
        <v>Yes</v>
      </c>
      <c r="U695" s="1" t="str">
        <f>VLOOKUP(Cohort[[#This Row],[Code]],Codes[],COLUMN(Codes[[#Headers],[Mother''s Medications]]),FALSE)</f>
        <v>Yes</v>
      </c>
      <c r="V695" s="1" t="str">
        <f>VLOOKUP(Cohort[[#This Row],[Code]],Codes[],COLUMN(Codes[[#Headers],[Baby Medications]]),FALSE)</f>
        <v>Yes</v>
      </c>
      <c r="W695" s="1" t="str">
        <f>VLOOKUP(Cohort[[#This Row],[Code]],Codes[],COLUMN(Codes[[#Headers],[Obstetric Histpry]]),FALSE)</f>
        <v>Yes</v>
      </c>
      <c r="X695" s="1" t="str">
        <f>VLOOKUP(Cohort[[#This Row],[Code]],Codes[],COLUMN(Codes[[#Headers],[18 Month Follow on Data]]),FALSE)</f>
        <v>Yes</v>
      </c>
    </row>
    <row r="696" spans="1:24" x14ac:dyDescent="0.2">
      <c r="A696" t="s">
        <v>709</v>
      </c>
      <c r="B696">
        <v>1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 t="str" cm="1">
        <f t="array" ref="I696">TEXT(SUM(10^Code_Mask*(Cohort[[#This Row],[Fetal Pilot Scans, validated or not]:[Has child had an 18 month assessment.  NB this includes limited data, courtesy assessments etc]]&gt;0)),"0000000")</f>
        <v>0000010</v>
      </c>
      <c r="M696" s="1" t="str">
        <f>VLOOKUP(Cohort[[#This Row],[Code]],Codes[],COLUMN(Codes[[#Headers],[Meaning]]),FALSE)</f>
        <v>Fetal pilot.  Not assessed.  Enrolment, EPDS, not cleaned</v>
      </c>
      <c r="N696" s="1" t="str">
        <f>VLOOKUP(Cohort[[#This Row],[Code]],Codes[],COLUMN(Codes[[#Headers],[Parents Demographic]]),FALSE)</f>
        <v>Yes - uncleaned</v>
      </c>
      <c r="O696" s="1" t="str">
        <f>VLOOKUP(Cohort[[#This Row],[Code]],Codes[],COLUMN(Codes[[#Headers],[Mother''s Past Medical History]]),FALSE)</f>
        <v>Yes - uncleaned</v>
      </c>
      <c r="P696" s="1" t="str">
        <f>VLOOKUP(Cohort[[#This Row],[Code]],Codes[],COLUMN(Codes[[#Headers],[EDD + Mode of Conception]]),FALSE)</f>
        <v>Yes - uncleaned</v>
      </c>
      <c r="Q696" s="1" t="str">
        <f>VLOOKUP(Cohort[[#This Row],[Code]],Codes[],COLUMN(Codes[[#Headers],[Late Pregnancy History]]),FALSE)</f>
        <v>No</v>
      </c>
      <c r="R696" s="1" t="str">
        <f>VLOOKUP(Cohort[[#This Row],[Code]],Codes[],COLUMN(Codes[[#Headers],[Labour History]]),FALSE)</f>
        <v>No</v>
      </c>
      <c r="S696" s="1" t="str">
        <f>VLOOKUP(Cohort[[#This Row],[Code]],Codes[],COLUMN(Codes[[#Headers],[Baby Background Information]]),FALSE)</f>
        <v>No</v>
      </c>
      <c r="T696" s="1" t="str">
        <f>VLOOKUP(Cohort[[#This Row],[Code]],Codes[],COLUMN(Codes[[#Headers],[EPDS]]),FALSE)</f>
        <v>Yes</v>
      </c>
      <c r="U696" s="1" t="str">
        <f>VLOOKUP(Cohort[[#This Row],[Code]],Codes[],COLUMN(Codes[[#Headers],[Mother''s Medications]]),FALSE)</f>
        <v>Yes - uncleaned</v>
      </c>
      <c r="V696" s="1" t="str">
        <f>VLOOKUP(Cohort[[#This Row],[Code]],Codes[],COLUMN(Codes[[#Headers],[Baby Medications]]),FALSE)</f>
        <v>No</v>
      </c>
      <c r="W696" s="1" t="str">
        <f>VLOOKUP(Cohort[[#This Row],[Code]],Codes[],COLUMN(Codes[[#Headers],[Obstetric Histpry]]),FALSE)</f>
        <v>Yes - uncleaned</v>
      </c>
      <c r="X696" s="1" t="str">
        <f>VLOOKUP(Cohort[[#This Row],[Code]],Codes[],COLUMN(Codes[[#Headers],[18 Month Follow on Data]]),FALSE)</f>
        <v>No</v>
      </c>
    </row>
    <row r="697" spans="1:24" x14ac:dyDescent="0.2">
      <c r="A697" t="s">
        <v>710</v>
      </c>
      <c r="B697">
        <v>1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 t="str" cm="1">
        <f t="array" ref="I697">TEXT(SUM(10^Code_Mask*(Cohort[[#This Row],[Fetal Pilot Scans, validated or not]:[Has child had an 18 month assessment.  NB this includes limited data, courtesy assessments etc]]&gt;0)),"0000000")</f>
        <v>0000010</v>
      </c>
      <c r="M697" s="1" t="str">
        <f>VLOOKUP(Cohort[[#This Row],[Code]],Codes[],COLUMN(Codes[[#Headers],[Meaning]]),FALSE)</f>
        <v>Fetal pilot.  Not assessed.  Enrolment, EPDS, not cleaned</v>
      </c>
      <c r="N697" s="1" t="str">
        <f>VLOOKUP(Cohort[[#This Row],[Code]],Codes[],COLUMN(Codes[[#Headers],[Parents Demographic]]),FALSE)</f>
        <v>Yes - uncleaned</v>
      </c>
      <c r="O697" s="1" t="str">
        <f>VLOOKUP(Cohort[[#This Row],[Code]],Codes[],COLUMN(Codes[[#Headers],[Mother''s Past Medical History]]),FALSE)</f>
        <v>Yes - uncleaned</v>
      </c>
      <c r="P697" s="1" t="str">
        <f>VLOOKUP(Cohort[[#This Row],[Code]],Codes[],COLUMN(Codes[[#Headers],[EDD + Mode of Conception]]),FALSE)</f>
        <v>Yes - uncleaned</v>
      </c>
      <c r="Q697" s="1" t="str">
        <f>VLOOKUP(Cohort[[#This Row],[Code]],Codes[],COLUMN(Codes[[#Headers],[Late Pregnancy History]]),FALSE)</f>
        <v>No</v>
      </c>
      <c r="R697" s="1" t="str">
        <f>VLOOKUP(Cohort[[#This Row],[Code]],Codes[],COLUMN(Codes[[#Headers],[Labour History]]),FALSE)</f>
        <v>No</v>
      </c>
      <c r="S697" s="1" t="str">
        <f>VLOOKUP(Cohort[[#This Row],[Code]],Codes[],COLUMN(Codes[[#Headers],[Baby Background Information]]),FALSE)</f>
        <v>No</v>
      </c>
      <c r="T697" s="1" t="str">
        <f>VLOOKUP(Cohort[[#This Row],[Code]],Codes[],COLUMN(Codes[[#Headers],[EPDS]]),FALSE)</f>
        <v>Yes</v>
      </c>
      <c r="U697" s="1" t="str">
        <f>VLOOKUP(Cohort[[#This Row],[Code]],Codes[],COLUMN(Codes[[#Headers],[Mother''s Medications]]),FALSE)</f>
        <v>Yes - uncleaned</v>
      </c>
      <c r="V697" s="1" t="str">
        <f>VLOOKUP(Cohort[[#This Row],[Code]],Codes[],COLUMN(Codes[[#Headers],[Baby Medications]]),FALSE)</f>
        <v>No</v>
      </c>
      <c r="W697" s="1" t="str">
        <f>VLOOKUP(Cohort[[#This Row],[Code]],Codes[],COLUMN(Codes[[#Headers],[Obstetric Histpry]]),FALSE)</f>
        <v>Yes - uncleaned</v>
      </c>
      <c r="X697" s="1" t="str">
        <f>VLOOKUP(Cohort[[#This Row],[Code]],Codes[],COLUMN(Codes[[#Headers],[18 Month Follow on Data]]),FALSE)</f>
        <v>No</v>
      </c>
    </row>
    <row r="698" spans="1:24" x14ac:dyDescent="0.2">
      <c r="A698" t="s">
        <v>711</v>
      </c>
      <c r="B698">
        <v>1</v>
      </c>
      <c r="C698">
        <v>0</v>
      </c>
      <c r="D698">
        <v>0</v>
      </c>
      <c r="E698">
        <v>1</v>
      </c>
      <c r="F698">
        <v>0</v>
      </c>
      <c r="G698">
        <v>0</v>
      </c>
      <c r="H698">
        <v>1</v>
      </c>
      <c r="I698" t="str" cm="1">
        <f t="array" ref="I698">TEXT(SUM(10^Code_Mask*(Cohort[[#This Row],[Fetal Pilot Scans, validated or not]:[Has child had an 18 month assessment.  NB this includes limited data, courtesy assessments etc]]&gt;0)),"0000000")</f>
        <v>0100110</v>
      </c>
      <c r="M698" s="1" t="str">
        <f>VLOOKUP(Cohort[[#This Row],[Code]],Codes[],COLUMN(Codes[[#Headers],[Meaning]]),FALSE)</f>
        <v>Term scan + fetal pilot assessed at 18 months</v>
      </c>
      <c r="N698" s="1" t="str">
        <f>VLOOKUP(Cohort[[#This Row],[Code]],Codes[],COLUMN(Codes[[#Headers],[Parents Demographic]]),FALSE)</f>
        <v>Yes</v>
      </c>
      <c r="O698" s="1" t="str">
        <f>VLOOKUP(Cohort[[#This Row],[Code]],Codes[],COLUMN(Codes[[#Headers],[Mother''s Past Medical History]]),FALSE)</f>
        <v>Yes</v>
      </c>
      <c r="P698" s="1" t="str">
        <f>VLOOKUP(Cohort[[#This Row],[Code]],Codes[],COLUMN(Codes[[#Headers],[EDD + Mode of Conception]]),FALSE)</f>
        <v>Yes</v>
      </c>
      <c r="Q698" s="1" t="str">
        <f>VLOOKUP(Cohort[[#This Row],[Code]],Codes[],COLUMN(Codes[[#Headers],[Late Pregnancy History]]),FALSE)</f>
        <v>Yes</v>
      </c>
      <c r="R698" s="1" t="str">
        <f>VLOOKUP(Cohort[[#This Row],[Code]],Codes[],COLUMN(Codes[[#Headers],[Labour History]]),FALSE)</f>
        <v>Yes</v>
      </c>
      <c r="S698" s="1" t="str">
        <f>VLOOKUP(Cohort[[#This Row],[Code]],Codes[],COLUMN(Codes[[#Headers],[Baby Background Information]]),FALSE)</f>
        <v>Yes</v>
      </c>
      <c r="T698" s="1" t="str">
        <f>VLOOKUP(Cohort[[#This Row],[Code]],Codes[],COLUMN(Codes[[#Headers],[EPDS]]),FALSE)</f>
        <v>Yes</v>
      </c>
      <c r="U698" s="1" t="str">
        <f>VLOOKUP(Cohort[[#This Row],[Code]],Codes[],COLUMN(Codes[[#Headers],[Mother''s Medications]]),FALSE)</f>
        <v>Yes</v>
      </c>
      <c r="V698" s="1" t="str">
        <f>VLOOKUP(Cohort[[#This Row],[Code]],Codes[],COLUMN(Codes[[#Headers],[Baby Medications]]),FALSE)</f>
        <v>Yes</v>
      </c>
      <c r="W698" s="1" t="str">
        <f>VLOOKUP(Cohort[[#This Row],[Code]],Codes[],COLUMN(Codes[[#Headers],[Obstetric Histpry]]),FALSE)</f>
        <v>Yes</v>
      </c>
      <c r="X698" s="1" t="str">
        <f>VLOOKUP(Cohort[[#This Row],[Code]],Codes[],COLUMN(Codes[[#Headers],[18 Month Follow on Data]]),FALSE)</f>
        <v>Yes</v>
      </c>
    </row>
    <row r="699" spans="1:24" x14ac:dyDescent="0.2">
      <c r="A699" t="s">
        <v>712</v>
      </c>
      <c r="B699">
        <v>0</v>
      </c>
      <c r="C699">
        <v>0</v>
      </c>
      <c r="D699">
        <v>0</v>
      </c>
      <c r="E699">
        <v>1</v>
      </c>
      <c r="F699">
        <v>0</v>
      </c>
      <c r="G699">
        <v>0</v>
      </c>
      <c r="H699">
        <v>1</v>
      </c>
      <c r="I699" t="str" cm="1">
        <f t="array" ref="I699">TEXT(SUM(10^Code_Mask*(Cohort[[#This Row],[Fetal Pilot Scans, validated or not]:[Has child had an 18 month assessment.  NB this includes limited data, courtesy assessments etc]]&gt;0)),"0000000")</f>
        <v>0100100</v>
      </c>
      <c r="M699" s="1" t="str">
        <f>VLOOKUP(Cohort[[#This Row],[Code]],Codes[],COLUMN(Codes[[#Headers],[Meaning]]),FALSE)</f>
        <v>Term scan, Assessed at 18 months</v>
      </c>
      <c r="N699" s="1" t="str">
        <f>VLOOKUP(Cohort[[#This Row],[Code]],Codes[],COLUMN(Codes[[#Headers],[Parents Demographic]]),FALSE)</f>
        <v>Yes</v>
      </c>
      <c r="O699" s="1" t="str">
        <f>VLOOKUP(Cohort[[#This Row],[Code]],Codes[],COLUMN(Codes[[#Headers],[Mother''s Past Medical History]]),FALSE)</f>
        <v>Yes</v>
      </c>
      <c r="P699" s="1" t="str">
        <f>VLOOKUP(Cohort[[#This Row],[Code]],Codes[],COLUMN(Codes[[#Headers],[EDD + Mode of Conception]]),FALSE)</f>
        <v>Yes</v>
      </c>
      <c r="Q699" s="1" t="str">
        <f>VLOOKUP(Cohort[[#This Row],[Code]],Codes[],COLUMN(Codes[[#Headers],[Late Pregnancy History]]),FALSE)</f>
        <v>Yes</v>
      </c>
      <c r="R699" s="1" t="str">
        <f>VLOOKUP(Cohort[[#This Row],[Code]],Codes[],COLUMN(Codes[[#Headers],[Labour History]]),FALSE)</f>
        <v>Yes</v>
      </c>
      <c r="S699" s="1" t="str">
        <f>VLOOKUP(Cohort[[#This Row],[Code]],Codes[],COLUMN(Codes[[#Headers],[Baby Background Information]]),FALSE)</f>
        <v>Yes</v>
      </c>
      <c r="T699" s="1" t="str">
        <f>VLOOKUP(Cohort[[#This Row],[Code]],Codes[],COLUMN(Codes[[#Headers],[EPDS]]),FALSE)</f>
        <v>Yes</v>
      </c>
      <c r="U699" s="1" t="str">
        <f>VLOOKUP(Cohort[[#This Row],[Code]],Codes[],COLUMN(Codes[[#Headers],[Mother''s Medications]]),FALSE)</f>
        <v>Yes</v>
      </c>
      <c r="V699" s="1" t="str">
        <f>VLOOKUP(Cohort[[#This Row],[Code]],Codes[],COLUMN(Codes[[#Headers],[Baby Medications]]),FALSE)</f>
        <v>Yes</v>
      </c>
      <c r="W699" s="1" t="str">
        <f>VLOOKUP(Cohort[[#This Row],[Code]],Codes[],COLUMN(Codes[[#Headers],[Obstetric Histpry]]),FALSE)</f>
        <v>Yes</v>
      </c>
      <c r="X699" s="1" t="str">
        <f>VLOOKUP(Cohort[[#This Row],[Code]],Codes[],COLUMN(Codes[[#Headers],[18 Month Follow on Data]]),FALSE)</f>
        <v>Yes</v>
      </c>
    </row>
    <row r="700" spans="1:24" x14ac:dyDescent="0.2">
      <c r="A700" t="s">
        <v>713</v>
      </c>
      <c r="B700">
        <v>0</v>
      </c>
      <c r="C700">
        <v>0</v>
      </c>
      <c r="D700">
        <v>0</v>
      </c>
      <c r="E700">
        <v>1</v>
      </c>
      <c r="F700">
        <v>0</v>
      </c>
      <c r="G700">
        <v>0</v>
      </c>
      <c r="H700">
        <v>1</v>
      </c>
      <c r="I700" t="str" cm="1">
        <f t="array" ref="I700">TEXT(SUM(10^Code_Mask*(Cohort[[#This Row],[Fetal Pilot Scans, validated or not]:[Has child had an 18 month assessment.  NB this includes limited data, courtesy assessments etc]]&gt;0)),"0000000")</f>
        <v>0100100</v>
      </c>
      <c r="M700" s="1" t="str">
        <f>VLOOKUP(Cohort[[#This Row],[Code]],Codes[],COLUMN(Codes[[#Headers],[Meaning]]),FALSE)</f>
        <v>Term scan, Assessed at 18 months</v>
      </c>
      <c r="N700" s="1" t="str">
        <f>VLOOKUP(Cohort[[#This Row],[Code]],Codes[],COLUMN(Codes[[#Headers],[Parents Demographic]]),FALSE)</f>
        <v>Yes</v>
      </c>
      <c r="O700" s="1" t="str">
        <f>VLOOKUP(Cohort[[#This Row],[Code]],Codes[],COLUMN(Codes[[#Headers],[Mother''s Past Medical History]]),FALSE)</f>
        <v>Yes</v>
      </c>
      <c r="P700" s="1" t="str">
        <f>VLOOKUP(Cohort[[#This Row],[Code]],Codes[],COLUMN(Codes[[#Headers],[EDD + Mode of Conception]]),FALSE)</f>
        <v>Yes</v>
      </c>
      <c r="Q700" s="1" t="str">
        <f>VLOOKUP(Cohort[[#This Row],[Code]],Codes[],COLUMN(Codes[[#Headers],[Late Pregnancy History]]),FALSE)</f>
        <v>Yes</v>
      </c>
      <c r="R700" s="1" t="str">
        <f>VLOOKUP(Cohort[[#This Row],[Code]],Codes[],COLUMN(Codes[[#Headers],[Labour History]]),FALSE)</f>
        <v>Yes</v>
      </c>
      <c r="S700" s="1" t="str">
        <f>VLOOKUP(Cohort[[#This Row],[Code]],Codes[],COLUMN(Codes[[#Headers],[Baby Background Information]]),FALSE)</f>
        <v>Yes</v>
      </c>
      <c r="T700" s="1" t="str">
        <f>VLOOKUP(Cohort[[#This Row],[Code]],Codes[],COLUMN(Codes[[#Headers],[EPDS]]),FALSE)</f>
        <v>Yes</v>
      </c>
      <c r="U700" s="1" t="str">
        <f>VLOOKUP(Cohort[[#This Row],[Code]],Codes[],COLUMN(Codes[[#Headers],[Mother''s Medications]]),FALSE)</f>
        <v>Yes</v>
      </c>
      <c r="V700" s="1" t="str">
        <f>VLOOKUP(Cohort[[#This Row],[Code]],Codes[],COLUMN(Codes[[#Headers],[Baby Medications]]),FALSE)</f>
        <v>Yes</v>
      </c>
      <c r="W700" s="1" t="str">
        <f>VLOOKUP(Cohort[[#This Row],[Code]],Codes[],COLUMN(Codes[[#Headers],[Obstetric Histpry]]),FALSE)</f>
        <v>Yes</v>
      </c>
      <c r="X700" s="1" t="str">
        <f>VLOOKUP(Cohort[[#This Row],[Code]],Codes[],COLUMN(Codes[[#Headers],[18 Month Follow on Data]]),FALSE)</f>
        <v>Yes</v>
      </c>
    </row>
    <row r="701" spans="1:24" x14ac:dyDescent="0.2">
      <c r="A701" t="s">
        <v>714</v>
      </c>
      <c r="B701">
        <v>1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 t="str" cm="1">
        <f t="array" ref="I701">TEXT(SUM(10^Code_Mask*(Cohort[[#This Row],[Fetal Pilot Scans, validated or not]:[Has child had an 18 month assessment.  NB this includes limited data, courtesy assessments etc]]&gt;0)),"0000000")</f>
        <v>0000010</v>
      </c>
      <c r="M701" s="1" t="str">
        <f>VLOOKUP(Cohort[[#This Row],[Code]],Codes[],COLUMN(Codes[[#Headers],[Meaning]]),FALSE)</f>
        <v>Fetal pilot.  Not assessed.  Enrolment, EPDS, not cleaned</v>
      </c>
      <c r="N701" s="1" t="str">
        <f>VLOOKUP(Cohort[[#This Row],[Code]],Codes[],COLUMN(Codes[[#Headers],[Parents Demographic]]),FALSE)</f>
        <v>Yes - uncleaned</v>
      </c>
      <c r="O701" s="1" t="str">
        <f>VLOOKUP(Cohort[[#This Row],[Code]],Codes[],COLUMN(Codes[[#Headers],[Mother''s Past Medical History]]),FALSE)</f>
        <v>Yes - uncleaned</v>
      </c>
      <c r="P701" s="1" t="str">
        <f>VLOOKUP(Cohort[[#This Row],[Code]],Codes[],COLUMN(Codes[[#Headers],[EDD + Mode of Conception]]),FALSE)</f>
        <v>Yes - uncleaned</v>
      </c>
      <c r="Q701" s="1" t="str">
        <f>VLOOKUP(Cohort[[#This Row],[Code]],Codes[],COLUMN(Codes[[#Headers],[Late Pregnancy History]]),FALSE)</f>
        <v>No</v>
      </c>
      <c r="R701" s="1" t="str">
        <f>VLOOKUP(Cohort[[#This Row],[Code]],Codes[],COLUMN(Codes[[#Headers],[Labour History]]),FALSE)</f>
        <v>No</v>
      </c>
      <c r="S701" s="1" t="str">
        <f>VLOOKUP(Cohort[[#This Row],[Code]],Codes[],COLUMN(Codes[[#Headers],[Baby Background Information]]),FALSE)</f>
        <v>No</v>
      </c>
      <c r="T701" s="1" t="str">
        <f>VLOOKUP(Cohort[[#This Row],[Code]],Codes[],COLUMN(Codes[[#Headers],[EPDS]]),FALSE)</f>
        <v>Yes</v>
      </c>
      <c r="U701" s="1" t="str">
        <f>VLOOKUP(Cohort[[#This Row],[Code]],Codes[],COLUMN(Codes[[#Headers],[Mother''s Medications]]),FALSE)</f>
        <v>Yes - uncleaned</v>
      </c>
      <c r="V701" s="1" t="str">
        <f>VLOOKUP(Cohort[[#This Row],[Code]],Codes[],COLUMN(Codes[[#Headers],[Baby Medications]]),FALSE)</f>
        <v>No</v>
      </c>
      <c r="W701" s="1" t="str">
        <f>VLOOKUP(Cohort[[#This Row],[Code]],Codes[],COLUMN(Codes[[#Headers],[Obstetric Histpry]]),FALSE)</f>
        <v>Yes - uncleaned</v>
      </c>
      <c r="X701" s="1" t="str">
        <f>VLOOKUP(Cohort[[#This Row],[Code]],Codes[],COLUMN(Codes[[#Headers],[18 Month Follow on Data]]),FALSE)</f>
        <v>No</v>
      </c>
    </row>
    <row r="702" spans="1:24" ht="51" x14ac:dyDescent="0.2">
      <c r="A702" t="s">
        <v>715</v>
      </c>
      <c r="B702">
        <v>0</v>
      </c>
      <c r="C702">
        <v>0</v>
      </c>
      <c r="D702">
        <v>0</v>
      </c>
      <c r="E702">
        <v>0</v>
      </c>
      <c r="F702">
        <v>1</v>
      </c>
      <c r="G702">
        <v>1</v>
      </c>
      <c r="H702">
        <v>0</v>
      </c>
      <c r="I702" t="str" cm="1">
        <f t="array" ref="I702">TEXT(SUM(10^Code_Mask*(Cohort[[#This Row],[Fetal Pilot Scans, validated or not]:[Has child had an 18 month assessment.  NB this includes limited data, courtesy assessments etc]]&gt;0)),"0000000")</f>
        <v>0011000</v>
      </c>
      <c r="K702" s="1" t="s">
        <v>16</v>
      </c>
      <c r="M702" s="1" t="str">
        <f>VLOOKUP(Cohort[[#This Row],[Code]],Codes[],COLUMN(Codes[[#Headers],[Meaning]]),FALSE)</f>
        <v>Pre-term and pre-term at term scans, not assessed</v>
      </c>
      <c r="N702" s="1" t="str">
        <f>VLOOKUP(Cohort[[#This Row],[Code]],Codes[],COLUMN(Codes[[#Headers],[Parents Demographic]]),FALSE)</f>
        <v>Yes</v>
      </c>
      <c r="O702" s="1" t="str">
        <f>VLOOKUP(Cohort[[#This Row],[Code]],Codes[],COLUMN(Codes[[#Headers],[Mother''s Past Medical History]]),FALSE)</f>
        <v>Yes</v>
      </c>
      <c r="P702" s="1" t="str">
        <f>VLOOKUP(Cohort[[#This Row],[Code]],Codes[],COLUMN(Codes[[#Headers],[EDD + Mode of Conception]]),FALSE)</f>
        <v>Yes</v>
      </c>
      <c r="Q702" s="1" t="str">
        <f>VLOOKUP(Cohort[[#This Row],[Code]],Codes[],COLUMN(Codes[[#Headers],[Late Pregnancy History]]),FALSE)</f>
        <v>Yes</v>
      </c>
      <c r="R702" s="1" t="str">
        <f>VLOOKUP(Cohort[[#This Row],[Code]],Codes[],COLUMN(Codes[[#Headers],[Labour History]]),FALSE)</f>
        <v>Yes</v>
      </c>
      <c r="S702" s="1" t="str">
        <f>VLOOKUP(Cohort[[#This Row],[Code]],Codes[],COLUMN(Codes[[#Headers],[Baby Background Information]]),FALSE)</f>
        <v>Yes</v>
      </c>
      <c r="T702" s="1" t="str">
        <f>VLOOKUP(Cohort[[#This Row],[Code]],Codes[],COLUMN(Codes[[#Headers],[EPDS]]),FALSE)</f>
        <v>Yes</v>
      </c>
      <c r="U702" s="1" t="str">
        <f>VLOOKUP(Cohort[[#This Row],[Code]],Codes[],COLUMN(Codes[[#Headers],[Mother''s Medications]]),FALSE)</f>
        <v>Yes</v>
      </c>
      <c r="V702" s="1" t="str">
        <f>VLOOKUP(Cohort[[#This Row],[Code]],Codes[],COLUMN(Codes[[#Headers],[Baby Medications]]),FALSE)</f>
        <v>Yes</v>
      </c>
      <c r="W702" s="1" t="str">
        <f>VLOOKUP(Cohort[[#This Row],[Code]],Codes[],COLUMN(Codes[[#Headers],[Obstetric Histpry]]),FALSE)</f>
        <v>Yes</v>
      </c>
      <c r="X702" s="1" t="str">
        <f>VLOOKUP(Cohort[[#This Row],[Code]],Codes[],COLUMN(Codes[[#Headers],[18 Month Follow on Data]]),FALSE)</f>
        <v>No</v>
      </c>
    </row>
    <row r="703" spans="1:24" x14ac:dyDescent="0.2">
      <c r="A703" t="s">
        <v>716</v>
      </c>
      <c r="B703">
        <v>1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 t="str" cm="1">
        <f t="array" ref="I703">TEXT(SUM(10^Code_Mask*(Cohort[[#This Row],[Fetal Pilot Scans, validated or not]:[Has child had an 18 month assessment.  NB this includes limited data, courtesy assessments etc]]&gt;0)),"0000000")</f>
        <v>0000010</v>
      </c>
      <c r="M703" s="1" t="str">
        <f>VLOOKUP(Cohort[[#This Row],[Code]],Codes[],COLUMN(Codes[[#Headers],[Meaning]]),FALSE)</f>
        <v>Fetal pilot.  Not assessed.  Enrolment, EPDS, not cleaned</v>
      </c>
      <c r="N703" s="1" t="str">
        <f>VLOOKUP(Cohort[[#This Row],[Code]],Codes[],COLUMN(Codes[[#Headers],[Parents Demographic]]),FALSE)</f>
        <v>Yes - uncleaned</v>
      </c>
      <c r="O703" s="1" t="str">
        <f>VLOOKUP(Cohort[[#This Row],[Code]],Codes[],COLUMN(Codes[[#Headers],[Mother''s Past Medical History]]),FALSE)</f>
        <v>Yes - uncleaned</v>
      </c>
      <c r="P703" s="1" t="str">
        <f>VLOOKUP(Cohort[[#This Row],[Code]],Codes[],COLUMN(Codes[[#Headers],[EDD + Mode of Conception]]),FALSE)</f>
        <v>Yes - uncleaned</v>
      </c>
      <c r="Q703" s="1" t="str">
        <f>VLOOKUP(Cohort[[#This Row],[Code]],Codes[],COLUMN(Codes[[#Headers],[Late Pregnancy History]]),FALSE)</f>
        <v>No</v>
      </c>
      <c r="R703" s="1" t="str">
        <f>VLOOKUP(Cohort[[#This Row],[Code]],Codes[],COLUMN(Codes[[#Headers],[Labour History]]),FALSE)</f>
        <v>No</v>
      </c>
      <c r="S703" s="1" t="str">
        <f>VLOOKUP(Cohort[[#This Row],[Code]],Codes[],COLUMN(Codes[[#Headers],[Baby Background Information]]),FALSE)</f>
        <v>No</v>
      </c>
      <c r="T703" s="1" t="str">
        <f>VLOOKUP(Cohort[[#This Row],[Code]],Codes[],COLUMN(Codes[[#Headers],[EPDS]]),FALSE)</f>
        <v>Yes</v>
      </c>
      <c r="U703" s="1" t="str">
        <f>VLOOKUP(Cohort[[#This Row],[Code]],Codes[],COLUMN(Codes[[#Headers],[Mother''s Medications]]),FALSE)</f>
        <v>Yes - uncleaned</v>
      </c>
      <c r="V703" s="1" t="str">
        <f>VLOOKUP(Cohort[[#This Row],[Code]],Codes[],COLUMN(Codes[[#Headers],[Baby Medications]]),FALSE)</f>
        <v>No</v>
      </c>
      <c r="W703" s="1" t="str">
        <f>VLOOKUP(Cohort[[#This Row],[Code]],Codes[],COLUMN(Codes[[#Headers],[Obstetric Histpry]]),FALSE)</f>
        <v>Yes - uncleaned</v>
      </c>
      <c r="X703" s="1" t="str">
        <f>VLOOKUP(Cohort[[#This Row],[Code]],Codes[],COLUMN(Codes[[#Headers],[18 Month Follow on Data]]),FALSE)</f>
        <v>No</v>
      </c>
    </row>
    <row r="704" spans="1:24" x14ac:dyDescent="0.2">
      <c r="A704" t="s">
        <v>717</v>
      </c>
      <c r="B704">
        <v>1</v>
      </c>
      <c r="C704">
        <v>0</v>
      </c>
      <c r="D704">
        <v>0</v>
      </c>
      <c r="E704">
        <v>1</v>
      </c>
      <c r="F704">
        <v>0</v>
      </c>
      <c r="G704">
        <v>0</v>
      </c>
      <c r="H704">
        <v>1</v>
      </c>
      <c r="I704" t="str" cm="1">
        <f t="array" ref="I704">TEXT(SUM(10^Code_Mask*(Cohort[[#This Row],[Fetal Pilot Scans, validated or not]:[Has child had an 18 month assessment.  NB this includes limited data, courtesy assessments etc]]&gt;0)),"0000000")</f>
        <v>0100110</v>
      </c>
      <c r="M704" s="1" t="str">
        <f>VLOOKUP(Cohort[[#This Row],[Code]],Codes[],COLUMN(Codes[[#Headers],[Meaning]]),FALSE)</f>
        <v>Term scan + fetal pilot assessed at 18 months</v>
      </c>
      <c r="N704" s="1" t="str">
        <f>VLOOKUP(Cohort[[#This Row],[Code]],Codes[],COLUMN(Codes[[#Headers],[Parents Demographic]]),FALSE)</f>
        <v>Yes</v>
      </c>
      <c r="O704" s="1" t="str">
        <f>VLOOKUP(Cohort[[#This Row],[Code]],Codes[],COLUMN(Codes[[#Headers],[Mother''s Past Medical History]]),FALSE)</f>
        <v>Yes</v>
      </c>
      <c r="P704" s="1" t="str">
        <f>VLOOKUP(Cohort[[#This Row],[Code]],Codes[],COLUMN(Codes[[#Headers],[EDD + Mode of Conception]]),FALSE)</f>
        <v>Yes</v>
      </c>
      <c r="Q704" s="1" t="str">
        <f>VLOOKUP(Cohort[[#This Row],[Code]],Codes[],COLUMN(Codes[[#Headers],[Late Pregnancy History]]),FALSE)</f>
        <v>Yes</v>
      </c>
      <c r="R704" s="1" t="str">
        <f>VLOOKUP(Cohort[[#This Row],[Code]],Codes[],COLUMN(Codes[[#Headers],[Labour History]]),FALSE)</f>
        <v>Yes</v>
      </c>
      <c r="S704" s="1" t="str">
        <f>VLOOKUP(Cohort[[#This Row],[Code]],Codes[],COLUMN(Codes[[#Headers],[Baby Background Information]]),FALSE)</f>
        <v>Yes</v>
      </c>
      <c r="T704" s="1" t="str">
        <f>VLOOKUP(Cohort[[#This Row],[Code]],Codes[],COLUMN(Codes[[#Headers],[EPDS]]),FALSE)</f>
        <v>Yes</v>
      </c>
      <c r="U704" s="1" t="str">
        <f>VLOOKUP(Cohort[[#This Row],[Code]],Codes[],COLUMN(Codes[[#Headers],[Mother''s Medications]]),FALSE)</f>
        <v>Yes</v>
      </c>
      <c r="V704" s="1" t="str">
        <f>VLOOKUP(Cohort[[#This Row],[Code]],Codes[],COLUMN(Codes[[#Headers],[Baby Medications]]),FALSE)</f>
        <v>Yes</v>
      </c>
      <c r="W704" s="1" t="str">
        <f>VLOOKUP(Cohort[[#This Row],[Code]],Codes[],COLUMN(Codes[[#Headers],[Obstetric Histpry]]),FALSE)</f>
        <v>Yes</v>
      </c>
      <c r="X704" s="1" t="str">
        <f>VLOOKUP(Cohort[[#This Row],[Code]],Codes[],COLUMN(Codes[[#Headers],[18 Month Follow on Data]]),FALSE)</f>
        <v>Yes</v>
      </c>
    </row>
    <row r="705" spans="1:24" x14ac:dyDescent="0.2">
      <c r="A705" t="s">
        <v>718</v>
      </c>
      <c r="B705">
        <v>1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 t="str" cm="1">
        <f t="array" ref="I705">TEXT(SUM(10^Code_Mask*(Cohort[[#This Row],[Fetal Pilot Scans, validated or not]:[Has child had an 18 month assessment.  NB this includes limited data, courtesy assessments etc]]&gt;0)),"0000000")</f>
        <v>0000010</v>
      </c>
      <c r="M705" s="1" t="str">
        <f>VLOOKUP(Cohort[[#This Row],[Code]],Codes[],COLUMN(Codes[[#Headers],[Meaning]]),FALSE)</f>
        <v>Fetal pilot.  Not assessed.  Enrolment, EPDS, not cleaned</v>
      </c>
      <c r="N705" s="1" t="str">
        <f>VLOOKUP(Cohort[[#This Row],[Code]],Codes[],COLUMN(Codes[[#Headers],[Parents Demographic]]),FALSE)</f>
        <v>Yes - uncleaned</v>
      </c>
      <c r="O705" s="1" t="str">
        <f>VLOOKUP(Cohort[[#This Row],[Code]],Codes[],COLUMN(Codes[[#Headers],[Mother''s Past Medical History]]),FALSE)</f>
        <v>Yes - uncleaned</v>
      </c>
      <c r="P705" s="1" t="str">
        <f>VLOOKUP(Cohort[[#This Row],[Code]],Codes[],COLUMN(Codes[[#Headers],[EDD + Mode of Conception]]),FALSE)</f>
        <v>Yes - uncleaned</v>
      </c>
      <c r="Q705" s="1" t="str">
        <f>VLOOKUP(Cohort[[#This Row],[Code]],Codes[],COLUMN(Codes[[#Headers],[Late Pregnancy History]]),FALSE)</f>
        <v>No</v>
      </c>
      <c r="R705" s="1" t="str">
        <f>VLOOKUP(Cohort[[#This Row],[Code]],Codes[],COLUMN(Codes[[#Headers],[Labour History]]),FALSE)</f>
        <v>No</v>
      </c>
      <c r="S705" s="1" t="str">
        <f>VLOOKUP(Cohort[[#This Row],[Code]],Codes[],COLUMN(Codes[[#Headers],[Baby Background Information]]),FALSE)</f>
        <v>No</v>
      </c>
      <c r="T705" s="1" t="str">
        <f>VLOOKUP(Cohort[[#This Row],[Code]],Codes[],COLUMN(Codes[[#Headers],[EPDS]]),FALSE)</f>
        <v>Yes</v>
      </c>
      <c r="U705" s="1" t="str">
        <f>VLOOKUP(Cohort[[#This Row],[Code]],Codes[],COLUMN(Codes[[#Headers],[Mother''s Medications]]),FALSE)</f>
        <v>Yes - uncleaned</v>
      </c>
      <c r="V705" s="1" t="str">
        <f>VLOOKUP(Cohort[[#This Row],[Code]],Codes[],COLUMN(Codes[[#Headers],[Baby Medications]]),FALSE)</f>
        <v>No</v>
      </c>
      <c r="W705" s="1" t="str">
        <f>VLOOKUP(Cohort[[#This Row],[Code]],Codes[],COLUMN(Codes[[#Headers],[Obstetric Histpry]]),FALSE)</f>
        <v>Yes - uncleaned</v>
      </c>
      <c r="X705" s="1" t="str">
        <f>VLOOKUP(Cohort[[#This Row],[Code]],Codes[],COLUMN(Codes[[#Headers],[18 Month Follow on Data]]),FALSE)</f>
        <v>No</v>
      </c>
    </row>
    <row r="706" spans="1:24" x14ac:dyDescent="0.2">
      <c r="A706" t="s">
        <v>719</v>
      </c>
      <c r="B706">
        <v>1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 t="str" cm="1">
        <f t="array" ref="I706">TEXT(SUM(10^Code_Mask*(Cohort[[#This Row],[Fetal Pilot Scans, validated or not]:[Has child had an 18 month assessment.  NB this includes limited data, courtesy assessments etc]]&gt;0)),"0000000")</f>
        <v>0000010</v>
      </c>
      <c r="M706" s="1" t="str">
        <f>VLOOKUP(Cohort[[#This Row],[Code]],Codes[],COLUMN(Codes[[#Headers],[Meaning]]),FALSE)</f>
        <v>Fetal pilot.  Not assessed.  Enrolment, EPDS, not cleaned</v>
      </c>
      <c r="N706" s="1" t="str">
        <f>VLOOKUP(Cohort[[#This Row],[Code]],Codes[],COLUMN(Codes[[#Headers],[Parents Demographic]]),FALSE)</f>
        <v>Yes - uncleaned</v>
      </c>
      <c r="O706" s="1" t="str">
        <f>VLOOKUP(Cohort[[#This Row],[Code]],Codes[],COLUMN(Codes[[#Headers],[Mother''s Past Medical History]]),FALSE)</f>
        <v>Yes - uncleaned</v>
      </c>
      <c r="P706" s="1" t="str">
        <f>VLOOKUP(Cohort[[#This Row],[Code]],Codes[],COLUMN(Codes[[#Headers],[EDD + Mode of Conception]]),FALSE)</f>
        <v>Yes - uncleaned</v>
      </c>
      <c r="Q706" s="1" t="str">
        <f>VLOOKUP(Cohort[[#This Row],[Code]],Codes[],COLUMN(Codes[[#Headers],[Late Pregnancy History]]),FALSE)</f>
        <v>No</v>
      </c>
      <c r="R706" s="1" t="str">
        <f>VLOOKUP(Cohort[[#This Row],[Code]],Codes[],COLUMN(Codes[[#Headers],[Labour History]]),FALSE)</f>
        <v>No</v>
      </c>
      <c r="S706" s="1" t="str">
        <f>VLOOKUP(Cohort[[#This Row],[Code]],Codes[],COLUMN(Codes[[#Headers],[Baby Background Information]]),FALSE)</f>
        <v>No</v>
      </c>
      <c r="T706" s="1" t="str">
        <f>VLOOKUP(Cohort[[#This Row],[Code]],Codes[],COLUMN(Codes[[#Headers],[EPDS]]),FALSE)</f>
        <v>Yes</v>
      </c>
      <c r="U706" s="1" t="str">
        <f>VLOOKUP(Cohort[[#This Row],[Code]],Codes[],COLUMN(Codes[[#Headers],[Mother''s Medications]]),FALSE)</f>
        <v>Yes - uncleaned</v>
      </c>
      <c r="V706" s="1" t="str">
        <f>VLOOKUP(Cohort[[#This Row],[Code]],Codes[],COLUMN(Codes[[#Headers],[Baby Medications]]),FALSE)</f>
        <v>No</v>
      </c>
      <c r="W706" s="1" t="str">
        <f>VLOOKUP(Cohort[[#This Row],[Code]],Codes[],COLUMN(Codes[[#Headers],[Obstetric Histpry]]),FALSE)</f>
        <v>Yes - uncleaned</v>
      </c>
      <c r="X706" s="1" t="str">
        <f>VLOOKUP(Cohort[[#This Row],[Code]],Codes[],COLUMN(Codes[[#Headers],[18 Month Follow on Data]]),FALSE)</f>
        <v>No</v>
      </c>
    </row>
    <row r="707" spans="1:24" x14ac:dyDescent="0.2">
      <c r="A707" t="s">
        <v>720</v>
      </c>
      <c r="B707">
        <v>1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 t="str" cm="1">
        <f t="array" ref="I707">TEXT(SUM(10^Code_Mask*(Cohort[[#This Row],[Fetal Pilot Scans, validated or not]:[Has child had an 18 month assessment.  NB this includes limited data, courtesy assessments etc]]&gt;0)),"0000000")</f>
        <v>0000010</v>
      </c>
      <c r="M707" s="1" t="str">
        <f>VLOOKUP(Cohort[[#This Row],[Code]],Codes[],COLUMN(Codes[[#Headers],[Meaning]]),FALSE)</f>
        <v>Fetal pilot.  Not assessed.  Enrolment, EPDS, not cleaned</v>
      </c>
      <c r="N707" s="1" t="str">
        <f>VLOOKUP(Cohort[[#This Row],[Code]],Codes[],COLUMN(Codes[[#Headers],[Parents Demographic]]),FALSE)</f>
        <v>Yes - uncleaned</v>
      </c>
      <c r="O707" s="1" t="str">
        <f>VLOOKUP(Cohort[[#This Row],[Code]],Codes[],COLUMN(Codes[[#Headers],[Mother''s Past Medical History]]),FALSE)</f>
        <v>Yes - uncleaned</v>
      </c>
      <c r="P707" s="1" t="str">
        <f>VLOOKUP(Cohort[[#This Row],[Code]],Codes[],COLUMN(Codes[[#Headers],[EDD + Mode of Conception]]),FALSE)</f>
        <v>Yes - uncleaned</v>
      </c>
      <c r="Q707" s="1" t="str">
        <f>VLOOKUP(Cohort[[#This Row],[Code]],Codes[],COLUMN(Codes[[#Headers],[Late Pregnancy History]]),FALSE)</f>
        <v>No</v>
      </c>
      <c r="R707" s="1" t="str">
        <f>VLOOKUP(Cohort[[#This Row],[Code]],Codes[],COLUMN(Codes[[#Headers],[Labour History]]),FALSE)</f>
        <v>No</v>
      </c>
      <c r="S707" s="1" t="str">
        <f>VLOOKUP(Cohort[[#This Row],[Code]],Codes[],COLUMN(Codes[[#Headers],[Baby Background Information]]),FALSE)</f>
        <v>No</v>
      </c>
      <c r="T707" s="1" t="str">
        <f>VLOOKUP(Cohort[[#This Row],[Code]],Codes[],COLUMN(Codes[[#Headers],[EPDS]]),FALSE)</f>
        <v>Yes</v>
      </c>
      <c r="U707" s="1" t="str">
        <f>VLOOKUP(Cohort[[#This Row],[Code]],Codes[],COLUMN(Codes[[#Headers],[Mother''s Medications]]),FALSE)</f>
        <v>Yes - uncleaned</v>
      </c>
      <c r="V707" s="1" t="str">
        <f>VLOOKUP(Cohort[[#This Row],[Code]],Codes[],COLUMN(Codes[[#Headers],[Baby Medications]]),FALSE)</f>
        <v>No</v>
      </c>
      <c r="W707" s="1" t="str">
        <f>VLOOKUP(Cohort[[#This Row],[Code]],Codes[],COLUMN(Codes[[#Headers],[Obstetric Histpry]]),FALSE)</f>
        <v>Yes - uncleaned</v>
      </c>
      <c r="X707" s="1" t="str">
        <f>VLOOKUP(Cohort[[#This Row],[Code]],Codes[],COLUMN(Codes[[#Headers],[18 Month Follow on Data]]),FALSE)</f>
        <v>No</v>
      </c>
    </row>
    <row r="708" spans="1:24" ht="51" x14ac:dyDescent="0.2">
      <c r="A708" t="s">
        <v>721</v>
      </c>
      <c r="B708">
        <v>0</v>
      </c>
      <c r="C708">
        <v>0</v>
      </c>
      <c r="D708">
        <v>0</v>
      </c>
      <c r="E708">
        <v>1</v>
      </c>
      <c r="F708">
        <v>0</v>
      </c>
      <c r="G708">
        <v>0</v>
      </c>
      <c r="H708">
        <v>0</v>
      </c>
      <c r="I708" t="str" cm="1">
        <f t="array" ref="I708">TEXT(SUM(10^Code_Mask*(Cohort[[#This Row],[Fetal Pilot Scans, validated or not]:[Has child had an 18 month assessment.  NB this includes limited data, courtesy assessments etc]]&gt;0)),"0000000")</f>
        <v>0100000</v>
      </c>
      <c r="K708" s="1" t="s">
        <v>16</v>
      </c>
      <c r="M708" s="1" t="str">
        <f>VLOOKUP(Cohort[[#This Row],[Code]],Codes[],COLUMN(Codes[[#Headers],[Meaning]]),FALSE)</f>
        <v>Term scan, not assessed</v>
      </c>
      <c r="N708" s="1" t="str">
        <f>VLOOKUP(Cohort[[#This Row],[Code]],Codes[],COLUMN(Codes[[#Headers],[Parents Demographic]]),FALSE)</f>
        <v>Yes</v>
      </c>
      <c r="O708" s="1" t="str">
        <f>VLOOKUP(Cohort[[#This Row],[Code]],Codes[],COLUMN(Codes[[#Headers],[Mother''s Past Medical History]]),FALSE)</f>
        <v>Yes</v>
      </c>
      <c r="P708" s="1" t="str">
        <f>VLOOKUP(Cohort[[#This Row],[Code]],Codes[],COLUMN(Codes[[#Headers],[EDD + Mode of Conception]]),FALSE)</f>
        <v>Yes</v>
      </c>
      <c r="Q708" s="1" t="str">
        <f>VLOOKUP(Cohort[[#This Row],[Code]],Codes[],COLUMN(Codes[[#Headers],[Late Pregnancy History]]),FALSE)</f>
        <v>Yes</v>
      </c>
      <c r="R708" s="1" t="str">
        <f>VLOOKUP(Cohort[[#This Row],[Code]],Codes[],COLUMN(Codes[[#Headers],[Labour History]]),FALSE)</f>
        <v>Yes</v>
      </c>
      <c r="S708" s="1" t="str">
        <f>VLOOKUP(Cohort[[#This Row],[Code]],Codes[],COLUMN(Codes[[#Headers],[Baby Background Information]]),FALSE)</f>
        <v>Yes</v>
      </c>
      <c r="T708" s="1" t="str">
        <f>VLOOKUP(Cohort[[#This Row],[Code]],Codes[],COLUMN(Codes[[#Headers],[EPDS]]),FALSE)</f>
        <v>Yes</v>
      </c>
      <c r="U708" s="1" t="str">
        <f>VLOOKUP(Cohort[[#This Row],[Code]],Codes[],COLUMN(Codes[[#Headers],[Mother''s Medications]]),FALSE)</f>
        <v>Yes</v>
      </c>
      <c r="V708" s="1" t="str">
        <f>VLOOKUP(Cohort[[#This Row],[Code]],Codes[],COLUMN(Codes[[#Headers],[Baby Medications]]),FALSE)</f>
        <v>Yes</v>
      </c>
      <c r="W708" s="1" t="str">
        <f>VLOOKUP(Cohort[[#This Row],[Code]],Codes[],COLUMN(Codes[[#Headers],[Obstetric Histpry]]),FALSE)</f>
        <v>Yes</v>
      </c>
      <c r="X708" s="1" t="str">
        <f>VLOOKUP(Cohort[[#This Row],[Code]],Codes[],COLUMN(Codes[[#Headers],[18 Month Follow on Data]]),FALSE)</f>
        <v>No</v>
      </c>
    </row>
    <row r="709" spans="1:24" x14ac:dyDescent="0.2">
      <c r="A709" t="s">
        <v>722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1</v>
      </c>
      <c r="H709">
        <v>1</v>
      </c>
      <c r="I709" t="str" cm="1">
        <f t="array" ref="I709">TEXT(SUM(10^Code_Mask*(Cohort[[#This Row],[Fetal Pilot Scans, validated or not]:[Has child had an 18 month assessment.  NB this includes limited data, courtesy assessments etc]]&gt;0)),"0000000")</f>
        <v>0001100</v>
      </c>
      <c r="M709" s="1" t="str">
        <f>VLOOKUP(Cohort[[#This Row],[Code]],Codes[],COLUMN(Codes[[#Headers],[Meaning]]),FALSE)</f>
        <v>Pre-term_at term only, no other scans, assessed at 18 months</v>
      </c>
      <c r="N709" s="1" t="str">
        <f>VLOOKUP(Cohort[[#This Row],[Code]],Codes[],COLUMN(Codes[[#Headers],[Parents Demographic]]),FALSE)</f>
        <v>Yes</v>
      </c>
      <c r="O709" s="1" t="str">
        <f>VLOOKUP(Cohort[[#This Row],[Code]],Codes[],COLUMN(Codes[[#Headers],[Mother''s Past Medical History]]),FALSE)</f>
        <v>Yes</v>
      </c>
      <c r="P709" s="1" t="str">
        <f>VLOOKUP(Cohort[[#This Row],[Code]],Codes[],COLUMN(Codes[[#Headers],[EDD + Mode of Conception]]),FALSE)</f>
        <v>Yes</v>
      </c>
      <c r="Q709" s="1" t="str">
        <f>VLOOKUP(Cohort[[#This Row],[Code]],Codes[],COLUMN(Codes[[#Headers],[Late Pregnancy History]]),FALSE)</f>
        <v>Yes</v>
      </c>
      <c r="R709" s="1" t="str">
        <f>VLOOKUP(Cohort[[#This Row],[Code]],Codes[],COLUMN(Codes[[#Headers],[Labour History]]),FALSE)</f>
        <v>Yes</v>
      </c>
      <c r="S709" s="1" t="str">
        <f>VLOOKUP(Cohort[[#This Row],[Code]],Codes[],COLUMN(Codes[[#Headers],[Baby Background Information]]),FALSE)</f>
        <v>Yes</v>
      </c>
      <c r="T709" s="1" t="str">
        <f>VLOOKUP(Cohort[[#This Row],[Code]],Codes[],COLUMN(Codes[[#Headers],[EPDS]]),FALSE)</f>
        <v>Yes</v>
      </c>
      <c r="U709" s="1" t="str">
        <f>VLOOKUP(Cohort[[#This Row],[Code]],Codes[],COLUMN(Codes[[#Headers],[Mother''s Medications]]),FALSE)</f>
        <v>Yes</v>
      </c>
      <c r="V709" s="1" t="str">
        <f>VLOOKUP(Cohort[[#This Row],[Code]],Codes[],COLUMN(Codes[[#Headers],[Baby Medications]]),FALSE)</f>
        <v>Yes</v>
      </c>
      <c r="W709" s="1" t="str">
        <f>VLOOKUP(Cohort[[#This Row],[Code]],Codes[],COLUMN(Codes[[#Headers],[Obstetric Histpry]]),FALSE)</f>
        <v>Yes</v>
      </c>
      <c r="X709" s="1" t="str">
        <f>VLOOKUP(Cohort[[#This Row],[Code]],Codes[],COLUMN(Codes[[#Headers],[18 Month Follow on Data]]),FALSE)</f>
        <v>Yes</v>
      </c>
    </row>
    <row r="710" spans="1:24" x14ac:dyDescent="0.2">
      <c r="A710" t="s">
        <v>723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1</v>
      </c>
      <c r="H710">
        <v>1</v>
      </c>
      <c r="I710" t="str" cm="1">
        <f t="array" ref="I710">TEXT(SUM(10^Code_Mask*(Cohort[[#This Row],[Fetal Pilot Scans, validated or not]:[Has child had an 18 month assessment.  NB this includes limited data, courtesy assessments etc]]&gt;0)),"0000000")</f>
        <v>0001100</v>
      </c>
      <c r="M710" s="1" t="str">
        <f>VLOOKUP(Cohort[[#This Row],[Code]],Codes[],COLUMN(Codes[[#Headers],[Meaning]]),FALSE)</f>
        <v>Pre-term_at term only, no other scans, assessed at 18 months</v>
      </c>
      <c r="N710" s="1" t="str">
        <f>VLOOKUP(Cohort[[#This Row],[Code]],Codes[],COLUMN(Codes[[#Headers],[Parents Demographic]]),FALSE)</f>
        <v>Yes</v>
      </c>
      <c r="O710" s="1" t="str">
        <f>VLOOKUP(Cohort[[#This Row],[Code]],Codes[],COLUMN(Codes[[#Headers],[Mother''s Past Medical History]]),FALSE)</f>
        <v>Yes</v>
      </c>
      <c r="P710" s="1" t="str">
        <f>VLOOKUP(Cohort[[#This Row],[Code]],Codes[],COLUMN(Codes[[#Headers],[EDD + Mode of Conception]]),FALSE)</f>
        <v>Yes</v>
      </c>
      <c r="Q710" s="1" t="str">
        <f>VLOOKUP(Cohort[[#This Row],[Code]],Codes[],COLUMN(Codes[[#Headers],[Late Pregnancy History]]),FALSE)</f>
        <v>Yes</v>
      </c>
      <c r="R710" s="1" t="str">
        <f>VLOOKUP(Cohort[[#This Row],[Code]],Codes[],COLUMN(Codes[[#Headers],[Labour History]]),FALSE)</f>
        <v>Yes</v>
      </c>
      <c r="S710" s="1" t="str">
        <f>VLOOKUP(Cohort[[#This Row],[Code]],Codes[],COLUMN(Codes[[#Headers],[Baby Background Information]]),FALSE)</f>
        <v>Yes</v>
      </c>
      <c r="T710" s="1" t="str">
        <f>VLOOKUP(Cohort[[#This Row],[Code]],Codes[],COLUMN(Codes[[#Headers],[EPDS]]),FALSE)</f>
        <v>Yes</v>
      </c>
      <c r="U710" s="1" t="str">
        <f>VLOOKUP(Cohort[[#This Row],[Code]],Codes[],COLUMN(Codes[[#Headers],[Mother''s Medications]]),FALSE)</f>
        <v>Yes</v>
      </c>
      <c r="V710" s="1" t="str">
        <f>VLOOKUP(Cohort[[#This Row],[Code]],Codes[],COLUMN(Codes[[#Headers],[Baby Medications]]),FALSE)</f>
        <v>Yes</v>
      </c>
      <c r="W710" s="1" t="str">
        <f>VLOOKUP(Cohort[[#This Row],[Code]],Codes[],COLUMN(Codes[[#Headers],[Obstetric Histpry]]),FALSE)</f>
        <v>Yes</v>
      </c>
      <c r="X710" s="1" t="str">
        <f>VLOOKUP(Cohort[[#This Row],[Code]],Codes[],COLUMN(Codes[[#Headers],[18 Month Follow on Data]]),FALSE)</f>
        <v>Yes</v>
      </c>
    </row>
    <row r="711" spans="1:24" x14ac:dyDescent="0.2">
      <c r="A711" t="s">
        <v>724</v>
      </c>
      <c r="B711">
        <v>1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 t="str" cm="1">
        <f t="array" ref="I711">TEXT(SUM(10^Code_Mask*(Cohort[[#This Row],[Fetal Pilot Scans, validated or not]:[Has child had an 18 month assessment.  NB this includes limited data, courtesy assessments etc]]&gt;0)),"0000000")</f>
        <v>0000010</v>
      </c>
      <c r="M711" s="1" t="str">
        <f>VLOOKUP(Cohort[[#This Row],[Code]],Codes[],COLUMN(Codes[[#Headers],[Meaning]]),FALSE)</f>
        <v>Fetal pilot.  Not assessed.  Enrolment, EPDS, not cleaned</v>
      </c>
      <c r="N711" s="1" t="str">
        <f>VLOOKUP(Cohort[[#This Row],[Code]],Codes[],COLUMN(Codes[[#Headers],[Parents Demographic]]),FALSE)</f>
        <v>Yes - uncleaned</v>
      </c>
      <c r="O711" s="1" t="str">
        <f>VLOOKUP(Cohort[[#This Row],[Code]],Codes[],COLUMN(Codes[[#Headers],[Mother''s Past Medical History]]),FALSE)</f>
        <v>Yes - uncleaned</v>
      </c>
      <c r="P711" s="1" t="str">
        <f>VLOOKUP(Cohort[[#This Row],[Code]],Codes[],COLUMN(Codes[[#Headers],[EDD + Mode of Conception]]),FALSE)</f>
        <v>Yes - uncleaned</v>
      </c>
      <c r="Q711" s="1" t="str">
        <f>VLOOKUP(Cohort[[#This Row],[Code]],Codes[],COLUMN(Codes[[#Headers],[Late Pregnancy History]]),FALSE)</f>
        <v>No</v>
      </c>
      <c r="R711" s="1" t="str">
        <f>VLOOKUP(Cohort[[#This Row],[Code]],Codes[],COLUMN(Codes[[#Headers],[Labour History]]),FALSE)</f>
        <v>No</v>
      </c>
      <c r="S711" s="1" t="str">
        <f>VLOOKUP(Cohort[[#This Row],[Code]],Codes[],COLUMN(Codes[[#Headers],[Baby Background Information]]),FALSE)</f>
        <v>No</v>
      </c>
      <c r="T711" s="1" t="str">
        <f>VLOOKUP(Cohort[[#This Row],[Code]],Codes[],COLUMN(Codes[[#Headers],[EPDS]]),FALSE)</f>
        <v>Yes</v>
      </c>
      <c r="U711" s="1" t="str">
        <f>VLOOKUP(Cohort[[#This Row],[Code]],Codes[],COLUMN(Codes[[#Headers],[Mother''s Medications]]),FALSE)</f>
        <v>Yes - uncleaned</v>
      </c>
      <c r="V711" s="1" t="str">
        <f>VLOOKUP(Cohort[[#This Row],[Code]],Codes[],COLUMN(Codes[[#Headers],[Baby Medications]]),FALSE)</f>
        <v>No</v>
      </c>
      <c r="W711" s="1" t="str">
        <f>VLOOKUP(Cohort[[#This Row],[Code]],Codes[],COLUMN(Codes[[#Headers],[Obstetric Histpry]]),FALSE)</f>
        <v>Yes - uncleaned</v>
      </c>
      <c r="X711" s="1" t="str">
        <f>VLOOKUP(Cohort[[#This Row],[Code]],Codes[],COLUMN(Codes[[#Headers],[18 Month Follow on Data]]),FALSE)</f>
        <v>No</v>
      </c>
    </row>
    <row r="712" spans="1:24" x14ac:dyDescent="0.2">
      <c r="A712" t="s">
        <v>725</v>
      </c>
      <c r="B712">
        <v>1</v>
      </c>
      <c r="C712">
        <v>0</v>
      </c>
      <c r="D712">
        <v>0</v>
      </c>
      <c r="E712">
        <v>1</v>
      </c>
      <c r="F712">
        <v>0</v>
      </c>
      <c r="G712">
        <v>0</v>
      </c>
      <c r="H712">
        <v>1</v>
      </c>
      <c r="I712" t="str" cm="1">
        <f t="array" ref="I712">TEXT(SUM(10^Code_Mask*(Cohort[[#This Row],[Fetal Pilot Scans, validated or not]:[Has child had an 18 month assessment.  NB this includes limited data, courtesy assessments etc]]&gt;0)),"0000000")</f>
        <v>0100110</v>
      </c>
      <c r="M712" s="1" t="str">
        <f>VLOOKUP(Cohort[[#This Row],[Code]],Codes[],COLUMN(Codes[[#Headers],[Meaning]]),FALSE)</f>
        <v>Term scan + fetal pilot assessed at 18 months</v>
      </c>
      <c r="N712" s="1" t="str">
        <f>VLOOKUP(Cohort[[#This Row],[Code]],Codes[],COLUMN(Codes[[#Headers],[Parents Demographic]]),FALSE)</f>
        <v>Yes</v>
      </c>
      <c r="O712" s="1" t="str">
        <f>VLOOKUP(Cohort[[#This Row],[Code]],Codes[],COLUMN(Codes[[#Headers],[Mother''s Past Medical History]]),FALSE)</f>
        <v>Yes</v>
      </c>
      <c r="P712" s="1" t="str">
        <f>VLOOKUP(Cohort[[#This Row],[Code]],Codes[],COLUMN(Codes[[#Headers],[EDD + Mode of Conception]]),FALSE)</f>
        <v>Yes</v>
      </c>
      <c r="Q712" s="1" t="str">
        <f>VLOOKUP(Cohort[[#This Row],[Code]],Codes[],COLUMN(Codes[[#Headers],[Late Pregnancy History]]),FALSE)</f>
        <v>Yes</v>
      </c>
      <c r="R712" s="1" t="str">
        <f>VLOOKUP(Cohort[[#This Row],[Code]],Codes[],COLUMN(Codes[[#Headers],[Labour History]]),FALSE)</f>
        <v>Yes</v>
      </c>
      <c r="S712" s="1" t="str">
        <f>VLOOKUP(Cohort[[#This Row],[Code]],Codes[],COLUMN(Codes[[#Headers],[Baby Background Information]]),FALSE)</f>
        <v>Yes</v>
      </c>
      <c r="T712" s="1" t="str">
        <f>VLOOKUP(Cohort[[#This Row],[Code]],Codes[],COLUMN(Codes[[#Headers],[EPDS]]),FALSE)</f>
        <v>Yes</v>
      </c>
      <c r="U712" s="1" t="str">
        <f>VLOOKUP(Cohort[[#This Row],[Code]],Codes[],COLUMN(Codes[[#Headers],[Mother''s Medications]]),FALSE)</f>
        <v>Yes</v>
      </c>
      <c r="V712" s="1" t="str">
        <f>VLOOKUP(Cohort[[#This Row],[Code]],Codes[],COLUMN(Codes[[#Headers],[Baby Medications]]),FALSE)</f>
        <v>Yes</v>
      </c>
      <c r="W712" s="1" t="str">
        <f>VLOOKUP(Cohort[[#This Row],[Code]],Codes[],COLUMN(Codes[[#Headers],[Obstetric Histpry]]),FALSE)</f>
        <v>Yes</v>
      </c>
      <c r="X712" s="1" t="str">
        <f>VLOOKUP(Cohort[[#This Row],[Code]],Codes[],COLUMN(Codes[[#Headers],[18 Month Follow on Data]]),FALSE)</f>
        <v>Yes</v>
      </c>
    </row>
    <row r="713" spans="1:24" x14ac:dyDescent="0.2">
      <c r="A713" t="s">
        <v>726</v>
      </c>
      <c r="B713">
        <v>1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 t="str" cm="1">
        <f t="array" ref="I713">TEXT(SUM(10^Code_Mask*(Cohort[[#This Row],[Fetal Pilot Scans, validated or not]:[Has child had an 18 month assessment.  NB this includes limited data, courtesy assessments etc]]&gt;0)),"0000000")</f>
        <v>0000010</v>
      </c>
      <c r="M713" s="1" t="str">
        <f>VLOOKUP(Cohort[[#This Row],[Code]],Codes[],COLUMN(Codes[[#Headers],[Meaning]]),FALSE)</f>
        <v>Fetal pilot.  Not assessed.  Enrolment, EPDS, not cleaned</v>
      </c>
      <c r="N713" s="1" t="str">
        <f>VLOOKUP(Cohort[[#This Row],[Code]],Codes[],COLUMN(Codes[[#Headers],[Parents Demographic]]),FALSE)</f>
        <v>Yes - uncleaned</v>
      </c>
      <c r="O713" s="1" t="str">
        <f>VLOOKUP(Cohort[[#This Row],[Code]],Codes[],COLUMN(Codes[[#Headers],[Mother''s Past Medical History]]),FALSE)</f>
        <v>Yes - uncleaned</v>
      </c>
      <c r="P713" s="1" t="str">
        <f>VLOOKUP(Cohort[[#This Row],[Code]],Codes[],COLUMN(Codes[[#Headers],[EDD + Mode of Conception]]),FALSE)</f>
        <v>Yes - uncleaned</v>
      </c>
      <c r="Q713" s="1" t="str">
        <f>VLOOKUP(Cohort[[#This Row],[Code]],Codes[],COLUMN(Codes[[#Headers],[Late Pregnancy History]]),FALSE)</f>
        <v>No</v>
      </c>
      <c r="R713" s="1" t="str">
        <f>VLOOKUP(Cohort[[#This Row],[Code]],Codes[],COLUMN(Codes[[#Headers],[Labour History]]),FALSE)</f>
        <v>No</v>
      </c>
      <c r="S713" s="1" t="str">
        <f>VLOOKUP(Cohort[[#This Row],[Code]],Codes[],COLUMN(Codes[[#Headers],[Baby Background Information]]),FALSE)</f>
        <v>No</v>
      </c>
      <c r="T713" s="1" t="str">
        <f>VLOOKUP(Cohort[[#This Row],[Code]],Codes[],COLUMN(Codes[[#Headers],[EPDS]]),FALSE)</f>
        <v>Yes</v>
      </c>
      <c r="U713" s="1" t="str">
        <f>VLOOKUP(Cohort[[#This Row],[Code]],Codes[],COLUMN(Codes[[#Headers],[Mother''s Medications]]),FALSE)</f>
        <v>Yes - uncleaned</v>
      </c>
      <c r="V713" s="1" t="str">
        <f>VLOOKUP(Cohort[[#This Row],[Code]],Codes[],COLUMN(Codes[[#Headers],[Baby Medications]]),FALSE)</f>
        <v>No</v>
      </c>
      <c r="W713" s="1" t="str">
        <f>VLOOKUP(Cohort[[#This Row],[Code]],Codes[],COLUMN(Codes[[#Headers],[Obstetric Histpry]]),FALSE)</f>
        <v>Yes - uncleaned</v>
      </c>
      <c r="X713" s="1" t="str">
        <f>VLOOKUP(Cohort[[#This Row],[Code]],Codes[],COLUMN(Codes[[#Headers],[18 Month Follow on Data]]),FALSE)</f>
        <v>No</v>
      </c>
    </row>
    <row r="714" spans="1:24" x14ac:dyDescent="0.2">
      <c r="A714" t="s">
        <v>727</v>
      </c>
      <c r="B714">
        <v>1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 t="str" cm="1">
        <f t="array" ref="I714">TEXT(SUM(10^Code_Mask*(Cohort[[#This Row],[Fetal Pilot Scans, validated or not]:[Has child had an 18 month assessment.  NB this includes limited data, courtesy assessments etc]]&gt;0)),"0000000")</f>
        <v>0000010</v>
      </c>
      <c r="M714" s="1" t="str">
        <f>VLOOKUP(Cohort[[#This Row],[Code]],Codes[],COLUMN(Codes[[#Headers],[Meaning]]),FALSE)</f>
        <v>Fetal pilot.  Not assessed.  Enrolment, EPDS, not cleaned</v>
      </c>
      <c r="N714" s="1" t="str">
        <f>VLOOKUP(Cohort[[#This Row],[Code]],Codes[],COLUMN(Codes[[#Headers],[Parents Demographic]]),FALSE)</f>
        <v>Yes - uncleaned</v>
      </c>
      <c r="O714" s="1" t="str">
        <f>VLOOKUP(Cohort[[#This Row],[Code]],Codes[],COLUMN(Codes[[#Headers],[Mother''s Past Medical History]]),FALSE)</f>
        <v>Yes - uncleaned</v>
      </c>
      <c r="P714" s="1" t="str">
        <f>VLOOKUP(Cohort[[#This Row],[Code]],Codes[],COLUMN(Codes[[#Headers],[EDD + Mode of Conception]]),FALSE)</f>
        <v>Yes - uncleaned</v>
      </c>
      <c r="Q714" s="1" t="str">
        <f>VLOOKUP(Cohort[[#This Row],[Code]],Codes[],COLUMN(Codes[[#Headers],[Late Pregnancy History]]),FALSE)</f>
        <v>No</v>
      </c>
      <c r="R714" s="1" t="str">
        <f>VLOOKUP(Cohort[[#This Row],[Code]],Codes[],COLUMN(Codes[[#Headers],[Labour History]]),FALSE)</f>
        <v>No</v>
      </c>
      <c r="S714" s="1" t="str">
        <f>VLOOKUP(Cohort[[#This Row],[Code]],Codes[],COLUMN(Codes[[#Headers],[Baby Background Information]]),FALSE)</f>
        <v>No</v>
      </c>
      <c r="T714" s="1" t="str">
        <f>VLOOKUP(Cohort[[#This Row],[Code]],Codes[],COLUMN(Codes[[#Headers],[EPDS]]),FALSE)</f>
        <v>Yes</v>
      </c>
      <c r="U714" s="1" t="str">
        <f>VLOOKUP(Cohort[[#This Row],[Code]],Codes[],COLUMN(Codes[[#Headers],[Mother''s Medications]]),FALSE)</f>
        <v>Yes - uncleaned</v>
      </c>
      <c r="V714" s="1" t="str">
        <f>VLOOKUP(Cohort[[#This Row],[Code]],Codes[],COLUMN(Codes[[#Headers],[Baby Medications]]),FALSE)</f>
        <v>No</v>
      </c>
      <c r="W714" s="1" t="str">
        <f>VLOOKUP(Cohort[[#This Row],[Code]],Codes[],COLUMN(Codes[[#Headers],[Obstetric Histpry]]),FALSE)</f>
        <v>Yes - uncleaned</v>
      </c>
      <c r="X714" s="1" t="str">
        <f>VLOOKUP(Cohort[[#This Row],[Code]],Codes[],COLUMN(Codes[[#Headers],[18 Month Follow on Data]]),FALSE)</f>
        <v>No</v>
      </c>
    </row>
    <row r="715" spans="1:24" x14ac:dyDescent="0.2">
      <c r="A715" t="s">
        <v>728</v>
      </c>
      <c r="B715">
        <v>0</v>
      </c>
      <c r="C715">
        <v>0</v>
      </c>
      <c r="D715">
        <v>0</v>
      </c>
      <c r="E715">
        <v>0</v>
      </c>
      <c r="F715">
        <v>1</v>
      </c>
      <c r="G715">
        <v>0</v>
      </c>
      <c r="H715">
        <v>1</v>
      </c>
      <c r="I715" t="str" cm="1">
        <f t="array" ref="I715">TEXT(SUM(10^Code_Mask*(Cohort[[#This Row],[Fetal Pilot Scans, validated or not]:[Has child had an 18 month assessment.  NB this includes limited data, courtesy assessments etc]]&gt;0)),"0000000")</f>
        <v>0010100</v>
      </c>
      <c r="M715" s="1" t="str">
        <f>VLOOKUP(Cohort[[#This Row],[Code]],Codes[],COLUMN(Codes[[#Headers],[Meaning]]),FALSE)</f>
        <v>Pre-term scan, no other scans, assessed at 18 months</v>
      </c>
      <c r="N715" s="1" t="str">
        <f>VLOOKUP(Cohort[[#This Row],[Code]],Codes[],COLUMN(Codes[[#Headers],[Parents Demographic]]),FALSE)</f>
        <v>Yes</v>
      </c>
      <c r="O715" s="1" t="str">
        <f>VLOOKUP(Cohort[[#This Row],[Code]],Codes[],COLUMN(Codes[[#Headers],[Mother''s Past Medical History]]),FALSE)</f>
        <v>Yes</v>
      </c>
      <c r="P715" s="1" t="str">
        <f>VLOOKUP(Cohort[[#This Row],[Code]],Codes[],COLUMN(Codes[[#Headers],[EDD + Mode of Conception]]),FALSE)</f>
        <v>Yes</v>
      </c>
      <c r="Q715" s="1" t="str">
        <f>VLOOKUP(Cohort[[#This Row],[Code]],Codes[],COLUMN(Codes[[#Headers],[Late Pregnancy History]]),FALSE)</f>
        <v>Yes</v>
      </c>
      <c r="R715" s="1" t="str">
        <f>VLOOKUP(Cohort[[#This Row],[Code]],Codes[],COLUMN(Codes[[#Headers],[Labour History]]),FALSE)</f>
        <v>Yes</v>
      </c>
      <c r="S715" s="1" t="str">
        <f>VLOOKUP(Cohort[[#This Row],[Code]],Codes[],COLUMN(Codes[[#Headers],[Baby Background Information]]),FALSE)</f>
        <v>Yes</v>
      </c>
      <c r="T715" s="1" t="str">
        <f>VLOOKUP(Cohort[[#This Row],[Code]],Codes[],COLUMN(Codes[[#Headers],[EPDS]]),FALSE)</f>
        <v>Yes</v>
      </c>
      <c r="U715" s="1" t="str">
        <f>VLOOKUP(Cohort[[#This Row],[Code]],Codes[],COLUMN(Codes[[#Headers],[Mother''s Medications]]),FALSE)</f>
        <v>Yes</v>
      </c>
      <c r="V715" s="1" t="str">
        <f>VLOOKUP(Cohort[[#This Row],[Code]],Codes[],COLUMN(Codes[[#Headers],[Baby Medications]]),FALSE)</f>
        <v>Yes</v>
      </c>
      <c r="W715" s="1" t="str">
        <f>VLOOKUP(Cohort[[#This Row],[Code]],Codes[],COLUMN(Codes[[#Headers],[Obstetric Histpry]]),FALSE)</f>
        <v>Yes</v>
      </c>
      <c r="X715" s="1" t="str">
        <f>VLOOKUP(Cohort[[#This Row],[Code]],Codes[],COLUMN(Codes[[#Headers],[18 Month Follow on Data]]),FALSE)</f>
        <v>Yes</v>
      </c>
    </row>
    <row r="716" spans="1:24" x14ac:dyDescent="0.2">
      <c r="A716" t="s">
        <v>729</v>
      </c>
      <c r="B716">
        <v>1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 t="str" cm="1">
        <f t="array" ref="I716">TEXT(SUM(10^Code_Mask*(Cohort[[#This Row],[Fetal Pilot Scans, validated or not]:[Has child had an 18 month assessment.  NB this includes limited data, courtesy assessments etc]]&gt;0)),"0000000")</f>
        <v>0000010</v>
      </c>
      <c r="M716" s="1" t="str">
        <f>VLOOKUP(Cohort[[#This Row],[Code]],Codes[],COLUMN(Codes[[#Headers],[Meaning]]),FALSE)</f>
        <v>Fetal pilot.  Not assessed.  Enrolment, EPDS, not cleaned</v>
      </c>
      <c r="N716" s="1" t="str">
        <f>VLOOKUP(Cohort[[#This Row],[Code]],Codes[],COLUMN(Codes[[#Headers],[Parents Demographic]]),FALSE)</f>
        <v>Yes - uncleaned</v>
      </c>
      <c r="O716" s="1" t="str">
        <f>VLOOKUP(Cohort[[#This Row],[Code]],Codes[],COLUMN(Codes[[#Headers],[Mother''s Past Medical History]]),FALSE)</f>
        <v>Yes - uncleaned</v>
      </c>
      <c r="P716" s="1" t="str">
        <f>VLOOKUP(Cohort[[#This Row],[Code]],Codes[],COLUMN(Codes[[#Headers],[EDD + Mode of Conception]]),FALSE)</f>
        <v>Yes - uncleaned</v>
      </c>
      <c r="Q716" s="1" t="str">
        <f>VLOOKUP(Cohort[[#This Row],[Code]],Codes[],COLUMN(Codes[[#Headers],[Late Pregnancy History]]),FALSE)</f>
        <v>No</v>
      </c>
      <c r="R716" s="1" t="str">
        <f>VLOOKUP(Cohort[[#This Row],[Code]],Codes[],COLUMN(Codes[[#Headers],[Labour History]]),FALSE)</f>
        <v>No</v>
      </c>
      <c r="S716" s="1" t="str">
        <f>VLOOKUP(Cohort[[#This Row],[Code]],Codes[],COLUMN(Codes[[#Headers],[Baby Background Information]]),FALSE)</f>
        <v>No</v>
      </c>
      <c r="T716" s="1" t="str">
        <f>VLOOKUP(Cohort[[#This Row],[Code]],Codes[],COLUMN(Codes[[#Headers],[EPDS]]),FALSE)</f>
        <v>Yes</v>
      </c>
      <c r="U716" s="1" t="str">
        <f>VLOOKUP(Cohort[[#This Row],[Code]],Codes[],COLUMN(Codes[[#Headers],[Mother''s Medications]]),FALSE)</f>
        <v>Yes - uncleaned</v>
      </c>
      <c r="V716" s="1" t="str">
        <f>VLOOKUP(Cohort[[#This Row],[Code]],Codes[],COLUMN(Codes[[#Headers],[Baby Medications]]),FALSE)</f>
        <v>No</v>
      </c>
      <c r="W716" s="1" t="str">
        <f>VLOOKUP(Cohort[[#This Row],[Code]],Codes[],COLUMN(Codes[[#Headers],[Obstetric Histpry]]),FALSE)</f>
        <v>Yes - uncleaned</v>
      </c>
      <c r="X716" s="1" t="str">
        <f>VLOOKUP(Cohort[[#This Row],[Code]],Codes[],COLUMN(Codes[[#Headers],[18 Month Follow on Data]]),FALSE)</f>
        <v>No</v>
      </c>
    </row>
    <row r="717" spans="1:24" x14ac:dyDescent="0.2">
      <c r="A717" t="s">
        <v>730</v>
      </c>
      <c r="B717">
        <v>1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 t="str" cm="1">
        <f t="array" ref="I717">TEXT(SUM(10^Code_Mask*(Cohort[[#This Row],[Fetal Pilot Scans, validated or not]:[Has child had an 18 month assessment.  NB this includes limited data, courtesy assessments etc]]&gt;0)),"0000000")</f>
        <v>0000010</v>
      </c>
      <c r="M717" s="1" t="str">
        <f>VLOOKUP(Cohort[[#This Row],[Code]],Codes[],COLUMN(Codes[[#Headers],[Meaning]]),FALSE)</f>
        <v>Fetal pilot.  Not assessed.  Enrolment, EPDS, not cleaned</v>
      </c>
      <c r="N717" s="1" t="str">
        <f>VLOOKUP(Cohort[[#This Row],[Code]],Codes[],COLUMN(Codes[[#Headers],[Parents Demographic]]),FALSE)</f>
        <v>Yes - uncleaned</v>
      </c>
      <c r="O717" s="1" t="str">
        <f>VLOOKUP(Cohort[[#This Row],[Code]],Codes[],COLUMN(Codes[[#Headers],[Mother''s Past Medical History]]),FALSE)</f>
        <v>Yes - uncleaned</v>
      </c>
      <c r="P717" s="1" t="str">
        <f>VLOOKUP(Cohort[[#This Row],[Code]],Codes[],COLUMN(Codes[[#Headers],[EDD + Mode of Conception]]),FALSE)</f>
        <v>Yes - uncleaned</v>
      </c>
      <c r="Q717" s="1" t="str">
        <f>VLOOKUP(Cohort[[#This Row],[Code]],Codes[],COLUMN(Codes[[#Headers],[Late Pregnancy History]]),FALSE)</f>
        <v>No</v>
      </c>
      <c r="R717" s="1" t="str">
        <f>VLOOKUP(Cohort[[#This Row],[Code]],Codes[],COLUMN(Codes[[#Headers],[Labour History]]),FALSE)</f>
        <v>No</v>
      </c>
      <c r="S717" s="1" t="str">
        <f>VLOOKUP(Cohort[[#This Row],[Code]],Codes[],COLUMN(Codes[[#Headers],[Baby Background Information]]),FALSE)</f>
        <v>No</v>
      </c>
      <c r="T717" s="1" t="str">
        <f>VLOOKUP(Cohort[[#This Row],[Code]],Codes[],COLUMN(Codes[[#Headers],[EPDS]]),FALSE)</f>
        <v>Yes</v>
      </c>
      <c r="U717" s="1" t="str">
        <f>VLOOKUP(Cohort[[#This Row],[Code]],Codes[],COLUMN(Codes[[#Headers],[Mother''s Medications]]),FALSE)</f>
        <v>Yes - uncleaned</v>
      </c>
      <c r="V717" s="1" t="str">
        <f>VLOOKUP(Cohort[[#This Row],[Code]],Codes[],COLUMN(Codes[[#Headers],[Baby Medications]]),FALSE)</f>
        <v>No</v>
      </c>
      <c r="W717" s="1" t="str">
        <f>VLOOKUP(Cohort[[#This Row],[Code]],Codes[],COLUMN(Codes[[#Headers],[Obstetric Histpry]]),FALSE)</f>
        <v>Yes - uncleaned</v>
      </c>
      <c r="X717" s="1" t="str">
        <f>VLOOKUP(Cohort[[#This Row],[Code]],Codes[],COLUMN(Codes[[#Headers],[18 Month Follow on Data]]),FALSE)</f>
        <v>No</v>
      </c>
    </row>
    <row r="718" spans="1:24" x14ac:dyDescent="0.2">
      <c r="A718" t="s">
        <v>731</v>
      </c>
      <c r="B718">
        <v>1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 t="str" cm="1">
        <f t="array" ref="I718">TEXT(SUM(10^Code_Mask*(Cohort[[#This Row],[Fetal Pilot Scans, validated or not]:[Has child had an 18 month assessment.  NB this includes limited data, courtesy assessments etc]]&gt;0)),"0000000")</f>
        <v>0000010</v>
      </c>
      <c r="M718" s="1" t="str">
        <f>VLOOKUP(Cohort[[#This Row],[Code]],Codes[],COLUMN(Codes[[#Headers],[Meaning]]),FALSE)</f>
        <v>Fetal pilot.  Not assessed.  Enrolment, EPDS, not cleaned</v>
      </c>
      <c r="N718" s="1" t="str">
        <f>VLOOKUP(Cohort[[#This Row],[Code]],Codes[],COLUMN(Codes[[#Headers],[Parents Demographic]]),FALSE)</f>
        <v>Yes - uncleaned</v>
      </c>
      <c r="O718" s="1" t="str">
        <f>VLOOKUP(Cohort[[#This Row],[Code]],Codes[],COLUMN(Codes[[#Headers],[Mother''s Past Medical History]]),FALSE)</f>
        <v>Yes - uncleaned</v>
      </c>
      <c r="P718" s="1" t="str">
        <f>VLOOKUP(Cohort[[#This Row],[Code]],Codes[],COLUMN(Codes[[#Headers],[EDD + Mode of Conception]]),FALSE)</f>
        <v>Yes - uncleaned</v>
      </c>
      <c r="Q718" s="1" t="str">
        <f>VLOOKUP(Cohort[[#This Row],[Code]],Codes[],COLUMN(Codes[[#Headers],[Late Pregnancy History]]),FALSE)</f>
        <v>No</v>
      </c>
      <c r="R718" s="1" t="str">
        <f>VLOOKUP(Cohort[[#This Row],[Code]],Codes[],COLUMN(Codes[[#Headers],[Labour History]]),FALSE)</f>
        <v>No</v>
      </c>
      <c r="S718" s="1" t="str">
        <f>VLOOKUP(Cohort[[#This Row],[Code]],Codes[],COLUMN(Codes[[#Headers],[Baby Background Information]]),FALSE)</f>
        <v>No</v>
      </c>
      <c r="T718" s="1" t="str">
        <f>VLOOKUP(Cohort[[#This Row],[Code]],Codes[],COLUMN(Codes[[#Headers],[EPDS]]),FALSE)</f>
        <v>Yes</v>
      </c>
      <c r="U718" s="1" t="str">
        <f>VLOOKUP(Cohort[[#This Row],[Code]],Codes[],COLUMN(Codes[[#Headers],[Mother''s Medications]]),FALSE)</f>
        <v>Yes - uncleaned</v>
      </c>
      <c r="V718" s="1" t="str">
        <f>VLOOKUP(Cohort[[#This Row],[Code]],Codes[],COLUMN(Codes[[#Headers],[Baby Medications]]),FALSE)</f>
        <v>No</v>
      </c>
      <c r="W718" s="1" t="str">
        <f>VLOOKUP(Cohort[[#This Row],[Code]],Codes[],COLUMN(Codes[[#Headers],[Obstetric Histpry]]),FALSE)</f>
        <v>Yes - uncleaned</v>
      </c>
      <c r="X718" s="1" t="str">
        <f>VLOOKUP(Cohort[[#This Row],[Code]],Codes[],COLUMN(Codes[[#Headers],[18 Month Follow on Data]]),FALSE)</f>
        <v>No</v>
      </c>
    </row>
    <row r="719" spans="1:24" x14ac:dyDescent="0.2">
      <c r="A719" t="s">
        <v>732</v>
      </c>
      <c r="B719">
        <v>0</v>
      </c>
      <c r="C719">
        <v>0</v>
      </c>
      <c r="D719">
        <v>0</v>
      </c>
      <c r="E719">
        <v>0</v>
      </c>
      <c r="F719">
        <v>1</v>
      </c>
      <c r="G719">
        <v>0</v>
      </c>
      <c r="H719">
        <v>1</v>
      </c>
      <c r="I719" t="str" cm="1">
        <f t="array" ref="I719">TEXT(SUM(10^Code_Mask*(Cohort[[#This Row],[Fetal Pilot Scans, validated or not]:[Has child had an 18 month assessment.  NB this includes limited data, courtesy assessments etc]]&gt;0)),"0000000")</f>
        <v>0010100</v>
      </c>
      <c r="M719" s="1" t="str">
        <f>VLOOKUP(Cohort[[#This Row],[Code]],Codes[],COLUMN(Codes[[#Headers],[Meaning]]),FALSE)</f>
        <v>Pre-term scan, no other scans, assessed at 18 months</v>
      </c>
      <c r="N719" s="1" t="str">
        <f>VLOOKUP(Cohort[[#This Row],[Code]],Codes[],COLUMN(Codes[[#Headers],[Parents Demographic]]),FALSE)</f>
        <v>Yes</v>
      </c>
      <c r="O719" s="1" t="str">
        <f>VLOOKUP(Cohort[[#This Row],[Code]],Codes[],COLUMN(Codes[[#Headers],[Mother''s Past Medical History]]),FALSE)</f>
        <v>Yes</v>
      </c>
      <c r="P719" s="1" t="str">
        <f>VLOOKUP(Cohort[[#This Row],[Code]],Codes[],COLUMN(Codes[[#Headers],[EDD + Mode of Conception]]),FALSE)</f>
        <v>Yes</v>
      </c>
      <c r="Q719" s="1" t="str">
        <f>VLOOKUP(Cohort[[#This Row],[Code]],Codes[],COLUMN(Codes[[#Headers],[Late Pregnancy History]]),FALSE)</f>
        <v>Yes</v>
      </c>
      <c r="R719" s="1" t="str">
        <f>VLOOKUP(Cohort[[#This Row],[Code]],Codes[],COLUMN(Codes[[#Headers],[Labour History]]),FALSE)</f>
        <v>Yes</v>
      </c>
      <c r="S719" s="1" t="str">
        <f>VLOOKUP(Cohort[[#This Row],[Code]],Codes[],COLUMN(Codes[[#Headers],[Baby Background Information]]),FALSE)</f>
        <v>Yes</v>
      </c>
      <c r="T719" s="1" t="str">
        <f>VLOOKUP(Cohort[[#This Row],[Code]],Codes[],COLUMN(Codes[[#Headers],[EPDS]]),FALSE)</f>
        <v>Yes</v>
      </c>
      <c r="U719" s="1" t="str">
        <f>VLOOKUP(Cohort[[#This Row],[Code]],Codes[],COLUMN(Codes[[#Headers],[Mother''s Medications]]),FALSE)</f>
        <v>Yes</v>
      </c>
      <c r="V719" s="1" t="str">
        <f>VLOOKUP(Cohort[[#This Row],[Code]],Codes[],COLUMN(Codes[[#Headers],[Baby Medications]]),FALSE)</f>
        <v>Yes</v>
      </c>
      <c r="W719" s="1" t="str">
        <f>VLOOKUP(Cohort[[#This Row],[Code]],Codes[],COLUMN(Codes[[#Headers],[Obstetric Histpry]]),FALSE)</f>
        <v>Yes</v>
      </c>
      <c r="X719" s="1" t="str">
        <f>VLOOKUP(Cohort[[#This Row],[Code]],Codes[],COLUMN(Codes[[#Headers],[18 Month Follow on Data]]),FALSE)</f>
        <v>Yes</v>
      </c>
    </row>
    <row r="720" spans="1:24" x14ac:dyDescent="0.2">
      <c r="A720" t="s">
        <v>733</v>
      </c>
      <c r="B720">
        <v>0</v>
      </c>
      <c r="C720">
        <v>0</v>
      </c>
      <c r="D720">
        <v>0</v>
      </c>
      <c r="E720">
        <v>0</v>
      </c>
      <c r="F720">
        <v>1</v>
      </c>
      <c r="G720">
        <v>0</v>
      </c>
      <c r="H720">
        <v>1</v>
      </c>
      <c r="I720" t="str" cm="1">
        <f t="array" ref="I720">TEXT(SUM(10^Code_Mask*(Cohort[[#This Row],[Fetal Pilot Scans, validated or not]:[Has child had an 18 month assessment.  NB this includes limited data, courtesy assessments etc]]&gt;0)),"0000000")</f>
        <v>0010100</v>
      </c>
      <c r="M720" s="1" t="str">
        <f>VLOOKUP(Cohort[[#This Row],[Code]],Codes[],COLUMN(Codes[[#Headers],[Meaning]]),FALSE)</f>
        <v>Pre-term scan, no other scans, assessed at 18 months</v>
      </c>
      <c r="N720" s="1" t="str">
        <f>VLOOKUP(Cohort[[#This Row],[Code]],Codes[],COLUMN(Codes[[#Headers],[Parents Demographic]]),FALSE)</f>
        <v>Yes</v>
      </c>
      <c r="O720" s="1" t="str">
        <f>VLOOKUP(Cohort[[#This Row],[Code]],Codes[],COLUMN(Codes[[#Headers],[Mother''s Past Medical History]]),FALSE)</f>
        <v>Yes</v>
      </c>
      <c r="P720" s="1" t="str">
        <f>VLOOKUP(Cohort[[#This Row],[Code]],Codes[],COLUMN(Codes[[#Headers],[EDD + Mode of Conception]]),FALSE)</f>
        <v>Yes</v>
      </c>
      <c r="Q720" s="1" t="str">
        <f>VLOOKUP(Cohort[[#This Row],[Code]],Codes[],COLUMN(Codes[[#Headers],[Late Pregnancy History]]),FALSE)</f>
        <v>Yes</v>
      </c>
      <c r="R720" s="1" t="str">
        <f>VLOOKUP(Cohort[[#This Row],[Code]],Codes[],COLUMN(Codes[[#Headers],[Labour History]]),FALSE)</f>
        <v>Yes</v>
      </c>
      <c r="S720" s="1" t="str">
        <f>VLOOKUP(Cohort[[#This Row],[Code]],Codes[],COLUMN(Codes[[#Headers],[Baby Background Information]]),FALSE)</f>
        <v>Yes</v>
      </c>
      <c r="T720" s="1" t="str">
        <f>VLOOKUP(Cohort[[#This Row],[Code]],Codes[],COLUMN(Codes[[#Headers],[EPDS]]),FALSE)</f>
        <v>Yes</v>
      </c>
      <c r="U720" s="1" t="str">
        <f>VLOOKUP(Cohort[[#This Row],[Code]],Codes[],COLUMN(Codes[[#Headers],[Mother''s Medications]]),FALSE)</f>
        <v>Yes</v>
      </c>
      <c r="V720" s="1" t="str">
        <f>VLOOKUP(Cohort[[#This Row],[Code]],Codes[],COLUMN(Codes[[#Headers],[Baby Medications]]),FALSE)</f>
        <v>Yes</v>
      </c>
      <c r="W720" s="1" t="str">
        <f>VLOOKUP(Cohort[[#This Row],[Code]],Codes[],COLUMN(Codes[[#Headers],[Obstetric Histpry]]),FALSE)</f>
        <v>Yes</v>
      </c>
      <c r="X720" s="1" t="str">
        <f>VLOOKUP(Cohort[[#This Row],[Code]],Codes[],COLUMN(Codes[[#Headers],[18 Month Follow on Data]]),FALSE)</f>
        <v>Yes</v>
      </c>
    </row>
    <row r="721" spans="1:24" x14ac:dyDescent="0.2">
      <c r="A721" t="s">
        <v>734</v>
      </c>
      <c r="B721">
        <v>1</v>
      </c>
      <c r="C721">
        <v>0</v>
      </c>
      <c r="D721">
        <v>0</v>
      </c>
      <c r="E721">
        <v>1</v>
      </c>
      <c r="F721">
        <v>0</v>
      </c>
      <c r="G721">
        <v>0</v>
      </c>
      <c r="H721">
        <v>1</v>
      </c>
      <c r="I721" t="str" cm="1">
        <f t="array" ref="I721">TEXT(SUM(10^Code_Mask*(Cohort[[#This Row],[Fetal Pilot Scans, validated or not]:[Has child had an 18 month assessment.  NB this includes limited data, courtesy assessments etc]]&gt;0)),"0000000")</f>
        <v>0100110</v>
      </c>
      <c r="M721" s="1" t="str">
        <f>VLOOKUP(Cohort[[#This Row],[Code]],Codes[],COLUMN(Codes[[#Headers],[Meaning]]),FALSE)</f>
        <v>Term scan + fetal pilot assessed at 18 months</v>
      </c>
      <c r="N721" s="1" t="str">
        <f>VLOOKUP(Cohort[[#This Row],[Code]],Codes[],COLUMN(Codes[[#Headers],[Parents Demographic]]),FALSE)</f>
        <v>Yes</v>
      </c>
      <c r="O721" s="1" t="str">
        <f>VLOOKUP(Cohort[[#This Row],[Code]],Codes[],COLUMN(Codes[[#Headers],[Mother''s Past Medical History]]),FALSE)</f>
        <v>Yes</v>
      </c>
      <c r="P721" s="1" t="str">
        <f>VLOOKUP(Cohort[[#This Row],[Code]],Codes[],COLUMN(Codes[[#Headers],[EDD + Mode of Conception]]),FALSE)</f>
        <v>Yes</v>
      </c>
      <c r="Q721" s="1" t="str">
        <f>VLOOKUP(Cohort[[#This Row],[Code]],Codes[],COLUMN(Codes[[#Headers],[Late Pregnancy History]]),FALSE)</f>
        <v>Yes</v>
      </c>
      <c r="R721" s="1" t="str">
        <f>VLOOKUP(Cohort[[#This Row],[Code]],Codes[],COLUMN(Codes[[#Headers],[Labour History]]),FALSE)</f>
        <v>Yes</v>
      </c>
      <c r="S721" s="1" t="str">
        <f>VLOOKUP(Cohort[[#This Row],[Code]],Codes[],COLUMN(Codes[[#Headers],[Baby Background Information]]),FALSE)</f>
        <v>Yes</v>
      </c>
      <c r="T721" s="1" t="str">
        <f>VLOOKUP(Cohort[[#This Row],[Code]],Codes[],COLUMN(Codes[[#Headers],[EPDS]]),FALSE)</f>
        <v>Yes</v>
      </c>
      <c r="U721" s="1" t="str">
        <f>VLOOKUP(Cohort[[#This Row],[Code]],Codes[],COLUMN(Codes[[#Headers],[Mother''s Medications]]),FALSE)</f>
        <v>Yes</v>
      </c>
      <c r="V721" s="1" t="str">
        <f>VLOOKUP(Cohort[[#This Row],[Code]],Codes[],COLUMN(Codes[[#Headers],[Baby Medications]]),FALSE)</f>
        <v>Yes</v>
      </c>
      <c r="W721" s="1" t="str">
        <f>VLOOKUP(Cohort[[#This Row],[Code]],Codes[],COLUMN(Codes[[#Headers],[Obstetric Histpry]]),FALSE)</f>
        <v>Yes</v>
      </c>
      <c r="X721" s="1" t="str">
        <f>VLOOKUP(Cohort[[#This Row],[Code]],Codes[],COLUMN(Codes[[#Headers],[18 Month Follow on Data]]),FALSE)</f>
        <v>Yes</v>
      </c>
    </row>
    <row r="722" spans="1:24" x14ac:dyDescent="0.2">
      <c r="A722" t="s">
        <v>735</v>
      </c>
      <c r="B722">
        <v>1</v>
      </c>
      <c r="C722">
        <v>0</v>
      </c>
      <c r="D722">
        <v>0</v>
      </c>
      <c r="E722">
        <v>1</v>
      </c>
      <c r="F722">
        <v>0</v>
      </c>
      <c r="G722">
        <v>0</v>
      </c>
      <c r="H722">
        <v>0</v>
      </c>
      <c r="I722" t="str" cm="1">
        <f t="array" ref="I722">TEXT(SUM(10^Code_Mask*(Cohort[[#This Row],[Fetal Pilot Scans, validated or not]:[Has child had an 18 month assessment.  NB this includes limited data, courtesy assessments etc]]&gt;0)),"0000000")</f>
        <v>0100010</v>
      </c>
      <c r="M722" s="1" t="str">
        <f>VLOOKUP(Cohort[[#This Row],[Code]],Codes[],COLUMN(Codes[[#Headers],[Meaning]]),FALSE)</f>
        <v>Term scan + fetal pilot not assessed</v>
      </c>
      <c r="N722" s="1" t="str">
        <f>VLOOKUP(Cohort[[#This Row],[Code]],Codes[],COLUMN(Codes[[#Headers],[Parents Demographic]]),FALSE)</f>
        <v>Yes</v>
      </c>
      <c r="O722" s="1" t="str">
        <f>VLOOKUP(Cohort[[#This Row],[Code]],Codes[],COLUMN(Codes[[#Headers],[Mother''s Past Medical History]]),FALSE)</f>
        <v>Yes</v>
      </c>
      <c r="P722" s="1" t="str">
        <f>VLOOKUP(Cohort[[#This Row],[Code]],Codes[],COLUMN(Codes[[#Headers],[EDD + Mode of Conception]]),FALSE)</f>
        <v>Yes</v>
      </c>
      <c r="Q722" s="1" t="str">
        <f>VLOOKUP(Cohort[[#This Row],[Code]],Codes[],COLUMN(Codes[[#Headers],[Late Pregnancy History]]),FALSE)</f>
        <v>Yes</v>
      </c>
      <c r="R722" s="1" t="str">
        <f>VLOOKUP(Cohort[[#This Row],[Code]],Codes[],COLUMN(Codes[[#Headers],[Labour History]]),FALSE)</f>
        <v>Yes</v>
      </c>
      <c r="S722" s="1" t="str">
        <f>VLOOKUP(Cohort[[#This Row],[Code]],Codes[],COLUMN(Codes[[#Headers],[Baby Background Information]]),FALSE)</f>
        <v>Yes</v>
      </c>
      <c r="T722" s="1" t="str">
        <f>VLOOKUP(Cohort[[#This Row],[Code]],Codes[],COLUMN(Codes[[#Headers],[EPDS]]),FALSE)</f>
        <v>Yes</v>
      </c>
      <c r="U722" s="1" t="str">
        <f>VLOOKUP(Cohort[[#This Row],[Code]],Codes[],COLUMN(Codes[[#Headers],[Mother''s Medications]]),FALSE)</f>
        <v>Yes</v>
      </c>
      <c r="V722" s="1" t="str">
        <f>VLOOKUP(Cohort[[#This Row],[Code]],Codes[],COLUMN(Codes[[#Headers],[Baby Medications]]),FALSE)</f>
        <v>Yes</v>
      </c>
      <c r="W722" s="1" t="str">
        <f>VLOOKUP(Cohort[[#This Row],[Code]],Codes[],COLUMN(Codes[[#Headers],[Obstetric Histpry]]),FALSE)</f>
        <v>Yes</v>
      </c>
      <c r="X722" s="1" t="str">
        <f>VLOOKUP(Cohort[[#This Row],[Code]],Codes[],COLUMN(Codes[[#Headers],[18 Month Follow on Data]]),FALSE)</f>
        <v>No</v>
      </c>
    </row>
    <row r="723" spans="1:24" ht="17" x14ac:dyDescent="0.2">
      <c r="A723" t="s">
        <v>736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 t="str" cm="1">
        <f t="array" ref="I723">TEXT(SUM(10^Code_Mask*(Cohort[[#This Row],[Fetal Pilot Scans, validated or not]:[Has child had an 18 month assessment.  NB this includes limited data, courtesy assessments etc]]&gt;0)),"0000000")</f>
        <v>0000000</v>
      </c>
      <c r="K723" s="1" t="s">
        <v>36</v>
      </c>
      <c r="M723" s="1" t="str">
        <f>VLOOKUP(Cohort[[#This Row],[Code]],Codes[],COLUMN(Codes[[#Headers],[Meaning]]),FALSE)</f>
        <v>No dHCP data at ll.  ?Enrolment, ?Baby Born, ?EPDS but not cleaned</v>
      </c>
      <c r="N723" s="1" t="str">
        <f>VLOOKUP(Cohort[[#This Row],[Code]],Codes[],COLUMN(Codes[[#Headers],[Parents Demographic]]),FALSE)</f>
        <v>No</v>
      </c>
      <c r="O723" s="1" t="str">
        <f>VLOOKUP(Cohort[[#This Row],[Code]],Codes[],COLUMN(Codes[[#Headers],[Mother''s Past Medical History]]),FALSE)</f>
        <v>No</v>
      </c>
      <c r="P723" s="1" t="str">
        <f>VLOOKUP(Cohort[[#This Row],[Code]],Codes[],COLUMN(Codes[[#Headers],[EDD + Mode of Conception]]),FALSE)</f>
        <v>No</v>
      </c>
      <c r="Q723" s="1" t="str">
        <f>VLOOKUP(Cohort[[#This Row],[Code]],Codes[],COLUMN(Codes[[#Headers],[Late Pregnancy History]]),FALSE)</f>
        <v>No</v>
      </c>
      <c r="R723" s="1" t="str">
        <f>VLOOKUP(Cohort[[#This Row],[Code]],Codes[],COLUMN(Codes[[#Headers],[Labour History]]),FALSE)</f>
        <v>No</v>
      </c>
      <c r="S723" s="1" t="str">
        <f>VLOOKUP(Cohort[[#This Row],[Code]],Codes[],COLUMN(Codes[[#Headers],[Baby Background Information]]),FALSE)</f>
        <v>No</v>
      </c>
      <c r="T723" s="1" t="str">
        <f>VLOOKUP(Cohort[[#This Row],[Code]],Codes[],COLUMN(Codes[[#Headers],[EPDS]]),FALSE)</f>
        <v>No</v>
      </c>
      <c r="U723" s="1" t="str">
        <f>VLOOKUP(Cohort[[#This Row],[Code]],Codes[],COLUMN(Codes[[#Headers],[Mother''s Medications]]),FALSE)</f>
        <v>No</v>
      </c>
      <c r="V723" s="1" t="str">
        <f>VLOOKUP(Cohort[[#This Row],[Code]],Codes[],COLUMN(Codes[[#Headers],[Baby Medications]]),FALSE)</f>
        <v>No</v>
      </c>
      <c r="W723" s="1" t="str">
        <f>VLOOKUP(Cohort[[#This Row],[Code]],Codes[],COLUMN(Codes[[#Headers],[Obstetric Histpry]]),FALSE)</f>
        <v>No</v>
      </c>
      <c r="X723" s="1" t="str">
        <f>VLOOKUP(Cohort[[#This Row],[Code]],Codes[],COLUMN(Codes[[#Headers],[18 Month Follow on Data]]),FALSE)</f>
        <v>No</v>
      </c>
    </row>
    <row r="724" spans="1:24" x14ac:dyDescent="0.2">
      <c r="A724" t="s">
        <v>737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1</v>
      </c>
      <c r="H724">
        <v>1</v>
      </c>
      <c r="I724" t="str" cm="1">
        <f t="array" ref="I724">TEXT(SUM(10^Code_Mask*(Cohort[[#This Row],[Fetal Pilot Scans, validated or not]:[Has child had an 18 month assessment.  NB this includes limited data, courtesy assessments etc]]&gt;0)),"0000000")</f>
        <v>0001100</v>
      </c>
      <c r="M724" s="1" t="str">
        <f>VLOOKUP(Cohort[[#This Row],[Code]],Codes[],COLUMN(Codes[[#Headers],[Meaning]]),FALSE)</f>
        <v>Pre-term_at term only, no other scans, assessed at 18 months</v>
      </c>
      <c r="N724" s="1" t="str">
        <f>VLOOKUP(Cohort[[#This Row],[Code]],Codes[],COLUMN(Codes[[#Headers],[Parents Demographic]]),FALSE)</f>
        <v>Yes</v>
      </c>
      <c r="O724" s="1" t="str">
        <f>VLOOKUP(Cohort[[#This Row],[Code]],Codes[],COLUMN(Codes[[#Headers],[Mother''s Past Medical History]]),FALSE)</f>
        <v>Yes</v>
      </c>
      <c r="P724" s="1" t="str">
        <f>VLOOKUP(Cohort[[#This Row],[Code]],Codes[],COLUMN(Codes[[#Headers],[EDD + Mode of Conception]]),FALSE)</f>
        <v>Yes</v>
      </c>
      <c r="Q724" s="1" t="str">
        <f>VLOOKUP(Cohort[[#This Row],[Code]],Codes[],COLUMN(Codes[[#Headers],[Late Pregnancy History]]),FALSE)</f>
        <v>Yes</v>
      </c>
      <c r="R724" s="1" t="str">
        <f>VLOOKUP(Cohort[[#This Row],[Code]],Codes[],COLUMN(Codes[[#Headers],[Labour History]]),FALSE)</f>
        <v>Yes</v>
      </c>
      <c r="S724" s="1" t="str">
        <f>VLOOKUP(Cohort[[#This Row],[Code]],Codes[],COLUMN(Codes[[#Headers],[Baby Background Information]]),FALSE)</f>
        <v>Yes</v>
      </c>
      <c r="T724" s="1" t="str">
        <f>VLOOKUP(Cohort[[#This Row],[Code]],Codes[],COLUMN(Codes[[#Headers],[EPDS]]),FALSE)</f>
        <v>Yes</v>
      </c>
      <c r="U724" s="1" t="str">
        <f>VLOOKUP(Cohort[[#This Row],[Code]],Codes[],COLUMN(Codes[[#Headers],[Mother''s Medications]]),FALSE)</f>
        <v>Yes</v>
      </c>
      <c r="V724" s="1" t="str">
        <f>VLOOKUP(Cohort[[#This Row],[Code]],Codes[],COLUMN(Codes[[#Headers],[Baby Medications]]),FALSE)</f>
        <v>Yes</v>
      </c>
      <c r="W724" s="1" t="str">
        <f>VLOOKUP(Cohort[[#This Row],[Code]],Codes[],COLUMN(Codes[[#Headers],[Obstetric Histpry]]),FALSE)</f>
        <v>Yes</v>
      </c>
      <c r="X724" s="1" t="str">
        <f>VLOOKUP(Cohort[[#This Row],[Code]],Codes[],COLUMN(Codes[[#Headers],[18 Month Follow on Data]]),FALSE)</f>
        <v>Yes</v>
      </c>
    </row>
    <row r="725" spans="1:24" x14ac:dyDescent="0.2">
      <c r="A725" t="s">
        <v>738</v>
      </c>
      <c r="B725">
        <v>1</v>
      </c>
      <c r="C725">
        <v>0</v>
      </c>
      <c r="D725">
        <v>0</v>
      </c>
      <c r="E725">
        <v>2</v>
      </c>
      <c r="F725">
        <v>0</v>
      </c>
      <c r="G725">
        <v>0</v>
      </c>
      <c r="H725">
        <v>1</v>
      </c>
      <c r="I725" t="str" cm="1">
        <f t="array" ref="I725">TEXT(SUM(10^Code_Mask*(Cohort[[#This Row],[Fetal Pilot Scans, validated or not]:[Has child had an 18 month assessment.  NB this includes limited data, courtesy assessments etc]]&gt;0)),"0000000")</f>
        <v>0100110</v>
      </c>
      <c r="M725" s="1" t="str">
        <f>VLOOKUP(Cohort[[#This Row],[Code]],Codes[],COLUMN(Codes[[#Headers],[Meaning]]),FALSE)</f>
        <v>Term scan + fetal pilot assessed at 18 months</v>
      </c>
      <c r="N725" s="1" t="str">
        <f>VLOOKUP(Cohort[[#This Row],[Code]],Codes[],COLUMN(Codes[[#Headers],[Parents Demographic]]),FALSE)</f>
        <v>Yes</v>
      </c>
      <c r="O725" s="1" t="str">
        <f>VLOOKUP(Cohort[[#This Row],[Code]],Codes[],COLUMN(Codes[[#Headers],[Mother''s Past Medical History]]),FALSE)</f>
        <v>Yes</v>
      </c>
      <c r="P725" s="1" t="str">
        <f>VLOOKUP(Cohort[[#This Row],[Code]],Codes[],COLUMN(Codes[[#Headers],[EDD + Mode of Conception]]),FALSE)</f>
        <v>Yes</v>
      </c>
      <c r="Q725" s="1" t="str">
        <f>VLOOKUP(Cohort[[#This Row],[Code]],Codes[],COLUMN(Codes[[#Headers],[Late Pregnancy History]]),FALSE)</f>
        <v>Yes</v>
      </c>
      <c r="R725" s="1" t="str">
        <f>VLOOKUP(Cohort[[#This Row],[Code]],Codes[],COLUMN(Codes[[#Headers],[Labour History]]),FALSE)</f>
        <v>Yes</v>
      </c>
      <c r="S725" s="1" t="str">
        <f>VLOOKUP(Cohort[[#This Row],[Code]],Codes[],COLUMN(Codes[[#Headers],[Baby Background Information]]),FALSE)</f>
        <v>Yes</v>
      </c>
      <c r="T725" s="1" t="str">
        <f>VLOOKUP(Cohort[[#This Row],[Code]],Codes[],COLUMN(Codes[[#Headers],[EPDS]]),FALSE)</f>
        <v>Yes</v>
      </c>
      <c r="U725" s="1" t="str">
        <f>VLOOKUP(Cohort[[#This Row],[Code]],Codes[],COLUMN(Codes[[#Headers],[Mother''s Medications]]),FALSE)</f>
        <v>Yes</v>
      </c>
      <c r="V725" s="1" t="str">
        <f>VLOOKUP(Cohort[[#This Row],[Code]],Codes[],COLUMN(Codes[[#Headers],[Baby Medications]]),FALSE)</f>
        <v>Yes</v>
      </c>
      <c r="W725" s="1" t="str">
        <f>VLOOKUP(Cohort[[#This Row],[Code]],Codes[],COLUMN(Codes[[#Headers],[Obstetric Histpry]]),FALSE)</f>
        <v>Yes</v>
      </c>
      <c r="X725" s="1" t="str">
        <f>VLOOKUP(Cohort[[#This Row],[Code]],Codes[],COLUMN(Codes[[#Headers],[18 Month Follow on Data]]),FALSE)</f>
        <v>Yes</v>
      </c>
    </row>
    <row r="726" spans="1:24" x14ac:dyDescent="0.2">
      <c r="A726" t="s">
        <v>739</v>
      </c>
      <c r="B726">
        <v>0</v>
      </c>
      <c r="C726">
        <v>0</v>
      </c>
      <c r="D726">
        <v>0</v>
      </c>
      <c r="E726">
        <v>0</v>
      </c>
      <c r="F726">
        <v>1</v>
      </c>
      <c r="G726">
        <v>1</v>
      </c>
      <c r="H726">
        <v>1</v>
      </c>
      <c r="I726" t="str" cm="1">
        <f t="array" ref="I726">TEXT(SUM(10^Code_Mask*(Cohort[[#This Row],[Fetal Pilot Scans, validated or not]:[Has child had an 18 month assessment.  NB this includes limited data, courtesy assessments etc]]&gt;0)),"0000000")</f>
        <v>0011100</v>
      </c>
      <c r="M726" s="1" t="str">
        <f>VLOOKUP(Cohort[[#This Row],[Code]],Codes[],COLUMN(Codes[[#Headers],[Meaning]]),FALSE)</f>
        <v>Pre-term and pre-term at term scans, assessed at 18 months</v>
      </c>
      <c r="N726" s="1" t="str">
        <f>VLOOKUP(Cohort[[#This Row],[Code]],Codes[],COLUMN(Codes[[#Headers],[Parents Demographic]]),FALSE)</f>
        <v>Yes</v>
      </c>
      <c r="O726" s="1" t="str">
        <f>VLOOKUP(Cohort[[#This Row],[Code]],Codes[],COLUMN(Codes[[#Headers],[Mother''s Past Medical History]]),FALSE)</f>
        <v>Yes</v>
      </c>
      <c r="P726" s="1" t="str">
        <f>VLOOKUP(Cohort[[#This Row],[Code]],Codes[],COLUMN(Codes[[#Headers],[EDD + Mode of Conception]]),FALSE)</f>
        <v>Yes</v>
      </c>
      <c r="Q726" s="1" t="str">
        <f>VLOOKUP(Cohort[[#This Row],[Code]],Codes[],COLUMN(Codes[[#Headers],[Late Pregnancy History]]),FALSE)</f>
        <v>Yes</v>
      </c>
      <c r="R726" s="1" t="str">
        <f>VLOOKUP(Cohort[[#This Row],[Code]],Codes[],COLUMN(Codes[[#Headers],[Labour History]]),FALSE)</f>
        <v>Yes</v>
      </c>
      <c r="S726" s="1" t="str">
        <f>VLOOKUP(Cohort[[#This Row],[Code]],Codes[],COLUMN(Codes[[#Headers],[Baby Background Information]]),FALSE)</f>
        <v>Yes</v>
      </c>
      <c r="T726" s="1" t="str">
        <f>VLOOKUP(Cohort[[#This Row],[Code]],Codes[],COLUMN(Codes[[#Headers],[EPDS]]),FALSE)</f>
        <v>Yes</v>
      </c>
      <c r="U726" s="1" t="str">
        <f>VLOOKUP(Cohort[[#This Row],[Code]],Codes[],COLUMN(Codes[[#Headers],[Mother''s Medications]]),FALSE)</f>
        <v>Yes</v>
      </c>
      <c r="V726" s="1" t="str">
        <f>VLOOKUP(Cohort[[#This Row],[Code]],Codes[],COLUMN(Codes[[#Headers],[Baby Medications]]),FALSE)</f>
        <v>Yes</v>
      </c>
      <c r="W726" s="1" t="str">
        <f>VLOOKUP(Cohort[[#This Row],[Code]],Codes[],COLUMN(Codes[[#Headers],[Obstetric Histpry]]),FALSE)</f>
        <v>Yes</v>
      </c>
      <c r="X726" s="1" t="str">
        <f>VLOOKUP(Cohort[[#This Row],[Code]],Codes[],COLUMN(Codes[[#Headers],[18 Month Follow on Data]]),FALSE)</f>
        <v>Yes</v>
      </c>
    </row>
    <row r="727" spans="1:24" x14ac:dyDescent="0.2">
      <c r="A727" t="s">
        <v>740</v>
      </c>
      <c r="B727">
        <v>1</v>
      </c>
      <c r="C727">
        <v>0</v>
      </c>
      <c r="D727">
        <v>0</v>
      </c>
      <c r="E727">
        <v>0</v>
      </c>
      <c r="F727">
        <v>0</v>
      </c>
      <c r="G727">
        <v>1</v>
      </c>
      <c r="H727">
        <v>0</v>
      </c>
      <c r="I727" t="str" cm="1">
        <f t="array" ref="I727">TEXT(SUM(10^Code_Mask*(Cohort[[#This Row],[Fetal Pilot Scans, validated or not]:[Has child had an 18 month assessment.  NB this includes limited data, courtesy assessments etc]]&gt;0)),"0000000")</f>
        <v>0001010</v>
      </c>
      <c r="M727" s="1" t="str">
        <f>VLOOKUP(Cohort[[#This Row],[Code]],Codes[],COLUMN(Codes[[#Headers],[Meaning]]),FALSE)</f>
        <v>Pre-term_at term only + a fetal pilot no other scans not assessed</v>
      </c>
      <c r="N727" s="1" t="str">
        <f>VLOOKUP(Cohort[[#This Row],[Code]],Codes[],COLUMN(Codes[[#Headers],[Parents Demographic]]),FALSE)</f>
        <v>Yes</v>
      </c>
      <c r="O727" s="1" t="str">
        <f>VLOOKUP(Cohort[[#This Row],[Code]],Codes[],COLUMN(Codes[[#Headers],[Mother''s Past Medical History]]),FALSE)</f>
        <v>Yes</v>
      </c>
      <c r="P727" s="1" t="str">
        <f>VLOOKUP(Cohort[[#This Row],[Code]],Codes[],COLUMN(Codes[[#Headers],[EDD + Mode of Conception]]),FALSE)</f>
        <v>Yes</v>
      </c>
      <c r="Q727" s="1" t="str">
        <f>VLOOKUP(Cohort[[#This Row],[Code]],Codes[],COLUMN(Codes[[#Headers],[Late Pregnancy History]]),FALSE)</f>
        <v>Yes</v>
      </c>
      <c r="R727" s="1" t="str">
        <f>VLOOKUP(Cohort[[#This Row],[Code]],Codes[],COLUMN(Codes[[#Headers],[Labour History]]),FALSE)</f>
        <v>Yes</v>
      </c>
      <c r="S727" s="1" t="str">
        <f>VLOOKUP(Cohort[[#This Row],[Code]],Codes[],COLUMN(Codes[[#Headers],[Baby Background Information]]),FALSE)</f>
        <v>Yes</v>
      </c>
      <c r="T727" s="1" t="str">
        <f>VLOOKUP(Cohort[[#This Row],[Code]],Codes[],COLUMN(Codes[[#Headers],[EPDS]]),FALSE)</f>
        <v>Yes</v>
      </c>
      <c r="U727" s="1" t="str">
        <f>VLOOKUP(Cohort[[#This Row],[Code]],Codes[],COLUMN(Codes[[#Headers],[Mother''s Medications]]),FALSE)</f>
        <v>Yes</v>
      </c>
      <c r="V727" s="1" t="str">
        <f>VLOOKUP(Cohort[[#This Row],[Code]],Codes[],COLUMN(Codes[[#Headers],[Baby Medications]]),FALSE)</f>
        <v>Yes</v>
      </c>
      <c r="W727" s="1" t="str">
        <f>VLOOKUP(Cohort[[#This Row],[Code]],Codes[],COLUMN(Codes[[#Headers],[Obstetric Histpry]]),FALSE)</f>
        <v>Yes</v>
      </c>
      <c r="X727" s="1" t="str">
        <f>VLOOKUP(Cohort[[#This Row],[Code]],Codes[],COLUMN(Codes[[#Headers],[18 Month Follow on Data]]),FALSE)</f>
        <v>No</v>
      </c>
    </row>
    <row r="728" spans="1:24" x14ac:dyDescent="0.2">
      <c r="A728" t="s">
        <v>741</v>
      </c>
      <c r="B728">
        <v>1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 t="str" cm="1">
        <f t="array" ref="I728">TEXT(SUM(10^Code_Mask*(Cohort[[#This Row],[Fetal Pilot Scans, validated or not]:[Has child had an 18 month assessment.  NB this includes limited data, courtesy assessments etc]]&gt;0)),"0000000")</f>
        <v>0000010</v>
      </c>
      <c r="M728" s="1" t="str">
        <f>VLOOKUP(Cohort[[#This Row],[Code]],Codes[],COLUMN(Codes[[#Headers],[Meaning]]),FALSE)</f>
        <v>Fetal pilot.  Not assessed.  Enrolment, EPDS, not cleaned</v>
      </c>
      <c r="N728" s="1" t="str">
        <f>VLOOKUP(Cohort[[#This Row],[Code]],Codes[],COLUMN(Codes[[#Headers],[Parents Demographic]]),FALSE)</f>
        <v>Yes - uncleaned</v>
      </c>
      <c r="O728" s="1" t="str">
        <f>VLOOKUP(Cohort[[#This Row],[Code]],Codes[],COLUMN(Codes[[#Headers],[Mother''s Past Medical History]]),FALSE)</f>
        <v>Yes - uncleaned</v>
      </c>
      <c r="P728" s="1" t="str">
        <f>VLOOKUP(Cohort[[#This Row],[Code]],Codes[],COLUMN(Codes[[#Headers],[EDD + Mode of Conception]]),FALSE)</f>
        <v>Yes - uncleaned</v>
      </c>
      <c r="Q728" s="1" t="str">
        <f>VLOOKUP(Cohort[[#This Row],[Code]],Codes[],COLUMN(Codes[[#Headers],[Late Pregnancy History]]),FALSE)</f>
        <v>No</v>
      </c>
      <c r="R728" s="1" t="str">
        <f>VLOOKUP(Cohort[[#This Row],[Code]],Codes[],COLUMN(Codes[[#Headers],[Labour History]]),FALSE)</f>
        <v>No</v>
      </c>
      <c r="S728" s="1" t="str">
        <f>VLOOKUP(Cohort[[#This Row],[Code]],Codes[],COLUMN(Codes[[#Headers],[Baby Background Information]]),FALSE)</f>
        <v>No</v>
      </c>
      <c r="T728" s="1" t="str">
        <f>VLOOKUP(Cohort[[#This Row],[Code]],Codes[],COLUMN(Codes[[#Headers],[EPDS]]),FALSE)</f>
        <v>Yes</v>
      </c>
      <c r="U728" s="1" t="str">
        <f>VLOOKUP(Cohort[[#This Row],[Code]],Codes[],COLUMN(Codes[[#Headers],[Mother''s Medications]]),FALSE)</f>
        <v>Yes - uncleaned</v>
      </c>
      <c r="V728" s="1" t="str">
        <f>VLOOKUP(Cohort[[#This Row],[Code]],Codes[],COLUMN(Codes[[#Headers],[Baby Medications]]),FALSE)</f>
        <v>No</v>
      </c>
      <c r="W728" s="1" t="str">
        <f>VLOOKUP(Cohort[[#This Row],[Code]],Codes[],COLUMN(Codes[[#Headers],[Obstetric Histpry]]),FALSE)</f>
        <v>Yes - uncleaned</v>
      </c>
      <c r="X728" s="1" t="str">
        <f>VLOOKUP(Cohort[[#This Row],[Code]],Codes[],COLUMN(Codes[[#Headers],[18 Month Follow on Data]]),FALSE)</f>
        <v>No</v>
      </c>
    </row>
    <row r="729" spans="1:24" x14ac:dyDescent="0.2">
      <c r="A729" t="s">
        <v>742</v>
      </c>
      <c r="B729">
        <v>1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 t="str" cm="1">
        <f t="array" ref="I729">TEXT(SUM(10^Code_Mask*(Cohort[[#This Row],[Fetal Pilot Scans, validated or not]:[Has child had an 18 month assessment.  NB this includes limited data, courtesy assessments etc]]&gt;0)),"0000000")</f>
        <v>0000010</v>
      </c>
      <c r="M729" s="1" t="str">
        <f>VLOOKUP(Cohort[[#This Row],[Code]],Codes[],COLUMN(Codes[[#Headers],[Meaning]]),FALSE)</f>
        <v>Fetal pilot.  Not assessed.  Enrolment, EPDS, not cleaned</v>
      </c>
      <c r="N729" s="1" t="str">
        <f>VLOOKUP(Cohort[[#This Row],[Code]],Codes[],COLUMN(Codes[[#Headers],[Parents Demographic]]),FALSE)</f>
        <v>Yes - uncleaned</v>
      </c>
      <c r="O729" s="1" t="str">
        <f>VLOOKUP(Cohort[[#This Row],[Code]],Codes[],COLUMN(Codes[[#Headers],[Mother''s Past Medical History]]),FALSE)</f>
        <v>Yes - uncleaned</v>
      </c>
      <c r="P729" s="1" t="str">
        <f>VLOOKUP(Cohort[[#This Row],[Code]],Codes[],COLUMN(Codes[[#Headers],[EDD + Mode of Conception]]),FALSE)</f>
        <v>Yes - uncleaned</v>
      </c>
      <c r="Q729" s="1" t="str">
        <f>VLOOKUP(Cohort[[#This Row],[Code]],Codes[],COLUMN(Codes[[#Headers],[Late Pregnancy History]]),FALSE)</f>
        <v>No</v>
      </c>
      <c r="R729" s="1" t="str">
        <f>VLOOKUP(Cohort[[#This Row],[Code]],Codes[],COLUMN(Codes[[#Headers],[Labour History]]),FALSE)</f>
        <v>No</v>
      </c>
      <c r="S729" s="1" t="str">
        <f>VLOOKUP(Cohort[[#This Row],[Code]],Codes[],COLUMN(Codes[[#Headers],[Baby Background Information]]),FALSE)</f>
        <v>No</v>
      </c>
      <c r="T729" s="1" t="str">
        <f>VLOOKUP(Cohort[[#This Row],[Code]],Codes[],COLUMN(Codes[[#Headers],[EPDS]]),FALSE)</f>
        <v>Yes</v>
      </c>
      <c r="U729" s="1" t="str">
        <f>VLOOKUP(Cohort[[#This Row],[Code]],Codes[],COLUMN(Codes[[#Headers],[Mother''s Medications]]),FALSE)</f>
        <v>Yes - uncleaned</v>
      </c>
      <c r="V729" s="1" t="str">
        <f>VLOOKUP(Cohort[[#This Row],[Code]],Codes[],COLUMN(Codes[[#Headers],[Baby Medications]]),FALSE)</f>
        <v>No</v>
      </c>
      <c r="W729" s="1" t="str">
        <f>VLOOKUP(Cohort[[#This Row],[Code]],Codes[],COLUMN(Codes[[#Headers],[Obstetric Histpry]]),FALSE)</f>
        <v>Yes - uncleaned</v>
      </c>
      <c r="X729" s="1" t="str">
        <f>VLOOKUP(Cohort[[#This Row],[Code]],Codes[],COLUMN(Codes[[#Headers],[18 Month Follow on Data]]),FALSE)</f>
        <v>No</v>
      </c>
    </row>
    <row r="730" spans="1:24" x14ac:dyDescent="0.2">
      <c r="A730" t="s">
        <v>743</v>
      </c>
      <c r="B730">
        <v>1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 t="str" cm="1">
        <f t="array" ref="I730">TEXT(SUM(10^Code_Mask*(Cohort[[#This Row],[Fetal Pilot Scans, validated or not]:[Has child had an 18 month assessment.  NB this includes limited data, courtesy assessments etc]]&gt;0)),"0000000")</f>
        <v>0000010</v>
      </c>
      <c r="M730" s="1" t="str">
        <f>VLOOKUP(Cohort[[#This Row],[Code]],Codes[],COLUMN(Codes[[#Headers],[Meaning]]),FALSE)</f>
        <v>Fetal pilot.  Not assessed.  Enrolment, EPDS, not cleaned</v>
      </c>
      <c r="N730" s="1" t="str">
        <f>VLOOKUP(Cohort[[#This Row],[Code]],Codes[],COLUMN(Codes[[#Headers],[Parents Demographic]]),FALSE)</f>
        <v>Yes - uncleaned</v>
      </c>
      <c r="O730" s="1" t="str">
        <f>VLOOKUP(Cohort[[#This Row],[Code]],Codes[],COLUMN(Codes[[#Headers],[Mother''s Past Medical History]]),FALSE)</f>
        <v>Yes - uncleaned</v>
      </c>
      <c r="P730" s="1" t="str">
        <f>VLOOKUP(Cohort[[#This Row],[Code]],Codes[],COLUMN(Codes[[#Headers],[EDD + Mode of Conception]]),FALSE)</f>
        <v>Yes - uncleaned</v>
      </c>
      <c r="Q730" s="1" t="str">
        <f>VLOOKUP(Cohort[[#This Row],[Code]],Codes[],COLUMN(Codes[[#Headers],[Late Pregnancy History]]),FALSE)</f>
        <v>No</v>
      </c>
      <c r="R730" s="1" t="str">
        <f>VLOOKUP(Cohort[[#This Row],[Code]],Codes[],COLUMN(Codes[[#Headers],[Labour History]]),FALSE)</f>
        <v>No</v>
      </c>
      <c r="S730" s="1" t="str">
        <f>VLOOKUP(Cohort[[#This Row],[Code]],Codes[],COLUMN(Codes[[#Headers],[Baby Background Information]]),FALSE)</f>
        <v>No</v>
      </c>
      <c r="T730" s="1" t="str">
        <f>VLOOKUP(Cohort[[#This Row],[Code]],Codes[],COLUMN(Codes[[#Headers],[EPDS]]),FALSE)</f>
        <v>Yes</v>
      </c>
      <c r="U730" s="1" t="str">
        <f>VLOOKUP(Cohort[[#This Row],[Code]],Codes[],COLUMN(Codes[[#Headers],[Mother''s Medications]]),FALSE)</f>
        <v>Yes - uncleaned</v>
      </c>
      <c r="V730" s="1" t="str">
        <f>VLOOKUP(Cohort[[#This Row],[Code]],Codes[],COLUMN(Codes[[#Headers],[Baby Medications]]),FALSE)</f>
        <v>No</v>
      </c>
      <c r="W730" s="1" t="str">
        <f>VLOOKUP(Cohort[[#This Row],[Code]],Codes[],COLUMN(Codes[[#Headers],[Obstetric Histpry]]),FALSE)</f>
        <v>Yes - uncleaned</v>
      </c>
      <c r="X730" s="1" t="str">
        <f>VLOOKUP(Cohort[[#This Row],[Code]],Codes[],COLUMN(Codes[[#Headers],[18 Month Follow on Data]]),FALSE)</f>
        <v>No</v>
      </c>
    </row>
    <row r="731" spans="1:24" x14ac:dyDescent="0.2">
      <c r="A731" t="s">
        <v>744</v>
      </c>
      <c r="B731">
        <v>1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 t="str" cm="1">
        <f t="array" ref="I731">TEXT(SUM(10^Code_Mask*(Cohort[[#This Row],[Fetal Pilot Scans, validated or not]:[Has child had an 18 month assessment.  NB this includes limited data, courtesy assessments etc]]&gt;0)),"0000000")</f>
        <v>0000010</v>
      </c>
      <c r="M731" s="1" t="str">
        <f>VLOOKUP(Cohort[[#This Row],[Code]],Codes[],COLUMN(Codes[[#Headers],[Meaning]]),FALSE)</f>
        <v>Fetal pilot.  Not assessed.  Enrolment, EPDS, not cleaned</v>
      </c>
      <c r="N731" s="1" t="str">
        <f>VLOOKUP(Cohort[[#This Row],[Code]],Codes[],COLUMN(Codes[[#Headers],[Parents Demographic]]),FALSE)</f>
        <v>Yes - uncleaned</v>
      </c>
      <c r="O731" s="1" t="str">
        <f>VLOOKUP(Cohort[[#This Row],[Code]],Codes[],COLUMN(Codes[[#Headers],[Mother''s Past Medical History]]),FALSE)</f>
        <v>Yes - uncleaned</v>
      </c>
      <c r="P731" s="1" t="str">
        <f>VLOOKUP(Cohort[[#This Row],[Code]],Codes[],COLUMN(Codes[[#Headers],[EDD + Mode of Conception]]),FALSE)</f>
        <v>Yes - uncleaned</v>
      </c>
      <c r="Q731" s="1" t="str">
        <f>VLOOKUP(Cohort[[#This Row],[Code]],Codes[],COLUMN(Codes[[#Headers],[Late Pregnancy History]]),FALSE)</f>
        <v>No</v>
      </c>
      <c r="R731" s="1" t="str">
        <f>VLOOKUP(Cohort[[#This Row],[Code]],Codes[],COLUMN(Codes[[#Headers],[Labour History]]),FALSE)</f>
        <v>No</v>
      </c>
      <c r="S731" s="1" t="str">
        <f>VLOOKUP(Cohort[[#This Row],[Code]],Codes[],COLUMN(Codes[[#Headers],[Baby Background Information]]),FALSE)</f>
        <v>No</v>
      </c>
      <c r="T731" s="1" t="str">
        <f>VLOOKUP(Cohort[[#This Row],[Code]],Codes[],COLUMN(Codes[[#Headers],[EPDS]]),FALSE)</f>
        <v>Yes</v>
      </c>
      <c r="U731" s="1" t="str">
        <f>VLOOKUP(Cohort[[#This Row],[Code]],Codes[],COLUMN(Codes[[#Headers],[Mother''s Medications]]),FALSE)</f>
        <v>Yes - uncleaned</v>
      </c>
      <c r="V731" s="1" t="str">
        <f>VLOOKUP(Cohort[[#This Row],[Code]],Codes[],COLUMN(Codes[[#Headers],[Baby Medications]]),FALSE)</f>
        <v>No</v>
      </c>
      <c r="W731" s="1" t="str">
        <f>VLOOKUP(Cohort[[#This Row],[Code]],Codes[],COLUMN(Codes[[#Headers],[Obstetric Histpry]]),FALSE)</f>
        <v>Yes - uncleaned</v>
      </c>
      <c r="X731" s="1" t="str">
        <f>VLOOKUP(Cohort[[#This Row],[Code]],Codes[],COLUMN(Codes[[#Headers],[18 Month Follow on Data]]),FALSE)</f>
        <v>No</v>
      </c>
    </row>
    <row r="732" spans="1:24" x14ac:dyDescent="0.2">
      <c r="A732" t="s">
        <v>745</v>
      </c>
      <c r="B732">
        <v>0</v>
      </c>
      <c r="C732">
        <v>0</v>
      </c>
      <c r="D732">
        <v>0</v>
      </c>
      <c r="E732">
        <v>1</v>
      </c>
      <c r="F732">
        <v>0</v>
      </c>
      <c r="G732">
        <v>0</v>
      </c>
      <c r="H732">
        <v>0</v>
      </c>
      <c r="I732" t="str" cm="1">
        <f t="array" ref="I732">TEXT(SUM(10^Code_Mask*(Cohort[[#This Row],[Fetal Pilot Scans, validated or not]:[Has child had an 18 month assessment.  NB this includes limited data, courtesy assessments etc]]&gt;0)),"0000000")</f>
        <v>0100000</v>
      </c>
      <c r="M732" s="1" t="str">
        <f>VLOOKUP(Cohort[[#This Row],[Code]],Codes[],COLUMN(Codes[[#Headers],[Meaning]]),FALSE)</f>
        <v>Term scan, not assessed</v>
      </c>
      <c r="N732" s="1" t="str">
        <f>VLOOKUP(Cohort[[#This Row],[Code]],Codes[],COLUMN(Codes[[#Headers],[Parents Demographic]]),FALSE)</f>
        <v>Yes</v>
      </c>
      <c r="O732" s="1" t="str">
        <f>VLOOKUP(Cohort[[#This Row],[Code]],Codes[],COLUMN(Codes[[#Headers],[Mother''s Past Medical History]]),FALSE)</f>
        <v>Yes</v>
      </c>
      <c r="P732" s="1" t="str">
        <f>VLOOKUP(Cohort[[#This Row],[Code]],Codes[],COLUMN(Codes[[#Headers],[EDD + Mode of Conception]]),FALSE)</f>
        <v>Yes</v>
      </c>
      <c r="Q732" s="1" t="str">
        <f>VLOOKUP(Cohort[[#This Row],[Code]],Codes[],COLUMN(Codes[[#Headers],[Late Pregnancy History]]),FALSE)</f>
        <v>Yes</v>
      </c>
      <c r="R732" s="1" t="str">
        <f>VLOOKUP(Cohort[[#This Row],[Code]],Codes[],COLUMN(Codes[[#Headers],[Labour History]]),FALSE)</f>
        <v>Yes</v>
      </c>
      <c r="S732" s="1" t="str">
        <f>VLOOKUP(Cohort[[#This Row],[Code]],Codes[],COLUMN(Codes[[#Headers],[Baby Background Information]]),FALSE)</f>
        <v>Yes</v>
      </c>
      <c r="T732" s="1" t="str">
        <f>VLOOKUP(Cohort[[#This Row],[Code]],Codes[],COLUMN(Codes[[#Headers],[EPDS]]),FALSE)</f>
        <v>Yes</v>
      </c>
      <c r="U732" s="1" t="str">
        <f>VLOOKUP(Cohort[[#This Row],[Code]],Codes[],COLUMN(Codes[[#Headers],[Mother''s Medications]]),FALSE)</f>
        <v>Yes</v>
      </c>
      <c r="V732" s="1" t="str">
        <f>VLOOKUP(Cohort[[#This Row],[Code]],Codes[],COLUMN(Codes[[#Headers],[Baby Medications]]),FALSE)</f>
        <v>Yes</v>
      </c>
      <c r="W732" s="1" t="str">
        <f>VLOOKUP(Cohort[[#This Row],[Code]],Codes[],COLUMN(Codes[[#Headers],[Obstetric Histpry]]),FALSE)</f>
        <v>Yes</v>
      </c>
      <c r="X732" s="1" t="str">
        <f>VLOOKUP(Cohort[[#This Row],[Code]],Codes[],COLUMN(Codes[[#Headers],[18 Month Follow on Data]]),FALSE)</f>
        <v>No</v>
      </c>
    </row>
    <row r="733" spans="1:24" x14ac:dyDescent="0.2">
      <c r="A733" t="s">
        <v>746</v>
      </c>
      <c r="B733">
        <v>1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 t="str" cm="1">
        <f t="array" ref="I733">TEXT(SUM(10^Code_Mask*(Cohort[[#This Row],[Fetal Pilot Scans, validated or not]:[Has child had an 18 month assessment.  NB this includes limited data, courtesy assessments etc]]&gt;0)),"0000000")</f>
        <v>0000010</v>
      </c>
      <c r="M733" s="1" t="str">
        <f>VLOOKUP(Cohort[[#This Row],[Code]],Codes[],COLUMN(Codes[[#Headers],[Meaning]]),FALSE)</f>
        <v>Fetal pilot.  Not assessed.  Enrolment, EPDS, not cleaned</v>
      </c>
      <c r="N733" s="1" t="str">
        <f>VLOOKUP(Cohort[[#This Row],[Code]],Codes[],COLUMN(Codes[[#Headers],[Parents Demographic]]),FALSE)</f>
        <v>Yes - uncleaned</v>
      </c>
      <c r="O733" s="1" t="str">
        <f>VLOOKUP(Cohort[[#This Row],[Code]],Codes[],COLUMN(Codes[[#Headers],[Mother''s Past Medical History]]),FALSE)</f>
        <v>Yes - uncleaned</v>
      </c>
      <c r="P733" s="1" t="str">
        <f>VLOOKUP(Cohort[[#This Row],[Code]],Codes[],COLUMN(Codes[[#Headers],[EDD + Mode of Conception]]),FALSE)</f>
        <v>Yes - uncleaned</v>
      </c>
      <c r="Q733" s="1" t="str">
        <f>VLOOKUP(Cohort[[#This Row],[Code]],Codes[],COLUMN(Codes[[#Headers],[Late Pregnancy History]]),FALSE)</f>
        <v>No</v>
      </c>
      <c r="R733" s="1" t="str">
        <f>VLOOKUP(Cohort[[#This Row],[Code]],Codes[],COLUMN(Codes[[#Headers],[Labour History]]),FALSE)</f>
        <v>No</v>
      </c>
      <c r="S733" s="1" t="str">
        <f>VLOOKUP(Cohort[[#This Row],[Code]],Codes[],COLUMN(Codes[[#Headers],[Baby Background Information]]),FALSE)</f>
        <v>No</v>
      </c>
      <c r="T733" s="1" t="str">
        <f>VLOOKUP(Cohort[[#This Row],[Code]],Codes[],COLUMN(Codes[[#Headers],[EPDS]]),FALSE)</f>
        <v>Yes</v>
      </c>
      <c r="U733" s="1" t="str">
        <f>VLOOKUP(Cohort[[#This Row],[Code]],Codes[],COLUMN(Codes[[#Headers],[Mother''s Medications]]),FALSE)</f>
        <v>Yes - uncleaned</v>
      </c>
      <c r="V733" s="1" t="str">
        <f>VLOOKUP(Cohort[[#This Row],[Code]],Codes[],COLUMN(Codes[[#Headers],[Baby Medications]]),FALSE)</f>
        <v>No</v>
      </c>
      <c r="W733" s="1" t="str">
        <f>VLOOKUP(Cohort[[#This Row],[Code]],Codes[],COLUMN(Codes[[#Headers],[Obstetric Histpry]]),FALSE)</f>
        <v>Yes - uncleaned</v>
      </c>
      <c r="X733" s="1" t="str">
        <f>VLOOKUP(Cohort[[#This Row],[Code]],Codes[],COLUMN(Codes[[#Headers],[18 Month Follow on Data]]),FALSE)</f>
        <v>No</v>
      </c>
    </row>
    <row r="734" spans="1:24" x14ac:dyDescent="0.2">
      <c r="A734" t="s">
        <v>747</v>
      </c>
      <c r="B734">
        <v>1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 t="str" cm="1">
        <f t="array" ref="I734">TEXT(SUM(10^Code_Mask*(Cohort[[#This Row],[Fetal Pilot Scans, validated or not]:[Has child had an 18 month assessment.  NB this includes limited data, courtesy assessments etc]]&gt;0)),"0000000")</f>
        <v>0000010</v>
      </c>
      <c r="M734" s="1" t="str">
        <f>VLOOKUP(Cohort[[#This Row],[Code]],Codes[],COLUMN(Codes[[#Headers],[Meaning]]),FALSE)</f>
        <v>Fetal pilot.  Not assessed.  Enrolment, EPDS, not cleaned</v>
      </c>
      <c r="N734" s="1" t="str">
        <f>VLOOKUP(Cohort[[#This Row],[Code]],Codes[],COLUMN(Codes[[#Headers],[Parents Demographic]]),FALSE)</f>
        <v>Yes - uncleaned</v>
      </c>
      <c r="O734" s="1" t="str">
        <f>VLOOKUP(Cohort[[#This Row],[Code]],Codes[],COLUMN(Codes[[#Headers],[Mother''s Past Medical History]]),FALSE)</f>
        <v>Yes - uncleaned</v>
      </c>
      <c r="P734" s="1" t="str">
        <f>VLOOKUP(Cohort[[#This Row],[Code]],Codes[],COLUMN(Codes[[#Headers],[EDD + Mode of Conception]]),FALSE)</f>
        <v>Yes - uncleaned</v>
      </c>
      <c r="Q734" s="1" t="str">
        <f>VLOOKUP(Cohort[[#This Row],[Code]],Codes[],COLUMN(Codes[[#Headers],[Late Pregnancy History]]),FALSE)</f>
        <v>No</v>
      </c>
      <c r="R734" s="1" t="str">
        <f>VLOOKUP(Cohort[[#This Row],[Code]],Codes[],COLUMN(Codes[[#Headers],[Labour History]]),FALSE)</f>
        <v>No</v>
      </c>
      <c r="S734" s="1" t="str">
        <f>VLOOKUP(Cohort[[#This Row],[Code]],Codes[],COLUMN(Codes[[#Headers],[Baby Background Information]]),FALSE)</f>
        <v>No</v>
      </c>
      <c r="T734" s="1" t="str">
        <f>VLOOKUP(Cohort[[#This Row],[Code]],Codes[],COLUMN(Codes[[#Headers],[EPDS]]),FALSE)</f>
        <v>Yes</v>
      </c>
      <c r="U734" s="1" t="str">
        <f>VLOOKUP(Cohort[[#This Row],[Code]],Codes[],COLUMN(Codes[[#Headers],[Mother''s Medications]]),FALSE)</f>
        <v>Yes - uncleaned</v>
      </c>
      <c r="V734" s="1" t="str">
        <f>VLOOKUP(Cohort[[#This Row],[Code]],Codes[],COLUMN(Codes[[#Headers],[Baby Medications]]),FALSE)</f>
        <v>No</v>
      </c>
      <c r="W734" s="1" t="str">
        <f>VLOOKUP(Cohort[[#This Row],[Code]],Codes[],COLUMN(Codes[[#Headers],[Obstetric Histpry]]),FALSE)</f>
        <v>Yes - uncleaned</v>
      </c>
      <c r="X734" s="1" t="str">
        <f>VLOOKUP(Cohort[[#This Row],[Code]],Codes[],COLUMN(Codes[[#Headers],[18 Month Follow on Data]]),FALSE)</f>
        <v>No</v>
      </c>
    </row>
    <row r="735" spans="1:24" x14ac:dyDescent="0.2">
      <c r="A735" t="s">
        <v>748</v>
      </c>
      <c r="B735">
        <v>1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 t="str" cm="1">
        <f t="array" ref="I735">TEXT(SUM(10^Code_Mask*(Cohort[[#This Row],[Fetal Pilot Scans, validated or not]:[Has child had an 18 month assessment.  NB this includes limited data, courtesy assessments etc]]&gt;0)),"0000000")</f>
        <v>0000010</v>
      </c>
      <c r="M735" s="1" t="str">
        <f>VLOOKUP(Cohort[[#This Row],[Code]],Codes[],COLUMN(Codes[[#Headers],[Meaning]]),FALSE)</f>
        <v>Fetal pilot.  Not assessed.  Enrolment, EPDS, not cleaned</v>
      </c>
      <c r="N735" s="1" t="str">
        <f>VLOOKUP(Cohort[[#This Row],[Code]],Codes[],COLUMN(Codes[[#Headers],[Parents Demographic]]),FALSE)</f>
        <v>Yes - uncleaned</v>
      </c>
      <c r="O735" s="1" t="str">
        <f>VLOOKUP(Cohort[[#This Row],[Code]],Codes[],COLUMN(Codes[[#Headers],[Mother''s Past Medical History]]),FALSE)</f>
        <v>Yes - uncleaned</v>
      </c>
      <c r="P735" s="1" t="str">
        <f>VLOOKUP(Cohort[[#This Row],[Code]],Codes[],COLUMN(Codes[[#Headers],[EDD + Mode of Conception]]),FALSE)</f>
        <v>Yes - uncleaned</v>
      </c>
      <c r="Q735" s="1" t="str">
        <f>VLOOKUP(Cohort[[#This Row],[Code]],Codes[],COLUMN(Codes[[#Headers],[Late Pregnancy History]]),FALSE)</f>
        <v>No</v>
      </c>
      <c r="R735" s="1" t="str">
        <f>VLOOKUP(Cohort[[#This Row],[Code]],Codes[],COLUMN(Codes[[#Headers],[Labour History]]),FALSE)</f>
        <v>No</v>
      </c>
      <c r="S735" s="1" t="str">
        <f>VLOOKUP(Cohort[[#This Row],[Code]],Codes[],COLUMN(Codes[[#Headers],[Baby Background Information]]),FALSE)</f>
        <v>No</v>
      </c>
      <c r="T735" s="1" t="str">
        <f>VLOOKUP(Cohort[[#This Row],[Code]],Codes[],COLUMN(Codes[[#Headers],[EPDS]]),FALSE)</f>
        <v>Yes</v>
      </c>
      <c r="U735" s="1" t="str">
        <f>VLOOKUP(Cohort[[#This Row],[Code]],Codes[],COLUMN(Codes[[#Headers],[Mother''s Medications]]),FALSE)</f>
        <v>Yes - uncleaned</v>
      </c>
      <c r="V735" s="1" t="str">
        <f>VLOOKUP(Cohort[[#This Row],[Code]],Codes[],COLUMN(Codes[[#Headers],[Baby Medications]]),FALSE)</f>
        <v>No</v>
      </c>
      <c r="W735" s="1" t="str">
        <f>VLOOKUP(Cohort[[#This Row],[Code]],Codes[],COLUMN(Codes[[#Headers],[Obstetric Histpry]]),FALSE)</f>
        <v>Yes - uncleaned</v>
      </c>
      <c r="X735" s="1" t="str">
        <f>VLOOKUP(Cohort[[#This Row],[Code]],Codes[],COLUMN(Codes[[#Headers],[18 Month Follow on Data]]),FALSE)</f>
        <v>No</v>
      </c>
    </row>
    <row r="736" spans="1:24" x14ac:dyDescent="0.2">
      <c r="A736" t="s">
        <v>749</v>
      </c>
      <c r="B736">
        <v>0</v>
      </c>
      <c r="C736">
        <v>0</v>
      </c>
      <c r="D736">
        <v>0</v>
      </c>
      <c r="E736">
        <v>1</v>
      </c>
      <c r="F736">
        <v>0</v>
      </c>
      <c r="G736">
        <v>0</v>
      </c>
      <c r="H736">
        <v>1</v>
      </c>
      <c r="I736" t="str" cm="1">
        <f t="array" ref="I736">TEXT(SUM(10^Code_Mask*(Cohort[[#This Row],[Fetal Pilot Scans, validated or not]:[Has child had an 18 month assessment.  NB this includes limited data, courtesy assessments etc]]&gt;0)),"0000000")</f>
        <v>0100100</v>
      </c>
      <c r="M736" s="1" t="str">
        <f>VLOOKUP(Cohort[[#This Row],[Code]],Codes[],COLUMN(Codes[[#Headers],[Meaning]]),FALSE)</f>
        <v>Term scan, Assessed at 18 months</v>
      </c>
      <c r="N736" s="1" t="str">
        <f>VLOOKUP(Cohort[[#This Row],[Code]],Codes[],COLUMN(Codes[[#Headers],[Parents Demographic]]),FALSE)</f>
        <v>Yes</v>
      </c>
      <c r="O736" s="1" t="str">
        <f>VLOOKUP(Cohort[[#This Row],[Code]],Codes[],COLUMN(Codes[[#Headers],[Mother''s Past Medical History]]),FALSE)</f>
        <v>Yes</v>
      </c>
      <c r="P736" s="1" t="str">
        <f>VLOOKUP(Cohort[[#This Row],[Code]],Codes[],COLUMN(Codes[[#Headers],[EDD + Mode of Conception]]),FALSE)</f>
        <v>Yes</v>
      </c>
      <c r="Q736" s="1" t="str">
        <f>VLOOKUP(Cohort[[#This Row],[Code]],Codes[],COLUMN(Codes[[#Headers],[Late Pregnancy History]]),FALSE)</f>
        <v>Yes</v>
      </c>
      <c r="R736" s="1" t="str">
        <f>VLOOKUP(Cohort[[#This Row],[Code]],Codes[],COLUMN(Codes[[#Headers],[Labour History]]),FALSE)</f>
        <v>Yes</v>
      </c>
      <c r="S736" s="1" t="str">
        <f>VLOOKUP(Cohort[[#This Row],[Code]],Codes[],COLUMN(Codes[[#Headers],[Baby Background Information]]),FALSE)</f>
        <v>Yes</v>
      </c>
      <c r="T736" s="1" t="str">
        <f>VLOOKUP(Cohort[[#This Row],[Code]],Codes[],COLUMN(Codes[[#Headers],[EPDS]]),FALSE)</f>
        <v>Yes</v>
      </c>
      <c r="U736" s="1" t="str">
        <f>VLOOKUP(Cohort[[#This Row],[Code]],Codes[],COLUMN(Codes[[#Headers],[Mother''s Medications]]),FALSE)</f>
        <v>Yes</v>
      </c>
      <c r="V736" s="1" t="str">
        <f>VLOOKUP(Cohort[[#This Row],[Code]],Codes[],COLUMN(Codes[[#Headers],[Baby Medications]]),FALSE)</f>
        <v>Yes</v>
      </c>
      <c r="W736" s="1" t="str">
        <f>VLOOKUP(Cohort[[#This Row],[Code]],Codes[],COLUMN(Codes[[#Headers],[Obstetric Histpry]]),FALSE)</f>
        <v>Yes</v>
      </c>
      <c r="X736" s="1" t="str">
        <f>VLOOKUP(Cohort[[#This Row],[Code]],Codes[],COLUMN(Codes[[#Headers],[18 Month Follow on Data]]),FALSE)</f>
        <v>Yes</v>
      </c>
    </row>
    <row r="737" spans="1:24" x14ac:dyDescent="0.2">
      <c r="A737" t="s">
        <v>750</v>
      </c>
      <c r="B737">
        <v>1</v>
      </c>
      <c r="C737">
        <v>0</v>
      </c>
      <c r="D737">
        <v>0</v>
      </c>
      <c r="E737">
        <v>1</v>
      </c>
      <c r="F737">
        <v>0</v>
      </c>
      <c r="G737">
        <v>0</v>
      </c>
      <c r="H737">
        <v>1</v>
      </c>
      <c r="I737" t="str" cm="1">
        <f t="array" ref="I737">TEXT(SUM(10^Code_Mask*(Cohort[[#This Row],[Fetal Pilot Scans, validated or not]:[Has child had an 18 month assessment.  NB this includes limited data, courtesy assessments etc]]&gt;0)),"0000000")</f>
        <v>0100110</v>
      </c>
      <c r="M737" s="1" t="str">
        <f>VLOOKUP(Cohort[[#This Row],[Code]],Codes[],COLUMN(Codes[[#Headers],[Meaning]]),FALSE)</f>
        <v>Term scan + fetal pilot assessed at 18 months</v>
      </c>
      <c r="N737" s="1" t="str">
        <f>VLOOKUP(Cohort[[#This Row],[Code]],Codes[],COLUMN(Codes[[#Headers],[Parents Demographic]]),FALSE)</f>
        <v>Yes</v>
      </c>
      <c r="O737" s="1" t="str">
        <f>VLOOKUP(Cohort[[#This Row],[Code]],Codes[],COLUMN(Codes[[#Headers],[Mother''s Past Medical History]]),FALSE)</f>
        <v>Yes</v>
      </c>
      <c r="P737" s="1" t="str">
        <f>VLOOKUP(Cohort[[#This Row],[Code]],Codes[],COLUMN(Codes[[#Headers],[EDD + Mode of Conception]]),FALSE)</f>
        <v>Yes</v>
      </c>
      <c r="Q737" s="1" t="str">
        <f>VLOOKUP(Cohort[[#This Row],[Code]],Codes[],COLUMN(Codes[[#Headers],[Late Pregnancy History]]),FALSE)</f>
        <v>Yes</v>
      </c>
      <c r="R737" s="1" t="str">
        <f>VLOOKUP(Cohort[[#This Row],[Code]],Codes[],COLUMN(Codes[[#Headers],[Labour History]]),FALSE)</f>
        <v>Yes</v>
      </c>
      <c r="S737" s="1" t="str">
        <f>VLOOKUP(Cohort[[#This Row],[Code]],Codes[],COLUMN(Codes[[#Headers],[Baby Background Information]]),FALSE)</f>
        <v>Yes</v>
      </c>
      <c r="T737" s="1" t="str">
        <f>VLOOKUP(Cohort[[#This Row],[Code]],Codes[],COLUMN(Codes[[#Headers],[EPDS]]),FALSE)</f>
        <v>Yes</v>
      </c>
      <c r="U737" s="1" t="str">
        <f>VLOOKUP(Cohort[[#This Row],[Code]],Codes[],COLUMN(Codes[[#Headers],[Mother''s Medications]]),FALSE)</f>
        <v>Yes</v>
      </c>
      <c r="V737" s="1" t="str">
        <f>VLOOKUP(Cohort[[#This Row],[Code]],Codes[],COLUMN(Codes[[#Headers],[Baby Medications]]),FALSE)</f>
        <v>Yes</v>
      </c>
      <c r="W737" s="1" t="str">
        <f>VLOOKUP(Cohort[[#This Row],[Code]],Codes[],COLUMN(Codes[[#Headers],[Obstetric Histpry]]),FALSE)</f>
        <v>Yes</v>
      </c>
      <c r="X737" s="1" t="str">
        <f>VLOOKUP(Cohort[[#This Row],[Code]],Codes[],COLUMN(Codes[[#Headers],[18 Month Follow on Data]]),FALSE)</f>
        <v>Yes</v>
      </c>
    </row>
    <row r="738" spans="1:24" x14ac:dyDescent="0.2">
      <c r="A738" t="s">
        <v>751</v>
      </c>
      <c r="B738">
        <v>1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 t="str" cm="1">
        <f t="array" ref="I738">TEXT(SUM(10^Code_Mask*(Cohort[[#This Row],[Fetal Pilot Scans, validated or not]:[Has child had an 18 month assessment.  NB this includes limited data, courtesy assessments etc]]&gt;0)),"0000000")</f>
        <v>0000010</v>
      </c>
      <c r="M738" s="1" t="str">
        <f>VLOOKUP(Cohort[[#This Row],[Code]],Codes[],COLUMN(Codes[[#Headers],[Meaning]]),FALSE)</f>
        <v>Fetal pilot.  Not assessed.  Enrolment, EPDS, not cleaned</v>
      </c>
      <c r="N738" s="1" t="str">
        <f>VLOOKUP(Cohort[[#This Row],[Code]],Codes[],COLUMN(Codes[[#Headers],[Parents Demographic]]),FALSE)</f>
        <v>Yes - uncleaned</v>
      </c>
      <c r="O738" s="1" t="str">
        <f>VLOOKUP(Cohort[[#This Row],[Code]],Codes[],COLUMN(Codes[[#Headers],[Mother''s Past Medical History]]),FALSE)</f>
        <v>Yes - uncleaned</v>
      </c>
      <c r="P738" s="1" t="str">
        <f>VLOOKUP(Cohort[[#This Row],[Code]],Codes[],COLUMN(Codes[[#Headers],[EDD + Mode of Conception]]),FALSE)</f>
        <v>Yes - uncleaned</v>
      </c>
      <c r="Q738" s="1" t="str">
        <f>VLOOKUP(Cohort[[#This Row],[Code]],Codes[],COLUMN(Codes[[#Headers],[Late Pregnancy History]]),FALSE)</f>
        <v>No</v>
      </c>
      <c r="R738" s="1" t="str">
        <f>VLOOKUP(Cohort[[#This Row],[Code]],Codes[],COLUMN(Codes[[#Headers],[Labour History]]),FALSE)</f>
        <v>No</v>
      </c>
      <c r="S738" s="1" t="str">
        <f>VLOOKUP(Cohort[[#This Row],[Code]],Codes[],COLUMN(Codes[[#Headers],[Baby Background Information]]),FALSE)</f>
        <v>No</v>
      </c>
      <c r="T738" s="1" t="str">
        <f>VLOOKUP(Cohort[[#This Row],[Code]],Codes[],COLUMN(Codes[[#Headers],[EPDS]]),FALSE)</f>
        <v>Yes</v>
      </c>
      <c r="U738" s="1" t="str">
        <f>VLOOKUP(Cohort[[#This Row],[Code]],Codes[],COLUMN(Codes[[#Headers],[Mother''s Medications]]),FALSE)</f>
        <v>Yes - uncleaned</v>
      </c>
      <c r="V738" s="1" t="str">
        <f>VLOOKUP(Cohort[[#This Row],[Code]],Codes[],COLUMN(Codes[[#Headers],[Baby Medications]]),FALSE)</f>
        <v>No</v>
      </c>
      <c r="W738" s="1" t="str">
        <f>VLOOKUP(Cohort[[#This Row],[Code]],Codes[],COLUMN(Codes[[#Headers],[Obstetric Histpry]]),FALSE)</f>
        <v>Yes - uncleaned</v>
      </c>
      <c r="X738" s="1" t="str">
        <f>VLOOKUP(Cohort[[#This Row],[Code]],Codes[],COLUMN(Codes[[#Headers],[18 Month Follow on Data]]),FALSE)</f>
        <v>No</v>
      </c>
    </row>
    <row r="739" spans="1:24" x14ac:dyDescent="0.2">
      <c r="A739" t="s">
        <v>752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1</v>
      </c>
      <c r="H739">
        <v>1</v>
      </c>
      <c r="I739" t="str" cm="1">
        <f t="array" ref="I739">TEXT(SUM(10^Code_Mask*(Cohort[[#This Row],[Fetal Pilot Scans, validated or not]:[Has child had an 18 month assessment.  NB this includes limited data, courtesy assessments etc]]&gt;0)),"0000000")</f>
        <v>0001100</v>
      </c>
      <c r="M739" s="1" t="str">
        <f>VLOOKUP(Cohort[[#This Row],[Code]],Codes[],COLUMN(Codes[[#Headers],[Meaning]]),FALSE)</f>
        <v>Pre-term_at term only, no other scans, assessed at 18 months</v>
      </c>
      <c r="N739" s="1" t="str">
        <f>VLOOKUP(Cohort[[#This Row],[Code]],Codes[],COLUMN(Codes[[#Headers],[Parents Demographic]]),FALSE)</f>
        <v>Yes</v>
      </c>
      <c r="O739" s="1" t="str">
        <f>VLOOKUP(Cohort[[#This Row],[Code]],Codes[],COLUMN(Codes[[#Headers],[Mother''s Past Medical History]]),FALSE)</f>
        <v>Yes</v>
      </c>
      <c r="P739" s="1" t="str">
        <f>VLOOKUP(Cohort[[#This Row],[Code]],Codes[],COLUMN(Codes[[#Headers],[EDD + Mode of Conception]]),FALSE)</f>
        <v>Yes</v>
      </c>
      <c r="Q739" s="1" t="str">
        <f>VLOOKUP(Cohort[[#This Row],[Code]],Codes[],COLUMN(Codes[[#Headers],[Late Pregnancy History]]),FALSE)</f>
        <v>Yes</v>
      </c>
      <c r="R739" s="1" t="str">
        <f>VLOOKUP(Cohort[[#This Row],[Code]],Codes[],COLUMN(Codes[[#Headers],[Labour History]]),FALSE)</f>
        <v>Yes</v>
      </c>
      <c r="S739" s="1" t="str">
        <f>VLOOKUP(Cohort[[#This Row],[Code]],Codes[],COLUMN(Codes[[#Headers],[Baby Background Information]]),FALSE)</f>
        <v>Yes</v>
      </c>
      <c r="T739" s="1" t="str">
        <f>VLOOKUP(Cohort[[#This Row],[Code]],Codes[],COLUMN(Codes[[#Headers],[EPDS]]),FALSE)</f>
        <v>Yes</v>
      </c>
      <c r="U739" s="1" t="str">
        <f>VLOOKUP(Cohort[[#This Row],[Code]],Codes[],COLUMN(Codes[[#Headers],[Mother''s Medications]]),FALSE)</f>
        <v>Yes</v>
      </c>
      <c r="V739" s="1" t="str">
        <f>VLOOKUP(Cohort[[#This Row],[Code]],Codes[],COLUMN(Codes[[#Headers],[Baby Medications]]),FALSE)</f>
        <v>Yes</v>
      </c>
      <c r="W739" s="1" t="str">
        <f>VLOOKUP(Cohort[[#This Row],[Code]],Codes[],COLUMN(Codes[[#Headers],[Obstetric Histpry]]),FALSE)</f>
        <v>Yes</v>
      </c>
      <c r="X739" s="1" t="str">
        <f>VLOOKUP(Cohort[[#This Row],[Code]],Codes[],COLUMN(Codes[[#Headers],[18 Month Follow on Data]]),FALSE)</f>
        <v>Yes</v>
      </c>
    </row>
    <row r="740" spans="1:24" x14ac:dyDescent="0.2">
      <c r="A740" t="s">
        <v>753</v>
      </c>
      <c r="B740">
        <v>1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 t="str" cm="1">
        <f t="array" ref="I740">TEXT(SUM(10^Code_Mask*(Cohort[[#This Row],[Fetal Pilot Scans, validated or not]:[Has child had an 18 month assessment.  NB this includes limited data, courtesy assessments etc]]&gt;0)),"0000000")</f>
        <v>0000010</v>
      </c>
      <c r="M740" s="1" t="str">
        <f>VLOOKUP(Cohort[[#This Row],[Code]],Codes[],COLUMN(Codes[[#Headers],[Meaning]]),FALSE)</f>
        <v>Fetal pilot.  Not assessed.  Enrolment, EPDS, not cleaned</v>
      </c>
      <c r="N740" s="1" t="str">
        <f>VLOOKUP(Cohort[[#This Row],[Code]],Codes[],COLUMN(Codes[[#Headers],[Parents Demographic]]),FALSE)</f>
        <v>Yes - uncleaned</v>
      </c>
      <c r="O740" s="1" t="str">
        <f>VLOOKUP(Cohort[[#This Row],[Code]],Codes[],COLUMN(Codes[[#Headers],[Mother''s Past Medical History]]),FALSE)</f>
        <v>Yes - uncleaned</v>
      </c>
      <c r="P740" s="1" t="str">
        <f>VLOOKUP(Cohort[[#This Row],[Code]],Codes[],COLUMN(Codes[[#Headers],[EDD + Mode of Conception]]),FALSE)</f>
        <v>Yes - uncleaned</v>
      </c>
      <c r="Q740" s="1" t="str">
        <f>VLOOKUP(Cohort[[#This Row],[Code]],Codes[],COLUMN(Codes[[#Headers],[Late Pregnancy History]]),FALSE)</f>
        <v>No</v>
      </c>
      <c r="R740" s="1" t="str">
        <f>VLOOKUP(Cohort[[#This Row],[Code]],Codes[],COLUMN(Codes[[#Headers],[Labour History]]),FALSE)</f>
        <v>No</v>
      </c>
      <c r="S740" s="1" t="str">
        <f>VLOOKUP(Cohort[[#This Row],[Code]],Codes[],COLUMN(Codes[[#Headers],[Baby Background Information]]),FALSE)</f>
        <v>No</v>
      </c>
      <c r="T740" s="1" t="str">
        <f>VLOOKUP(Cohort[[#This Row],[Code]],Codes[],COLUMN(Codes[[#Headers],[EPDS]]),FALSE)</f>
        <v>Yes</v>
      </c>
      <c r="U740" s="1" t="str">
        <f>VLOOKUP(Cohort[[#This Row],[Code]],Codes[],COLUMN(Codes[[#Headers],[Mother''s Medications]]),FALSE)</f>
        <v>Yes - uncleaned</v>
      </c>
      <c r="V740" s="1" t="str">
        <f>VLOOKUP(Cohort[[#This Row],[Code]],Codes[],COLUMN(Codes[[#Headers],[Baby Medications]]),FALSE)</f>
        <v>No</v>
      </c>
      <c r="W740" s="1" t="str">
        <f>VLOOKUP(Cohort[[#This Row],[Code]],Codes[],COLUMN(Codes[[#Headers],[Obstetric Histpry]]),FALSE)</f>
        <v>Yes - uncleaned</v>
      </c>
      <c r="X740" s="1" t="str">
        <f>VLOOKUP(Cohort[[#This Row],[Code]],Codes[],COLUMN(Codes[[#Headers],[18 Month Follow on Data]]),FALSE)</f>
        <v>No</v>
      </c>
    </row>
    <row r="741" spans="1:24" x14ac:dyDescent="0.2">
      <c r="A741" t="s">
        <v>754</v>
      </c>
      <c r="B741">
        <v>1</v>
      </c>
      <c r="C741">
        <v>0</v>
      </c>
      <c r="D741">
        <v>0</v>
      </c>
      <c r="E741">
        <v>1</v>
      </c>
      <c r="F741">
        <v>0</v>
      </c>
      <c r="G741">
        <v>0</v>
      </c>
      <c r="H741">
        <v>1</v>
      </c>
      <c r="I741" t="str" cm="1">
        <f t="array" ref="I741">TEXT(SUM(10^Code_Mask*(Cohort[[#This Row],[Fetal Pilot Scans, validated or not]:[Has child had an 18 month assessment.  NB this includes limited data, courtesy assessments etc]]&gt;0)),"0000000")</f>
        <v>0100110</v>
      </c>
      <c r="M741" s="1" t="str">
        <f>VLOOKUP(Cohort[[#This Row],[Code]],Codes[],COLUMN(Codes[[#Headers],[Meaning]]),FALSE)</f>
        <v>Term scan + fetal pilot assessed at 18 months</v>
      </c>
      <c r="N741" s="1" t="str">
        <f>VLOOKUP(Cohort[[#This Row],[Code]],Codes[],COLUMN(Codes[[#Headers],[Parents Demographic]]),FALSE)</f>
        <v>Yes</v>
      </c>
      <c r="O741" s="1" t="str">
        <f>VLOOKUP(Cohort[[#This Row],[Code]],Codes[],COLUMN(Codes[[#Headers],[Mother''s Past Medical History]]),FALSE)</f>
        <v>Yes</v>
      </c>
      <c r="P741" s="1" t="str">
        <f>VLOOKUP(Cohort[[#This Row],[Code]],Codes[],COLUMN(Codes[[#Headers],[EDD + Mode of Conception]]),FALSE)</f>
        <v>Yes</v>
      </c>
      <c r="Q741" s="1" t="str">
        <f>VLOOKUP(Cohort[[#This Row],[Code]],Codes[],COLUMN(Codes[[#Headers],[Late Pregnancy History]]),FALSE)</f>
        <v>Yes</v>
      </c>
      <c r="R741" s="1" t="str">
        <f>VLOOKUP(Cohort[[#This Row],[Code]],Codes[],COLUMN(Codes[[#Headers],[Labour History]]),FALSE)</f>
        <v>Yes</v>
      </c>
      <c r="S741" s="1" t="str">
        <f>VLOOKUP(Cohort[[#This Row],[Code]],Codes[],COLUMN(Codes[[#Headers],[Baby Background Information]]),FALSE)</f>
        <v>Yes</v>
      </c>
      <c r="T741" s="1" t="str">
        <f>VLOOKUP(Cohort[[#This Row],[Code]],Codes[],COLUMN(Codes[[#Headers],[EPDS]]),FALSE)</f>
        <v>Yes</v>
      </c>
      <c r="U741" s="1" t="str">
        <f>VLOOKUP(Cohort[[#This Row],[Code]],Codes[],COLUMN(Codes[[#Headers],[Mother''s Medications]]),FALSE)</f>
        <v>Yes</v>
      </c>
      <c r="V741" s="1" t="str">
        <f>VLOOKUP(Cohort[[#This Row],[Code]],Codes[],COLUMN(Codes[[#Headers],[Baby Medications]]),FALSE)</f>
        <v>Yes</v>
      </c>
      <c r="W741" s="1" t="str">
        <f>VLOOKUP(Cohort[[#This Row],[Code]],Codes[],COLUMN(Codes[[#Headers],[Obstetric Histpry]]),FALSE)</f>
        <v>Yes</v>
      </c>
      <c r="X741" s="1" t="str">
        <f>VLOOKUP(Cohort[[#This Row],[Code]],Codes[],COLUMN(Codes[[#Headers],[18 Month Follow on Data]]),FALSE)</f>
        <v>Yes</v>
      </c>
    </row>
    <row r="742" spans="1:24" x14ac:dyDescent="0.2">
      <c r="A742" t="s">
        <v>755</v>
      </c>
      <c r="B742">
        <v>0</v>
      </c>
      <c r="C742">
        <v>0</v>
      </c>
      <c r="D742">
        <v>0</v>
      </c>
      <c r="E742">
        <v>0</v>
      </c>
      <c r="F742">
        <v>1</v>
      </c>
      <c r="G742">
        <v>0</v>
      </c>
      <c r="H742">
        <v>1</v>
      </c>
      <c r="I742" t="str" cm="1">
        <f t="array" ref="I742">TEXT(SUM(10^Code_Mask*(Cohort[[#This Row],[Fetal Pilot Scans, validated or not]:[Has child had an 18 month assessment.  NB this includes limited data, courtesy assessments etc]]&gt;0)),"0000000")</f>
        <v>0010100</v>
      </c>
      <c r="M742" s="1" t="str">
        <f>VLOOKUP(Cohort[[#This Row],[Code]],Codes[],COLUMN(Codes[[#Headers],[Meaning]]),FALSE)</f>
        <v>Pre-term scan, no other scans, assessed at 18 months</v>
      </c>
      <c r="N742" s="1" t="str">
        <f>VLOOKUP(Cohort[[#This Row],[Code]],Codes[],COLUMN(Codes[[#Headers],[Parents Demographic]]),FALSE)</f>
        <v>Yes</v>
      </c>
      <c r="O742" s="1" t="str">
        <f>VLOOKUP(Cohort[[#This Row],[Code]],Codes[],COLUMN(Codes[[#Headers],[Mother''s Past Medical History]]),FALSE)</f>
        <v>Yes</v>
      </c>
      <c r="P742" s="1" t="str">
        <f>VLOOKUP(Cohort[[#This Row],[Code]],Codes[],COLUMN(Codes[[#Headers],[EDD + Mode of Conception]]),FALSE)</f>
        <v>Yes</v>
      </c>
      <c r="Q742" s="1" t="str">
        <f>VLOOKUP(Cohort[[#This Row],[Code]],Codes[],COLUMN(Codes[[#Headers],[Late Pregnancy History]]),FALSE)</f>
        <v>Yes</v>
      </c>
      <c r="R742" s="1" t="str">
        <f>VLOOKUP(Cohort[[#This Row],[Code]],Codes[],COLUMN(Codes[[#Headers],[Labour History]]),FALSE)</f>
        <v>Yes</v>
      </c>
      <c r="S742" s="1" t="str">
        <f>VLOOKUP(Cohort[[#This Row],[Code]],Codes[],COLUMN(Codes[[#Headers],[Baby Background Information]]),FALSE)</f>
        <v>Yes</v>
      </c>
      <c r="T742" s="1" t="str">
        <f>VLOOKUP(Cohort[[#This Row],[Code]],Codes[],COLUMN(Codes[[#Headers],[EPDS]]),FALSE)</f>
        <v>Yes</v>
      </c>
      <c r="U742" s="1" t="str">
        <f>VLOOKUP(Cohort[[#This Row],[Code]],Codes[],COLUMN(Codes[[#Headers],[Mother''s Medications]]),FALSE)</f>
        <v>Yes</v>
      </c>
      <c r="V742" s="1" t="str">
        <f>VLOOKUP(Cohort[[#This Row],[Code]],Codes[],COLUMN(Codes[[#Headers],[Baby Medications]]),FALSE)</f>
        <v>Yes</v>
      </c>
      <c r="W742" s="1" t="str">
        <f>VLOOKUP(Cohort[[#This Row],[Code]],Codes[],COLUMN(Codes[[#Headers],[Obstetric Histpry]]),FALSE)</f>
        <v>Yes</v>
      </c>
      <c r="X742" s="1" t="str">
        <f>VLOOKUP(Cohort[[#This Row],[Code]],Codes[],COLUMN(Codes[[#Headers],[18 Month Follow on Data]]),FALSE)</f>
        <v>Yes</v>
      </c>
    </row>
    <row r="743" spans="1:24" x14ac:dyDescent="0.2">
      <c r="A743" t="s">
        <v>756</v>
      </c>
      <c r="B743">
        <v>1</v>
      </c>
      <c r="C743">
        <v>0</v>
      </c>
      <c r="D743">
        <v>0</v>
      </c>
      <c r="E743">
        <v>1</v>
      </c>
      <c r="F743">
        <v>0</v>
      </c>
      <c r="G743">
        <v>0</v>
      </c>
      <c r="H743">
        <v>1</v>
      </c>
      <c r="I743" t="str" cm="1">
        <f t="array" ref="I743">TEXT(SUM(10^Code_Mask*(Cohort[[#This Row],[Fetal Pilot Scans, validated or not]:[Has child had an 18 month assessment.  NB this includes limited data, courtesy assessments etc]]&gt;0)),"0000000")</f>
        <v>0100110</v>
      </c>
      <c r="M743" s="1" t="str">
        <f>VLOOKUP(Cohort[[#This Row],[Code]],Codes[],COLUMN(Codes[[#Headers],[Meaning]]),FALSE)</f>
        <v>Term scan + fetal pilot assessed at 18 months</v>
      </c>
      <c r="N743" s="1" t="str">
        <f>VLOOKUP(Cohort[[#This Row],[Code]],Codes[],COLUMN(Codes[[#Headers],[Parents Demographic]]),FALSE)</f>
        <v>Yes</v>
      </c>
      <c r="O743" s="1" t="str">
        <f>VLOOKUP(Cohort[[#This Row],[Code]],Codes[],COLUMN(Codes[[#Headers],[Mother''s Past Medical History]]),FALSE)</f>
        <v>Yes</v>
      </c>
      <c r="P743" s="1" t="str">
        <f>VLOOKUP(Cohort[[#This Row],[Code]],Codes[],COLUMN(Codes[[#Headers],[EDD + Mode of Conception]]),FALSE)</f>
        <v>Yes</v>
      </c>
      <c r="Q743" s="1" t="str">
        <f>VLOOKUP(Cohort[[#This Row],[Code]],Codes[],COLUMN(Codes[[#Headers],[Late Pregnancy History]]),FALSE)</f>
        <v>Yes</v>
      </c>
      <c r="R743" s="1" t="str">
        <f>VLOOKUP(Cohort[[#This Row],[Code]],Codes[],COLUMN(Codes[[#Headers],[Labour History]]),FALSE)</f>
        <v>Yes</v>
      </c>
      <c r="S743" s="1" t="str">
        <f>VLOOKUP(Cohort[[#This Row],[Code]],Codes[],COLUMN(Codes[[#Headers],[Baby Background Information]]),FALSE)</f>
        <v>Yes</v>
      </c>
      <c r="T743" s="1" t="str">
        <f>VLOOKUP(Cohort[[#This Row],[Code]],Codes[],COLUMN(Codes[[#Headers],[EPDS]]),FALSE)</f>
        <v>Yes</v>
      </c>
      <c r="U743" s="1" t="str">
        <f>VLOOKUP(Cohort[[#This Row],[Code]],Codes[],COLUMN(Codes[[#Headers],[Mother''s Medications]]),FALSE)</f>
        <v>Yes</v>
      </c>
      <c r="V743" s="1" t="str">
        <f>VLOOKUP(Cohort[[#This Row],[Code]],Codes[],COLUMN(Codes[[#Headers],[Baby Medications]]),FALSE)</f>
        <v>Yes</v>
      </c>
      <c r="W743" s="1" t="str">
        <f>VLOOKUP(Cohort[[#This Row],[Code]],Codes[],COLUMN(Codes[[#Headers],[Obstetric Histpry]]),FALSE)</f>
        <v>Yes</v>
      </c>
      <c r="X743" s="1" t="str">
        <f>VLOOKUP(Cohort[[#This Row],[Code]],Codes[],COLUMN(Codes[[#Headers],[18 Month Follow on Data]]),FALSE)</f>
        <v>Yes</v>
      </c>
    </row>
    <row r="744" spans="1:24" x14ac:dyDescent="0.2">
      <c r="A744" t="s">
        <v>757</v>
      </c>
      <c r="B744">
        <v>1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 t="str" cm="1">
        <f t="array" ref="I744">TEXT(SUM(10^Code_Mask*(Cohort[[#This Row],[Fetal Pilot Scans, validated or not]:[Has child had an 18 month assessment.  NB this includes limited data, courtesy assessments etc]]&gt;0)),"0000000")</f>
        <v>0000010</v>
      </c>
      <c r="M744" s="1" t="str">
        <f>VLOOKUP(Cohort[[#This Row],[Code]],Codes[],COLUMN(Codes[[#Headers],[Meaning]]),FALSE)</f>
        <v>Fetal pilot.  Not assessed.  Enrolment, EPDS, not cleaned</v>
      </c>
      <c r="N744" s="1" t="str">
        <f>VLOOKUP(Cohort[[#This Row],[Code]],Codes[],COLUMN(Codes[[#Headers],[Parents Demographic]]),FALSE)</f>
        <v>Yes - uncleaned</v>
      </c>
      <c r="O744" s="1" t="str">
        <f>VLOOKUP(Cohort[[#This Row],[Code]],Codes[],COLUMN(Codes[[#Headers],[Mother''s Past Medical History]]),FALSE)</f>
        <v>Yes - uncleaned</v>
      </c>
      <c r="P744" s="1" t="str">
        <f>VLOOKUP(Cohort[[#This Row],[Code]],Codes[],COLUMN(Codes[[#Headers],[EDD + Mode of Conception]]),FALSE)</f>
        <v>Yes - uncleaned</v>
      </c>
      <c r="Q744" s="1" t="str">
        <f>VLOOKUP(Cohort[[#This Row],[Code]],Codes[],COLUMN(Codes[[#Headers],[Late Pregnancy History]]),FALSE)</f>
        <v>No</v>
      </c>
      <c r="R744" s="1" t="str">
        <f>VLOOKUP(Cohort[[#This Row],[Code]],Codes[],COLUMN(Codes[[#Headers],[Labour History]]),FALSE)</f>
        <v>No</v>
      </c>
      <c r="S744" s="1" t="str">
        <f>VLOOKUP(Cohort[[#This Row],[Code]],Codes[],COLUMN(Codes[[#Headers],[Baby Background Information]]),FALSE)</f>
        <v>No</v>
      </c>
      <c r="T744" s="1" t="str">
        <f>VLOOKUP(Cohort[[#This Row],[Code]],Codes[],COLUMN(Codes[[#Headers],[EPDS]]),FALSE)</f>
        <v>Yes</v>
      </c>
      <c r="U744" s="1" t="str">
        <f>VLOOKUP(Cohort[[#This Row],[Code]],Codes[],COLUMN(Codes[[#Headers],[Mother''s Medications]]),FALSE)</f>
        <v>Yes - uncleaned</v>
      </c>
      <c r="V744" s="1" t="str">
        <f>VLOOKUP(Cohort[[#This Row],[Code]],Codes[],COLUMN(Codes[[#Headers],[Baby Medications]]),FALSE)</f>
        <v>No</v>
      </c>
      <c r="W744" s="1" t="str">
        <f>VLOOKUP(Cohort[[#This Row],[Code]],Codes[],COLUMN(Codes[[#Headers],[Obstetric Histpry]]),FALSE)</f>
        <v>Yes - uncleaned</v>
      </c>
      <c r="X744" s="1" t="str">
        <f>VLOOKUP(Cohort[[#This Row],[Code]],Codes[],COLUMN(Codes[[#Headers],[18 Month Follow on Data]]),FALSE)</f>
        <v>No</v>
      </c>
    </row>
    <row r="745" spans="1:24" x14ac:dyDescent="0.2">
      <c r="A745" t="s">
        <v>758</v>
      </c>
      <c r="B745">
        <v>1</v>
      </c>
      <c r="C745">
        <v>0</v>
      </c>
      <c r="D745">
        <v>0</v>
      </c>
      <c r="E745">
        <v>1</v>
      </c>
      <c r="F745">
        <v>0</v>
      </c>
      <c r="G745">
        <v>0</v>
      </c>
      <c r="H745">
        <v>1</v>
      </c>
      <c r="I745" t="str" cm="1">
        <f t="array" ref="I745">TEXT(SUM(10^Code_Mask*(Cohort[[#This Row],[Fetal Pilot Scans, validated or not]:[Has child had an 18 month assessment.  NB this includes limited data, courtesy assessments etc]]&gt;0)),"0000000")</f>
        <v>0100110</v>
      </c>
      <c r="M745" s="1" t="str">
        <f>VLOOKUP(Cohort[[#This Row],[Code]],Codes[],COLUMN(Codes[[#Headers],[Meaning]]),FALSE)</f>
        <v>Term scan + fetal pilot assessed at 18 months</v>
      </c>
      <c r="N745" s="1" t="str">
        <f>VLOOKUP(Cohort[[#This Row],[Code]],Codes[],COLUMN(Codes[[#Headers],[Parents Demographic]]),FALSE)</f>
        <v>Yes</v>
      </c>
      <c r="O745" s="1" t="str">
        <f>VLOOKUP(Cohort[[#This Row],[Code]],Codes[],COLUMN(Codes[[#Headers],[Mother''s Past Medical History]]),FALSE)</f>
        <v>Yes</v>
      </c>
      <c r="P745" s="1" t="str">
        <f>VLOOKUP(Cohort[[#This Row],[Code]],Codes[],COLUMN(Codes[[#Headers],[EDD + Mode of Conception]]),FALSE)</f>
        <v>Yes</v>
      </c>
      <c r="Q745" s="1" t="str">
        <f>VLOOKUP(Cohort[[#This Row],[Code]],Codes[],COLUMN(Codes[[#Headers],[Late Pregnancy History]]),FALSE)</f>
        <v>Yes</v>
      </c>
      <c r="R745" s="1" t="str">
        <f>VLOOKUP(Cohort[[#This Row],[Code]],Codes[],COLUMN(Codes[[#Headers],[Labour History]]),FALSE)</f>
        <v>Yes</v>
      </c>
      <c r="S745" s="1" t="str">
        <f>VLOOKUP(Cohort[[#This Row],[Code]],Codes[],COLUMN(Codes[[#Headers],[Baby Background Information]]),FALSE)</f>
        <v>Yes</v>
      </c>
      <c r="T745" s="1" t="str">
        <f>VLOOKUP(Cohort[[#This Row],[Code]],Codes[],COLUMN(Codes[[#Headers],[EPDS]]),FALSE)</f>
        <v>Yes</v>
      </c>
      <c r="U745" s="1" t="str">
        <f>VLOOKUP(Cohort[[#This Row],[Code]],Codes[],COLUMN(Codes[[#Headers],[Mother''s Medications]]),FALSE)</f>
        <v>Yes</v>
      </c>
      <c r="V745" s="1" t="str">
        <f>VLOOKUP(Cohort[[#This Row],[Code]],Codes[],COLUMN(Codes[[#Headers],[Baby Medications]]),FALSE)</f>
        <v>Yes</v>
      </c>
      <c r="W745" s="1" t="str">
        <f>VLOOKUP(Cohort[[#This Row],[Code]],Codes[],COLUMN(Codes[[#Headers],[Obstetric Histpry]]),FALSE)</f>
        <v>Yes</v>
      </c>
      <c r="X745" s="1" t="str">
        <f>VLOOKUP(Cohort[[#This Row],[Code]],Codes[],COLUMN(Codes[[#Headers],[18 Month Follow on Data]]),FALSE)</f>
        <v>Yes</v>
      </c>
    </row>
    <row r="746" spans="1:24" x14ac:dyDescent="0.2">
      <c r="A746" t="s">
        <v>759</v>
      </c>
      <c r="B746">
        <v>0</v>
      </c>
      <c r="C746">
        <v>0</v>
      </c>
      <c r="D746">
        <v>0</v>
      </c>
      <c r="E746">
        <v>0</v>
      </c>
      <c r="F746">
        <v>1</v>
      </c>
      <c r="G746">
        <v>1</v>
      </c>
      <c r="H746">
        <v>1</v>
      </c>
      <c r="I746" t="str" cm="1">
        <f t="array" ref="I746">TEXT(SUM(10^Code_Mask*(Cohort[[#This Row],[Fetal Pilot Scans, validated or not]:[Has child had an 18 month assessment.  NB this includes limited data, courtesy assessments etc]]&gt;0)),"0000000")</f>
        <v>0011100</v>
      </c>
      <c r="M746" s="1" t="str">
        <f>VLOOKUP(Cohort[[#This Row],[Code]],Codes[],COLUMN(Codes[[#Headers],[Meaning]]),FALSE)</f>
        <v>Pre-term and pre-term at term scans, assessed at 18 months</v>
      </c>
      <c r="N746" s="1" t="str">
        <f>VLOOKUP(Cohort[[#This Row],[Code]],Codes[],COLUMN(Codes[[#Headers],[Parents Demographic]]),FALSE)</f>
        <v>Yes</v>
      </c>
      <c r="O746" s="1" t="str">
        <f>VLOOKUP(Cohort[[#This Row],[Code]],Codes[],COLUMN(Codes[[#Headers],[Mother''s Past Medical History]]),FALSE)</f>
        <v>Yes</v>
      </c>
      <c r="P746" s="1" t="str">
        <f>VLOOKUP(Cohort[[#This Row],[Code]],Codes[],COLUMN(Codes[[#Headers],[EDD + Mode of Conception]]),FALSE)</f>
        <v>Yes</v>
      </c>
      <c r="Q746" s="1" t="str">
        <f>VLOOKUP(Cohort[[#This Row],[Code]],Codes[],COLUMN(Codes[[#Headers],[Late Pregnancy History]]),FALSE)</f>
        <v>Yes</v>
      </c>
      <c r="R746" s="1" t="str">
        <f>VLOOKUP(Cohort[[#This Row],[Code]],Codes[],COLUMN(Codes[[#Headers],[Labour History]]),FALSE)</f>
        <v>Yes</v>
      </c>
      <c r="S746" s="1" t="str">
        <f>VLOOKUP(Cohort[[#This Row],[Code]],Codes[],COLUMN(Codes[[#Headers],[Baby Background Information]]),FALSE)</f>
        <v>Yes</v>
      </c>
      <c r="T746" s="1" t="str">
        <f>VLOOKUP(Cohort[[#This Row],[Code]],Codes[],COLUMN(Codes[[#Headers],[EPDS]]),FALSE)</f>
        <v>Yes</v>
      </c>
      <c r="U746" s="1" t="str">
        <f>VLOOKUP(Cohort[[#This Row],[Code]],Codes[],COLUMN(Codes[[#Headers],[Mother''s Medications]]),FALSE)</f>
        <v>Yes</v>
      </c>
      <c r="V746" s="1" t="str">
        <f>VLOOKUP(Cohort[[#This Row],[Code]],Codes[],COLUMN(Codes[[#Headers],[Baby Medications]]),FALSE)</f>
        <v>Yes</v>
      </c>
      <c r="W746" s="1" t="str">
        <f>VLOOKUP(Cohort[[#This Row],[Code]],Codes[],COLUMN(Codes[[#Headers],[Obstetric Histpry]]),FALSE)</f>
        <v>Yes</v>
      </c>
      <c r="X746" s="1" t="str">
        <f>VLOOKUP(Cohort[[#This Row],[Code]],Codes[],COLUMN(Codes[[#Headers],[18 Month Follow on Data]]),FALSE)</f>
        <v>Yes</v>
      </c>
    </row>
    <row r="747" spans="1:24" x14ac:dyDescent="0.2">
      <c r="A747" t="s">
        <v>760</v>
      </c>
      <c r="B747">
        <v>1</v>
      </c>
      <c r="C747">
        <v>0</v>
      </c>
      <c r="D747">
        <v>0</v>
      </c>
      <c r="E747">
        <v>1</v>
      </c>
      <c r="F747">
        <v>0</v>
      </c>
      <c r="G747">
        <v>0</v>
      </c>
      <c r="H747">
        <v>1</v>
      </c>
      <c r="I747" t="str" cm="1">
        <f t="array" ref="I747">TEXT(SUM(10^Code_Mask*(Cohort[[#This Row],[Fetal Pilot Scans, validated or not]:[Has child had an 18 month assessment.  NB this includes limited data, courtesy assessments etc]]&gt;0)),"0000000")</f>
        <v>0100110</v>
      </c>
      <c r="M747" s="1" t="str">
        <f>VLOOKUP(Cohort[[#This Row],[Code]],Codes[],COLUMN(Codes[[#Headers],[Meaning]]),FALSE)</f>
        <v>Term scan + fetal pilot assessed at 18 months</v>
      </c>
      <c r="N747" s="1" t="str">
        <f>VLOOKUP(Cohort[[#This Row],[Code]],Codes[],COLUMN(Codes[[#Headers],[Parents Demographic]]),FALSE)</f>
        <v>Yes</v>
      </c>
      <c r="O747" s="1" t="str">
        <f>VLOOKUP(Cohort[[#This Row],[Code]],Codes[],COLUMN(Codes[[#Headers],[Mother''s Past Medical History]]),FALSE)</f>
        <v>Yes</v>
      </c>
      <c r="P747" s="1" t="str">
        <f>VLOOKUP(Cohort[[#This Row],[Code]],Codes[],COLUMN(Codes[[#Headers],[EDD + Mode of Conception]]),FALSE)</f>
        <v>Yes</v>
      </c>
      <c r="Q747" s="1" t="str">
        <f>VLOOKUP(Cohort[[#This Row],[Code]],Codes[],COLUMN(Codes[[#Headers],[Late Pregnancy History]]),FALSE)</f>
        <v>Yes</v>
      </c>
      <c r="R747" s="1" t="str">
        <f>VLOOKUP(Cohort[[#This Row],[Code]],Codes[],COLUMN(Codes[[#Headers],[Labour History]]),FALSE)</f>
        <v>Yes</v>
      </c>
      <c r="S747" s="1" t="str">
        <f>VLOOKUP(Cohort[[#This Row],[Code]],Codes[],COLUMN(Codes[[#Headers],[Baby Background Information]]),FALSE)</f>
        <v>Yes</v>
      </c>
      <c r="T747" s="1" t="str">
        <f>VLOOKUP(Cohort[[#This Row],[Code]],Codes[],COLUMN(Codes[[#Headers],[EPDS]]),FALSE)</f>
        <v>Yes</v>
      </c>
      <c r="U747" s="1" t="str">
        <f>VLOOKUP(Cohort[[#This Row],[Code]],Codes[],COLUMN(Codes[[#Headers],[Mother''s Medications]]),FALSE)</f>
        <v>Yes</v>
      </c>
      <c r="V747" s="1" t="str">
        <f>VLOOKUP(Cohort[[#This Row],[Code]],Codes[],COLUMN(Codes[[#Headers],[Baby Medications]]),FALSE)</f>
        <v>Yes</v>
      </c>
      <c r="W747" s="1" t="str">
        <f>VLOOKUP(Cohort[[#This Row],[Code]],Codes[],COLUMN(Codes[[#Headers],[Obstetric Histpry]]),FALSE)</f>
        <v>Yes</v>
      </c>
      <c r="X747" s="1" t="str">
        <f>VLOOKUP(Cohort[[#This Row],[Code]],Codes[],COLUMN(Codes[[#Headers],[18 Month Follow on Data]]),FALSE)</f>
        <v>Yes</v>
      </c>
    </row>
    <row r="748" spans="1:24" x14ac:dyDescent="0.2">
      <c r="A748" t="s">
        <v>761</v>
      </c>
      <c r="B748">
        <v>1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 t="str" cm="1">
        <f t="array" ref="I748">TEXT(SUM(10^Code_Mask*(Cohort[[#This Row],[Fetal Pilot Scans, validated or not]:[Has child had an 18 month assessment.  NB this includes limited data, courtesy assessments etc]]&gt;0)),"0000000")</f>
        <v>0000010</v>
      </c>
      <c r="M748" s="1" t="str">
        <f>VLOOKUP(Cohort[[#This Row],[Code]],Codes[],COLUMN(Codes[[#Headers],[Meaning]]),FALSE)</f>
        <v>Fetal pilot.  Not assessed.  Enrolment, EPDS, not cleaned</v>
      </c>
      <c r="N748" s="1" t="str">
        <f>VLOOKUP(Cohort[[#This Row],[Code]],Codes[],COLUMN(Codes[[#Headers],[Parents Demographic]]),FALSE)</f>
        <v>Yes - uncleaned</v>
      </c>
      <c r="O748" s="1" t="str">
        <f>VLOOKUP(Cohort[[#This Row],[Code]],Codes[],COLUMN(Codes[[#Headers],[Mother''s Past Medical History]]),FALSE)</f>
        <v>Yes - uncleaned</v>
      </c>
      <c r="P748" s="1" t="str">
        <f>VLOOKUP(Cohort[[#This Row],[Code]],Codes[],COLUMN(Codes[[#Headers],[EDD + Mode of Conception]]),FALSE)</f>
        <v>Yes - uncleaned</v>
      </c>
      <c r="Q748" s="1" t="str">
        <f>VLOOKUP(Cohort[[#This Row],[Code]],Codes[],COLUMN(Codes[[#Headers],[Late Pregnancy History]]),FALSE)</f>
        <v>No</v>
      </c>
      <c r="R748" s="1" t="str">
        <f>VLOOKUP(Cohort[[#This Row],[Code]],Codes[],COLUMN(Codes[[#Headers],[Labour History]]),FALSE)</f>
        <v>No</v>
      </c>
      <c r="S748" s="1" t="str">
        <f>VLOOKUP(Cohort[[#This Row],[Code]],Codes[],COLUMN(Codes[[#Headers],[Baby Background Information]]),FALSE)</f>
        <v>No</v>
      </c>
      <c r="T748" s="1" t="str">
        <f>VLOOKUP(Cohort[[#This Row],[Code]],Codes[],COLUMN(Codes[[#Headers],[EPDS]]),FALSE)</f>
        <v>Yes</v>
      </c>
      <c r="U748" s="1" t="str">
        <f>VLOOKUP(Cohort[[#This Row],[Code]],Codes[],COLUMN(Codes[[#Headers],[Mother''s Medications]]),FALSE)</f>
        <v>Yes - uncleaned</v>
      </c>
      <c r="V748" s="1" t="str">
        <f>VLOOKUP(Cohort[[#This Row],[Code]],Codes[],COLUMN(Codes[[#Headers],[Baby Medications]]),FALSE)</f>
        <v>No</v>
      </c>
      <c r="W748" s="1" t="str">
        <f>VLOOKUP(Cohort[[#This Row],[Code]],Codes[],COLUMN(Codes[[#Headers],[Obstetric Histpry]]),FALSE)</f>
        <v>Yes - uncleaned</v>
      </c>
      <c r="X748" s="1" t="str">
        <f>VLOOKUP(Cohort[[#This Row],[Code]],Codes[],COLUMN(Codes[[#Headers],[18 Month Follow on Data]]),FALSE)</f>
        <v>No</v>
      </c>
    </row>
    <row r="749" spans="1:24" x14ac:dyDescent="0.2">
      <c r="A749" t="s">
        <v>762</v>
      </c>
      <c r="B749">
        <v>0</v>
      </c>
      <c r="C749">
        <v>0</v>
      </c>
      <c r="D749">
        <v>0</v>
      </c>
      <c r="E749">
        <v>0</v>
      </c>
      <c r="F749">
        <v>1</v>
      </c>
      <c r="G749">
        <v>0</v>
      </c>
      <c r="H749">
        <v>1</v>
      </c>
      <c r="I749" t="str" cm="1">
        <f t="array" ref="I749">TEXT(SUM(10^Code_Mask*(Cohort[[#This Row],[Fetal Pilot Scans, validated or not]:[Has child had an 18 month assessment.  NB this includes limited data, courtesy assessments etc]]&gt;0)),"0000000")</f>
        <v>0010100</v>
      </c>
      <c r="M749" s="1" t="str">
        <f>VLOOKUP(Cohort[[#This Row],[Code]],Codes[],COLUMN(Codes[[#Headers],[Meaning]]),FALSE)</f>
        <v>Pre-term scan, no other scans, assessed at 18 months</v>
      </c>
      <c r="N749" s="1" t="str">
        <f>VLOOKUP(Cohort[[#This Row],[Code]],Codes[],COLUMN(Codes[[#Headers],[Parents Demographic]]),FALSE)</f>
        <v>Yes</v>
      </c>
      <c r="O749" s="1" t="str">
        <f>VLOOKUP(Cohort[[#This Row],[Code]],Codes[],COLUMN(Codes[[#Headers],[Mother''s Past Medical History]]),FALSE)</f>
        <v>Yes</v>
      </c>
      <c r="P749" s="1" t="str">
        <f>VLOOKUP(Cohort[[#This Row],[Code]],Codes[],COLUMN(Codes[[#Headers],[EDD + Mode of Conception]]),FALSE)</f>
        <v>Yes</v>
      </c>
      <c r="Q749" s="1" t="str">
        <f>VLOOKUP(Cohort[[#This Row],[Code]],Codes[],COLUMN(Codes[[#Headers],[Late Pregnancy History]]),FALSE)</f>
        <v>Yes</v>
      </c>
      <c r="R749" s="1" t="str">
        <f>VLOOKUP(Cohort[[#This Row],[Code]],Codes[],COLUMN(Codes[[#Headers],[Labour History]]),FALSE)</f>
        <v>Yes</v>
      </c>
      <c r="S749" s="1" t="str">
        <f>VLOOKUP(Cohort[[#This Row],[Code]],Codes[],COLUMN(Codes[[#Headers],[Baby Background Information]]),FALSE)</f>
        <v>Yes</v>
      </c>
      <c r="T749" s="1" t="str">
        <f>VLOOKUP(Cohort[[#This Row],[Code]],Codes[],COLUMN(Codes[[#Headers],[EPDS]]),FALSE)</f>
        <v>Yes</v>
      </c>
      <c r="U749" s="1" t="str">
        <f>VLOOKUP(Cohort[[#This Row],[Code]],Codes[],COLUMN(Codes[[#Headers],[Mother''s Medications]]),FALSE)</f>
        <v>Yes</v>
      </c>
      <c r="V749" s="1" t="str">
        <f>VLOOKUP(Cohort[[#This Row],[Code]],Codes[],COLUMN(Codes[[#Headers],[Baby Medications]]),FALSE)</f>
        <v>Yes</v>
      </c>
      <c r="W749" s="1" t="str">
        <f>VLOOKUP(Cohort[[#This Row],[Code]],Codes[],COLUMN(Codes[[#Headers],[Obstetric Histpry]]),FALSE)</f>
        <v>Yes</v>
      </c>
      <c r="X749" s="1" t="str">
        <f>VLOOKUP(Cohort[[#This Row],[Code]],Codes[],COLUMN(Codes[[#Headers],[18 Month Follow on Data]]),FALSE)</f>
        <v>Yes</v>
      </c>
    </row>
    <row r="750" spans="1:24" x14ac:dyDescent="0.2">
      <c r="A750" t="s">
        <v>763</v>
      </c>
      <c r="B750">
        <v>1</v>
      </c>
      <c r="C750">
        <v>0</v>
      </c>
      <c r="D750">
        <v>0</v>
      </c>
      <c r="E750">
        <v>0</v>
      </c>
      <c r="F750">
        <v>1</v>
      </c>
      <c r="G750">
        <v>1</v>
      </c>
      <c r="H750">
        <v>1</v>
      </c>
      <c r="I750" t="str" cm="1">
        <f t="array" ref="I750">TEXT(SUM(10^Code_Mask*(Cohort[[#This Row],[Fetal Pilot Scans, validated or not]:[Has child had an 18 month assessment.  NB this includes limited data, courtesy assessments etc]]&gt;0)),"0000000")</f>
        <v>0011110</v>
      </c>
      <c r="M750" s="1" t="str">
        <f>VLOOKUP(Cohort[[#This Row],[Code]],Codes[],COLUMN(Codes[[#Headers],[Meaning]]),FALSE)</f>
        <v>Pre-term and pre-term at term scans + fetal pilot, assessed at 18 months</v>
      </c>
      <c r="N750" s="1" t="str">
        <f>VLOOKUP(Cohort[[#This Row],[Code]],Codes[],COLUMN(Codes[[#Headers],[Parents Demographic]]),FALSE)</f>
        <v>Yes</v>
      </c>
      <c r="O750" s="1" t="str">
        <f>VLOOKUP(Cohort[[#This Row],[Code]],Codes[],COLUMN(Codes[[#Headers],[Mother''s Past Medical History]]),FALSE)</f>
        <v>Yes</v>
      </c>
      <c r="P750" s="1" t="str">
        <f>VLOOKUP(Cohort[[#This Row],[Code]],Codes[],COLUMN(Codes[[#Headers],[EDD + Mode of Conception]]),FALSE)</f>
        <v>Yes</v>
      </c>
      <c r="Q750" s="1" t="str">
        <f>VLOOKUP(Cohort[[#This Row],[Code]],Codes[],COLUMN(Codes[[#Headers],[Late Pregnancy History]]),FALSE)</f>
        <v>Yes</v>
      </c>
      <c r="R750" s="1" t="str">
        <f>VLOOKUP(Cohort[[#This Row],[Code]],Codes[],COLUMN(Codes[[#Headers],[Labour History]]),FALSE)</f>
        <v>Yes</v>
      </c>
      <c r="S750" s="1" t="str">
        <f>VLOOKUP(Cohort[[#This Row],[Code]],Codes[],COLUMN(Codes[[#Headers],[Baby Background Information]]),FALSE)</f>
        <v>Yes</v>
      </c>
      <c r="T750" s="1" t="str">
        <f>VLOOKUP(Cohort[[#This Row],[Code]],Codes[],COLUMN(Codes[[#Headers],[EPDS]]),FALSE)</f>
        <v>Yes</v>
      </c>
      <c r="U750" s="1" t="str">
        <f>VLOOKUP(Cohort[[#This Row],[Code]],Codes[],COLUMN(Codes[[#Headers],[Mother''s Medications]]),FALSE)</f>
        <v>Yes</v>
      </c>
      <c r="V750" s="1" t="str">
        <f>VLOOKUP(Cohort[[#This Row],[Code]],Codes[],COLUMN(Codes[[#Headers],[Baby Medications]]),FALSE)</f>
        <v>Yes</v>
      </c>
      <c r="W750" s="1" t="str">
        <f>VLOOKUP(Cohort[[#This Row],[Code]],Codes[],COLUMN(Codes[[#Headers],[Obstetric Histpry]]),FALSE)</f>
        <v>Yes</v>
      </c>
      <c r="X750" s="1" t="str">
        <f>VLOOKUP(Cohort[[#This Row],[Code]],Codes[],COLUMN(Codes[[#Headers],[18 Month Follow on Data]]),FALSE)</f>
        <v>Yes</v>
      </c>
    </row>
    <row r="751" spans="1:24" x14ac:dyDescent="0.2">
      <c r="A751" t="s">
        <v>764</v>
      </c>
      <c r="B751">
        <v>0</v>
      </c>
      <c r="C751">
        <v>0</v>
      </c>
      <c r="D751">
        <v>0</v>
      </c>
      <c r="E751">
        <v>1</v>
      </c>
      <c r="F751">
        <v>0</v>
      </c>
      <c r="G751">
        <v>0</v>
      </c>
      <c r="H751">
        <v>1</v>
      </c>
      <c r="I751" t="str" cm="1">
        <f t="array" ref="I751">TEXT(SUM(10^Code_Mask*(Cohort[[#This Row],[Fetal Pilot Scans, validated or not]:[Has child had an 18 month assessment.  NB this includes limited data, courtesy assessments etc]]&gt;0)),"0000000")</f>
        <v>0100100</v>
      </c>
      <c r="M751" s="1" t="str">
        <f>VLOOKUP(Cohort[[#This Row],[Code]],Codes[],COLUMN(Codes[[#Headers],[Meaning]]),FALSE)</f>
        <v>Term scan, Assessed at 18 months</v>
      </c>
      <c r="N751" s="1" t="str">
        <f>VLOOKUP(Cohort[[#This Row],[Code]],Codes[],COLUMN(Codes[[#Headers],[Parents Demographic]]),FALSE)</f>
        <v>Yes</v>
      </c>
      <c r="O751" s="1" t="str">
        <f>VLOOKUP(Cohort[[#This Row],[Code]],Codes[],COLUMN(Codes[[#Headers],[Mother''s Past Medical History]]),FALSE)</f>
        <v>Yes</v>
      </c>
      <c r="P751" s="1" t="str">
        <f>VLOOKUP(Cohort[[#This Row],[Code]],Codes[],COLUMN(Codes[[#Headers],[EDD + Mode of Conception]]),FALSE)</f>
        <v>Yes</v>
      </c>
      <c r="Q751" s="1" t="str">
        <f>VLOOKUP(Cohort[[#This Row],[Code]],Codes[],COLUMN(Codes[[#Headers],[Late Pregnancy History]]),FALSE)</f>
        <v>Yes</v>
      </c>
      <c r="R751" s="1" t="str">
        <f>VLOOKUP(Cohort[[#This Row],[Code]],Codes[],COLUMN(Codes[[#Headers],[Labour History]]),FALSE)</f>
        <v>Yes</v>
      </c>
      <c r="S751" s="1" t="str">
        <f>VLOOKUP(Cohort[[#This Row],[Code]],Codes[],COLUMN(Codes[[#Headers],[Baby Background Information]]),FALSE)</f>
        <v>Yes</v>
      </c>
      <c r="T751" s="1" t="str">
        <f>VLOOKUP(Cohort[[#This Row],[Code]],Codes[],COLUMN(Codes[[#Headers],[EPDS]]),FALSE)</f>
        <v>Yes</v>
      </c>
      <c r="U751" s="1" t="str">
        <f>VLOOKUP(Cohort[[#This Row],[Code]],Codes[],COLUMN(Codes[[#Headers],[Mother''s Medications]]),FALSE)</f>
        <v>Yes</v>
      </c>
      <c r="V751" s="1" t="str">
        <f>VLOOKUP(Cohort[[#This Row],[Code]],Codes[],COLUMN(Codes[[#Headers],[Baby Medications]]),FALSE)</f>
        <v>Yes</v>
      </c>
      <c r="W751" s="1" t="str">
        <f>VLOOKUP(Cohort[[#This Row],[Code]],Codes[],COLUMN(Codes[[#Headers],[Obstetric Histpry]]),FALSE)</f>
        <v>Yes</v>
      </c>
      <c r="X751" s="1" t="str">
        <f>VLOOKUP(Cohort[[#This Row],[Code]],Codes[],COLUMN(Codes[[#Headers],[18 Month Follow on Data]]),FALSE)</f>
        <v>Yes</v>
      </c>
    </row>
    <row r="752" spans="1:24" ht="51" x14ac:dyDescent="0.2">
      <c r="A752" t="s">
        <v>765</v>
      </c>
      <c r="B752">
        <v>1</v>
      </c>
      <c r="C752">
        <v>0</v>
      </c>
      <c r="D752">
        <v>0</v>
      </c>
      <c r="E752">
        <v>1</v>
      </c>
      <c r="F752">
        <v>0</v>
      </c>
      <c r="G752">
        <v>0</v>
      </c>
      <c r="H752">
        <v>0</v>
      </c>
      <c r="I752" t="str" cm="1">
        <f t="array" ref="I752">TEXT(SUM(10^Code_Mask*(Cohort[[#This Row],[Fetal Pilot Scans, validated or not]:[Has child had an 18 month assessment.  NB this includes limited data, courtesy assessments etc]]&gt;0)),"0000000")</f>
        <v>0100010</v>
      </c>
      <c r="K752" s="1" t="s">
        <v>16</v>
      </c>
      <c r="M752" s="1" t="str">
        <f>VLOOKUP(Cohort[[#This Row],[Code]],Codes[],COLUMN(Codes[[#Headers],[Meaning]]),FALSE)</f>
        <v>Term scan + fetal pilot not assessed</v>
      </c>
      <c r="N752" s="1" t="str">
        <f>VLOOKUP(Cohort[[#This Row],[Code]],Codes[],COLUMN(Codes[[#Headers],[Parents Demographic]]),FALSE)</f>
        <v>Yes</v>
      </c>
      <c r="O752" s="1" t="str">
        <f>VLOOKUP(Cohort[[#This Row],[Code]],Codes[],COLUMN(Codes[[#Headers],[Mother''s Past Medical History]]),FALSE)</f>
        <v>Yes</v>
      </c>
      <c r="P752" s="1" t="str">
        <f>VLOOKUP(Cohort[[#This Row],[Code]],Codes[],COLUMN(Codes[[#Headers],[EDD + Mode of Conception]]),FALSE)</f>
        <v>Yes</v>
      </c>
      <c r="Q752" s="1" t="str">
        <f>VLOOKUP(Cohort[[#This Row],[Code]],Codes[],COLUMN(Codes[[#Headers],[Late Pregnancy History]]),FALSE)</f>
        <v>Yes</v>
      </c>
      <c r="R752" s="1" t="str">
        <f>VLOOKUP(Cohort[[#This Row],[Code]],Codes[],COLUMN(Codes[[#Headers],[Labour History]]),FALSE)</f>
        <v>Yes</v>
      </c>
      <c r="S752" s="1" t="str">
        <f>VLOOKUP(Cohort[[#This Row],[Code]],Codes[],COLUMN(Codes[[#Headers],[Baby Background Information]]),FALSE)</f>
        <v>Yes</v>
      </c>
      <c r="T752" s="1" t="str">
        <f>VLOOKUP(Cohort[[#This Row],[Code]],Codes[],COLUMN(Codes[[#Headers],[EPDS]]),FALSE)</f>
        <v>Yes</v>
      </c>
      <c r="U752" s="1" t="str">
        <f>VLOOKUP(Cohort[[#This Row],[Code]],Codes[],COLUMN(Codes[[#Headers],[Mother''s Medications]]),FALSE)</f>
        <v>Yes</v>
      </c>
      <c r="V752" s="1" t="str">
        <f>VLOOKUP(Cohort[[#This Row],[Code]],Codes[],COLUMN(Codes[[#Headers],[Baby Medications]]),FALSE)</f>
        <v>Yes</v>
      </c>
      <c r="W752" s="1" t="str">
        <f>VLOOKUP(Cohort[[#This Row],[Code]],Codes[],COLUMN(Codes[[#Headers],[Obstetric Histpry]]),FALSE)</f>
        <v>Yes</v>
      </c>
      <c r="X752" s="1" t="str">
        <f>VLOOKUP(Cohort[[#This Row],[Code]],Codes[],COLUMN(Codes[[#Headers],[18 Month Follow on Data]]),FALSE)</f>
        <v>No</v>
      </c>
    </row>
    <row r="753" spans="1:24" x14ac:dyDescent="0.2">
      <c r="A753" t="s">
        <v>766</v>
      </c>
      <c r="B753">
        <v>1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 t="str" cm="1">
        <f t="array" ref="I753">TEXT(SUM(10^Code_Mask*(Cohort[[#This Row],[Fetal Pilot Scans, validated or not]:[Has child had an 18 month assessment.  NB this includes limited data, courtesy assessments etc]]&gt;0)),"0000000")</f>
        <v>0000010</v>
      </c>
      <c r="M753" s="1" t="str">
        <f>VLOOKUP(Cohort[[#This Row],[Code]],Codes[],COLUMN(Codes[[#Headers],[Meaning]]),FALSE)</f>
        <v>Fetal pilot.  Not assessed.  Enrolment, EPDS, not cleaned</v>
      </c>
      <c r="N753" s="1" t="str">
        <f>VLOOKUP(Cohort[[#This Row],[Code]],Codes[],COLUMN(Codes[[#Headers],[Parents Demographic]]),FALSE)</f>
        <v>Yes - uncleaned</v>
      </c>
      <c r="O753" s="1" t="str">
        <f>VLOOKUP(Cohort[[#This Row],[Code]],Codes[],COLUMN(Codes[[#Headers],[Mother''s Past Medical History]]),FALSE)</f>
        <v>Yes - uncleaned</v>
      </c>
      <c r="P753" s="1" t="str">
        <f>VLOOKUP(Cohort[[#This Row],[Code]],Codes[],COLUMN(Codes[[#Headers],[EDD + Mode of Conception]]),FALSE)</f>
        <v>Yes - uncleaned</v>
      </c>
      <c r="Q753" s="1" t="str">
        <f>VLOOKUP(Cohort[[#This Row],[Code]],Codes[],COLUMN(Codes[[#Headers],[Late Pregnancy History]]),FALSE)</f>
        <v>No</v>
      </c>
      <c r="R753" s="1" t="str">
        <f>VLOOKUP(Cohort[[#This Row],[Code]],Codes[],COLUMN(Codes[[#Headers],[Labour History]]),FALSE)</f>
        <v>No</v>
      </c>
      <c r="S753" s="1" t="str">
        <f>VLOOKUP(Cohort[[#This Row],[Code]],Codes[],COLUMN(Codes[[#Headers],[Baby Background Information]]),FALSE)</f>
        <v>No</v>
      </c>
      <c r="T753" s="1" t="str">
        <f>VLOOKUP(Cohort[[#This Row],[Code]],Codes[],COLUMN(Codes[[#Headers],[EPDS]]),FALSE)</f>
        <v>Yes</v>
      </c>
      <c r="U753" s="1" t="str">
        <f>VLOOKUP(Cohort[[#This Row],[Code]],Codes[],COLUMN(Codes[[#Headers],[Mother''s Medications]]),FALSE)</f>
        <v>Yes - uncleaned</v>
      </c>
      <c r="V753" s="1" t="str">
        <f>VLOOKUP(Cohort[[#This Row],[Code]],Codes[],COLUMN(Codes[[#Headers],[Baby Medications]]),FALSE)</f>
        <v>No</v>
      </c>
      <c r="W753" s="1" t="str">
        <f>VLOOKUP(Cohort[[#This Row],[Code]],Codes[],COLUMN(Codes[[#Headers],[Obstetric Histpry]]),FALSE)</f>
        <v>Yes - uncleaned</v>
      </c>
      <c r="X753" s="1" t="str">
        <f>VLOOKUP(Cohort[[#This Row],[Code]],Codes[],COLUMN(Codes[[#Headers],[18 Month Follow on Data]]),FALSE)</f>
        <v>No</v>
      </c>
    </row>
    <row r="754" spans="1:24" x14ac:dyDescent="0.2">
      <c r="A754" t="s">
        <v>767</v>
      </c>
      <c r="B754">
        <v>1</v>
      </c>
      <c r="C754">
        <v>0</v>
      </c>
      <c r="D754">
        <v>0</v>
      </c>
      <c r="E754">
        <v>1</v>
      </c>
      <c r="F754">
        <v>0</v>
      </c>
      <c r="G754">
        <v>0</v>
      </c>
      <c r="H754">
        <v>1</v>
      </c>
      <c r="I754" t="str" cm="1">
        <f t="array" ref="I754">TEXT(SUM(10^Code_Mask*(Cohort[[#This Row],[Fetal Pilot Scans, validated or not]:[Has child had an 18 month assessment.  NB this includes limited data, courtesy assessments etc]]&gt;0)),"0000000")</f>
        <v>0100110</v>
      </c>
      <c r="M754" s="1" t="str">
        <f>VLOOKUP(Cohort[[#This Row],[Code]],Codes[],COLUMN(Codes[[#Headers],[Meaning]]),FALSE)</f>
        <v>Term scan + fetal pilot assessed at 18 months</v>
      </c>
      <c r="N754" s="1" t="str">
        <f>VLOOKUP(Cohort[[#This Row],[Code]],Codes[],COLUMN(Codes[[#Headers],[Parents Demographic]]),FALSE)</f>
        <v>Yes</v>
      </c>
      <c r="O754" s="1" t="str">
        <f>VLOOKUP(Cohort[[#This Row],[Code]],Codes[],COLUMN(Codes[[#Headers],[Mother''s Past Medical History]]),FALSE)</f>
        <v>Yes</v>
      </c>
      <c r="P754" s="1" t="str">
        <f>VLOOKUP(Cohort[[#This Row],[Code]],Codes[],COLUMN(Codes[[#Headers],[EDD + Mode of Conception]]),FALSE)</f>
        <v>Yes</v>
      </c>
      <c r="Q754" s="1" t="str">
        <f>VLOOKUP(Cohort[[#This Row],[Code]],Codes[],COLUMN(Codes[[#Headers],[Late Pregnancy History]]),FALSE)</f>
        <v>Yes</v>
      </c>
      <c r="R754" s="1" t="str">
        <f>VLOOKUP(Cohort[[#This Row],[Code]],Codes[],COLUMN(Codes[[#Headers],[Labour History]]),FALSE)</f>
        <v>Yes</v>
      </c>
      <c r="S754" s="1" t="str">
        <f>VLOOKUP(Cohort[[#This Row],[Code]],Codes[],COLUMN(Codes[[#Headers],[Baby Background Information]]),FALSE)</f>
        <v>Yes</v>
      </c>
      <c r="T754" s="1" t="str">
        <f>VLOOKUP(Cohort[[#This Row],[Code]],Codes[],COLUMN(Codes[[#Headers],[EPDS]]),FALSE)</f>
        <v>Yes</v>
      </c>
      <c r="U754" s="1" t="str">
        <f>VLOOKUP(Cohort[[#This Row],[Code]],Codes[],COLUMN(Codes[[#Headers],[Mother''s Medications]]),FALSE)</f>
        <v>Yes</v>
      </c>
      <c r="V754" s="1" t="str">
        <f>VLOOKUP(Cohort[[#This Row],[Code]],Codes[],COLUMN(Codes[[#Headers],[Baby Medications]]),FALSE)</f>
        <v>Yes</v>
      </c>
      <c r="W754" s="1" t="str">
        <f>VLOOKUP(Cohort[[#This Row],[Code]],Codes[],COLUMN(Codes[[#Headers],[Obstetric Histpry]]),FALSE)</f>
        <v>Yes</v>
      </c>
      <c r="X754" s="1" t="str">
        <f>VLOOKUP(Cohort[[#This Row],[Code]],Codes[],COLUMN(Codes[[#Headers],[18 Month Follow on Data]]),FALSE)</f>
        <v>Yes</v>
      </c>
    </row>
    <row r="755" spans="1:24" x14ac:dyDescent="0.2">
      <c r="A755" t="s">
        <v>768</v>
      </c>
      <c r="B755">
        <v>0</v>
      </c>
      <c r="C755">
        <v>0</v>
      </c>
      <c r="D755">
        <v>0</v>
      </c>
      <c r="E755">
        <v>0</v>
      </c>
      <c r="F755">
        <v>1</v>
      </c>
      <c r="G755">
        <v>1</v>
      </c>
      <c r="H755">
        <v>1</v>
      </c>
      <c r="I755" t="str" cm="1">
        <f t="array" ref="I755">TEXT(SUM(10^Code_Mask*(Cohort[[#This Row],[Fetal Pilot Scans, validated or not]:[Has child had an 18 month assessment.  NB this includes limited data, courtesy assessments etc]]&gt;0)),"0000000")</f>
        <v>0011100</v>
      </c>
      <c r="M755" s="1" t="str">
        <f>VLOOKUP(Cohort[[#This Row],[Code]],Codes[],COLUMN(Codes[[#Headers],[Meaning]]),FALSE)</f>
        <v>Pre-term and pre-term at term scans, assessed at 18 months</v>
      </c>
      <c r="N755" s="1" t="str">
        <f>VLOOKUP(Cohort[[#This Row],[Code]],Codes[],COLUMN(Codes[[#Headers],[Parents Demographic]]),FALSE)</f>
        <v>Yes</v>
      </c>
      <c r="O755" s="1" t="str">
        <f>VLOOKUP(Cohort[[#This Row],[Code]],Codes[],COLUMN(Codes[[#Headers],[Mother''s Past Medical History]]),FALSE)</f>
        <v>Yes</v>
      </c>
      <c r="P755" s="1" t="str">
        <f>VLOOKUP(Cohort[[#This Row],[Code]],Codes[],COLUMN(Codes[[#Headers],[EDD + Mode of Conception]]),FALSE)</f>
        <v>Yes</v>
      </c>
      <c r="Q755" s="1" t="str">
        <f>VLOOKUP(Cohort[[#This Row],[Code]],Codes[],COLUMN(Codes[[#Headers],[Late Pregnancy History]]),FALSE)</f>
        <v>Yes</v>
      </c>
      <c r="R755" s="1" t="str">
        <f>VLOOKUP(Cohort[[#This Row],[Code]],Codes[],COLUMN(Codes[[#Headers],[Labour History]]),FALSE)</f>
        <v>Yes</v>
      </c>
      <c r="S755" s="1" t="str">
        <f>VLOOKUP(Cohort[[#This Row],[Code]],Codes[],COLUMN(Codes[[#Headers],[Baby Background Information]]),FALSE)</f>
        <v>Yes</v>
      </c>
      <c r="T755" s="1" t="str">
        <f>VLOOKUP(Cohort[[#This Row],[Code]],Codes[],COLUMN(Codes[[#Headers],[EPDS]]),FALSE)</f>
        <v>Yes</v>
      </c>
      <c r="U755" s="1" t="str">
        <f>VLOOKUP(Cohort[[#This Row],[Code]],Codes[],COLUMN(Codes[[#Headers],[Mother''s Medications]]),FALSE)</f>
        <v>Yes</v>
      </c>
      <c r="V755" s="1" t="str">
        <f>VLOOKUP(Cohort[[#This Row],[Code]],Codes[],COLUMN(Codes[[#Headers],[Baby Medications]]),FALSE)</f>
        <v>Yes</v>
      </c>
      <c r="W755" s="1" t="str">
        <f>VLOOKUP(Cohort[[#This Row],[Code]],Codes[],COLUMN(Codes[[#Headers],[Obstetric Histpry]]),FALSE)</f>
        <v>Yes</v>
      </c>
      <c r="X755" s="1" t="str">
        <f>VLOOKUP(Cohort[[#This Row],[Code]],Codes[],COLUMN(Codes[[#Headers],[18 Month Follow on Data]]),FALSE)</f>
        <v>Yes</v>
      </c>
    </row>
    <row r="756" spans="1:24" x14ac:dyDescent="0.2">
      <c r="A756" t="s">
        <v>769</v>
      </c>
      <c r="B756">
        <v>0</v>
      </c>
      <c r="C756">
        <v>0</v>
      </c>
      <c r="D756">
        <v>0</v>
      </c>
      <c r="E756">
        <v>1</v>
      </c>
      <c r="F756">
        <v>0</v>
      </c>
      <c r="G756">
        <v>0</v>
      </c>
      <c r="H756">
        <v>1</v>
      </c>
      <c r="I756" t="str" cm="1">
        <f t="array" ref="I756">TEXT(SUM(10^Code_Mask*(Cohort[[#This Row],[Fetal Pilot Scans, validated or not]:[Has child had an 18 month assessment.  NB this includes limited data, courtesy assessments etc]]&gt;0)),"0000000")</f>
        <v>0100100</v>
      </c>
      <c r="M756" s="1" t="str">
        <f>VLOOKUP(Cohort[[#This Row],[Code]],Codes[],COLUMN(Codes[[#Headers],[Meaning]]),FALSE)</f>
        <v>Term scan, Assessed at 18 months</v>
      </c>
      <c r="N756" s="1" t="str">
        <f>VLOOKUP(Cohort[[#This Row],[Code]],Codes[],COLUMN(Codes[[#Headers],[Parents Demographic]]),FALSE)</f>
        <v>Yes</v>
      </c>
      <c r="O756" s="1" t="str">
        <f>VLOOKUP(Cohort[[#This Row],[Code]],Codes[],COLUMN(Codes[[#Headers],[Mother''s Past Medical History]]),FALSE)</f>
        <v>Yes</v>
      </c>
      <c r="P756" s="1" t="str">
        <f>VLOOKUP(Cohort[[#This Row],[Code]],Codes[],COLUMN(Codes[[#Headers],[EDD + Mode of Conception]]),FALSE)</f>
        <v>Yes</v>
      </c>
      <c r="Q756" s="1" t="str">
        <f>VLOOKUP(Cohort[[#This Row],[Code]],Codes[],COLUMN(Codes[[#Headers],[Late Pregnancy History]]),FALSE)</f>
        <v>Yes</v>
      </c>
      <c r="R756" s="1" t="str">
        <f>VLOOKUP(Cohort[[#This Row],[Code]],Codes[],COLUMN(Codes[[#Headers],[Labour History]]),FALSE)</f>
        <v>Yes</v>
      </c>
      <c r="S756" s="1" t="str">
        <f>VLOOKUP(Cohort[[#This Row],[Code]],Codes[],COLUMN(Codes[[#Headers],[Baby Background Information]]),FALSE)</f>
        <v>Yes</v>
      </c>
      <c r="T756" s="1" t="str">
        <f>VLOOKUP(Cohort[[#This Row],[Code]],Codes[],COLUMN(Codes[[#Headers],[EPDS]]),FALSE)</f>
        <v>Yes</v>
      </c>
      <c r="U756" s="1" t="str">
        <f>VLOOKUP(Cohort[[#This Row],[Code]],Codes[],COLUMN(Codes[[#Headers],[Mother''s Medications]]),FALSE)</f>
        <v>Yes</v>
      </c>
      <c r="V756" s="1" t="str">
        <f>VLOOKUP(Cohort[[#This Row],[Code]],Codes[],COLUMN(Codes[[#Headers],[Baby Medications]]),FALSE)</f>
        <v>Yes</v>
      </c>
      <c r="W756" s="1" t="str">
        <f>VLOOKUP(Cohort[[#This Row],[Code]],Codes[],COLUMN(Codes[[#Headers],[Obstetric Histpry]]),FALSE)</f>
        <v>Yes</v>
      </c>
      <c r="X756" s="1" t="str">
        <f>VLOOKUP(Cohort[[#This Row],[Code]],Codes[],COLUMN(Codes[[#Headers],[18 Month Follow on Data]]),FALSE)</f>
        <v>Yes</v>
      </c>
    </row>
    <row r="757" spans="1:24" x14ac:dyDescent="0.2">
      <c r="A757" t="s">
        <v>770</v>
      </c>
      <c r="B757">
        <v>0</v>
      </c>
      <c r="C757">
        <v>0</v>
      </c>
      <c r="D757">
        <v>0</v>
      </c>
      <c r="E757">
        <v>0</v>
      </c>
      <c r="F757">
        <v>1</v>
      </c>
      <c r="G757">
        <v>1</v>
      </c>
      <c r="H757">
        <v>1</v>
      </c>
      <c r="I757" t="str" cm="1">
        <f t="array" ref="I757">TEXT(SUM(10^Code_Mask*(Cohort[[#This Row],[Fetal Pilot Scans, validated or not]:[Has child had an 18 month assessment.  NB this includes limited data, courtesy assessments etc]]&gt;0)),"0000000")</f>
        <v>0011100</v>
      </c>
      <c r="M757" s="1" t="str">
        <f>VLOOKUP(Cohort[[#This Row],[Code]],Codes[],COLUMN(Codes[[#Headers],[Meaning]]),FALSE)</f>
        <v>Pre-term and pre-term at term scans, assessed at 18 months</v>
      </c>
      <c r="N757" s="1" t="str">
        <f>VLOOKUP(Cohort[[#This Row],[Code]],Codes[],COLUMN(Codes[[#Headers],[Parents Demographic]]),FALSE)</f>
        <v>Yes</v>
      </c>
      <c r="O757" s="1" t="str">
        <f>VLOOKUP(Cohort[[#This Row],[Code]],Codes[],COLUMN(Codes[[#Headers],[Mother''s Past Medical History]]),FALSE)</f>
        <v>Yes</v>
      </c>
      <c r="P757" s="1" t="str">
        <f>VLOOKUP(Cohort[[#This Row],[Code]],Codes[],COLUMN(Codes[[#Headers],[EDD + Mode of Conception]]),FALSE)</f>
        <v>Yes</v>
      </c>
      <c r="Q757" s="1" t="str">
        <f>VLOOKUP(Cohort[[#This Row],[Code]],Codes[],COLUMN(Codes[[#Headers],[Late Pregnancy History]]),FALSE)</f>
        <v>Yes</v>
      </c>
      <c r="R757" s="1" t="str">
        <f>VLOOKUP(Cohort[[#This Row],[Code]],Codes[],COLUMN(Codes[[#Headers],[Labour History]]),FALSE)</f>
        <v>Yes</v>
      </c>
      <c r="S757" s="1" t="str">
        <f>VLOOKUP(Cohort[[#This Row],[Code]],Codes[],COLUMN(Codes[[#Headers],[Baby Background Information]]),FALSE)</f>
        <v>Yes</v>
      </c>
      <c r="T757" s="1" t="str">
        <f>VLOOKUP(Cohort[[#This Row],[Code]],Codes[],COLUMN(Codes[[#Headers],[EPDS]]),FALSE)</f>
        <v>Yes</v>
      </c>
      <c r="U757" s="1" t="str">
        <f>VLOOKUP(Cohort[[#This Row],[Code]],Codes[],COLUMN(Codes[[#Headers],[Mother''s Medications]]),FALSE)</f>
        <v>Yes</v>
      </c>
      <c r="V757" s="1" t="str">
        <f>VLOOKUP(Cohort[[#This Row],[Code]],Codes[],COLUMN(Codes[[#Headers],[Baby Medications]]),FALSE)</f>
        <v>Yes</v>
      </c>
      <c r="W757" s="1" t="str">
        <f>VLOOKUP(Cohort[[#This Row],[Code]],Codes[],COLUMN(Codes[[#Headers],[Obstetric Histpry]]),FALSE)</f>
        <v>Yes</v>
      </c>
      <c r="X757" s="1" t="str">
        <f>VLOOKUP(Cohort[[#This Row],[Code]],Codes[],COLUMN(Codes[[#Headers],[18 Month Follow on Data]]),FALSE)</f>
        <v>Yes</v>
      </c>
    </row>
    <row r="758" spans="1:24" x14ac:dyDescent="0.2">
      <c r="A758" t="s">
        <v>771</v>
      </c>
      <c r="B758">
        <v>0</v>
      </c>
      <c r="C758">
        <v>0</v>
      </c>
      <c r="D758">
        <v>0</v>
      </c>
      <c r="E758">
        <v>0</v>
      </c>
      <c r="F758">
        <v>1</v>
      </c>
      <c r="G758">
        <v>1</v>
      </c>
      <c r="H758">
        <v>0</v>
      </c>
      <c r="I758" t="str" cm="1">
        <f t="array" ref="I758">TEXT(SUM(10^Code_Mask*(Cohort[[#This Row],[Fetal Pilot Scans, validated or not]:[Has child had an 18 month assessment.  NB this includes limited data, courtesy assessments etc]]&gt;0)),"0000000")</f>
        <v>0011000</v>
      </c>
      <c r="M758" s="1" t="str">
        <f>VLOOKUP(Cohort[[#This Row],[Code]],Codes[],COLUMN(Codes[[#Headers],[Meaning]]),FALSE)</f>
        <v>Pre-term and pre-term at term scans, not assessed</v>
      </c>
      <c r="N758" s="1" t="str">
        <f>VLOOKUP(Cohort[[#This Row],[Code]],Codes[],COLUMN(Codes[[#Headers],[Parents Demographic]]),FALSE)</f>
        <v>Yes</v>
      </c>
      <c r="O758" s="1" t="str">
        <f>VLOOKUP(Cohort[[#This Row],[Code]],Codes[],COLUMN(Codes[[#Headers],[Mother''s Past Medical History]]),FALSE)</f>
        <v>Yes</v>
      </c>
      <c r="P758" s="1" t="str">
        <f>VLOOKUP(Cohort[[#This Row],[Code]],Codes[],COLUMN(Codes[[#Headers],[EDD + Mode of Conception]]),FALSE)</f>
        <v>Yes</v>
      </c>
      <c r="Q758" s="1" t="str">
        <f>VLOOKUP(Cohort[[#This Row],[Code]],Codes[],COLUMN(Codes[[#Headers],[Late Pregnancy History]]),FALSE)</f>
        <v>Yes</v>
      </c>
      <c r="R758" s="1" t="str">
        <f>VLOOKUP(Cohort[[#This Row],[Code]],Codes[],COLUMN(Codes[[#Headers],[Labour History]]),FALSE)</f>
        <v>Yes</v>
      </c>
      <c r="S758" s="1" t="str">
        <f>VLOOKUP(Cohort[[#This Row],[Code]],Codes[],COLUMN(Codes[[#Headers],[Baby Background Information]]),FALSE)</f>
        <v>Yes</v>
      </c>
      <c r="T758" s="1" t="str">
        <f>VLOOKUP(Cohort[[#This Row],[Code]],Codes[],COLUMN(Codes[[#Headers],[EPDS]]),FALSE)</f>
        <v>Yes</v>
      </c>
      <c r="U758" s="1" t="str">
        <f>VLOOKUP(Cohort[[#This Row],[Code]],Codes[],COLUMN(Codes[[#Headers],[Mother''s Medications]]),FALSE)</f>
        <v>Yes</v>
      </c>
      <c r="V758" s="1" t="str">
        <f>VLOOKUP(Cohort[[#This Row],[Code]],Codes[],COLUMN(Codes[[#Headers],[Baby Medications]]),FALSE)</f>
        <v>Yes</v>
      </c>
      <c r="W758" s="1" t="str">
        <f>VLOOKUP(Cohort[[#This Row],[Code]],Codes[],COLUMN(Codes[[#Headers],[Obstetric Histpry]]),FALSE)</f>
        <v>Yes</v>
      </c>
      <c r="X758" s="1" t="str">
        <f>VLOOKUP(Cohort[[#This Row],[Code]],Codes[],COLUMN(Codes[[#Headers],[18 Month Follow on Data]]),FALSE)</f>
        <v>No</v>
      </c>
    </row>
    <row r="759" spans="1:24" x14ac:dyDescent="0.2">
      <c r="A759" t="s">
        <v>772</v>
      </c>
      <c r="B759">
        <v>1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 t="str" cm="1">
        <f t="array" ref="I759">TEXT(SUM(10^Code_Mask*(Cohort[[#This Row],[Fetal Pilot Scans, validated or not]:[Has child had an 18 month assessment.  NB this includes limited data, courtesy assessments etc]]&gt;0)),"0000000")</f>
        <v>0000010</v>
      </c>
      <c r="M759" s="1" t="str">
        <f>VLOOKUP(Cohort[[#This Row],[Code]],Codes[],COLUMN(Codes[[#Headers],[Meaning]]),FALSE)</f>
        <v>Fetal pilot.  Not assessed.  Enrolment, EPDS, not cleaned</v>
      </c>
      <c r="N759" s="1" t="str">
        <f>VLOOKUP(Cohort[[#This Row],[Code]],Codes[],COLUMN(Codes[[#Headers],[Parents Demographic]]),FALSE)</f>
        <v>Yes - uncleaned</v>
      </c>
      <c r="O759" s="1" t="str">
        <f>VLOOKUP(Cohort[[#This Row],[Code]],Codes[],COLUMN(Codes[[#Headers],[Mother''s Past Medical History]]),FALSE)</f>
        <v>Yes - uncleaned</v>
      </c>
      <c r="P759" s="1" t="str">
        <f>VLOOKUP(Cohort[[#This Row],[Code]],Codes[],COLUMN(Codes[[#Headers],[EDD + Mode of Conception]]),FALSE)</f>
        <v>Yes - uncleaned</v>
      </c>
      <c r="Q759" s="1" t="str">
        <f>VLOOKUP(Cohort[[#This Row],[Code]],Codes[],COLUMN(Codes[[#Headers],[Late Pregnancy History]]),FALSE)</f>
        <v>No</v>
      </c>
      <c r="R759" s="1" t="str">
        <f>VLOOKUP(Cohort[[#This Row],[Code]],Codes[],COLUMN(Codes[[#Headers],[Labour History]]),FALSE)</f>
        <v>No</v>
      </c>
      <c r="S759" s="1" t="str">
        <f>VLOOKUP(Cohort[[#This Row],[Code]],Codes[],COLUMN(Codes[[#Headers],[Baby Background Information]]),FALSE)</f>
        <v>No</v>
      </c>
      <c r="T759" s="1" t="str">
        <f>VLOOKUP(Cohort[[#This Row],[Code]],Codes[],COLUMN(Codes[[#Headers],[EPDS]]),FALSE)</f>
        <v>Yes</v>
      </c>
      <c r="U759" s="1" t="str">
        <f>VLOOKUP(Cohort[[#This Row],[Code]],Codes[],COLUMN(Codes[[#Headers],[Mother''s Medications]]),FALSE)</f>
        <v>Yes - uncleaned</v>
      </c>
      <c r="V759" s="1" t="str">
        <f>VLOOKUP(Cohort[[#This Row],[Code]],Codes[],COLUMN(Codes[[#Headers],[Baby Medications]]),FALSE)</f>
        <v>No</v>
      </c>
      <c r="W759" s="1" t="str">
        <f>VLOOKUP(Cohort[[#This Row],[Code]],Codes[],COLUMN(Codes[[#Headers],[Obstetric Histpry]]),FALSE)</f>
        <v>Yes - uncleaned</v>
      </c>
      <c r="X759" s="1" t="str">
        <f>VLOOKUP(Cohort[[#This Row],[Code]],Codes[],COLUMN(Codes[[#Headers],[18 Month Follow on Data]]),FALSE)</f>
        <v>No</v>
      </c>
    </row>
    <row r="760" spans="1:24" x14ac:dyDescent="0.2">
      <c r="A760" t="s">
        <v>773</v>
      </c>
      <c r="B760">
        <v>1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 t="str" cm="1">
        <f t="array" ref="I760">TEXT(SUM(10^Code_Mask*(Cohort[[#This Row],[Fetal Pilot Scans, validated or not]:[Has child had an 18 month assessment.  NB this includes limited data, courtesy assessments etc]]&gt;0)),"0000000")</f>
        <v>0000010</v>
      </c>
      <c r="M760" s="1" t="str">
        <f>VLOOKUP(Cohort[[#This Row],[Code]],Codes[],COLUMN(Codes[[#Headers],[Meaning]]),FALSE)</f>
        <v>Fetal pilot.  Not assessed.  Enrolment, EPDS, not cleaned</v>
      </c>
      <c r="N760" s="1" t="str">
        <f>VLOOKUP(Cohort[[#This Row],[Code]],Codes[],COLUMN(Codes[[#Headers],[Parents Demographic]]),FALSE)</f>
        <v>Yes - uncleaned</v>
      </c>
      <c r="O760" s="1" t="str">
        <f>VLOOKUP(Cohort[[#This Row],[Code]],Codes[],COLUMN(Codes[[#Headers],[Mother''s Past Medical History]]),FALSE)</f>
        <v>Yes - uncleaned</v>
      </c>
      <c r="P760" s="1" t="str">
        <f>VLOOKUP(Cohort[[#This Row],[Code]],Codes[],COLUMN(Codes[[#Headers],[EDD + Mode of Conception]]),FALSE)</f>
        <v>Yes - uncleaned</v>
      </c>
      <c r="Q760" s="1" t="str">
        <f>VLOOKUP(Cohort[[#This Row],[Code]],Codes[],COLUMN(Codes[[#Headers],[Late Pregnancy History]]),FALSE)</f>
        <v>No</v>
      </c>
      <c r="R760" s="1" t="str">
        <f>VLOOKUP(Cohort[[#This Row],[Code]],Codes[],COLUMN(Codes[[#Headers],[Labour History]]),FALSE)</f>
        <v>No</v>
      </c>
      <c r="S760" s="1" t="str">
        <f>VLOOKUP(Cohort[[#This Row],[Code]],Codes[],COLUMN(Codes[[#Headers],[Baby Background Information]]),FALSE)</f>
        <v>No</v>
      </c>
      <c r="T760" s="1" t="str">
        <f>VLOOKUP(Cohort[[#This Row],[Code]],Codes[],COLUMN(Codes[[#Headers],[EPDS]]),FALSE)</f>
        <v>Yes</v>
      </c>
      <c r="U760" s="1" t="str">
        <f>VLOOKUP(Cohort[[#This Row],[Code]],Codes[],COLUMN(Codes[[#Headers],[Mother''s Medications]]),FALSE)</f>
        <v>Yes - uncleaned</v>
      </c>
      <c r="V760" s="1" t="str">
        <f>VLOOKUP(Cohort[[#This Row],[Code]],Codes[],COLUMN(Codes[[#Headers],[Baby Medications]]),FALSE)</f>
        <v>No</v>
      </c>
      <c r="W760" s="1" t="str">
        <f>VLOOKUP(Cohort[[#This Row],[Code]],Codes[],COLUMN(Codes[[#Headers],[Obstetric Histpry]]),FALSE)</f>
        <v>Yes - uncleaned</v>
      </c>
      <c r="X760" s="1" t="str">
        <f>VLOOKUP(Cohort[[#This Row],[Code]],Codes[],COLUMN(Codes[[#Headers],[18 Month Follow on Data]]),FALSE)</f>
        <v>No</v>
      </c>
    </row>
    <row r="761" spans="1:24" x14ac:dyDescent="0.2">
      <c r="A761" t="s">
        <v>774</v>
      </c>
      <c r="B761">
        <v>1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 t="str" cm="1">
        <f t="array" ref="I761">TEXT(SUM(10^Code_Mask*(Cohort[[#This Row],[Fetal Pilot Scans, validated or not]:[Has child had an 18 month assessment.  NB this includes limited data, courtesy assessments etc]]&gt;0)),"0000000")</f>
        <v>0000010</v>
      </c>
      <c r="M761" s="1" t="str">
        <f>VLOOKUP(Cohort[[#This Row],[Code]],Codes[],COLUMN(Codes[[#Headers],[Meaning]]),FALSE)</f>
        <v>Fetal pilot.  Not assessed.  Enrolment, EPDS, not cleaned</v>
      </c>
      <c r="N761" s="1" t="str">
        <f>VLOOKUP(Cohort[[#This Row],[Code]],Codes[],COLUMN(Codes[[#Headers],[Parents Demographic]]),FALSE)</f>
        <v>Yes - uncleaned</v>
      </c>
      <c r="O761" s="1" t="str">
        <f>VLOOKUP(Cohort[[#This Row],[Code]],Codes[],COLUMN(Codes[[#Headers],[Mother''s Past Medical History]]),FALSE)</f>
        <v>Yes - uncleaned</v>
      </c>
      <c r="P761" s="1" t="str">
        <f>VLOOKUP(Cohort[[#This Row],[Code]],Codes[],COLUMN(Codes[[#Headers],[EDD + Mode of Conception]]),FALSE)</f>
        <v>Yes - uncleaned</v>
      </c>
      <c r="Q761" s="1" t="str">
        <f>VLOOKUP(Cohort[[#This Row],[Code]],Codes[],COLUMN(Codes[[#Headers],[Late Pregnancy History]]),FALSE)</f>
        <v>No</v>
      </c>
      <c r="R761" s="1" t="str">
        <f>VLOOKUP(Cohort[[#This Row],[Code]],Codes[],COLUMN(Codes[[#Headers],[Labour History]]),FALSE)</f>
        <v>No</v>
      </c>
      <c r="S761" s="1" t="str">
        <f>VLOOKUP(Cohort[[#This Row],[Code]],Codes[],COLUMN(Codes[[#Headers],[Baby Background Information]]),FALSE)</f>
        <v>No</v>
      </c>
      <c r="T761" s="1" t="str">
        <f>VLOOKUP(Cohort[[#This Row],[Code]],Codes[],COLUMN(Codes[[#Headers],[EPDS]]),FALSE)</f>
        <v>Yes</v>
      </c>
      <c r="U761" s="1" t="str">
        <f>VLOOKUP(Cohort[[#This Row],[Code]],Codes[],COLUMN(Codes[[#Headers],[Mother''s Medications]]),FALSE)</f>
        <v>Yes - uncleaned</v>
      </c>
      <c r="V761" s="1" t="str">
        <f>VLOOKUP(Cohort[[#This Row],[Code]],Codes[],COLUMN(Codes[[#Headers],[Baby Medications]]),FALSE)</f>
        <v>No</v>
      </c>
      <c r="W761" s="1" t="str">
        <f>VLOOKUP(Cohort[[#This Row],[Code]],Codes[],COLUMN(Codes[[#Headers],[Obstetric Histpry]]),FALSE)</f>
        <v>Yes - uncleaned</v>
      </c>
      <c r="X761" s="1" t="str">
        <f>VLOOKUP(Cohort[[#This Row],[Code]],Codes[],COLUMN(Codes[[#Headers],[18 Month Follow on Data]]),FALSE)</f>
        <v>No</v>
      </c>
    </row>
    <row r="762" spans="1:24" x14ac:dyDescent="0.2">
      <c r="A762" t="s">
        <v>775</v>
      </c>
      <c r="B762">
        <v>1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 t="str" cm="1">
        <f t="array" ref="I762">TEXT(SUM(10^Code_Mask*(Cohort[[#This Row],[Fetal Pilot Scans, validated or not]:[Has child had an 18 month assessment.  NB this includes limited data, courtesy assessments etc]]&gt;0)),"0000000")</f>
        <v>0000010</v>
      </c>
      <c r="M762" s="1" t="str">
        <f>VLOOKUP(Cohort[[#This Row],[Code]],Codes[],COLUMN(Codes[[#Headers],[Meaning]]),FALSE)</f>
        <v>Fetal pilot.  Not assessed.  Enrolment, EPDS, not cleaned</v>
      </c>
      <c r="N762" s="1" t="str">
        <f>VLOOKUP(Cohort[[#This Row],[Code]],Codes[],COLUMN(Codes[[#Headers],[Parents Demographic]]),FALSE)</f>
        <v>Yes - uncleaned</v>
      </c>
      <c r="O762" s="1" t="str">
        <f>VLOOKUP(Cohort[[#This Row],[Code]],Codes[],COLUMN(Codes[[#Headers],[Mother''s Past Medical History]]),FALSE)</f>
        <v>Yes - uncleaned</v>
      </c>
      <c r="P762" s="1" t="str">
        <f>VLOOKUP(Cohort[[#This Row],[Code]],Codes[],COLUMN(Codes[[#Headers],[EDD + Mode of Conception]]),FALSE)</f>
        <v>Yes - uncleaned</v>
      </c>
      <c r="Q762" s="1" t="str">
        <f>VLOOKUP(Cohort[[#This Row],[Code]],Codes[],COLUMN(Codes[[#Headers],[Late Pregnancy History]]),FALSE)</f>
        <v>No</v>
      </c>
      <c r="R762" s="1" t="str">
        <f>VLOOKUP(Cohort[[#This Row],[Code]],Codes[],COLUMN(Codes[[#Headers],[Labour History]]),FALSE)</f>
        <v>No</v>
      </c>
      <c r="S762" s="1" t="str">
        <f>VLOOKUP(Cohort[[#This Row],[Code]],Codes[],COLUMN(Codes[[#Headers],[Baby Background Information]]),FALSE)</f>
        <v>No</v>
      </c>
      <c r="T762" s="1" t="str">
        <f>VLOOKUP(Cohort[[#This Row],[Code]],Codes[],COLUMN(Codes[[#Headers],[EPDS]]),FALSE)</f>
        <v>Yes</v>
      </c>
      <c r="U762" s="1" t="str">
        <f>VLOOKUP(Cohort[[#This Row],[Code]],Codes[],COLUMN(Codes[[#Headers],[Mother''s Medications]]),FALSE)</f>
        <v>Yes - uncleaned</v>
      </c>
      <c r="V762" s="1" t="str">
        <f>VLOOKUP(Cohort[[#This Row],[Code]],Codes[],COLUMN(Codes[[#Headers],[Baby Medications]]),FALSE)</f>
        <v>No</v>
      </c>
      <c r="W762" s="1" t="str">
        <f>VLOOKUP(Cohort[[#This Row],[Code]],Codes[],COLUMN(Codes[[#Headers],[Obstetric Histpry]]),FALSE)</f>
        <v>Yes - uncleaned</v>
      </c>
      <c r="X762" s="1" t="str">
        <f>VLOOKUP(Cohort[[#This Row],[Code]],Codes[],COLUMN(Codes[[#Headers],[18 Month Follow on Data]]),FALSE)</f>
        <v>No</v>
      </c>
    </row>
    <row r="763" spans="1:24" x14ac:dyDescent="0.2">
      <c r="A763" t="s">
        <v>776</v>
      </c>
      <c r="B763">
        <v>1</v>
      </c>
      <c r="C763">
        <v>0</v>
      </c>
      <c r="D763">
        <v>0</v>
      </c>
      <c r="E763">
        <v>1</v>
      </c>
      <c r="F763">
        <v>0</v>
      </c>
      <c r="G763">
        <v>0</v>
      </c>
      <c r="H763">
        <v>1</v>
      </c>
      <c r="I763" t="str" cm="1">
        <f t="array" ref="I763">TEXT(SUM(10^Code_Mask*(Cohort[[#This Row],[Fetal Pilot Scans, validated or not]:[Has child had an 18 month assessment.  NB this includes limited data, courtesy assessments etc]]&gt;0)),"0000000")</f>
        <v>0100110</v>
      </c>
      <c r="M763" s="1" t="str">
        <f>VLOOKUP(Cohort[[#This Row],[Code]],Codes[],COLUMN(Codes[[#Headers],[Meaning]]),FALSE)</f>
        <v>Term scan + fetal pilot assessed at 18 months</v>
      </c>
      <c r="N763" s="1" t="str">
        <f>VLOOKUP(Cohort[[#This Row],[Code]],Codes[],COLUMN(Codes[[#Headers],[Parents Demographic]]),FALSE)</f>
        <v>Yes</v>
      </c>
      <c r="O763" s="1" t="str">
        <f>VLOOKUP(Cohort[[#This Row],[Code]],Codes[],COLUMN(Codes[[#Headers],[Mother''s Past Medical History]]),FALSE)</f>
        <v>Yes</v>
      </c>
      <c r="P763" s="1" t="str">
        <f>VLOOKUP(Cohort[[#This Row],[Code]],Codes[],COLUMN(Codes[[#Headers],[EDD + Mode of Conception]]),FALSE)</f>
        <v>Yes</v>
      </c>
      <c r="Q763" s="1" t="str">
        <f>VLOOKUP(Cohort[[#This Row],[Code]],Codes[],COLUMN(Codes[[#Headers],[Late Pregnancy History]]),FALSE)</f>
        <v>Yes</v>
      </c>
      <c r="R763" s="1" t="str">
        <f>VLOOKUP(Cohort[[#This Row],[Code]],Codes[],COLUMN(Codes[[#Headers],[Labour History]]),FALSE)</f>
        <v>Yes</v>
      </c>
      <c r="S763" s="1" t="str">
        <f>VLOOKUP(Cohort[[#This Row],[Code]],Codes[],COLUMN(Codes[[#Headers],[Baby Background Information]]),FALSE)</f>
        <v>Yes</v>
      </c>
      <c r="T763" s="1" t="str">
        <f>VLOOKUP(Cohort[[#This Row],[Code]],Codes[],COLUMN(Codes[[#Headers],[EPDS]]),FALSE)</f>
        <v>Yes</v>
      </c>
      <c r="U763" s="1" t="str">
        <f>VLOOKUP(Cohort[[#This Row],[Code]],Codes[],COLUMN(Codes[[#Headers],[Mother''s Medications]]),FALSE)</f>
        <v>Yes</v>
      </c>
      <c r="V763" s="1" t="str">
        <f>VLOOKUP(Cohort[[#This Row],[Code]],Codes[],COLUMN(Codes[[#Headers],[Baby Medications]]),FALSE)</f>
        <v>Yes</v>
      </c>
      <c r="W763" s="1" t="str">
        <f>VLOOKUP(Cohort[[#This Row],[Code]],Codes[],COLUMN(Codes[[#Headers],[Obstetric Histpry]]),FALSE)</f>
        <v>Yes</v>
      </c>
      <c r="X763" s="1" t="str">
        <f>VLOOKUP(Cohort[[#This Row],[Code]],Codes[],COLUMN(Codes[[#Headers],[18 Month Follow on Data]]),FALSE)</f>
        <v>Yes</v>
      </c>
    </row>
    <row r="764" spans="1:24" x14ac:dyDescent="0.2">
      <c r="A764" t="s">
        <v>777</v>
      </c>
      <c r="B764">
        <v>0</v>
      </c>
      <c r="C764">
        <v>0</v>
      </c>
      <c r="D764">
        <v>0</v>
      </c>
      <c r="E764">
        <v>1</v>
      </c>
      <c r="F764">
        <v>0</v>
      </c>
      <c r="G764">
        <v>0</v>
      </c>
      <c r="H764">
        <v>1</v>
      </c>
      <c r="I764" t="str" cm="1">
        <f t="array" ref="I764">TEXT(SUM(10^Code_Mask*(Cohort[[#This Row],[Fetal Pilot Scans, validated or not]:[Has child had an 18 month assessment.  NB this includes limited data, courtesy assessments etc]]&gt;0)),"0000000")</f>
        <v>0100100</v>
      </c>
      <c r="M764" s="1" t="str">
        <f>VLOOKUP(Cohort[[#This Row],[Code]],Codes[],COLUMN(Codes[[#Headers],[Meaning]]),FALSE)</f>
        <v>Term scan, Assessed at 18 months</v>
      </c>
      <c r="N764" s="1" t="str">
        <f>VLOOKUP(Cohort[[#This Row],[Code]],Codes[],COLUMN(Codes[[#Headers],[Parents Demographic]]),FALSE)</f>
        <v>Yes</v>
      </c>
      <c r="O764" s="1" t="str">
        <f>VLOOKUP(Cohort[[#This Row],[Code]],Codes[],COLUMN(Codes[[#Headers],[Mother''s Past Medical History]]),FALSE)</f>
        <v>Yes</v>
      </c>
      <c r="P764" s="1" t="str">
        <f>VLOOKUP(Cohort[[#This Row],[Code]],Codes[],COLUMN(Codes[[#Headers],[EDD + Mode of Conception]]),FALSE)</f>
        <v>Yes</v>
      </c>
      <c r="Q764" s="1" t="str">
        <f>VLOOKUP(Cohort[[#This Row],[Code]],Codes[],COLUMN(Codes[[#Headers],[Late Pregnancy History]]),FALSE)</f>
        <v>Yes</v>
      </c>
      <c r="R764" s="1" t="str">
        <f>VLOOKUP(Cohort[[#This Row],[Code]],Codes[],COLUMN(Codes[[#Headers],[Labour History]]),FALSE)</f>
        <v>Yes</v>
      </c>
      <c r="S764" s="1" t="str">
        <f>VLOOKUP(Cohort[[#This Row],[Code]],Codes[],COLUMN(Codes[[#Headers],[Baby Background Information]]),FALSE)</f>
        <v>Yes</v>
      </c>
      <c r="T764" s="1" t="str">
        <f>VLOOKUP(Cohort[[#This Row],[Code]],Codes[],COLUMN(Codes[[#Headers],[EPDS]]),FALSE)</f>
        <v>Yes</v>
      </c>
      <c r="U764" s="1" t="str">
        <f>VLOOKUP(Cohort[[#This Row],[Code]],Codes[],COLUMN(Codes[[#Headers],[Mother''s Medications]]),FALSE)</f>
        <v>Yes</v>
      </c>
      <c r="V764" s="1" t="str">
        <f>VLOOKUP(Cohort[[#This Row],[Code]],Codes[],COLUMN(Codes[[#Headers],[Baby Medications]]),FALSE)</f>
        <v>Yes</v>
      </c>
      <c r="W764" s="1" t="str">
        <f>VLOOKUP(Cohort[[#This Row],[Code]],Codes[],COLUMN(Codes[[#Headers],[Obstetric Histpry]]),FALSE)</f>
        <v>Yes</v>
      </c>
      <c r="X764" s="1" t="str">
        <f>VLOOKUP(Cohort[[#This Row],[Code]],Codes[],COLUMN(Codes[[#Headers],[18 Month Follow on Data]]),FALSE)</f>
        <v>Yes</v>
      </c>
    </row>
    <row r="765" spans="1:24" x14ac:dyDescent="0.2">
      <c r="A765" t="s">
        <v>778</v>
      </c>
      <c r="B765">
        <v>1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 t="str" cm="1">
        <f t="array" ref="I765">TEXT(SUM(10^Code_Mask*(Cohort[[#This Row],[Fetal Pilot Scans, validated or not]:[Has child had an 18 month assessment.  NB this includes limited data, courtesy assessments etc]]&gt;0)),"0000000")</f>
        <v>0000010</v>
      </c>
      <c r="M765" s="1" t="str">
        <f>VLOOKUP(Cohort[[#This Row],[Code]],Codes[],COLUMN(Codes[[#Headers],[Meaning]]),FALSE)</f>
        <v>Fetal pilot.  Not assessed.  Enrolment, EPDS, not cleaned</v>
      </c>
      <c r="N765" s="1" t="str">
        <f>VLOOKUP(Cohort[[#This Row],[Code]],Codes[],COLUMN(Codes[[#Headers],[Parents Demographic]]),FALSE)</f>
        <v>Yes - uncleaned</v>
      </c>
      <c r="O765" s="1" t="str">
        <f>VLOOKUP(Cohort[[#This Row],[Code]],Codes[],COLUMN(Codes[[#Headers],[Mother''s Past Medical History]]),FALSE)</f>
        <v>Yes - uncleaned</v>
      </c>
      <c r="P765" s="1" t="str">
        <f>VLOOKUP(Cohort[[#This Row],[Code]],Codes[],COLUMN(Codes[[#Headers],[EDD + Mode of Conception]]),FALSE)</f>
        <v>Yes - uncleaned</v>
      </c>
      <c r="Q765" s="1" t="str">
        <f>VLOOKUP(Cohort[[#This Row],[Code]],Codes[],COLUMN(Codes[[#Headers],[Late Pregnancy History]]),FALSE)</f>
        <v>No</v>
      </c>
      <c r="R765" s="1" t="str">
        <f>VLOOKUP(Cohort[[#This Row],[Code]],Codes[],COLUMN(Codes[[#Headers],[Labour History]]),FALSE)</f>
        <v>No</v>
      </c>
      <c r="S765" s="1" t="str">
        <f>VLOOKUP(Cohort[[#This Row],[Code]],Codes[],COLUMN(Codes[[#Headers],[Baby Background Information]]),FALSE)</f>
        <v>No</v>
      </c>
      <c r="T765" s="1" t="str">
        <f>VLOOKUP(Cohort[[#This Row],[Code]],Codes[],COLUMN(Codes[[#Headers],[EPDS]]),FALSE)</f>
        <v>Yes</v>
      </c>
      <c r="U765" s="1" t="str">
        <f>VLOOKUP(Cohort[[#This Row],[Code]],Codes[],COLUMN(Codes[[#Headers],[Mother''s Medications]]),FALSE)</f>
        <v>Yes - uncleaned</v>
      </c>
      <c r="V765" s="1" t="str">
        <f>VLOOKUP(Cohort[[#This Row],[Code]],Codes[],COLUMN(Codes[[#Headers],[Baby Medications]]),FALSE)</f>
        <v>No</v>
      </c>
      <c r="W765" s="1" t="str">
        <f>VLOOKUP(Cohort[[#This Row],[Code]],Codes[],COLUMN(Codes[[#Headers],[Obstetric Histpry]]),FALSE)</f>
        <v>Yes - uncleaned</v>
      </c>
      <c r="X765" s="1" t="str">
        <f>VLOOKUP(Cohort[[#This Row],[Code]],Codes[],COLUMN(Codes[[#Headers],[18 Month Follow on Data]]),FALSE)</f>
        <v>No</v>
      </c>
    </row>
    <row r="766" spans="1:24" x14ac:dyDescent="0.2">
      <c r="A766" t="s">
        <v>779</v>
      </c>
      <c r="B766">
        <v>1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 t="str" cm="1">
        <f t="array" ref="I766">TEXT(SUM(10^Code_Mask*(Cohort[[#This Row],[Fetal Pilot Scans, validated or not]:[Has child had an 18 month assessment.  NB this includes limited data, courtesy assessments etc]]&gt;0)),"0000000")</f>
        <v>0000010</v>
      </c>
      <c r="M766" s="1" t="str">
        <f>VLOOKUP(Cohort[[#This Row],[Code]],Codes[],COLUMN(Codes[[#Headers],[Meaning]]),FALSE)</f>
        <v>Fetal pilot.  Not assessed.  Enrolment, EPDS, not cleaned</v>
      </c>
      <c r="N766" s="1" t="str">
        <f>VLOOKUP(Cohort[[#This Row],[Code]],Codes[],COLUMN(Codes[[#Headers],[Parents Demographic]]),FALSE)</f>
        <v>Yes - uncleaned</v>
      </c>
      <c r="O766" s="1" t="str">
        <f>VLOOKUP(Cohort[[#This Row],[Code]],Codes[],COLUMN(Codes[[#Headers],[Mother''s Past Medical History]]),FALSE)</f>
        <v>Yes - uncleaned</v>
      </c>
      <c r="P766" s="1" t="str">
        <f>VLOOKUP(Cohort[[#This Row],[Code]],Codes[],COLUMN(Codes[[#Headers],[EDD + Mode of Conception]]),FALSE)</f>
        <v>Yes - uncleaned</v>
      </c>
      <c r="Q766" s="1" t="str">
        <f>VLOOKUP(Cohort[[#This Row],[Code]],Codes[],COLUMN(Codes[[#Headers],[Late Pregnancy History]]),FALSE)</f>
        <v>No</v>
      </c>
      <c r="R766" s="1" t="str">
        <f>VLOOKUP(Cohort[[#This Row],[Code]],Codes[],COLUMN(Codes[[#Headers],[Labour History]]),FALSE)</f>
        <v>No</v>
      </c>
      <c r="S766" s="1" t="str">
        <f>VLOOKUP(Cohort[[#This Row],[Code]],Codes[],COLUMN(Codes[[#Headers],[Baby Background Information]]),FALSE)</f>
        <v>No</v>
      </c>
      <c r="T766" s="1" t="str">
        <f>VLOOKUP(Cohort[[#This Row],[Code]],Codes[],COLUMN(Codes[[#Headers],[EPDS]]),FALSE)</f>
        <v>Yes</v>
      </c>
      <c r="U766" s="1" t="str">
        <f>VLOOKUP(Cohort[[#This Row],[Code]],Codes[],COLUMN(Codes[[#Headers],[Mother''s Medications]]),FALSE)</f>
        <v>Yes - uncleaned</v>
      </c>
      <c r="V766" s="1" t="str">
        <f>VLOOKUP(Cohort[[#This Row],[Code]],Codes[],COLUMN(Codes[[#Headers],[Baby Medications]]),FALSE)</f>
        <v>No</v>
      </c>
      <c r="W766" s="1" t="str">
        <f>VLOOKUP(Cohort[[#This Row],[Code]],Codes[],COLUMN(Codes[[#Headers],[Obstetric Histpry]]),FALSE)</f>
        <v>Yes - uncleaned</v>
      </c>
      <c r="X766" s="1" t="str">
        <f>VLOOKUP(Cohort[[#This Row],[Code]],Codes[],COLUMN(Codes[[#Headers],[18 Month Follow on Data]]),FALSE)</f>
        <v>No</v>
      </c>
    </row>
    <row r="767" spans="1:24" x14ac:dyDescent="0.2">
      <c r="A767" t="s">
        <v>780</v>
      </c>
      <c r="B767">
        <v>1</v>
      </c>
      <c r="C767">
        <v>0</v>
      </c>
      <c r="D767">
        <v>0</v>
      </c>
      <c r="E767">
        <v>1</v>
      </c>
      <c r="F767">
        <v>0</v>
      </c>
      <c r="G767">
        <v>0</v>
      </c>
      <c r="H767">
        <v>1</v>
      </c>
      <c r="I767" t="str" cm="1">
        <f t="array" ref="I767">TEXT(SUM(10^Code_Mask*(Cohort[[#This Row],[Fetal Pilot Scans, validated or not]:[Has child had an 18 month assessment.  NB this includes limited data, courtesy assessments etc]]&gt;0)),"0000000")</f>
        <v>0100110</v>
      </c>
      <c r="M767" s="1" t="str">
        <f>VLOOKUP(Cohort[[#This Row],[Code]],Codes[],COLUMN(Codes[[#Headers],[Meaning]]),FALSE)</f>
        <v>Term scan + fetal pilot assessed at 18 months</v>
      </c>
      <c r="N767" s="1" t="str">
        <f>VLOOKUP(Cohort[[#This Row],[Code]],Codes[],COLUMN(Codes[[#Headers],[Parents Demographic]]),FALSE)</f>
        <v>Yes</v>
      </c>
      <c r="O767" s="1" t="str">
        <f>VLOOKUP(Cohort[[#This Row],[Code]],Codes[],COLUMN(Codes[[#Headers],[Mother''s Past Medical History]]),FALSE)</f>
        <v>Yes</v>
      </c>
      <c r="P767" s="1" t="str">
        <f>VLOOKUP(Cohort[[#This Row],[Code]],Codes[],COLUMN(Codes[[#Headers],[EDD + Mode of Conception]]),FALSE)</f>
        <v>Yes</v>
      </c>
      <c r="Q767" s="1" t="str">
        <f>VLOOKUP(Cohort[[#This Row],[Code]],Codes[],COLUMN(Codes[[#Headers],[Late Pregnancy History]]),FALSE)</f>
        <v>Yes</v>
      </c>
      <c r="R767" s="1" t="str">
        <f>VLOOKUP(Cohort[[#This Row],[Code]],Codes[],COLUMN(Codes[[#Headers],[Labour History]]),FALSE)</f>
        <v>Yes</v>
      </c>
      <c r="S767" s="1" t="str">
        <f>VLOOKUP(Cohort[[#This Row],[Code]],Codes[],COLUMN(Codes[[#Headers],[Baby Background Information]]),FALSE)</f>
        <v>Yes</v>
      </c>
      <c r="T767" s="1" t="str">
        <f>VLOOKUP(Cohort[[#This Row],[Code]],Codes[],COLUMN(Codes[[#Headers],[EPDS]]),FALSE)</f>
        <v>Yes</v>
      </c>
      <c r="U767" s="1" t="str">
        <f>VLOOKUP(Cohort[[#This Row],[Code]],Codes[],COLUMN(Codes[[#Headers],[Mother''s Medications]]),FALSE)</f>
        <v>Yes</v>
      </c>
      <c r="V767" s="1" t="str">
        <f>VLOOKUP(Cohort[[#This Row],[Code]],Codes[],COLUMN(Codes[[#Headers],[Baby Medications]]),FALSE)</f>
        <v>Yes</v>
      </c>
      <c r="W767" s="1" t="str">
        <f>VLOOKUP(Cohort[[#This Row],[Code]],Codes[],COLUMN(Codes[[#Headers],[Obstetric Histpry]]),FALSE)</f>
        <v>Yes</v>
      </c>
      <c r="X767" s="1" t="str">
        <f>VLOOKUP(Cohort[[#This Row],[Code]],Codes[],COLUMN(Codes[[#Headers],[18 Month Follow on Data]]),FALSE)</f>
        <v>Yes</v>
      </c>
    </row>
    <row r="768" spans="1:24" x14ac:dyDescent="0.2">
      <c r="A768" t="s">
        <v>781</v>
      </c>
      <c r="B768">
        <v>1</v>
      </c>
      <c r="C768">
        <v>0</v>
      </c>
      <c r="D768">
        <v>0</v>
      </c>
      <c r="E768">
        <v>1</v>
      </c>
      <c r="F768">
        <v>0</v>
      </c>
      <c r="G768">
        <v>0</v>
      </c>
      <c r="H768">
        <v>1</v>
      </c>
      <c r="I768" t="str" cm="1">
        <f t="array" ref="I768">TEXT(SUM(10^Code_Mask*(Cohort[[#This Row],[Fetal Pilot Scans, validated or not]:[Has child had an 18 month assessment.  NB this includes limited data, courtesy assessments etc]]&gt;0)),"0000000")</f>
        <v>0100110</v>
      </c>
      <c r="M768" s="1" t="str">
        <f>VLOOKUP(Cohort[[#This Row],[Code]],Codes[],COLUMN(Codes[[#Headers],[Meaning]]),FALSE)</f>
        <v>Term scan + fetal pilot assessed at 18 months</v>
      </c>
      <c r="N768" s="1" t="str">
        <f>VLOOKUP(Cohort[[#This Row],[Code]],Codes[],COLUMN(Codes[[#Headers],[Parents Demographic]]),FALSE)</f>
        <v>Yes</v>
      </c>
      <c r="O768" s="1" t="str">
        <f>VLOOKUP(Cohort[[#This Row],[Code]],Codes[],COLUMN(Codes[[#Headers],[Mother''s Past Medical History]]),FALSE)</f>
        <v>Yes</v>
      </c>
      <c r="P768" s="1" t="str">
        <f>VLOOKUP(Cohort[[#This Row],[Code]],Codes[],COLUMN(Codes[[#Headers],[EDD + Mode of Conception]]),FALSE)</f>
        <v>Yes</v>
      </c>
      <c r="Q768" s="1" t="str">
        <f>VLOOKUP(Cohort[[#This Row],[Code]],Codes[],COLUMN(Codes[[#Headers],[Late Pregnancy History]]),FALSE)</f>
        <v>Yes</v>
      </c>
      <c r="R768" s="1" t="str">
        <f>VLOOKUP(Cohort[[#This Row],[Code]],Codes[],COLUMN(Codes[[#Headers],[Labour History]]),FALSE)</f>
        <v>Yes</v>
      </c>
      <c r="S768" s="1" t="str">
        <f>VLOOKUP(Cohort[[#This Row],[Code]],Codes[],COLUMN(Codes[[#Headers],[Baby Background Information]]),FALSE)</f>
        <v>Yes</v>
      </c>
      <c r="T768" s="1" t="str">
        <f>VLOOKUP(Cohort[[#This Row],[Code]],Codes[],COLUMN(Codes[[#Headers],[EPDS]]),FALSE)</f>
        <v>Yes</v>
      </c>
      <c r="U768" s="1" t="str">
        <f>VLOOKUP(Cohort[[#This Row],[Code]],Codes[],COLUMN(Codes[[#Headers],[Mother''s Medications]]),FALSE)</f>
        <v>Yes</v>
      </c>
      <c r="V768" s="1" t="str">
        <f>VLOOKUP(Cohort[[#This Row],[Code]],Codes[],COLUMN(Codes[[#Headers],[Baby Medications]]),FALSE)</f>
        <v>Yes</v>
      </c>
      <c r="W768" s="1" t="str">
        <f>VLOOKUP(Cohort[[#This Row],[Code]],Codes[],COLUMN(Codes[[#Headers],[Obstetric Histpry]]),FALSE)</f>
        <v>Yes</v>
      </c>
      <c r="X768" s="1" t="str">
        <f>VLOOKUP(Cohort[[#This Row],[Code]],Codes[],COLUMN(Codes[[#Headers],[18 Month Follow on Data]]),FALSE)</f>
        <v>Yes</v>
      </c>
    </row>
    <row r="769" spans="1:24" x14ac:dyDescent="0.2">
      <c r="A769" t="s">
        <v>782</v>
      </c>
      <c r="B769">
        <v>2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 t="str" cm="1">
        <f t="array" ref="I769">TEXT(SUM(10^Code_Mask*(Cohort[[#This Row],[Fetal Pilot Scans, validated or not]:[Has child had an 18 month assessment.  NB this includes limited data, courtesy assessments etc]]&gt;0)),"0000000")</f>
        <v>0000010</v>
      </c>
      <c r="M769" s="1" t="str">
        <f>VLOOKUP(Cohort[[#This Row],[Code]],Codes[],COLUMN(Codes[[#Headers],[Meaning]]),FALSE)</f>
        <v>Fetal pilot.  Not assessed.  Enrolment, EPDS, not cleaned</v>
      </c>
      <c r="N769" s="1" t="str">
        <f>VLOOKUP(Cohort[[#This Row],[Code]],Codes[],COLUMN(Codes[[#Headers],[Parents Demographic]]),FALSE)</f>
        <v>Yes - uncleaned</v>
      </c>
      <c r="O769" s="1" t="str">
        <f>VLOOKUP(Cohort[[#This Row],[Code]],Codes[],COLUMN(Codes[[#Headers],[Mother''s Past Medical History]]),FALSE)</f>
        <v>Yes - uncleaned</v>
      </c>
      <c r="P769" s="1" t="str">
        <f>VLOOKUP(Cohort[[#This Row],[Code]],Codes[],COLUMN(Codes[[#Headers],[EDD + Mode of Conception]]),FALSE)</f>
        <v>Yes - uncleaned</v>
      </c>
      <c r="Q769" s="1" t="str">
        <f>VLOOKUP(Cohort[[#This Row],[Code]],Codes[],COLUMN(Codes[[#Headers],[Late Pregnancy History]]),FALSE)</f>
        <v>No</v>
      </c>
      <c r="R769" s="1" t="str">
        <f>VLOOKUP(Cohort[[#This Row],[Code]],Codes[],COLUMN(Codes[[#Headers],[Labour History]]),FALSE)</f>
        <v>No</v>
      </c>
      <c r="S769" s="1" t="str">
        <f>VLOOKUP(Cohort[[#This Row],[Code]],Codes[],COLUMN(Codes[[#Headers],[Baby Background Information]]),FALSE)</f>
        <v>No</v>
      </c>
      <c r="T769" s="1" t="str">
        <f>VLOOKUP(Cohort[[#This Row],[Code]],Codes[],COLUMN(Codes[[#Headers],[EPDS]]),FALSE)</f>
        <v>Yes</v>
      </c>
      <c r="U769" s="1" t="str">
        <f>VLOOKUP(Cohort[[#This Row],[Code]],Codes[],COLUMN(Codes[[#Headers],[Mother''s Medications]]),FALSE)</f>
        <v>Yes - uncleaned</v>
      </c>
      <c r="V769" s="1" t="str">
        <f>VLOOKUP(Cohort[[#This Row],[Code]],Codes[],COLUMN(Codes[[#Headers],[Baby Medications]]),FALSE)</f>
        <v>No</v>
      </c>
      <c r="W769" s="1" t="str">
        <f>VLOOKUP(Cohort[[#This Row],[Code]],Codes[],COLUMN(Codes[[#Headers],[Obstetric Histpry]]),FALSE)</f>
        <v>Yes - uncleaned</v>
      </c>
      <c r="X769" s="1" t="str">
        <f>VLOOKUP(Cohort[[#This Row],[Code]],Codes[],COLUMN(Codes[[#Headers],[18 Month Follow on Data]]),FALSE)</f>
        <v>No</v>
      </c>
    </row>
    <row r="770" spans="1:24" x14ac:dyDescent="0.2">
      <c r="A770" t="s">
        <v>783</v>
      </c>
      <c r="B770">
        <v>2</v>
      </c>
      <c r="C770">
        <v>0</v>
      </c>
      <c r="D770">
        <v>0</v>
      </c>
      <c r="E770">
        <v>1</v>
      </c>
      <c r="F770">
        <v>0</v>
      </c>
      <c r="G770">
        <v>0</v>
      </c>
      <c r="H770">
        <v>1</v>
      </c>
      <c r="I770" t="str" cm="1">
        <f t="array" ref="I770">TEXT(SUM(10^Code_Mask*(Cohort[[#This Row],[Fetal Pilot Scans, validated or not]:[Has child had an 18 month assessment.  NB this includes limited data, courtesy assessments etc]]&gt;0)),"0000000")</f>
        <v>0100110</v>
      </c>
      <c r="M770" s="1" t="str">
        <f>VLOOKUP(Cohort[[#This Row],[Code]],Codes[],COLUMN(Codes[[#Headers],[Meaning]]),FALSE)</f>
        <v>Term scan + fetal pilot assessed at 18 months</v>
      </c>
      <c r="N770" s="1" t="str">
        <f>VLOOKUP(Cohort[[#This Row],[Code]],Codes[],COLUMN(Codes[[#Headers],[Parents Demographic]]),FALSE)</f>
        <v>Yes</v>
      </c>
      <c r="O770" s="1" t="str">
        <f>VLOOKUP(Cohort[[#This Row],[Code]],Codes[],COLUMN(Codes[[#Headers],[Mother''s Past Medical History]]),FALSE)</f>
        <v>Yes</v>
      </c>
      <c r="P770" s="1" t="str">
        <f>VLOOKUP(Cohort[[#This Row],[Code]],Codes[],COLUMN(Codes[[#Headers],[EDD + Mode of Conception]]),FALSE)</f>
        <v>Yes</v>
      </c>
      <c r="Q770" s="1" t="str">
        <f>VLOOKUP(Cohort[[#This Row],[Code]],Codes[],COLUMN(Codes[[#Headers],[Late Pregnancy History]]),FALSE)</f>
        <v>Yes</v>
      </c>
      <c r="R770" s="1" t="str">
        <f>VLOOKUP(Cohort[[#This Row],[Code]],Codes[],COLUMN(Codes[[#Headers],[Labour History]]),FALSE)</f>
        <v>Yes</v>
      </c>
      <c r="S770" s="1" t="str">
        <f>VLOOKUP(Cohort[[#This Row],[Code]],Codes[],COLUMN(Codes[[#Headers],[Baby Background Information]]),FALSE)</f>
        <v>Yes</v>
      </c>
      <c r="T770" s="1" t="str">
        <f>VLOOKUP(Cohort[[#This Row],[Code]],Codes[],COLUMN(Codes[[#Headers],[EPDS]]),FALSE)</f>
        <v>Yes</v>
      </c>
      <c r="U770" s="1" t="str">
        <f>VLOOKUP(Cohort[[#This Row],[Code]],Codes[],COLUMN(Codes[[#Headers],[Mother''s Medications]]),FALSE)</f>
        <v>Yes</v>
      </c>
      <c r="V770" s="1" t="str">
        <f>VLOOKUP(Cohort[[#This Row],[Code]],Codes[],COLUMN(Codes[[#Headers],[Baby Medications]]),FALSE)</f>
        <v>Yes</v>
      </c>
      <c r="W770" s="1" t="str">
        <f>VLOOKUP(Cohort[[#This Row],[Code]],Codes[],COLUMN(Codes[[#Headers],[Obstetric Histpry]]),FALSE)</f>
        <v>Yes</v>
      </c>
      <c r="X770" s="1" t="str">
        <f>VLOOKUP(Cohort[[#This Row],[Code]],Codes[],COLUMN(Codes[[#Headers],[18 Month Follow on Data]]),FALSE)</f>
        <v>Yes</v>
      </c>
    </row>
    <row r="771" spans="1:24" x14ac:dyDescent="0.2">
      <c r="A771" t="s">
        <v>784</v>
      </c>
      <c r="B771">
        <v>1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 t="str" cm="1">
        <f t="array" ref="I771">TEXT(SUM(10^Code_Mask*(Cohort[[#This Row],[Fetal Pilot Scans, validated or not]:[Has child had an 18 month assessment.  NB this includes limited data, courtesy assessments etc]]&gt;0)),"0000000")</f>
        <v>0000010</v>
      </c>
      <c r="M771" s="1" t="str">
        <f>VLOOKUP(Cohort[[#This Row],[Code]],Codes[],COLUMN(Codes[[#Headers],[Meaning]]),FALSE)</f>
        <v>Fetal pilot.  Not assessed.  Enrolment, EPDS, not cleaned</v>
      </c>
      <c r="N771" s="1" t="str">
        <f>VLOOKUP(Cohort[[#This Row],[Code]],Codes[],COLUMN(Codes[[#Headers],[Parents Demographic]]),FALSE)</f>
        <v>Yes - uncleaned</v>
      </c>
      <c r="O771" s="1" t="str">
        <f>VLOOKUP(Cohort[[#This Row],[Code]],Codes[],COLUMN(Codes[[#Headers],[Mother''s Past Medical History]]),FALSE)</f>
        <v>Yes - uncleaned</v>
      </c>
      <c r="P771" s="1" t="str">
        <f>VLOOKUP(Cohort[[#This Row],[Code]],Codes[],COLUMN(Codes[[#Headers],[EDD + Mode of Conception]]),FALSE)</f>
        <v>Yes - uncleaned</v>
      </c>
      <c r="Q771" s="1" t="str">
        <f>VLOOKUP(Cohort[[#This Row],[Code]],Codes[],COLUMN(Codes[[#Headers],[Late Pregnancy History]]),FALSE)</f>
        <v>No</v>
      </c>
      <c r="R771" s="1" t="str">
        <f>VLOOKUP(Cohort[[#This Row],[Code]],Codes[],COLUMN(Codes[[#Headers],[Labour History]]),FALSE)</f>
        <v>No</v>
      </c>
      <c r="S771" s="1" t="str">
        <f>VLOOKUP(Cohort[[#This Row],[Code]],Codes[],COLUMN(Codes[[#Headers],[Baby Background Information]]),FALSE)</f>
        <v>No</v>
      </c>
      <c r="T771" s="1" t="str">
        <f>VLOOKUP(Cohort[[#This Row],[Code]],Codes[],COLUMN(Codes[[#Headers],[EPDS]]),FALSE)</f>
        <v>Yes</v>
      </c>
      <c r="U771" s="1" t="str">
        <f>VLOOKUP(Cohort[[#This Row],[Code]],Codes[],COLUMN(Codes[[#Headers],[Mother''s Medications]]),FALSE)</f>
        <v>Yes - uncleaned</v>
      </c>
      <c r="V771" s="1" t="str">
        <f>VLOOKUP(Cohort[[#This Row],[Code]],Codes[],COLUMN(Codes[[#Headers],[Baby Medications]]),FALSE)</f>
        <v>No</v>
      </c>
      <c r="W771" s="1" t="str">
        <f>VLOOKUP(Cohort[[#This Row],[Code]],Codes[],COLUMN(Codes[[#Headers],[Obstetric Histpry]]),FALSE)</f>
        <v>Yes - uncleaned</v>
      </c>
      <c r="X771" s="1" t="str">
        <f>VLOOKUP(Cohort[[#This Row],[Code]],Codes[],COLUMN(Codes[[#Headers],[18 Month Follow on Data]]),FALSE)</f>
        <v>No</v>
      </c>
    </row>
    <row r="772" spans="1:24" x14ac:dyDescent="0.2">
      <c r="A772" t="s">
        <v>785</v>
      </c>
      <c r="B772">
        <v>2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 t="str" cm="1">
        <f t="array" ref="I772">TEXT(SUM(10^Code_Mask*(Cohort[[#This Row],[Fetal Pilot Scans, validated or not]:[Has child had an 18 month assessment.  NB this includes limited data, courtesy assessments etc]]&gt;0)),"0000000")</f>
        <v>0000010</v>
      </c>
      <c r="M772" s="1" t="str">
        <f>VLOOKUP(Cohort[[#This Row],[Code]],Codes[],COLUMN(Codes[[#Headers],[Meaning]]),FALSE)</f>
        <v>Fetal pilot.  Not assessed.  Enrolment, EPDS, not cleaned</v>
      </c>
      <c r="N772" s="1" t="str">
        <f>VLOOKUP(Cohort[[#This Row],[Code]],Codes[],COLUMN(Codes[[#Headers],[Parents Demographic]]),FALSE)</f>
        <v>Yes - uncleaned</v>
      </c>
      <c r="O772" s="1" t="str">
        <f>VLOOKUP(Cohort[[#This Row],[Code]],Codes[],COLUMN(Codes[[#Headers],[Mother''s Past Medical History]]),FALSE)</f>
        <v>Yes - uncleaned</v>
      </c>
      <c r="P772" s="1" t="str">
        <f>VLOOKUP(Cohort[[#This Row],[Code]],Codes[],COLUMN(Codes[[#Headers],[EDD + Mode of Conception]]),FALSE)</f>
        <v>Yes - uncleaned</v>
      </c>
      <c r="Q772" s="1" t="str">
        <f>VLOOKUP(Cohort[[#This Row],[Code]],Codes[],COLUMN(Codes[[#Headers],[Late Pregnancy History]]),FALSE)</f>
        <v>No</v>
      </c>
      <c r="R772" s="1" t="str">
        <f>VLOOKUP(Cohort[[#This Row],[Code]],Codes[],COLUMN(Codes[[#Headers],[Labour History]]),FALSE)</f>
        <v>No</v>
      </c>
      <c r="S772" s="1" t="str">
        <f>VLOOKUP(Cohort[[#This Row],[Code]],Codes[],COLUMN(Codes[[#Headers],[Baby Background Information]]),FALSE)</f>
        <v>No</v>
      </c>
      <c r="T772" s="1" t="str">
        <f>VLOOKUP(Cohort[[#This Row],[Code]],Codes[],COLUMN(Codes[[#Headers],[EPDS]]),FALSE)</f>
        <v>Yes</v>
      </c>
      <c r="U772" s="1" t="str">
        <f>VLOOKUP(Cohort[[#This Row],[Code]],Codes[],COLUMN(Codes[[#Headers],[Mother''s Medications]]),FALSE)</f>
        <v>Yes - uncleaned</v>
      </c>
      <c r="V772" s="1" t="str">
        <f>VLOOKUP(Cohort[[#This Row],[Code]],Codes[],COLUMN(Codes[[#Headers],[Baby Medications]]),FALSE)</f>
        <v>No</v>
      </c>
      <c r="W772" s="1" t="str">
        <f>VLOOKUP(Cohort[[#This Row],[Code]],Codes[],COLUMN(Codes[[#Headers],[Obstetric Histpry]]),FALSE)</f>
        <v>Yes - uncleaned</v>
      </c>
      <c r="X772" s="1" t="str">
        <f>VLOOKUP(Cohort[[#This Row],[Code]],Codes[],COLUMN(Codes[[#Headers],[18 Month Follow on Data]]),FALSE)</f>
        <v>No</v>
      </c>
    </row>
    <row r="773" spans="1:24" x14ac:dyDescent="0.2">
      <c r="A773" t="s">
        <v>786</v>
      </c>
      <c r="B773">
        <v>0</v>
      </c>
      <c r="C773">
        <v>0</v>
      </c>
      <c r="D773">
        <v>0</v>
      </c>
      <c r="E773">
        <v>1</v>
      </c>
      <c r="F773">
        <v>0</v>
      </c>
      <c r="G773">
        <v>0</v>
      </c>
      <c r="H773">
        <v>1</v>
      </c>
      <c r="I773" t="str" cm="1">
        <f t="array" ref="I773">TEXT(SUM(10^Code_Mask*(Cohort[[#This Row],[Fetal Pilot Scans, validated or not]:[Has child had an 18 month assessment.  NB this includes limited data, courtesy assessments etc]]&gt;0)),"0000000")</f>
        <v>0100100</v>
      </c>
      <c r="M773" s="1" t="str">
        <f>VLOOKUP(Cohort[[#This Row],[Code]],Codes[],COLUMN(Codes[[#Headers],[Meaning]]),FALSE)</f>
        <v>Term scan, Assessed at 18 months</v>
      </c>
      <c r="N773" s="1" t="str">
        <f>VLOOKUP(Cohort[[#This Row],[Code]],Codes[],COLUMN(Codes[[#Headers],[Parents Demographic]]),FALSE)</f>
        <v>Yes</v>
      </c>
      <c r="O773" s="1" t="str">
        <f>VLOOKUP(Cohort[[#This Row],[Code]],Codes[],COLUMN(Codes[[#Headers],[Mother''s Past Medical History]]),FALSE)</f>
        <v>Yes</v>
      </c>
      <c r="P773" s="1" t="str">
        <f>VLOOKUP(Cohort[[#This Row],[Code]],Codes[],COLUMN(Codes[[#Headers],[EDD + Mode of Conception]]),FALSE)</f>
        <v>Yes</v>
      </c>
      <c r="Q773" s="1" t="str">
        <f>VLOOKUP(Cohort[[#This Row],[Code]],Codes[],COLUMN(Codes[[#Headers],[Late Pregnancy History]]),FALSE)</f>
        <v>Yes</v>
      </c>
      <c r="R773" s="1" t="str">
        <f>VLOOKUP(Cohort[[#This Row],[Code]],Codes[],COLUMN(Codes[[#Headers],[Labour History]]),FALSE)</f>
        <v>Yes</v>
      </c>
      <c r="S773" s="1" t="str">
        <f>VLOOKUP(Cohort[[#This Row],[Code]],Codes[],COLUMN(Codes[[#Headers],[Baby Background Information]]),FALSE)</f>
        <v>Yes</v>
      </c>
      <c r="T773" s="1" t="str">
        <f>VLOOKUP(Cohort[[#This Row],[Code]],Codes[],COLUMN(Codes[[#Headers],[EPDS]]),FALSE)</f>
        <v>Yes</v>
      </c>
      <c r="U773" s="1" t="str">
        <f>VLOOKUP(Cohort[[#This Row],[Code]],Codes[],COLUMN(Codes[[#Headers],[Mother''s Medications]]),FALSE)</f>
        <v>Yes</v>
      </c>
      <c r="V773" s="1" t="str">
        <f>VLOOKUP(Cohort[[#This Row],[Code]],Codes[],COLUMN(Codes[[#Headers],[Baby Medications]]),FALSE)</f>
        <v>Yes</v>
      </c>
      <c r="W773" s="1" t="str">
        <f>VLOOKUP(Cohort[[#This Row],[Code]],Codes[],COLUMN(Codes[[#Headers],[Obstetric Histpry]]),FALSE)</f>
        <v>Yes</v>
      </c>
      <c r="X773" s="1" t="str">
        <f>VLOOKUP(Cohort[[#This Row],[Code]],Codes[],COLUMN(Codes[[#Headers],[18 Month Follow on Data]]),FALSE)</f>
        <v>Yes</v>
      </c>
    </row>
    <row r="774" spans="1:24" x14ac:dyDescent="0.2">
      <c r="A774" t="s">
        <v>787</v>
      </c>
      <c r="B774">
        <v>0</v>
      </c>
      <c r="C774">
        <v>0</v>
      </c>
      <c r="D774">
        <v>0</v>
      </c>
      <c r="E774">
        <v>0</v>
      </c>
      <c r="F774">
        <v>1</v>
      </c>
      <c r="G774">
        <v>1</v>
      </c>
      <c r="H774">
        <v>1</v>
      </c>
      <c r="I774" t="str" cm="1">
        <f t="array" ref="I774">TEXT(SUM(10^Code_Mask*(Cohort[[#This Row],[Fetal Pilot Scans, validated or not]:[Has child had an 18 month assessment.  NB this includes limited data, courtesy assessments etc]]&gt;0)),"0000000")</f>
        <v>0011100</v>
      </c>
      <c r="M774" s="1" t="str">
        <f>VLOOKUP(Cohort[[#This Row],[Code]],Codes[],COLUMN(Codes[[#Headers],[Meaning]]),FALSE)</f>
        <v>Pre-term and pre-term at term scans, assessed at 18 months</v>
      </c>
      <c r="N774" s="1" t="str">
        <f>VLOOKUP(Cohort[[#This Row],[Code]],Codes[],COLUMN(Codes[[#Headers],[Parents Demographic]]),FALSE)</f>
        <v>Yes</v>
      </c>
      <c r="O774" s="1" t="str">
        <f>VLOOKUP(Cohort[[#This Row],[Code]],Codes[],COLUMN(Codes[[#Headers],[Mother''s Past Medical History]]),FALSE)</f>
        <v>Yes</v>
      </c>
      <c r="P774" s="1" t="str">
        <f>VLOOKUP(Cohort[[#This Row],[Code]],Codes[],COLUMN(Codes[[#Headers],[EDD + Mode of Conception]]),FALSE)</f>
        <v>Yes</v>
      </c>
      <c r="Q774" s="1" t="str">
        <f>VLOOKUP(Cohort[[#This Row],[Code]],Codes[],COLUMN(Codes[[#Headers],[Late Pregnancy History]]),FALSE)</f>
        <v>Yes</v>
      </c>
      <c r="R774" s="1" t="str">
        <f>VLOOKUP(Cohort[[#This Row],[Code]],Codes[],COLUMN(Codes[[#Headers],[Labour History]]),FALSE)</f>
        <v>Yes</v>
      </c>
      <c r="S774" s="1" t="str">
        <f>VLOOKUP(Cohort[[#This Row],[Code]],Codes[],COLUMN(Codes[[#Headers],[Baby Background Information]]),FALSE)</f>
        <v>Yes</v>
      </c>
      <c r="T774" s="1" t="str">
        <f>VLOOKUP(Cohort[[#This Row],[Code]],Codes[],COLUMN(Codes[[#Headers],[EPDS]]),FALSE)</f>
        <v>Yes</v>
      </c>
      <c r="U774" s="1" t="str">
        <f>VLOOKUP(Cohort[[#This Row],[Code]],Codes[],COLUMN(Codes[[#Headers],[Mother''s Medications]]),FALSE)</f>
        <v>Yes</v>
      </c>
      <c r="V774" s="1" t="str">
        <f>VLOOKUP(Cohort[[#This Row],[Code]],Codes[],COLUMN(Codes[[#Headers],[Baby Medications]]),FALSE)</f>
        <v>Yes</v>
      </c>
      <c r="W774" s="1" t="str">
        <f>VLOOKUP(Cohort[[#This Row],[Code]],Codes[],COLUMN(Codes[[#Headers],[Obstetric Histpry]]),FALSE)</f>
        <v>Yes</v>
      </c>
      <c r="X774" s="1" t="str">
        <f>VLOOKUP(Cohort[[#This Row],[Code]],Codes[],COLUMN(Codes[[#Headers],[18 Month Follow on Data]]),FALSE)</f>
        <v>Yes</v>
      </c>
    </row>
    <row r="775" spans="1:24" x14ac:dyDescent="0.2">
      <c r="A775" t="s">
        <v>788</v>
      </c>
      <c r="B775">
        <v>1</v>
      </c>
      <c r="C775">
        <v>0</v>
      </c>
      <c r="D775">
        <v>0</v>
      </c>
      <c r="E775">
        <v>1</v>
      </c>
      <c r="F775">
        <v>0</v>
      </c>
      <c r="G775">
        <v>0</v>
      </c>
      <c r="H775">
        <v>0</v>
      </c>
      <c r="I775" t="str" cm="1">
        <f t="array" ref="I775">TEXT(SUM(10^Code_Mask*(Cohort[[#This Row],[Fetal Pilot Scans, validated or not]:[Has child had an 18 month assessment.  NB this includes limited data, courtesy assessments etc]]&gt;0)),"0000000")</f>
        <v>0100010</v>
      </c>
      <c r="M775" s="1" t="str">
        <f>VLOOKUP(Cohort[[#This Row],[Code]],Codes[],COLUMN(Codes[[#Headers],[Meaning]]),FALSE)</f>
        <v>Term scan + fetal pilot not assessed</v>
      </c>
      <c r="N775" s="1" t="str">
        <f>VLOOKUP(Cohort[[#This Row],[Code]],Codes[],COLUMN(Codes[[#Headers],[Parents Demographic]]),FALSE)</f>
        <v>Yes</v>
      </c>
      <c r="O775" s="1" t="str">
        <f>VLOOKUP(Cohort[[#This Row],[Code]],Codes[],COLUMN(Codes[[#Headers],[Mother''s Past Medical History]]),FALSE)</f>
        <v>Yes</v>
      </c>
      <c r="P775" s="1" t="str">
        <f>VLOOKUP(Cohort[[#This Row],[Code]],Codes[],COLUMN(Codes[[#Headers],[EDD + Mode of Conception]]),FALSE)</f>
        <v>Yes</v>
      </c>
      <c r="Q775" s="1" t="str">
        <f>VLOOKUP(Cohort[[#This Row],[Code]],Codes[],COLUMN(Codes[[#Headers],[Late Pregnancy History]]),FALSE)</f>
        <v>Yes</v>
      </c>
      <c r="R775" s="1" t="str">
        <f>VLOOKUP(Cohort[[#This Row],[Code]],Codes[],COLUMN(Codes[[#Headers],[Labour History]]),FALSE)</f>
        <v>Yes</v>
      </c>
      <c r="S775" s="1" t="str">
        <f>VLOOKUP(Cohort[[#This Row],[Code]],Codes[],COLUMN(Codes[[#Headers],[Baby Background Information]]),FALSE)</f>
        <v>Yes</v>
      </c>
      <c r="T775" s="1" t="str">
        <f>VLOOKUP(Cohort[[#This Row],[Code]],Codes[],COLUMN(Codes[[#Headers],[EPDS]]),FALSE)</f>
        <v>Yes</v>
      </c>
      <c r="U775" s="1" t="str">
        <f>VLOOKUP(Cohort[[#This Row],[Code]],Codes[],COLUMN(Codes[[#Headers],[Mother''s Medications]]),FALSE)</f>
        <v>Yes</v>
      </c>
      <c r="V775" s="1" t="str">
        <f>VLOOKUP(Cohort[[#This Row],[Code]],Codes[],COLUMN(Codes[[#Headers],[Baby Medications]]),FALSE)</f>
        <v>Yes</v>
      </c>
      <c r="W775" s="1" t="str">
        <f>VLOOKUP(Cohort[[#This Row],[Code]],Codes[],COLUMN(Codes[[#Headers],[Obstetric Histpry]]),FALSE)</f>
        <v>Yes</v>
      </c>
      <c r="X775" s="1" t="str">
        <f>VLOOKUP(Cohort[[#This Row],[Code]],Codes[],COLUMN(Codes[[#Headers],[18 Month Follow on Data]]),FALSE)</f>
        <v>No</v>
      </c>
    </row>
    <row r="776" spans="1:24" x14ac:dyDescent="0.2">
      <c r="A776" t="s">
        <v>789</v>
      </c>
      <c r="B776">
        <v>1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 t="str" cm="1">
        <f t="array" ref="I776">TEXT(SUM(10^Code_Mask*(Cohort[[#This Row],[Fetal Pilot Scans, validated or not]:[Has child had an 18 month assessment.  NB this includes limited data, courtesy assessments etc]]&gt;0)),"0000000")</f>
        <v>0000010</v>
      </c>
      <c r="M776" s="1" t="str">
        <f>VLOOKUP(Cohort[[#This Row],[Code]],Codes[],COLUMN(Codes[[#Headers],[Meaning]]),FALSE)</f>
        <v>Fetal pilot.  Not assessed.  Enrolment, EPDS, not cleaned</v>
      </c>
      <c r="N776" s="1" t="str">
        <f>VLOOKUP(Cohort[[#This Row],[Code]],Codes[],COLUMN(Codes[[#Headers],[Parents Demographic]]),FALSE)</f>
        <v>Yes - uncleaned</v>
      </c>
      <c r="O776" s="1" t="str">
        <f>VLOOKUP(Cohort[[#This Row],[Code]],Codes[],COLUMN(Codes[[#Headers],[Mother''s Past Medical History]]),FALSE)</f>
        <v>Yes - uncleaned</v>
      </c>
      <c r="P776" s="1" t="str">
        <f>VLOOKUP(Cohort[[#This Row],[Code]],Codes[],COLUMN(Codes[[#Headers],[EDD + Mode of Conception]]),FALSE)</f>
        <v>Yes - uncleaned</v>
      </c>
      <c r="Q776" s="1" t="str">
        <f>VLOOKUP(Cohort[[#This Row],[Code]],Codes[],COLUMN(Codes[[#Headers],[Late Pregnancy History]]),FALSE)</f>
        <v>No</v>
      </c>
      <c r="R776" s="1" t="str">
        <f>VLOOKUP(Cohort[[#This Row],[Code]],Codes[],COLUMN(Codes[[#Headers],[Labour History]]),FALSE)</f>
        <v>No</v>
      </c>
      <c r="S776" s="1" t="str">
        <f>VLOOKUP(Cohort[[#This Row],[Code]],Codes[],COLUMN(Codes[[#Headers],[Baby Background Information]]),FALSE)</f>
        <v>No</v>
      </c>
      <c r="T776" s="1" t="str">
        <f>VLOOKUP(Cohort[[#This Row],[Code]],Codes[],COLUMN(Codes[[#Headers],[EPDS]]),FALSE)</f>
        <v>Yes</v>
      </c>
      <c r="U776" s="1" t="str">
        <f>VLOOKUP(Cohort[[#This Row],[Code]],Codes[],COLUMN(Codes[[#Headers],[Mother''s Medications]]),FALSE)</f>
        <v>Yes - uncleaned</v>
      </c>
      <c r="V776" s="1" t="str">
        <f>VLOOKUP(Cohort[[#This Row],[Code]],Codes[],COLUMN(Codes[[#Headers],[Baby Medications]]),FALSE)</f>
        <v>No</v>
      </c>
      <c r="W776" s="1" t="str">
        <f>VLOOKUP(Cohort[[#This Row],[Code]],Codes[],COLUMN(Codes[[#Headers],[Obstetric Histpry]]),FALSE)</f>
        <v>Yes - uncleaned</v>
      </c>
      <c r="X776" s="1" t="str">
        <f>VLOOKUP(Cohort[[#This Row],[Code]],Codes[],COLUMN(Codes[[#Headers],[18 Month Follow on Data]]),FALSE)</f>
        <v>No</v>
      </c>
    </row>
    <row r="777" spans="1:24" x14ac:dyDescent="0.2">
      <c r="A777" t="s">
        <v>790</v>
      </c>
      <c r="B777">
        <v>1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 t="str" cm="1">
        <f t="array" ref="I777">TEXT(SUM(10^Code_Mask*(Cohort[[#This Row],[Fetal Pilot Scans, validated or not]:[Has child had an 18 month assessment.  NB this includes limited data, courtesy assessments etc]]&gt;0)),"0000000")</f>
        <v>0000010</v>
      </c>
      <c r="M777" s="1" t="str">
        <f>VLOOKUP(Cohort[[#This Row],[Code]],Codes[],COLUMN(Codes[[#Headers],[Meaning]]),FALSE)</f>
        <v>Fetal pilot.  Not assessed.  Enrolment, EPDS, not cleaned</v>
      </c>
      <c r="N777" s="1" t="str">
        <f>VLOOKUP(Cohort[[#This Row],[Code]],Codes[],COLUMN(Codes[[#Headers],[Parents Demographic]]),FALSE)</f>
        <v>Yes - uncleaned</v>
      </c>
      <c r="O777" s="1" t="str">
        <f>VLOOKUP(Cohort[[#This Row],[Code]],Codes[],COLUMN(Codes[[#Headers],[Mother''s Past Medical History]]),FALSE)</f>
        <v>Yes - uncleaned</v>
      </c>
      <c r="P777" s="1" t="str">
        <f>VLOOKUP(Cohort[[#This Row],[Code]],Codes[],COLUMN(Codes[[#Headers],[EDD + Mode of Conception]]),FALSE)</f>
        <v>Yes - uncleaned</v>
      </c>
      <c r="Q777" s="1" t="str">
        <f>VLOOKUP(Cohort[[#This Row],[Code]],Codes[],COLUMN(Codes[[#Headers],[Late Pregnancy History]]),FALSE)</f>
        <v>No</v>
      </c>
      <c r="R777" s="1" t="str">
        <f>VLOOKUP(Cohort[[#This Row],[Code]],Codes[],COLUMN(Codes[[#Headers],[Labour History]]),FALSE)</f>
        <v>No</v>
      </c>
      <c r="S777" s="1" t="str">
        <f>VLOOKUP(Cohort[[#This Row],[Code]],Codes[],COLUMN(Codes[[#Headers],[Baby Background Information]]),FALSE)</f>
        <v>No</v>
      </c>
      <c r="T777" s="1" t="str">
        <f>VLOOKUP(Cohort[[#This Row],[Code]],Codes[],COLUMN(Codes[[#Headers],[EPDS]]),FALSE)</f>
        <v>Yes</v>
      </c>
      <c r="U777" s="1" t="str">
        <f>VLOOKUP(Cohort[[#This Row],[Code]],Codes[],COLUMN(Codes[[#Headers],[Mother''s Medications]]),FALSE)</f>
        <v>Yes - uncleaned</v>
      </c>
      <c r="V777" s="1" t="str">
        <f>VLOOKUP(Cohort[[#This Row],[Code]],Codes[],COLUMN(Codes[[#Headers],[Baby Medications]]),FALSE)</f>
        <v>No</v>
      </c>
      <c r="W777" s="1" t="str">
        <f>VLOOKUP(Cohort[[#This Row],[Code]],Codes[],COLUMN(Codes[[#Headers],[Obstetric Histpry]]),FALSE)</f>
        <v>Yes - uncleaned</v>
      </c>
      <c r="X777" s="1" t="str">
        <f>VLOOKUP(Cohort[[#This Row],[Code]],Codes[],COLUMN(Codes[[#Headers],[18 Month Follow on Data]]),FALSE)</f>
        <v>No</v>
      </c>
    </row>
    <row r="778" spans="1:24" x14ac:dyDescent="0.2">
      <c r="A778" t="s">
        <v>791</v>
      </c>
      <c r="B778">
        <v>1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 t="str" cm="1">
        <f t="array" ref="I778">TEXT(SUM(10^Code_Mask*(Cohort[[#This Row],[Fetal Pilot Scans, validated or not]:[Has child had an 18 month assessment.  NB this includes limited data, courtesy assessments etc]]&gt;0)),"0000000")</f>
        <v>0000010</v>
      </c>
      <c r="M778" s="1" t="str">
        <f>VLOOKUP(Cohort[[#This Row],[Code]],Codes[],COLUMN(Codes[[#Headers],[Meaning]]),FALSE)</f>
        <v>Fetal pilot.  Not assessed.  Enrolment, EPDS, not cleaned</v>
      </c>
      <c r="N778" s="1" t="str">
        <f>VLOOKUP(Cohort[[#This Row],[Code]],Codes[],COLUMN(Codes[[#Headers],[Parents Demographic]]),FALSE)</f>
        <v>Yes - uncleaned</v>
      </c>
      <c r="O778" s="1" t="str">
        <f>VLOOKUP(Cohort[[#This Row],[Code]],Codes[],COLUMN(Codes[[#Headers],[Mother''s Past Medical History]]),FALSE)</f>
        <v>Yes - uncleaned</v>
      </c>
      <c r="P778" s="1" t="str">
        <f>VLOOKUP(Cohort[[#This Row],[Code]],Codes[],COLUMN(Codes[[#Headers],[EDD + Mode of Conception]]),FALSE)</f>
        <v>Yes - uncleaned</v>
      </c>
      <c r="Q778" s="1" t="str">
        <f>VLOOKUP(Cohort[[#This Row],[Code]],Codes[],COLUMN(Codes[[#Headers],[Late Pregnancy History]]),FALSE)</f>
        <v>No</v>
      </c>
      <c r="R778" s="1" t="str">
        <f>VLOOKUP(Cohort[[#This Row],[Code]],Codes[],COLUMN(Codes[[#Headers],[Labour History]]),FALSE)</f>
        <v>No</v>
      </c>
      <c r="S778" s="1" t="str">
        <f>VLOOKUP(Cohort[[#This Row],[Code]],Codes[],COLUMN(Codes[[#Headers],[Baby Background Information]]),FALSE)</f>
        <v>No</v>
      </c>
      <c r="T778" s="1" t="str">
        <f>VLOOKUP(Cohort[[#This Row],[Code]],Codes[],COLUMN(Codes[[#Headers],[EPDS]]),FALSE)</f>
        <v>Yes</v>
      </c>
      <c r="U778" s="1" t="str">
        <f>VLOOKUP(Cohort[[#This Row],[Code]],Codes[],COLUMN(Codes[[#Headers],[Mother''s Medications]]),FALSE)</f>
        <v>Yes - uncleaned</v>
      </c>
      <c r="V778" s="1" t="str">
        <f>VLOOKUP(Cohort[[#This Row],[Code]],Codes[],COLUMN(Codes[[#Headers],[Baby Medications]]),FALSE)</f>
        <v>No</v>
      </c>
      <c r="W778" s="1" t="str">
        <f>VLOOKUP(Cohort[[#This Row],[Code]],Codes[],COLUMN(Codes[[#Headers],[Obstetric Histpry]]),FALSE)</f>
        <v>Yes - uncleaned</v>
      </c>
      <c r="X778" s="1" t="str">
        <f>VLOOKUP(Cohort[[#This Row],[Code]],Codes[],COLUMN(Codes[[#Headers],[18 Month Follow on Data]]),FALSE)</f>
        <v>No</v>
      </c>
    </row>
    <row r="779" spans="1:24" x14ac:dyDescent="0.2">
      <c r="A779" t="s">
        <v>792</v>
      </c>
      <c r="B779">
        <v>1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 t="str" cm="1">
        <f t="array" ref="I779">TEXT(SUM(10^Code_Mask*(Cohort[[#This Row],[Fetal Pilot Scans, validated or not]:[Has child had an 18 month assessment.  NB this includes limited data, courtesy assessments etc]]&gt;0)),"0000000")</f>
        <v>0000010</v>
      </c>
      <c r="M779" s="1" t="str">
        <f>VLOOKUP(Cohort[[#This Row],[Code]],Codes[],COLUMN(Codes[[#Headers],[Meaning]]),FALSE)</f>
        <v>Fetal pilot.  Not assessed.  Enrolment, EPDS, not cleaned</v>
      </c>
      <c r="N779" s="1" t="str">
        <f>VLOOKUP(Cohort[[#This Row],[Code]],Codes[],COLUMN(Codes[[#Headers],[Parents Demographic]]),FALSE)</f>
        <v>Yes - uncleaned</v>
      </c>
      <c r="O779" s="1" t="str">
        <f>VLOOKUP(Cohort[[#This Row],[Code]],Codes[],COLUMN(Codes[[#Headers],[Mother''s Past Medical History]]),FALSE)</f>
        <v>Yes - uncleaned</v>
      </c>
      <c r="P779" s="1" t="str">
        <f>VLOOKUP(Cohort[[#This Row],[Code]],Codes[],COLUMN(Codes[[#Headers],[EDD + Mode of Conception]]),FALSE)</f>
        <v>Yes - uncleaned</v>
      </c>
      <c r="Q779" s="1" t="str">
        <f>VLOOKUP(Cohort[[#This Row],[Code]],Codes[],COLUMN(Codes[[#Headers],[Late Pregnancy History]]),FALSE)</f>
        <v>No</v>
      </c>
      <c r="R779" s="1" t="str">
        <f>VLOOKUP(Cohort[[#This Row],[Code]],Codes[],COLUMN(Codes[[#Headers],[Labour History]]),FALSE)</f>
        <v>No</v>
      </c>
      <c r="S779" s="1" t="str">
        <f>VLOOKUP(Cohort[[#This Row],[Code]],Codes[],COLUMN(Codes[[#Headers],[Baby Background Information]]),FALSE)</f>
        <v>No</v>
      </c>
      <c r="T779" s="1" t="str">
        <f>VLOOKUP(Cohort[[#This Row],[Code]],Codes[],COLUMN(Codes[[#Headers],[EPDS]]),FALSE)</f>
        <v>Yes</v>
      </c>
      <c r="U779" s="1" t="str">
        <f>VLOOKUP(Cohort[[#This Row],[Code]],Codes[],COLUMN(Codes[[#Headers],[Mother''s Medications]]),FALSE)</f>
        <v>Yes - uncleaned</v>
      </c>
      <c r="V779" s="1" t="str">
        <f>VLOOKUP(Cohort[[#This Row],[Code]],Codes[],COLUMN(Codes[[#Headers],[Baby Medications]]),FALSE)</f>
        <v>No</v>
      </c>
      <c r="W779" s="1" t="str">
        <f>VLOOKUP(Cohort[[#This Row],[Code]],Codes[],COLUMN(Codes[[#Headers],[Obstetric Histpry]]),FALSE)</f>
        <v>Yes - uncleaned</v>
      </c>
      <c r="X779" s="1" t="str">
        <f>VLOOKUP(Cohort[[#This Row],[Code]],Codes[],COLUMN(Codes[[#Headers],[18 Month Follow on Data]]),FALSE)</f>
        <v>No</v>
      </c>
    </row>
    <row r="780" spans="1:24" x14ac:dyDescent="0.2">
      <c r="A780" t="s">
        <v>793</v>
      </c>
      <c r="B780">
        <v>0</v>
      </c>
      <c r="C780">
        <v>0</v>
      </c>
      <c r="D780">
        <v>0</v>
      </c>
      <c r="E780">
        <v>0</v>
      </c>
      <c r="F780">
        <v>1</v>
      </c>
      <c r="G780">
        <v>1</v>
      </c>
      <c r="H780">
        <v>1</v>
      </c>
      <c r="I780" t="str" cm="1">
        <f t="array" ref="I780">TEXT(SUM(10^Code_Mask*(Cohort[[#This Row],[Fetal Pilot Scans, validated or not]:[Has child had an 18 month assessment.  NB this includes limited data, courtesy assessments etc]]&gt;0)),"0000000")</f>
        <v>0011100</v>
      </c>
      <c r="M780" s="1" t="str">
        <f>VLOOKUP(Cohort[[#This Row],[Code]],Codes[],COLUMN(Codes[[#Headers],[Meaning]]),FALSE)</f>
        <v>Pre-term and pre-term at term scans, assessed at 18 months</v>
      </c>
      <c r="N780" s="1" t="str">
        <f>VLOOKUP(Cohort[[#This Row],[Code]],Codes[],COLUMN(Codes[[#Headers],[Parents Demographic]]),FALSE)</f>
        <v>Yes</v>
      </c>
      <c r="O780" s="1" t="str">
        <f>VLOOKUP(Cohort[[#This Row],[Code]],Codes[],COLUMN(Codes[[#Headers],[Mother''s Past Medical History]]),FALSE)</f>
        <v>Yes</v>
      </c>
      <c r="P780" s="1" t="str">
        <f>VLOOKUP(Cohort[[#This Row],[Code]],Codes[],COLUMN(Codes[[#Headers],[EDD + Mode of Conception]]),FALSE)</f>
        <v>Yes</v>
      </c>
      <c r="Q780" s="1" t="str">
        <f>VLOOKUP(Cohort[[#This Row],[Code]],Codes[],COLUMN(Codes[[#Headers],[Late Pregnancy History]]),FALSE)</f>
        <v>Yes</v>
      </c>
      <c r="R780" s="1" t="str">
        <f>VLOOKUP(Cohort[[#This Row],[Code]],Codes[],COLUMN(Codes[[#Headers],[Labour History]]),FALSE)</f>
        <v>Yes</v>
      </c>
      <c r="S780" s="1" t="str">
        <f>VLOOKUP(Cohort[[#This Row],[Code]],Codes[],COLUMN(Codes[[#Headers],[Baby Background Information]]),FALSE)</f>
        <v>Yes</v>
      </c>
      <c r="T780" s="1" t="str">
        <f>VLOOKUP(Cohort[[#This Row],[Code]],Codes[],COLUMN(Codes[[#Headers],[EPDS]]),FALSE)</f>
        <v>Yes</v>
      </c>
      <c r="U780" s="1" t="str">
        <f>VLOOKUP(Cohort[[#This Row],[Code]],Codes[],COLUMN(Codes[[#Headers],[Mother''s Medications]]),FALSE)</f>
        <v>Yes</v>
      </c>
      <c r="V780" s="1" t="str">
        <f>VLOOKUP(Cohort[[#This Row],[Code]],Codes[],COLUMN(Codes[[#Headers],[Baby Medications]]),FALSE)</f>
        <v>Yes</v>
      </c>
      <c r="W780" s="1" t="str">
        <f>VLOOKUP(Cohort[[#This Row],[Code]],Codes[],COLUMN(Codes[[#Headers],[Obstetric Histpry]]),FALSE)</f>
        <v>Yes</v>
      </c>
      <c r="X780" s="1" t="str">
        <f>VLOOKUP(Cohort[[#This Row],[Code]],Codes[],COLUMN(Codes[[#Headers],[18 Month Follow on Data]]),FALSE)</f>
        <v>Yes</v>
      </c>
    </row>
    <row r="781" spans="1:24" x14ac:dyDescent="0.2">
      <c r="A781" t="s">
        <v>794</v>
      </c>
      <c r="B781">
        <v>0</v>
      </c>
      <c r="C781">
        <v>0</v>
      </c>
      <c r="D781">
        <v>0</v>
      </c>
      <c r="E781">
        <v>0</v>
      </c>
      <c r="F781">
        <v>1</v>
      </c>
      <c r="G781">
        <v>1</v>
      </c>
      <c r="H781">
        <v>1</v>
      </c>
      <c r="I781" t="str" cm="1">
        <f t="array" ref="I781">TEXT(SUM(10^Code_Mask*(Cohort[[#This Row],[Fetal Pilot Scans, validated or not]:[Has child had an 18 month assessment.  NB this includes limited data, courtesy assessments etc]]&gt;0)),"0000000")</f>
        <v>0011100</v>
      </c>
      <c r="M781" s="1" t="str">
        <f>VLOOKUP(Cohort[[#This Row],[Code]],Codes[],COLUMN(Codes[[#Headers],[Meaning]]),FALSE)</f>
        <v>Pre-term and pre-term at term scans, assessed at 18 months</v>
      </c>
      <c r="N781" s="1" t="str">
        <f>VLOOKUP(Cohort[[#This Row],[Code]],Codes[],COLUMN(Codes[[#Headers],[Parents Demographic]]),FALSE)</f>
        <v>Yes</v>
      </c>
      <c r="O781" s="1" t="str">
        <f>VLOOKUP(Cohort[[#This Row],[Code]],Codes[],COLUMN(Codes[[#Headers],[Mother''s Past Medical History]]),FALSE)</f>
        <v>Yes</v>
      </c>
      <c r="P781" s="1" t="str">
        <f>VLOOKUP(Cohort[[#This Row],[Code]],Codes[],COLUMN(Codes[[#Headers],[EDD + Mode of Conception]]),FALSE)</f>
        <v>Yes</v>
      </c>
      <c r="Q781" s="1" t="str">
        <f>VLOOKUP(Cohort[[#This Row],[Code]],Codes[],COLUMN(Codes[[#Headers],[Late Pregnancy History]]),FALSE)</f>
        <v>Yes</v>
      </c>
      <c r="R781" s="1" t="str">
        <f>VLOOKUP(Cohort[[#This Row],[Code]],Codes[],COLUMN(Codes[[#Headers],[Labour History]]),FALSE)</f>
        <v>Yes</v>
      </c>
      <c r="S781" s="1" t="str">
        <f>VLOOKUP(Cohort[[#This Row],[Code]],Codes[],COLUMN(Codes[[#Headers],[Baby Background Information]]),FALSE)</f>
        <v>Yes</v>
      </c>
      <c r="T781" s="1" t="str">
        <f>VLOOKUP(Cohort[[#This Row],[Code]],Codes[],COLUMN(Codes[[#Headers],[EPDS]]),FALSE)</f>
        <v>Yes</v>
      </c>
      <c r="U781" s="1" t="str">
        <f>VLOOKUP(Cohort[[#This Row],[Code]],Codes[],COLUMN(Codes[[#Headers],[Mother''s Medications]]),FALSE)</f>
        <v>Yes</v>
      </c>
      <c r="V781" s="1" t="str">
        <f>VLOOKUP(Cohort[[#This Row],[Code]],Codes[],COLUMN(Codes[[#Headers],[Baby Medications]]),FALSE)</f>
        <v>Yes</v>
      </c>
      <c r="W781" s="1" t="str">
        <f>VLOOKUP(Cohort[[#This Row],[Code]],Codes[],COLUMN(Codes[[#Headers],[Obstetric Histpry]]),FALSE)</f>
        <v>Yes</v>
      </c>
      <c r="X781" s="1" t="str">
        <f>VLOOKUP(Cohort[[#This Row],[Code]],Codes[],COLUMN(Codes[[#Headers],[18 Month Follow on Data]]),FALSE)</f>
        <v>Yes</v>
      </c>
    </row>
    <row r="782" spans="1:24" x14ac:dyDescent="0.2">
      <c r="A782" t="s">
        <v>795</v>
      </c>
      <c r="B782">
        <v>1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 t="str" cm="1">
        <f t="array" ref="I782">TEXT(SUM(10^Code_Mask*(Cohort[[#This Row],[Fetal Pilot Scans, validated or not]:[Has child had an 18 month assessment.  NB this includes limited data, courtesy assessments etc]]&gt;0)),"0000000")</f>
        <v>0000010</v>
      </c>
      <c r="M782" s="1" t="str">
        <f>VLOOKUP(Cohort[[#This Row],[Code]],Codes[],COLUMN(Codes[[#Headers],[Meaning]]),FALSE)</f>
        <v>Fetal pilot.  Not assessed.  Enrolment, EPDS, not cleaned</v>
      </c>
      <c r="N782" s="1" t="str">
        <f>VLOOKUP(Cohort[[#This Row],[Code]],Codes[],COLUMN(Codes[[#Headers],[Parents Demographic]]),FALSE)</f>
        <v>Yes - uncleaned</v>
      </c>
      <c r="O782" s="1" t="str">
        <f>VLOOKUP(Cohort[[#This Row],[Code]],Codes[],COLUMN(Codes[[#Headers],[Mother''s Past Medical History]]),FALSE)</f>
        <v>Yes - uncleaned</v>
      </c>
      <c r="P782" s="1" t="str">
        <f>VLOOKUP(Cohort[[#This Row],[Code]],Codes[],COLUMN(Codes[[#Headers],[EDD + Mode of Conception]]),FALSE)</f>
        <v>Yes - uncleaned</v>
      </c>
      <c r="Q782" s="1" t="str">
        <f>VLOOKUP(Cohort[[#This Row],[Code]],Codes[],COLUMN(Codes[[#Headers],[Late Pregnancy History]]),FALSE)</f>
        <v>No</v>
      </c>
      <c r="R782" s="1" t="str">
        <f>VLOOKUP(Cohort[[#This Row],[Code]],Codes[],COLUMN(Codes[[#Headers],[Labour History]]),FALSE)</f>
        <v>No</v>
      </c>
      <c r="S782" s="1" t="str">
        <f>VLOOKUP(Cohort[[#This Row],[Code]],Codes[],COLUMN(Codes[[#Headers],[Baby Background Information]]),FALSE)</f>
        <v>No</v>
      </c>
      <c r="T782" s="1" t="str">
        <f>VLOOKUP(Cohort[[#This Row],[Code]],Codes[],COLUMN(Codes[[#Headers],[EPDS]]),FALSE)</f>
        <v>Yes</v>
      </c>
      <c r="U782" s="1" t="str">
        <f>VLOOKUP(Cohort[[#This Row],[Code]],Codes[],COLUMN(Codes[[#Headers],[Mother''s Medications]]),FALSE)</f>
        <v>Yes - uncleaned</v>
      </c>
      <c r="V782" s="1" t="str">
        <f>VLOOKUP(Cohort[[#This Row],[Code]],Codes[],COLUMN(Codes[[#Headers],[Baby Medications]]),FALSE)</f>
        <v>No</v>
      </c>
      <c r="W782" s="1" t="str">
        <f>VLOOKUP(Cohort[[#This Row],[Code]],Codes[],COLUMN(Codes[[#Headers],[Obstetric Histpry]]),FALSE)</f>
        <v>Yes - uncleaned</v>
      </c>
      <c r="X782" s="1" t="str">
        <f>VLOOKUP(Cohort[[#This Row],[Code]],Codes[],COLUMN(Codes[[#Headers],[18 Month Follow on Data]]),FALSE)</f>
        <v>No</v>
      </c>
    </row>
    <row r="783" spans="1:24" x14ac:dyDescent="0.2">
      <c r="A783" t="s">
        <v>796</v>
      </c>
      <c r="B783">
        <v>1</v>
      </c>
      <c r="C783">
        <v>0</v>
      </c>
      <c r="D783">
        <v>0</v>
      </c>
      <c r="E783">
        <v>1</v>
      </c>
      <c r="F783">
        <v>0</v>
      </c>
      <c r="G783">
        <v>0</v>
      </c>
      <c r="H783">
        <v>1</v>
      </c>
      <c r="I783" t="str" cm="1">
        <f t="array" ref="I783">TEXT(SUM(10^Code_Mask*(Cohort[[#This Row],[Fetal Pilot Scans, validated or not]:[Has child had an 18 month assessment.  NB this includes limited data, courtesy assessments etc]]&gt;0)),"0000000")</f>
        <v>0100110</v>
      </c>
      <c r="M783" s="1" t="str">
        <f>VLOOKUP(Cohort[[#This Row],[Code]],Codes[],COLUMN(Codes[[#Headers],[Meaning]]),FALSE)</f>
        <v>Term scan + fetal pilot assessed at 18 months</v>
      </c>
      <c r="N783" s="1" t="str">
        <f>VLOOKUP(Cohort[[#This Row],[Code]],Codes[],COLUMN(Codes[[#Headers],[Parents Demographic]]),FALSE)</f>
        <v>Yes</v>
      </c>
      <c r="O783" s="1" t="str">
        <f>VLOOKUP(Cohort[[#This Row],[Code]],Codes[],COLUMN(Codes[[#Headers],[Mother''s Past Medical History]]),FALSE)</f>
        <v>Yes</v>
      </c>
      <c r="P783" s="1" t="str">
        <f>VLOOKUP(Cohort[[#This Row],[Code]],Codes[],COLUMN(Codes[[#Headers],[EDD + Mode of Conception]]),FALSE)</f>
        <v>Yes</v>
      </c>
      <c r="Q783" s="1" t="str">
        <f>VLOOKUP(Cohort[[#This Row],[Code]],Codes[],COLUMN(Codes[[#Headers],[Late Pregnancy History]]),FALSE)</f>
        <v>Yes</v>
      </c>
      <c r="R783" s="1" t="str">
        <f>VLOOKUP(Cohort[[#This Row],[Code]],Codes[],COLUMN(Codes[[#Headers],[Labour History]]),FALSE)</f>
        <v>Yes</v>
      </c>
      <c r="S783" s="1" t="str">
        <f>VLOOKUP(Cohort[[#This Row],[Code]],Codes[],COLUMN(Codes[[#Headers],[Baby Background Information]]),FALSE)</f>
        <v>Yes</v>
      </c>
      <c r="T783" s="1" t="str">
        <f>VLOOKUP(Cohort[[#This Row],[Code]],Codes[],COLUMN(Codes[[#Headers],[EPDS]]),FALSE)</f>
        <v>Yes</v>
      </c>
      <c r="U783" s="1" t="str">
        <f>VLOOKUP(Cohort[[#This Row],[Code]],Codes[],COLUMN(Codes[[#Headers],[Mother''s Medications]]),FALSE)</f>
        <v>Yes</v>
      </c>
      <c r="V783" s="1" t="str">
        <f>VLOOKUP(Cohort[[#This Row],[Code]],Codes[],COLUMN(Codes[[#Headers],[Baby Medications]]),FALSE)</f>
        <v>Yes</v>
      </c>
      <c r="W783" s="1" t="str">
        <f>VLOOKUP(Cohort[[#This Row],[Code]],Codes[],COLUMN(Codes[[#Headers],[Obstetric Histpry]]),FALSE)</f>
        <v>Yes</v>
      </c>
      <c r="X783" s="1" t="str">
        <f>VLOOKUP(Cohort[[#This Row],[Code]],Codes[],COLUMN(Codes[[#Headers],[18 Month Follow on Data]]),FALSE)</f>
        <v>Yes</v>
      </c>
    </row>
    <row r="784" spans="1:24" x14ac:dyDescent="0.2">
      <c r="A784" t="s">
        <v>797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1</v>
      </c>
      <c r="H784">
        <v>1</v>
      </c>
      <c r="I784" t="str" cm="1">
        <f t="array" ref="I784">TEXT(SUM(10^Code_Mask*(Cohort[[#This Row],[Fetal Pilot Scans, validated or not]:[Has child had an 18 month assessment.  NB this includes limited data, courtesy assessments etc]]&gt;0)),"0000000")</f>
        <v>0001100</v>
      </c>
      <c r="M784" s="1" t="str">
        <f>VLOOKUP(Cohort[[#This Row],[Code]],Codes[],COLUMN(Codes[[#Headers],[Meaning]]),FALSE)</f>
        <v>Pre-term_at term only, no other scans, assessed at 18 months</v>
      </c>
      <c r="N784" s="1" t="str">
        <f>VLOOKUP(Cohort[[#This Row],[Code]],Codes[],COLUMN(Codes[[#Headers],[Parents Demographic]]),FALSE)</f>
        <v>Yes</v>
      </c>
      <c r="O784" s="1" t="str">
        <f>VLOOKUP(Cohort[[#This Row],[Code]],Codes[],COLUMN(Codes[[#Headers],[Mother''s Past Medical History]]),FALSE)</f>
        <v>Yes</v>
      </c>
      <c r="P784" s="1" t="str">
        <f>VLOOKUP(Cohort[[#This Row],[Code]],Codes[],COLUMN(Codes[[#Headers],[EDD + Mode of Conception]]),FALSE)</f>
        <v>Yes</v>
      </c>
      <c r="Q784" s="1" t="str">
        <f>VLOOKUP(Cohort[[#This Row],[Code]],Codes[],COLUMN(Codes[[#Headers],[Late Pregnancy History]]),FALSE)</f>
        <v>Yes</v>
      </c>
      <c r="R784" s="1" t="str">
        <f>VLOOKUP(Cohort[[#This Row],[Code]],Codes[],COLUMN(Codes[[#Headers],[Labour History]]),FALSE)</f>
        <v>Yes</v>
      </c>
      <c r="S784" s="1" t="str">
        <f>VLOOKUP(Cohort[[#This Row],[Code]],Codes[],COLUMN(Codes[[#Headers],[Baby Background Information]]),FALSE)</f>
        <v>Yes</v>
      </c>
      <c r="T784" s="1" t="str">
        <f>VLOOKUP(Cohort[[#This Row],[Code]],Codes[],COLUMN(Codes[[#Headers],[EPDS]]),FALSE)</f>
        <v>Yes</v>
      </c>
      <c r="U784" s="1" t="str">
        <f>VLOOKUP(Cohort[[#This Row],[Code]],Codes[],COLUMN(Codes[[#Headers],[Mother''s Medications]]),FALSE)</f>
        <v>Yes</v>
      </c>
      <c r="V784" s="1" t="str">
        <f>VLOOKUP(Cohort[[#This Row],[Code]],Codes[],COLUMN(Codes[[#Headers],[Baby Medications]]),FALSE)</f>
        <v>Yes</v>
      </c>
      <c r="W784" s="1" t="str">
        <f>VLOOKUP(Cohort[[#This Row],[Code]],Codes[],COLUMN(Codes[[#Headers],[Obstetric Histpry]]),FALSE)</f>
        <v>Yes</v>
      </c>
      <c r="X784" s="1" t="str">
        <f>VLOOKUP(Cohort[[#This Row],[Code]],Codes[],COLUMN(Codes[[#Headers],[18 Month Follow on Data]]),FALSE)</f>
        <v>Yes</v>
      </c>
    </row>
    <row r="785" spans="1:24" ht="51" x14ac:dyDescent="0.2">
      <c r="A785" t="s">
        <v>798</v>
      </c>
      <c r="B785">
        <v>0</v>
      </c>
      <c r="C785">
        <v>0</v>
      </c>
      <c r="D785">
        <v>0</v>
      </c>
      <c r="E785">
        <v>0</v>
      </c>
      <c r="F785">
        <v>1</v>
      </c>
      <c r="G785">
        <v>0</v>
      </c>
      <c r="H785">
        <v>0</v>
      </c>
      <c r="I785" t="str" cm="1">
        <f t="array" ref="I785">TEXT(SUM(10^Code_Mask*(Cohort[[#This Row],[Fetal Pilot Scans, validated or not]:[Has child had an 18 month assessment.  NB this includes limited data, courtesy assessments etc]]&gt;0)),"0000000")</f>
        <v>0010000</v>
      </c>
      <c r="K785" s="1" t="s">
        <v>16</v>
      </c>
      <c r="M785" s="1" t="str">
        <f>VLOOKUP(Cohort[[#This Row],[Code]],Codes[],COLUMN(Codes[[#Headers],[Meaning]]),FALSE)</f>
        <v>Pre-term scan, no other scans, not assessed</v>
      </c>
      <c r="N785" s="1" t="str">
        <f>VLOOKUP(Cohort[[#This Row],[Code]],Codes[],COLUMN(Codes[[#Headers],[Parents Demographic]]),FALSE)</f>
        <v>Yes</v>
      </c>
      <c r="O785" s="1" t="str">
        <f>VLOOKUP(Cohort[[#This Row],[Code]],Codes[],COLUMN(Codes[[#Headers],[Mother''s Past Medical History]]),FALSE)</f>
        <v>Yes</v>
      </c>
      <c r="P785" s="1" t="str">
        <f>VLOOKUP(Cohort[[#This Row],[Code]],Codes[],COLUMN(Codes[[#Headers],[EDD + Mode of Conception]]),FALSE)</f>
        <v>Yes</v>
      </c>
      <c r="Q785" s="1" t="str">
        <f>VLOOKUP(Cohort[[#This Row],[Code]],Codes[],COLUMN(Codes[[#Headers],[Late Pregnancy History]]),FALSE)</f>
        <v>Yes</v>
      </c>
      <c r="R785" s="1" t="str">
        <f>VLOOKUP(Cohort[[#This Row],[Code]],Codes[],COLUMN(Codes[[#Headers],[Labour History]]),FALSE)</f>
        <v>Yes</v>
      </c>
      <c r="S785" s="1" t="str">
        <f>VLOOKUP(Cohort[[#This Row],[Code]],Codes[],COLUMN(Codes[[#Headers],[Baby Background Information]]),FALSE)</f>
        <v>Yes</v>
      </c>
      <c r="T785" s="1" t="str">
        <f>VLOOKUP(Cohort[[#This Row],[Code]],Codes[],COLUMN(Codes[[#Headers],[EPDS]]),FALSE)</f>
        <v>Yes</v>
      </c>
      <c r="U785" s="1" t="str">
        <f>VLOOKUP(Cohort[[#This Row],[Code]],Codes[],COLUMN(Codes[[#Headers],[Mother''s Medications]]),FALSE)</f>
        <v>Yes</v>
      </c>
      <c r="V785" s="1" t="str">
        <f>VLOOKUP(Cohort[[#This Row],[Code]],Codes[],COLUMN(Codes[[#Headers],[Baby Medications]]),FALSE)</f>
        <v>Yes</v>
      </c>
      <c r="W785" s="1" t="str">
        <f>VLOOKUP(Cohort[[#This Row],[Code]],Codes[],COLUMN(Codes[[#Headers],[Obstetric Histpry]]),FALSE)</f>
        <v>Yes</v>
      </c>
      <c r="X785" s="1" t="str">
        <f>VLOOKUP(Cohort[[#This Row],[Code]],Codes[],COLUMN(Codes[[#Headers],[18 Month Follow on Data]]),FALSE)</f>
        <v>No</v>
      </c>
    </row>
    <row r="786" spans="1:24" x14ac:dyDescent="0.2">
      <c r="A786" t="s">
        <v>799</v>
      </c>
      <c r="B786">
        <v>1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 t="str" cm="1">
        <f t="array" ref="I786">TEXT(SUM(10^Code_Mask*(Cohort[[#This Row],[Fetal Pilot Scans, validated or not]:[Has child had an 18 month assessment.  NB this includes limited data, courtesy assessments etc]]&gt;0)),"0000000")</f>
        <v>0000010</v>
      </c>
      <c r="M786" s="1" t="str">
        <f>VLOOKUP(Cohort[[#This Row],[Code]],Codes[],COLUMN(Codes[[#Headers],[Meaning]]),FALSE)</f>
        <v>Fetal pilot.  Not assessed.  Enrolment, EPDS, not cleaned</v>
      </c>
      <c r="N786" s="1" t="str">
        <f>VLOOKUP(Cohort[[#This Row],[Code]],Codes[],COLUMN(Codes[[#Headers],[Parents Demographic]]),FALSE)</f>
        <v>Yes - uncleaned</v>
      </c>
      <c r="O786" s="1" t="str">
        <f>VLOOKUP(Cohort[[#This Row],[Code]],Codes[],COLUMN(Codes[[#Headers],[Mother''s Past Medical History]]),FALSE)</f>
        <v>Yes - uncleaned</v>
      </c>
      <c r="P786" s="1" t="str">
        <f>VLOOKUP(Cohort[[#This Row],[Code]],Codes[],COLUMN(Codes[[#Headers],[EDD + Mode of Conception]]),FALSE)</f>
        <v>Yes - uncleaned</v>
      </c>
      <c r="Q786" s="1" t="str">
        <f>VLOOKUP(Cohort[[#This Row],[Code]],Codes[],COLUMN(Codes[[#Headers],[Late Pregnancy History]]),FALSE)</f>
        <v>No</v>
      </c>
      <c r="R786" s="1" t="str">
        <f>VLOOKUP(Cohort[[#This Row],[Code]],Codes[],COLUMN(Codes[[#Headers],[Labour History]]),FALSE)</f>
        <v>No</v>
      </c>
      <c r="S786" s="1" t="str">
        <f>VLOOKUP(Cohort[[#This Row],[Code]],Codes[],COLUMN(Codes[[#Headers],[Baby Background Information]]),FALSE)</f>
        <v>No</v>
      </c>
      <c r="T786" s="1" t="str">
        <f>VLOOKUP(Cohort[[#This Row],[Code]],Codes[],COLUMN(Codes[[#Headers],[EPDS]]),FALSE)</f>
        <v>Yes</v>
      </c>
      <c r="U786" s="1" t="str">
        <f>VLOOKUP(Cohort[[#This Row],[Code]],Codes[],COLUMN(Codes[[#Headers],[Mother''s Medications]]),FALSE)</f>
        <v>Yes - uncleaned</v>
      </c>
      <c r="V786" s="1" t="str">
        <f>VLOOKUP(Cohort[[#This Row],[Code]],Codes[],COLUMN(Codes[[#Headers],[Baby Medications]]),FALSE)</f>
        <v>No</v>
      </c>
      <c r="W786" s="1" t="str">
        <f>VLOOKUP(Cohort[[#This Row],[Code]],Codes[],COLUMN(Codes[[#Headers],[Obstetric Histpry]]),FALSE)</f>
        <v>Yes - uncleaned</v>
      </c>
      <c r="X786" s="1" t="str">
        <f>VLOOKUP(Cohort[[#This Row],[Code]],Codes[],COLUMN(Codes[[#Headers],[18 Month Follow on Data]]),FALSE)</f>
        <v>No</v>
      </c>
    </row>
    <row r="787" spans="1:24" x14ac:dyDescent="0.2">
      <c r="A787" t="s">
        <v>800</v>
      </c>
      <c r="B787">
        <v>1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 t="str" cm="1">
        <f t="array" ref="I787">TEXT(SUM(10^Code_Mask*(Cohort[[#This Row],[Fetal Pilot Scans, validated or not]:[Has child had an 18 month assessment.  NB this includes limited data, courtesy assessments etc]]&gt;0)),"0000000")</f>
        <v>0000010</v>
      </c>
      <c r="M787" s="1" t="str">
        <f>VLOOKUP(Cohort[[#This Row],[Code]],Codes[],COLUMN(Codes[[#Headers],[Meaning]]),FALSE)</f>
        <v>Fetal pilot.  Not assessed.  Enrolment, EPDS, not cleaned</v>
      </c>
      <c r="N787" s="1" t="str">
        <f>VLOOKUP(Cohort[[#This Row],[Code]],Codes[],COLUMN(Codes[[#Headers],[Parents Demographic]]),FALSE)</f>
        <v>Yes - uncleaned</v>
      </c>
      <c r="O787" s="1" t="str">
        <f>VLOOKUP(Cohort[[#This Row],[Code]],Codes[],COLUMN(Codes[[#Headers],[Mother''s Past Medical History]]),FALSE)</f>
        <v>Yes - uncleaned</v>
      </c>
      <c r="P787" s="1" t="str">
        <f>VLOOKUP(Cohort[[#This Row],[Code]],Codes[],COLUMN(Codes[[#Headers],[EDD + Mode of Conception]]),FALSE)</f>
        <v>Yes - uncleaned</v>
      </c>
      <c r="Q787" s="1" t="str">
        <f>VLOOKUP(Cohort[[#This Row],[Code]],Codes[],COLUMN(Codes[[#Headers],[Late Pregnancy History]]),FALSE)</f>
        <v>No</v>
      </c>
      <c r="R787" s="1" t="str">
        <f>VLOOKUP(Cohort[[#This Row],[Code]],Codes[],COLUMN(Codes[[#Headers],[Labour History]]),FALSE)</f>
        <v>No</v>
      </c>
      <c r="S787" s="1" t="str">
        <f>VLOOKUP(Cohort[[#This Row],[Code]],Codes[],COLUMN(Codes[[#Headers],[Baby Background Information]]),FALSE)</f>
        <v>No</v>
      </c>
      <c r="T787" s="1" t="str">
        <f>VLOOKUP(Cohort[[#This Row],[Code]],Codes[],COLUMN(Codes[[#Headers],[EPDS]]),FALSE)</f>
        <v>Yes</v>
      </c>
      <c r="U787" s="1" t="str">
        <f>VLOOKUP(Cohort[[#This Row],[Code]],Codes[],COLUMN(Codes[[#Headers],[Mother''s Medications]]),FALSE)</f>
        <v>Yes - uncleaned</v>
      </c>
      <c r="V787" s="1" t="str">
        <f>VLOOKUP(Cohort[[#This Row],[Code]],Codes[],COLUMN(Codes[[#Headers],[Baby Medications]]),FALSE)</f>
        <v>No</v>
      </c>
      <c r="W787" s="1" t="str">
        <f>VLOOKUP(Cohort[[#This Row],[Code]],Codes[],COLUMN(Codes[[#Headers],[Obstetric Histpry]]),FALSE)</f>
        <v>Yes - uncleaned</v>
      </c>
      <c r="X787" s="1" t="str">
        <f>VLOOKUP(Cohort[[#This Row],[Code]],Codes[],COLUMN(Codes[[#Headers],[18 Month Follow on Data]]),FALSE)</f>
        <v>No</v>
      </c>
    </row>
    <row r="788" spans="1:24" x14ac:dyDescent="0.2">
      <c r="A788" t="s">
        <v>801</v>
      </c>
      <c r="B788">
        <v>1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 t="str" cm="1">
        <f t="array" ref="I788">TEXT(SUM(10^Code_Mask*(Cohort[[#This Row],[Fetal Pilot Scans, validated or not]:[Has child had an 18 month assessment.  NB this includes limited data, courtesy assessments etc]]&gt;0)),"0000000")</f>
        <v>0000010</v>
      </c>
      <c r="M788" s="1" t="str">
        <f>VLOOKUP(Cohort[[#This Row],[Code]],Codes[],COLUMN(Codes[[#Headers],[Meaning]]),FALSE)</f>
        <v>Fetal pilot.  Not assessed.  Enrolment, EPDS, not cleaned</v>
      </c>
      <c r="N788" s="1" t="str">
        <f>VLOOKUP(Cohort[[#This Row],[Code]],Codes[],COLUMN(Codes[[#Headers],[Parents Demographic]]),FALSE)</f>
        <v>Yes - uncleaned</v>
      </c>
      <c r="O788" s="1" t="str">
        <f>VLOOKUP(Cohort[[#This Row],[Code]],Codes[],COLUMN(Codes[[#Headers],[Mother''s Past Medical History]]),FALSE)</f>
        <v>Yes - uncleaned</v>
      </c>
      <c r="P788" s="1" t="str">
        <f>VLOOKUP(Cohort[[#This Row],[Code]],Codes[],COLUMN(Codes[[#Headers],[EDD + Mode of Conception]]),FALSE)</f>
        <v>Yes - uncleaned</v>
      </c>
      <c r="Q788" s="1" t="str">
        <f>VLOOKUP(Cohort[[#This Row],[Code]],Codes[],COLUMN(Codes[[#Headers],[Late Pregnancy History]]),FALSE)</f>
        <v>No</v>
      </c>
      <c r="R788" s="1" t="str">
        <f>VLOOKUP(Cohort[[#This Row],[Code]],Codes[],COLUMN(Codes[[#Headers],[Labour History]]),FALSE)</f>
        <v>No</v>
      </c>
      <c r="S788" s="1" t="str">
        <f>VLOOKUP(Cohort[[#This Row],[Code]],Codes[],COLUMN(Codes[[#Headers],[Baby Background Information]]),FALSE)</f>
        <v>No</v>
      </c>
      <c r="T788" s="1" t="str">
        <f>VLOOKUP(Cohort[[#This Row],[Code]],Codes[],COLUMN(Codes[[#Headers],[EPDS]]),FALSE)</f>
        <v>Yes</v>
      </c>
      <c r="U788" s="1" t="str">
        <f>VLOOKUP(Cohort[[#This Row],[Code]],Codes[],COLUMN(Codes[[#Headers],[Mother''s Medications]]),FALSE)</f>
        <v>Yes - uncleaned</v>
      </c>
      <c r="V788" s="1" t="str">
        <f>VLOOKUP(Cohort[[#This Row],[Code]],Codes[],COLUMN(Codes[[#Headers],[Baby Medications]]),FALSE)</f>
        <v>No</v>
      </c>
      <c r="W788" s="1" t="str">
        <f>VLOOKUP(Cohort[[#This Row],[Code]],Codes[],COLUMN(Codes[[#Headers],[Obstetric Histpry]]),FALSE)</f>
        <v>Yes - uncleaned</v>
      </c>
      <c r="X788" s="1" t="str">
        <f>VLOOKUP(Cohort[[#This Row],[Code]],Codes[],COLUMN(Codes[[#Headers],[18 Month Follow on Data]]),FALSE)</f>
        <v>No</v>
      </c>
    </row>
    <row r="789" spans="1:24" x14ac:dyDescent="0.2">
      <c r="A789" t="s">
        <v>802</v>
      </c>
      <c r="B789">
        <v>0</v>
      </c>
      <c r="C789">
        <v>0</v>
      </c>
      <c r="D789">
        <v>0</v>
      </c>
      <c r="E789">
        <v>0</v>
      </c>
      <c r="F789">
        <v>1</v>
      </c>
      <c r="G789">
        <v>1</v>
      </c>
      <c r="H789">
        <v>1</v>
      </c>
      <c r="I789" t="str" cm="1">
        <f t="array" ref="I789">TEXT(SUM(10^Code_Mask*(Cohort[[#This Row],[Fetal Pilot Scans, validated or not]:[Has child had an 18 month assessment.  NB this includes limited data, courtesy assessments etc]]&gt;0)),"0000000")</f>
        <v>0011100</v>
      </c>
      <c r="M789" s="1" t="str">
        <f>VLOOKUP(Cohort[[#This Row],[Code]],Codes[],COLUMN(Codes[[#Headers],[Meaning]]),FALSE)</f>
        <v>Pre-term and pre-term at term scans, assessed at 18 months</v>
      </c>
      <c r="N789" s="1" t="str">
        <f>VLOOKUP(Cohort[[#This Row],[Code]],Codes[],COLUMN(Codes[[#Headers],[Parents Demographic]]),FALSE)</f>
        <v>Yes</v>
      </c>
      <c r="O789" s="1" t="str">
        <f>VLOOKUP(Cohort[[#This Row],[Code]],Codes[],COLUMN(Codes[[#Headers],[Mother''s Past Medical History]]),FALSE)</f>
        <v>Yes</v>
      </c>
      <c r="P789" s="1" t="str">
        <f>VLOOKUP(Cohort[[#This Row],[Code]],Codes[],COLUMN(Codes[[#Headers],[EDD + Mode of Conception]]),FALSE)</f>
        <v>Yes</v>
      </c>
      <c r="Q789" s="1" t="str">
        <f>VLOOKUP(Cohort[[#This Row],[Code]],Codes[],COLUMN(Codes[[#Headers],[Late Pregnancy History]]),FALSE)</f>
        <v>Yes</v>
      </c>
      <c r="R789" s="1" t="str">
        <f>VLOOKUP(Cohort[[#This Row],[Code]],Codes[],COLUMN(Codes[[#Headers],[Labour History]]),FALSE)</f>
        <v>Yes</v>
      </c>
      <c r="S789" s="1" t="str">
        <f>VLOOKUP(Cohort[[#This Row],[Code]],Codes[],COLUMN(Codes[[#Headers],[Baby Background Information]]),FALSE)</f>
        <v>Yes</v>
      </c>
      <c r="T789" s="1" t="str">
        <f>VLOOKUP(Cohort[[#This Row],[Code]],Codes[],COLUMN(Codes[[#Headers],[EPDS]]),FALSE)</f>
        <v>Yes</v>
      </c>
      <c r="U789" s="1" t="str">
        <f>VLOOKUP(Cohort[[#This Row],[Code]],Codes[],COLUMN(Codes[[#Headers],[Mother''s Medications]]),FALSE)</f>
        <v>Yes</v>
      </c>
      <c r="V789" s="1" t="str">
        <f>VLOOKUP(Cohort[[#This Row],[Code]],Codes[],COLUMN(Codes[[#Headers],[Baby Medications]]),FALSE)</f>
        <v>Yes</v>
      </c>
      <c r="W789" s="1" t="str">
        <f>VLOOKUP(Cohort[[#This Row],[Code]],Codes[],COLUMN(Codes[[#Headers],[Obstetric Histpry]]),FALSE)</f>
        <v>Yes</v>
      </c>
      <c r="X789" s="1" t="str">
        <f>VLOOKUP(Cohort[[#This Row],[Code]],Codes[],COLUMN(Codes[[#Headers],[18 Month Follow on Data]]),FALSE)</f>
        <v>Yes</v>
      </c>
    </row>
    <row r="790" spans="1:24" x14ac:dyDescent="0.2">
      <c r="A790" t="s">
        <v>803</v>
      </c>
      <c r="B790">
        <v>0</v>
      </c>
      <c r="C790">
        <v>0</v>
      </c>
      <c r="D790">
        <v>0</v>
      </c>
      <c r="E790">
        <v>1</v>
      </c>
      <c r="F790">
        <v>0</v>
      </c>
      <c r="G790">
        <v>0</v>
      </c>
      <c r="H790">
        <v>1</v>
      </c>
      <c r="I790" t="str" cm="1">
        <f t="array" ref="I790">TEXT(SUM(10^Code_Mask*(Cohort[[#This Row],[Fetal Pilot Scans, validated or not]:[Has child had an 18 month assessment.  NB this includes limited data, courtesy assessments etc]]&gt;0)),"0000000")</f>
        <v>0100100</v>
      </c>
      <c r="M790" s="1" t="str">
        <f>VLOOKUP(Cohort[[#This Row],[Code]],Codes[],COLUMN(Codes[[#Headers],[Meaning]]),FALSE)</f>
        <v>Term scan, Assessed at 18 months</v>
      </c>
      <c r="N790" s="1" t="str">
        <f>VLOOKUP(Cohort[[#This Row],[Code]],Codes[],COLUMN(Codes[[#Headers],[Parents Demographic]]),FALSE)</f>
        <v>Yes</v>
      </c>
      <c r="O790" s="1" t="str">
        <f>VLOOKUP(Cohort[[#This Row],[Code]],Codes[],COLUMN(Codes[[#Headers],[Mother''s Past Medical History]]),FALSE)</f>
        <v>Yes</v>
      </c>
      <c r="P790" s="1" t="str">
        <f>VLOOKUP(Cohort[[#This Row],[Code]],Codes[],COLUMN(Codes[[#Headers],[EDD + Mode of Conception]]),FALSE)</f>
        <v>Yes</v>
      </c>
      <c r="Q790" s="1" t="str">
        <f>VLOOKUP(Cohort[[#This Row],[Code]],Codes[],COLUMN(Codes[[#Headers],[Late Pregnancy History]]),FALSE)</f>
        <v>Yes</v>
      </c>
      <c r="R790" s="1" t="str">
        <f>VLOOKUP(Cohort[[#This Row],[Code]],Codes[],COLUMN(Codes[[#Headers],[Labour History]]),FALSE)</f>
        <v>Yes</v>
      </c>
      <c r="S790" s="1" t="str">
        <f>VLOOKUP(Cohort[[#This Row],[Code]],Codes[],COLUMN(Codes[[#Headers],[Baby Background Information]]),FALSE)</f>
        <v>Yes</v>
      </c>
      <c r="T790" s="1" t="str">
        <f>VLOOKUP(Cohort[[#This Row],[Code]],Codes[],COLUMN(Codes[[#Headers],[EPDS]]),FALSE)</f>
        <v>Yes</v>
      </c>
      <c r="U790" s="1" t="str">
        <f>VLOOKUP(Cohort[[#This Row],[Code]],Codes[],COLUMN(Codes[[#Headers],[Mother''s Medications]]),FALSE)</f>
        <v>Yes</v>
      </c>
      <c r="V790" s="1" t="str">
        <f>VLOOKUP(Cohort[[#This Row],[Code]],Codes[],COLUMN(Codes[[#Headers],[Baby Medications]]),FALSE)</f>
        <v>Yes</v>
      </c>
      <c r="W790" s="1" t="str">
        <f>VLOOKUP(Cohort[[#This Row],[Code]],Codes[],COLUMN(Codes[[#Headers],[Obstetric Histpry]]),FALSE)</f>
        <v>Yes</v>
      </c>
      <c r="X790" s="1" t="str">
        <f>VLOOKUP(Cohort[[#This Row],[Code]],Codes[],COLUMN(Codes[[#Headers],[18 Month Follow on Data]]),FALSE)</f>
        <v>Yes</v>
      </c>
    </row>
    <row r="791" spans="1:24" x14ac:dyDescent="0.2">
      <c r="A791" t="s">
        <v>804</v>
      </c>
      <c r="B791">
        <v>0</v>
      </c>
      <c r="C791">
        <v>0</v>
      </c>
      <c r="D791">
        <v>0</v>
      </c>
      <c r="E791">
        <v>1</v>
      </c>
      <c r="F791">
        <v>0</v>
      </c>
      <c r="G791">
        <v>0</v>
      </c>
      <c r="H791">
        <v>0</v>
      </c>
      <c r="I791" t="str" cm="1">
        <f t="array" ref="I791">TEXT(SUM(10^Code_Mask*(Cohort[[#This Row],[Fetal Pilot Scans, validated or not]:[Has child had an 18 month assessment.  NB this includes limited data, courtesy assessments etc]]&gt;0)),"0000000")</f>
        <v>0100000</v>
      </c>
      <c r="M791" s="1" t="str">
        <f>VLOOKUP(Cohort[[#This Row],[Code]],Codes[],COLUMN(Codes[[#Headers],[Meaning]]),FALSE)</f>
        <v>Term scan, not assessed</v>
      </c>
      <c r="N791" s="1" t="str">
        <f>VLOOKUP(Cohort[[#This Row],[Code]],Codes[],COLUMN(Codes[[#Headers],[Parents Demographic]]),FALSE)</f>
        <v>Yes</v>
      </c>
      <c r="O791" s="1" t="str">
        <f>VLOOKUP(Cohort[[#This Row],[Code]],Codes[],COLUMN(Codes[[#Headers],[Mother''s Past Medical History]]),FALSE)</f>
        <v>Yes</v>
      </c>
      <c r="P791" s="1" t="str">
        <f>VLOOKUP(Cohort[[#This Row],[Code]],Codes[],COLUMN(Codes[[#Headers],[EDD + Mode of Conception]]),FALSE)</f>
        <v>Yes</v>
      </c>
      <c r="Q791" s="1" t="str">
        <f>VLOOKUP(Cohort[[#This Row],[Code]],Codes[],COLUMN(Codes[[#Headers],[Late Pregnancy History]]),FALSE)</f>
        <v>Yes</v>
      </c>
      <c r="R791" s="1" t="str">
        <f>VLOOKUP(Cohort[[#This Row],[Code]],Codes[],COLUMN(Codes[[#Headers],[Labour History]]),FALSE)</f>
        <v>Yes</v>
      </c>
      <c r="S791" s="1" t="str">
        <f>VLOOKUP(Cohort[[#This Row],[Code]],Codes[],COLUMN(Codes[[#Headers],[Baby Background Information]]),FALSE)</f>
        <v>Yes</v>
      </c>
      <c r="T791" s="1" t="str">
        <f>VLOOKUP(Cohort[[#This Row],[Code]],Codes[],COLUMN(Codes[[#Headers],[EPDS]]),FALSE)</f>
        <v>Yes</v>
      </c>
      <c r="U791" s="1" t="str">
        <f>VLOOKUP(Cohort[[#This Row],[Code]],Codes[],COLUMN(Codes[[#Headers],[Mother''s Medications]]),FALSE)</f>
        <v>Yes</v>
      </c>
      <c r="V791" s="1" t="str">
        <f>VLOOKUP(Cohort[[#This Row],[Code]],Codes[],COLUMN(Codes[[#Headers],[Baby Medications]]),FALSE)</f>
        <v>Yes</v>
      </c>
      <c r="W791" s="1" t="str">
        <f>VLOOKUP(Cohort[[#This Row],[Code]],Codes[],COLUMN(Codes[[#Headers],[Obstetric Histpry]]),FALSE)</f>
        <v>Yes</v>
      </c>
      <c r="X791" s="1" t="str">
        <f>VLOOKUP(Cohort[[#This Row],[Code]],Codes[],COLUMN(Codes[[#Headers],[18 Month Follow on Data]]),FALSE)</f>
        <v>No</v>
      </c>
    </row>
    <row r="792" spans="1:24" x14ac:dyDescent="0.2">
      <c r="A792" t="s">
        <v>805</v>
      </c>
      <c r="B792">
        <v>1</v>
      </c>
      <c r="C792">
        <v>0</v>
      </c>
      <c r="D792">
        <v>0</v>
      </c>
      <c r="E792">
        <v>1</v>
      </c>
      <c r="F792">
        <v>0</v>
      </c>
      <c r="G792">
        <v>0</v>
      </c>
      <c r="H792">
        <v>1</v>
      </c>
      <c r="I792" t="str" cm="1">
        <f t="array" ref="I792">TEXT(SUM(10^Code_Mask*(Cohort[[#This Row],[Fetal Pilot Scans, validated or not]:[Has child had an 18 month assessment.  NB this includes limited data, courtesy assessments etc]]&gt;0)),"0000000")</f>
        <v>0100110</v>
      </c>
      <c r="M792" s="1" t="str">
        <f>VLOOKUP(Cohort[[#This Row],[Code]],Codes[],COLUMN(Codes[[#Headers],[Meaning]]),FALSE)</f>
        <v>Term scan + fetal pilot assessed at 18 months</v>
      </c>
      <c r="N792" s="1" t="str">
        <f>VLOOKUP(Cohort[[#This Row],[Code]],Codes[],COLUMN(Codes[[#Headers],[Parents Demographic]]),FALSE)</f>
        <v>Yes</v>
      </c>
      <c r="O792" s="1" t="str">
        <f>VLOOKUP(Cohort[[#This Row],[Code]],Codes[],COLUMN(Codes[[#Headers],[Mother''s Past Medical History]]),FALSE)</f>
        <v>Yes</v>
      </c>
      <c r="P792" s="1" t="str">
        <f>VLOOKUP(Cohort[[#This Row],[Code]],Codes[],COLUMN(Codes[[#Headers],[EDD + Mode of Conception]]),FALSE)</f>
        <v>Yes</v>
      </c>
      <c r="Q792" s="1" t="str">
        <f>VLOOKUP(Cohort[[#This Row],[Code]],Codes[],COLUMN(Codes[[#Headers],[Late Pregnancy History]]),FALSE)</f>
        <v>Yes</v>
      </c>
      <c r="R792" s="1" t="str">
        <f>VLOOKUP(Cohort[[#This Row],[Code]],Codes[],COLUMN(Codes[[#Headers],[Labour History]]),FALSE)</f>
        <v>Yes</v>
      </c>
      <c r="S792" s="1" t="str">
        <f>VLOOKUP(Cohort[[#This Row],[Code]],Codes[],COLUMN(Codes[[#Headers],[Baby Background Information]]),FALSE)</f>
        <v>Yes</v>
      </c>
      <c r="T792" s="1" t="str">
        <f>VLOOKUP(Cohort[[#This Row],[Code]],Codes[],COLUMN(Codes[[#Headers],[EPDS]]),FALSE)</f>
        <v>Yes</v>
      </c>
      <c r="U792" s="1" t="str">
        <f>VLOOKUP(Cohort[[#This Row],[Code]],Codes[],COLUMN(Codes[[#Headers],[Mother''s Medications]]),FALSE)</f>
        <v>Yes</v>
      </c>
      <c r="V792" s="1" t="str">
        <f>VLOOKUP(Cohort[[#This Row],[Code]],Codes[],COLUMN(Codes[[#Headers],[Baby Medications]]),FALSE)</f>
        <v>Yes</v>
      </c>
      <c r="W792" s="1" t="str">
        <f>VLOOKUP(Cohort[[#This Row],[Code]],Codes[],COLUMN(Codes[[#Headers],[Obstetric Histpry]]),FALSE)</f>
        <v>Yes</v>
      </c>
      <c r="X792" s="1" t="str">
        <f>VLOOKUP(Cohort[[#This Row],[Code]],Codes[],COLUMN(Codes[[#Headers],[18 Month Follow on Data]]),FALSE)</f>
        <v>Yes</v>
      </c>
    </row>
    <row r="793" spans="1:24" x14ac:dyDescent="0.2">
      <c r="A793" t="s">
        <v>806</v>
      </c>
      <c r="B793">
        <v>1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 t="str" cm="1">
        <f t="array" ref="I793">TEXT(SUM(10^Code_Mask*(Cohort[[#This Row],[Fetal Pilot Scans, validated or not]:[Has child had an 18 month assessment.  NB this includes limited data, courtesy assessments etc]]&gt;0)),"0000000")</f>
        <v>0000010</v>
      </c>
      <c r="M793" s="1" t="str">
        <f>VLOOKUP(Cohort[[#This Row],[Code]],Codes[],COLUMN(Codes[[#Headers],[Meaning]]),FALSE)</f>
        <v>Fetal pilot.  Not assessed.  Enrolment, EPDS, not cleaned</v>
      </c>
      <c r="N793" s="1" t="str">
        <f>VLOOKUP(Cohort[[#This Row],[Code]],Codes[],COLUMN(Codes[[#Headers],[Parents Demographic]]),FALSE)</f>
        <v>Yes - uncleaned</v>
      </c>
      <c r="O793" s="1" t="str">
        <f>VLOOKUP(Cohort[[#This Row],[Code]],Codes[],COLUMN(Codes[[#Headers],[Mother''s Past Medical History]]),FALSE)</f>
        <v>Yes - uncleaned</v>
      </c>
      <c r="P793" s="1" t="str">
        <f>VLOOKUP(Cohort[[#This Row],[Code]],Codes[],COLUMN(Codes[[#Headers],[EDD + Mode of Conception]]),FALSE)</f>
        <v>Yes - uncleaned</v>
      </c>
      <c r="Q793" s="1" t="str">
        <f>VLOOKUP(Cohort[[#This Row],[Code]],Codes[],COLUMN(Codes[[#Headers],[Late Pregnancy History]]),FALSE)</f>
        <v>No</v>
      </c>
      <c r="R793" s="1" t="str">
        <f>VLOOKUP(Cohort[[#This Row],[Code]],Codes[],COLUMN(Codes[[#Headers],[Labour History]]),FALSE)</f>
        <v>No</v>
      </c>
      <c r="S793" s="1" t="str">
        <f>VLOOKUP(Cohort[[#This Row],[Code]],Codes[],COLUMN(Codes[[#Headers],[Baby Background Information]]),FALSE)</f>
        <v>No</v>
      </c>
      <c r="T793" s="1" t="str">
        <f>VLOOKUP(Cohort[[#This Row],[Code]],Codes[],COLUMN(Codes[[#Headers],[EPDS]]),FALSE)</f>
        <v>Yes</v>
      </c>
      <c r="U793" s="1" t="str">
        <f>VLOOKUP(Cohort[[#This Row],[Code]],Codes[],COLUMN(Codes[[#Headers],[Mother''s Medications]]),FALSE)</f>
        <v>Yes - uncleaned</v>
      </c>
      <c r="V793" s="1" t="str">
        <f>VLOOKUP(Cohort[[#This Row],[Code]],Codes[],COLUMN(Codes[[#Headers],[Baby Medications]]),FALSE)</f>
        <v>No</v>
      </c>
      <c r="W793" s="1" t="str">
        <f>VLOOKUP(Cohort[[#This Row],[Code]],Codes[],COLUMN(Codes[[#Headers],[Obstetric Histpry]]),FALSE)</f>
        <v>Yes - uncleaned</v>
      </c>
      <c r="X793" s="1" t="str">
        <f>VLOOKUP(Cohort[[#This Row],[Code]],Codes[],COLUMN(Codes[[#Headers],[18 Month Follow on Data]]),FALSE)</f>
        <v>No</v>
      </c>
    </row>
    <row r="794" spans="1:24" x14ac:dyDescent="0.2">
      <c r="A794" t="s">
        <v>807</v>
      </c>
      <c r="B794">
        <v>1</v>
      </c>
      <c r="C794">
        <v>0</v>
      </c>
      <c r="D794">
        <v>0</v>
      </c>
      <c r="E794">
        <v>1</v>
      </c>
      <c r="F794">
        <v>0</v>
      </c>
      <c r="G794">
        <v>0</v>
      </c>
      <c r="H794">
        <v>1</v>
      </c>
      <c r="I794" t="str" cm="1">
        <f t="array" ref="I794">TEXT(SUM(10^Code_Mask*(Cohort[[#This Row],[Fetal Pilot Scans, validated or not]:[Has child had an 18 month assessment.  NB this includes limited data, courtesy assessments etc]]&gt;0)),"0000000")</f>
        <v>0100110</v>
      </c>
      <c r="M794" s="1" t="str">
        <f>VLOOKUP(Cohort[[#This Row],[Code]],Codes[],COLUMN(Codes[[#Headers],[Meaning]]),FALSE)</f>
        <v>Term scan + fetal pilot assessed at 18 months</v>
      </c>
      <c r="N794" s="1" t="str">
        <f>VLOOKUP(Cohort[[#This Row],[Code]],Codes[],COLUMN(Codes[[#Headers],[Parents Demographic]]),FALSE)</f>
        <v>Yes</v>
      </c>
      <c r="O794" s="1" t="str">
        <f>VLOOKUP(Cohort[[#This Row],[Code]],Codes[],COLUMN(Codes[[#Headers],[Mother''s Past Medical History]]),FALSE)</f>
        <v>Yes</v>
      </c>
      <c r="P794" s="1" t="str">
        <f>VLOOKUP(Cohort[[#This Row],[Code]],Codes[],COLUMN(Codes[[#Headers],[EDD + Mode of Conception]]),FALSE)</f>
        <v>Yes</v>
      </c>
      <c r="Q794" s="1" t="str">
        <f>VLOOKUP(Cohort[[#This Row],[Code]],Codes[],COLUMN(Codes[[#Headers],[Late Pregnancy History]]),FALSE)</f>
        <v>Yes</v>
      </c>
      <c r="R794" s="1" t="str">
        <f>VLOOKUP(Cohort[[#This Row],[Code]],Codes[],COLUMN(Codes[[#Headers],[Labour History]]),FALSE)</f>
        <v>Yes</v>
      </c>
      <c r="S794" s="1" t="str">
        <f>VLOOKUP(Cohort[[#This Row],[Code]],Codes[],COLUMN(Codes[[#Headers],[Baby Background Information]]),FALSE)</f>
        <v>Yes</v>
      </c>
      <c r="T794" s="1" t="str">
        <f>VLOOKUP(Cohort[[#This Row],[Code]],Codes[],COLUMN(Codes[[#Headers],[EPDS]]),FALSE)</f>
        <v>Yes</v>
      </c>
      <c r="U794" s="1" t="str">
        <f>VLOOKUP(Cohort[[#This Row],[Code]],Codes[],COLUMN(Codes[[#Headers],[Mother''s Medications]]),FALSE)</f>
        <v>Yes</v>
      </c>
      <c r="V794" s="1" t="str">
        <f>VLOOKUP(Cohort[[#This Row],[Code]],Codes[],COLUMN(Codes[[#Headers],[Baby Medications]]),FALSE)</f>
        <v>Yes</v>
      </c>
      <c r="W794" s="1" t="str">
        <f>VLOOKUP(Cohort[[#This Row],[Code]],Codes[],COLUMN(Codes[[#Headers],[Obstetric Histpry]]),FALSE)</f>
        <v>Yes</v>
      </c>
      <c r="X794" s="1" t="str">
        <f>VLOOKUP(Cohort[[#This Row],[Code]],Codes[],COLUMN(Codes[[#Headers],[18 Month Follow on Data]]),FALSE)</f>
        <v>Yes</v>
      </c>
    </row>
    <row r="795" spans="1:24" x14ac:dyDescent="0.2">
      <c r="A795" t="s">
        <v>808</v>
      </c>
      <c r="B795">
        <v>1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 t="str" cm="1">
        <f t="array" ref="I795">TEXT(SUM(10^Code_Mask*(Cohort[[#This Row],[Fetal Pilot Scans, validated or not]:[Has child had an 18 month assessment.  NB this includes limited data, courtesy assessments etc]]&gt;0)),"0000000")</f>
        <v>0000010</v>
      </c>
      <c r="M795" s="1" t="str">
        <f>VLOOKUP(Cohort[[#This Row],[Code]],Codes[],COLUMN(Codes[[#Headers],[Meaning]]),FALSE)</f>
        <v>Fetal pilot.  Not assessed.  Enrolment, EPDS, not cleaned</v>
      </c>
      <c r="N795" s="1" t="str">
        <f>VLOOKUP(Cohort[[#This Row],[Code]],Codes[],COLUMN(Codes[[#Headers],[Parents Demographic]]),FALSE)</f>
        <v>Yes - uncleaned</v>
      </c>
      <c r="O795" s="1" t="str">
        <f>VLOOKUP(Cohort[[#This Row],[Code]],Codes[],COLUMN(Codes[[#Headers],[Mother''s Past Medical History]]),FALSE)</f>
        <v>Yes - uncleaned</v>
      </c>
      <c r="P795" s="1" t="str">
        <f>VLOOKUP(Cohort[[#This Row],[Code]],Codes[],COLUMN(Codes[[#Headers],[EDD + Mode of Conception]]),FALSE)</f>
        <v>Yes - uncleaned</v>
      </c>
      <c r="Q795" s="1" t="str">
        <f>VLOOKUP(Cohort[[#This Row],[Code]],Codes[],COLUMN(Codes[[#Headers],[Late Pregnancy History]]),FALSE)</f>
        <v>No</v>
      </c>
      <c r="R795" s="1" t="str">
        <f>VLOOKUP(Cohort[[#This Row],[Code]],Codes[],COLUMN(Codes[[#Headers],[Labour History]]),FALSE)</f>
        <v>No</v>
      </c>
      <c r="S795" s="1" t="str">
        <f>VLOOKUP(Cohort[[#This Row],[Code]],Codes[],COLUMN(Codes[[#Headers],[Baby Background Information]]),FALSE)</f>
        <v>No</v>
      </c>
      <c r="T795" s="1" t="str">
        <f>VLOOKUP(Cohort[[#This Row],[Code]],Codes[],COLUMN(Codes[[#Headers],[EPDS]]),FALSE)</f>
        <v>Yes</v>
      </c>
      <c r="U795" s="1" t="str">
        <f>VLOOKUP(Cohort[[#This Row],[Code]],Codes[],COLUMN(Codes[[#Headers],[Mother''s Medications]]),FALSE)</f>
        <v>Yes - uncleaned</v>
      </c>
      <c r="V795" s="1" t="str">
        <f>VLOOKUP(Cohort[[#This Row],[Code]],Codes[],COLUMN(Codes[[#Headers],[Baby Medications]]),FALSE)</f>
        <v>No</v>
      </c>
      <c r="W795" s="1" t="str">
        <f>VLOOKUP(Cohort[[#This Row],[Code]],Codes[],COLUMN(Codes[[#Headers],[Obstetric Histpry]]),FALSE)</f>
        <v>Yes - uncleaned</v>
      </c>
      <c r="X795" s="1" t="str">
        <f>VLOOKUP(Cohort[[#This Row],[Code]],Codes[],COLUMN(Codes[[#Headers],[18 Month Follow on Data]]),FALSE)</f>
        <v>No</v>
      </c>
    </row>
    <row r="796" spans="1:24" x14ac:dyDescent="0.2">
      <c r="A796" t="s">
        <v>809</v>
      </c>
      <c r="B796">
        <v>0</v>
      </c>
      <c r="C796">
        <v>0</v>
      </c>
      <c r="D796">
        <v>0</v>
      </c>
      <c r="E796">
        <v>0</v>
      </c>
      <c r="F796">
        <v>1</v>
      </c>
      <c r="G796">
        <v>1</v>
      </c>
      <c r="H796">
        <v>1</v>
      </c>
      <c r="I796" t="str" cm="1">
        <f t="array" ref="I796">TEXT(SUM(10^Code_Mask*(Cohort[[#This Row],[Fetal Pilot Scans, validated or not]:[Has child had an 18 month assessment.  NB this includes limited data, courtesy assessments etc]]&gt;0)),"0000000")</f>
        <v>0011100</v>
      </c>
      <c r="M796" s="1" t="str">
        <f>VLOOKUP(Cohort[[#This Row],[Code]],Codes[],COLUMN(Codes[[#Headers],[Meaning]]),FALSE)</f>
        <v>Pre-term and pre-term at term scans, assessed at 18 months</v>
      </c>
      <c r="N796" s="1" t="str">
        <f>VLOOKUP(Cohort[[#This Row],[Code]],Codes[],COLUMN(Codes[[#Headers],[Parents Demographic]]),FALSE)</f>
        <v>Yes</v>
      </c>
      <c r="O796" s="1" t="str">
        <f>VLOOKUP(Cohort[[#This Row],[Code]],Codes[],COLUMN(Codes[[#Headers],[Mother''s Past Medical History]]),FALSE)</f>
        <v>Yes</v>
      </c>
      <c r="P796" s="1" t="str">
        <f>VLOOKUP(Cohort[[#This Row],[Code]],Codes[],COLUMN(Codes[[#Headers],[EDD + Mode of Conception]]),FALSE)</f>
        <v>Yes</v>
      </c>
      <c r="Q796" s="1" t="str">
        <f>VLOOKUP(Cohort[[#This Row],[Code]],Codes[],COLUMN(Codes[[#Headers],[Late Pregnancy History]]),FALSE)</f>
        <v>Yes</v>
      </c>
      <c r="R796" s="1" t="str">
        <f>VLOOKUP(Cohort[[#This Row],[Code]],Codes[],COLUMN(Codes[[#Headers],[Labour History]]),FALSE)</f>
        <v>Yes</v>
      </c>
      <c r="S796" s="1" t="str">
        <f>VLOOKUP(Cohort[[#This Row],[Code]],Codes[],COLUMN(Codes[[#Headers],[Baby Background Information]]),FALSE)</f>
        <v>Yes</v>
      </c>
      <c r="T796" s="1" t="str">
        <f>VLOOKUP(Cohort[[#This Row],[Code]],Codes[],COLUMN(Codes[[#Headers],[EPDS]]),FALSE)</f>
        <v>Yes</v>
      </c>
      <c r="U796" s="1" t="str">
        <f>VLOOKUP(Cohort[[#This Row],[Code]],Codes[],COLUMN(Codes[[#Headers],[Mother''s Medications]]),FALSE)</f>
        <v>Yes</v>
      </c>
      <c r="V796" s="1" t="str">
        <f>VLOOKUP(Cohort[[#This Row],[Code]],Codes[],COLUMN(Codes[[#Headers],[Baby Medications]]),FALSE)</f>
        <v>Yes</v>
      </c>
      <c r="W796" s="1" t="str">
        <f>VLOOKUP(Cohort[[#This Row],[Code]],Codes[],COLUMN(Codes[[#Headers],[Obstetric Histpry]]),FALSE)</f>
        <v>Yes</v>
      </c>
      <c r="X796" s="1" t="str">
        <f>VLOOKUP(Cohort[[#This Row],[Code]],Codes[],COLUMN(Codes[[#Headers],[18 Month Follow on Data]]),FALSE)</f>
        <v>Yes</v>
      </c>
    </row>
    <row r="797" spans="1:24" x14ac:dyDescent="0.2">
      <c r="A797" t="s">
        <v>810</v>
      </c>
      <c r="B797">
        <v>0</v>
      </c>
      <c r="C797">
        <v>0</v>
      </c>
      <c r="D797">
        <v>0</v>
      </c>
      <c r="E797">
        <v>0</v>
      </c>
      <c r="F797">
        <v>1</v>
      </c>
      <c r="G797">
        <v>1</v>
      </c>
      <c r="H797">
        <v>1</v>
      </c>
      <c r="I797" t="str" cm="1">
        <f t="array" ref="I797">TEXT(SUM(10^Code_Mask*(Cohort[[#This Row],[Fetal Pilot Scans, validated or not]:[Has child had an 18 month assessment.  NB this includes limited data, courtesy assessments etc]]&gt;0)),"0000000")</f>
        <v>0011100</v>
      </c>
      <c r="M797" s="1" t="str">
        <f>VLOOKUP(Cohort[[#This Row],[Code]],Codes[],COLUMN(Codes[[#Headers],[Meaning]]),FALSE)</f>
        <v>Pre-term and pre-term at term scans, assessed at 18 months</v>
      </c>
      <c r="N797" s="1" t="str">
        <f>VLOOKUP(Cohort[[#This Row],[Code]],Codes[],COLUMN(Codes[[#Headers],[Parents Demographic]]),FALSE)</f>
        <v>Yes</v>
      </c>
      <c r="O797" s="1" t="str">
        <f>VLOOKUP(Cohort[[#This Row],[Code]],Codes[],COLUMN(Codes[[#Headers],[Mother''s Past Medical History]]),FALSE)</f>
        <v>Yes</v>
      </c>
      <c r="P797" s="1" t="str">
        <f>VLOOKUP(Cohort[[#This Row],[Code]],Codes[],COLUMN(Codes[[#Headers],[EDD + Mode of Conception]]),FALSE)</f>
        <v>Yes</v>
      </c>
      <c r="Q797" s="1" t="str">
        <f>VLOOKUP(Cohort[[#This Row],[Code]],Codes[],COLUMN(Codes[[#Headers],[Late Pregnancy History]]),FALSE)</f>
        <v>Yes</v>
      </c>
      <c r="R797" s="1" t="str">
        <f>VLOOKUP(Cohort[[#This Row],[Code]],Codes[],COLUMN(Codes[[#Headers],[Labour History]]),FALSE)</f>
        <v>Yes</v>
      </c>
      <c r="S797" s="1" t="str">
        <f>VLOOKUP(Cohort[[#This Row],[Code]],Codes[],COLUMN(Codes[[#Headers],[Baby Background Information]]),FALSE)</f>
        <v>Yes</v>
      </c>
      <c r="T797" s="1" t="str">
        <f>VLOOKUP(Cohort[[#This Row],[Code]],Codes[],COLUMN(Codes[[#Headers],[EPDS]]),FALSE)</f>
        <v>Yes</v>
      </c>
      <c r="U797" s="1" t="str">
        <f>VLOOKUP(Cohort[[#This Row],[Code]],Codes[],COLUMN(Codes[[#Headers],[Mother''s Medications]]),FALSE)</f>
        <v>Yes</v>
      </c>
      <c r="V797" s="1" t="str">
        <f>VLOOKUP(Cohort[[#This Row],[Code]],Codes[],COLUMN(Codes[[#Headers],[Baby Medications]]),FALSE)</f>
        <v>Yes</v>
      </c>
      <c r="W797" s="1" t="str">
        <f>VLOOKUP(Cohort[[#This Row],[Code]],Codes[],COLUMN(Codes[[#Headers],[Obstetric Histpry]]),FALSE)</f>
        <v>Yes</v>
      </c>
      <c r="X797" s="1" t="str">
        <f>VLOOKUP(Cohort[[#This Row],[Code]],Codes[],COLUMN(Codes[[#Headers],[18 Month Follow on Data]]),FALSE)</f>
        <v>Yes</v>
      </c>
    </row>
    <row r="798" spans="1:24" x14ac:dyDescent="0.2">
      <c r="A798" t="s">
        <v>811</v>
      </c>
      <c r="B798">
        <v>0</v>
      </c>
      <c r="C798">
        <v>0</v>
      </c>
      <c r="D798">
        <v>0</v>
      </c>
      <c r="E798">
        <v>1</v>
      </c>
      <c r="F798">
        <v>0</v>
      </c>
      <c r="G798">
        <v>0</v>
      </c>
      <c r="H798">
        <v>1</v>
      </c>
      <c r="I798" t="str" cm="1">
        <f t="array" ref="I798">TEXT(SUM(10^Code_Mask*(Cohort[[#This Row],[Fetal Pilot Scans, validated or not]:[Has child had an 18 month assessment.  NB this includes limited data, courtesy assessments etc]]&gt;0)),"0000000")</f>
        <v>0100100</v>
      </c>
      <c r="M798" s="1" t="str">
        <f>VLOOKUP(Cohort[[#This Row],[Code]],Codes[],COLUMN(Codes[[#Headers],[Meaning]]),FALSE)</f>
        <v>Term scan, Assessed at 18 months</v>
      </c>
      <c r="N798" s="1" t="str">
        <f>VLOOKUP(Cohort[[#This Row],[Code]],Codes[],COLUMN(Codes[[#Headers],[Parents Demographic]]),FALSE)</f>
        <v>Yes</v>
      </c>
      <c r="O798" s="1" t="str">
        <f>VLOOKUP(Cohort[[#This Row],[Code]],Codes[],COLUMN(Codes[[#Headers],[Mother''s Past Medical History]]),FALSE)</f>
        <v>Yes</v>
      </c>
      <c r="P798" s="1" t="str">
        <f>VLOOKUP(Cohort[[#This Row],[Code]],Codes[],COLUMN(Codes[[#Headers],[EDD + Mode of Conception]]),FALSE)</f>
        <v>Yes</v>
      </c>
      <c r="Q798" s="1" t="str">
        <f>VLOOKUP(Cohort[[#This Row],[Code]],Codes[],COLUMN(Codes[[#Headers],[Late Pregnancy History]]),FALSE)</f>
        <v>Yes</v>
      </c>
      <c r="R798" s="1" t="str">
        <f>VLOOKUP(Cohort[[#This Row],[Code]],Codes[],COLUMN(Codes[[#Headers],[Labour History]]),FALSE)</f>
        <v>Yes</v>
      </c>
      <c r="S798" s="1" t="str">
        <f>VLOOKUP(Cohort[[#This Row],[Code]],Codes[],COLUMN(Codes[[#Headers],[Baby Background Information]]),FALSE)</f>
        <v>Yes</v>
      </c>
      <c r="T798" s="1" t="str">
        <f>VLOOKUP(Cohort[[#This Row],[Code]],Codes[],COLUMN(Codes[[#Headers],[EPDS]]),FALSE)</f>
        <v>Yes</v>
      </c>
      <c r="U798" s="1" t="str">
        <f>VLOOKUP(Cohort[[#This Row],[Code]],Codes[],COLUMN(Codes[[#Headers],[Mother''s Medications]]),FALSE)</f>
        <v>Yes</v>
      </c>
      <c r="V798" s="1" t="str">
        <f>VLOOKUP(Cohort[[#This Row],[Code]],Codes[],COLUMN(Codes[[#Headers],[Baby Medications]]),FALSE)</f>
        <v>Yes</v>
      </c>
      <c r="W798" s="1" t="str">
        <f>VLOOKUP(Cohort[[#This Row],[Code]],Codes[],COLUMN(Codes[[#Headers],[Obstetric Histpry]]),FALSE)</f>
        <v>Yes</v>
      </c>
      <c r="X798" s="1" t="str">
        <f>VLOOKUP(Cohort[[#This Row],[Code]],Codes[],COLUMN(Codes[[#Headers],[18 Month Follow on Data]]),FALSE)</f>
        <v>Yes</v>
      </c>
    </row>
    <row r="799" spans="1:24" ht="51" x14ac:dyDescent="0.2">
      <c r="A799" t="s">
        <v>812</v>
      </c>
      <c r="B799">
        <v>0</v>
      </c>
      <c r="C799">
        <v>0</v>
      </c>
      <c r="D799">
        <v>0</v>
      </c>
      <c r="E799">
        <v>1</v>
      </c>
      <c r="F799">
        <v>0</v>
      </c>
      <c r="G799">
        <v>0</v>
      </c>
      <c r="H799">
        <v>0</v>
      </c>
      <c r="I799" t="str" cm="1">
        <f t="array" ref="I799">TEXT(SUM(10^Code_Mask*(Cohort[[#This Row],[Fetal Pilot Scans, validated or not]:[Has child had an 18 month assessment.  NB this includes limited data, courtesy assessments etc]]&gt;0)),"0000000")</f>
        <v>0100000</v>
      </c>
      <c r="K799" s="1" t="s">
        <v>16</v>
      </c>
      <c r="M799" s="1" t="str">
        <f>VLOOKUP(Cohort[[#This Row],[Code]],Codes[],COLUMN(Codes[[#Headers],[Meaning]]),FALSE)</f>
        <v>Term scan, not assessed</v>
      </c>
      <c r="N799" s="1" t="str">
        <f>VLOOKUP(Cohort[[#This Row],[Code]],Codes[],COLUMN(Codes[[#Headers],[Parents Demographic]]),FALSE)</f>
        <v>Yes</v>
      </c>
      <c r="O799" s="1" t="str">
        <f>VLOOKUP(Cohort[[#This Row],[Code]],Codes[],COLUMN(Codes[[#Headers],[Mother''s Past Medical History]]),FALSE)</f>
        <v>Yes</v>
      </c>
      <c r="P799" s="1" t="str">
        <f>VLOOKUP(Cohort[[#This Row],[Code]],Codes[],COLUMN(Codes[[#Headers],[EDD + Mode of Conception]]),FALSE)</f>
        <v>Yes</v>
      </c>
      <c r="Q799" s="1" t="str">
        <f>VLOOKUP(Cohort[[#This Row],[Code]],Codes[],COLUMN(Codes[[#Headers],[Late Pregnancy History]]),FALSE)</f>
        <v>Yes</v>
      </c>
      <c r="R799" s="1" t="str">
        <f>VLOOKUP(Cohort[[#This Row],[Code]],Codes[],COLUMN(Codes[[#Headers],[Labour History]]),FALSE)</f>
        <v>Yes</v>
      </c>
      <c r="S799" s="1" t="str">
        <f>VLOOKUP(Cohort[[#This Row],[Code]],Codes[],COLUMN(Codes[[#Headers],[Baby Background Information]]),FALSE)</f>
        <v>Yes</v>
      </c>
      <c r="T799" s="1" t="str">
        <f>VLOOKUP(Cohort[[#This Row],[Code]],Codes[],COLUMN(Codes[[#Headers],[EPDS]]),FALSE)</f>
        <v>Yes</v>
      </c>
      <c r="U799" s="1" t="str">
        <f>VLOOKUP(Cohort[[#This Row],[Code]],Codes[],COLUMN(Codes[[#Headers],[Mother''s Medications]]),FALSE)</f>
        <v>Yes</v>
      </c>
      <c r="V799" s="1" t="str">
        <f>VLOOKUP(Cohort[[#This Row],[Code]],Codes[],COLUMN(Codes[[#Headers],[Baby Medications]]),FALSE)</f>
        <v>Yes</v>
      </c>
      <c r="W799" s="1" t="str">
        <f>VLOOKUP(Cohort[[#This Row],[Code]],Codes[],COLUMN(Codes[[#Headers],[Obstetric Histpry]]),FALSE)</f>
        <v>Yes</v>
      </c>
      <c r="X799" s="1" t="str">
        <f>VLOOKUP(Cohort[[#This Row],[Code]],Codes[],COLUMN(Codes[[#Headers],[18 Month Follow on Data]]),FALSE)</f>
        <v>No</v>
      </c>
    </row>
    <row r="800" spans="1:24" x14ac:dyDescent="0.2">
      <c r="A800" t="s">
        <v>813</v>
      </c>
      <c r="B800">
        <v>1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 t="str" cm="1">
        <f t="array" ref="I800">TEXT(SUM(10^Code_Mask*(Cohort[[#This Row],[Fetal Pilot Scans, validated or not]:[Has child had an 18 month assessment.  NB this includes limited data, courtesy assessments etc]]&gt;0)),"0000000")</f>
        <v>0000010</v>
      </c>
      <c r="M800" s="1" t="str">
        <f>VLOOKUP(Cohort[[#This Row],[Code]],Codes[],COLUMN(Codes[[#Headers],[Meaning]]),FALSE)</f>
        <v>Fetal pilot.  Not assessed.  Enrolment, EPDS, not cleaned</v>
      </c>
      <c r="N800" s="1" t="str">
        <f>VLOOKUP(Cohort[[#This Row],[Code]],Codes[],COLUMN(Codes[[#Headers],[Parents Demographic]]),FALSE)</f>
        <v>Yes - uncleaned</v>
      </c>
      <c r="O800" s="1" t="str">
        <f>VLOOKUP(Cohort[[#This Row],[Code]],Codes[],COLUMN(Codes[[#Headers],[Mother''s Past Medical History]]),FALSE)</f>
        <v>Yes - uncleaned</v>
      </c>
      <c r="P800" s="1" t="str">
        <f>VLOOKUP(Cohort[[#This Row],[Code]],Codes[],COLUMN(Codes[[#Headers],[EDD + Mode of Conception]]),FALSE)</f>
        <v>Yes - uncleaned</v>
      </c>
      <c r="Q800" s="1" t="str">
        <f>VLOOKUP(Cohort[[#This Row],[Code]],Codes[],COLUMN(Codes[[#Headers],[Late Pregnancy History]]),FALSE)</f>
        <v>No</v>
      </c>
      <c r="R800" s="1" t="str">
        <f>VLOOKUP(Cohort[[#This Row],[Code]],Codes[],COLUMN(Codes[[#Headers],[Labour History]]),FALSE)</f>
        <v>No</v>
      </c>
      <c r="S800" s="1" t="str">
        <f>VLOOKUP(Cohort[[#This Row],[Code]],Codes[],COLUMN(Codes[[#Headers],[Baby Background Information]]),FALSE)</f>
        <v>No</v>
      </c>
      <c r="T800" s="1" t="str">
        <f>VLOOKUP(Cohort[[#This Row],[Code]],Codes[],COLUMN(Codes[[#Headers],[EPDS]]),FALSE)</f>
        <v>Yes</v>
      </c>
      <c r="U800" s="1" t="str">
        <f>VLOOKUP(Cohort[[#This Row],[Code]],Codes[],COLUMN(Codes[[#Headers],[Mother''s Medications]]),FALSE)</f>
        <v>Yes - uncleaned</v>
      </c>
      <c r="V800" s="1" t="str">
        <f>VLOOKUP(Cohort[[#This Row],[Code]],Codes[],COLUMN(Codes[[#Headers],[Baby Medications]]),FALSE)</f>
        <v>No</v>
      </c>
      <c r="W800" s="1" t="str">
        <f>VLOOKUP(Cohort[[#This Row],[Code]],Codes[],COLUMN(Codes[[#Headers],[Obstetric Histpry]]),FALSE)</f>
        <v>Yes - uncleaned</v>
      </c>
      <c r="X800" s="1" t="str">
        <f>VLOOKUP(Cohort[[#This Row],[Code]],Codes[],COLUMN(Codes[[#Headers],[18 Month Follow on Data]]),FALSE)</f>
        <v>No</v>
      </c>
    </row>
    <row r="801" spans="1:24" x14ac:dyDescent="0.2">
      <c r="A801" t="s">
        <v>814</v>
      </c>
      <c r="B801">
        <v>1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 t="str" cm="1">
        <f t="array" ref="I801">TEXT(SUM(10^Code_Mask*(Cohort[[#This Row],[Fetal Pilot Scans, validated or not]:[Has child had an 18 month assessment.  NB this includes limited data, courtesy assessments etc]]&gt;0)),"0000000")</f>
        <v>0000010</v>
      </c>
      <c r="M801" s="1" t="str">
        <f>VLOOKUP(Cohort[[#This Row],[Code]],Codes[],COLUMN(Codes[[#Headers],[Meaning]]),FALSE)</f>
        <v>Fetal pilot.  Not assessed.  Enrolment, EPDS, not cleaned</v>
      </c>
      <c r="N801" s="1" t="str">
        <f>VLOOKUP(Cohort[[#This Row],[Code]],Codes[],COLUMN(Codes[[#Headers],[Parents Demographic]]),FALSE)</f>
        <v>Yes - uncleaned</v>
      </c>
      <c r="O801" s="1" t="str">
        <f>VLOOKUP(Cohort[[#This Row],[Code]],Codes[],COLUMN(Codes[[#Headers],[Mother''s Past Medical History]]),FALSE)</f>
        <v>Yes - uncleaned</v>
      </c>
      <c r="P801" s="1" t="str">
        <f>VLOOKUP(Cohort[[#This Row],[Code]],Codes[],COLUMN(Codes[[#Headers],[EDD + Mode of Conception]]),FALSE)</f>
        <v>Yes - uncleaned</v>
      </c>
      <c r="Q801" s="1" t="str">
        <f>VLOOKUP(Cohort[[#This Row],[Code]],Codes[],COLUMN(Codes[[#Headers],[Late Pregnancy History]]),FALSE)</f>
        <v>No</v>
      </c>
      <c r="R801" s="1" t="str">
        <f>VLOOKUP(Cohort[[#This Row],[Code]],Codes[],COLUMN(Codes[[#Headers],[Labour History]]),FALSE)</f>
        <v>No</v>
      </c>
      <c r="S801" s="1" t="str">
        <f>VLOOKUP(Cohort[[#This Row],[Code]],Codes[],COLUMN(Codes[[#Headers],[Baby Background Information]]),FALSE)</f>
        <v>No</v>
      </c>
      <c r="T801" s="1" t="str">
        <f>VLOOKUP(Cohort[[#This Row],[Code]],Codes[],COLUMN(Codes[[#Headers],[EPDS]]),FALSE)</f>
        <v>Yes</v>
      </c>
      <c r="U801" s="1" t="str">
        <f>VLOOKUP(Cohort[[#This Row],[Code]],Codes[],COLUMN(Codes[[#Headers],[Mother''s Medications]]),FALSE)</f>
        <v>Yes - uncleaned</v>
      </c>
      <c r="V801" s="1" t="str">
        <f>VLOOKUP(Cohort[[#This Row],[Code]],Codes[],COLUMN(Codes[[#Headers],[Baby Medications]]),FALSE)</f>
        <v>No</v>
      </c>
      <c r="W801" s="1" t="str">
        <f>VLOOKUP(Cohort[[#This Row],[Code]],Codes[],COLUMN(Codes[[#Headers],[Obstetric Histpry]]),FALSE)</f>
        <v>Yes - uncleaned</v>
      </c>
      <c r="X801" s="1" t="str">
        <f>VLOOKUP(Cohort[[#This Row],[Code]],Codes[],COLUMN(Codes[[#Headers],[18 Month Follow on Data]]),FALSE)</f>
        <v>No</v>
      </c>
    </row>
    <row r="802" spans="1:24" ht="51" x14ac:dyDescent="0.2">
      <c r="A802" t="s">
        <v>815</v>
      </c>
      <c r="B802">
        <v>1</v>
      </c>
      <c r="C802">
        <v>0</v>
      </c>
      <c r="D802">
        <v>0</v>
      </c>
      <c r="E802">
        <v>1</v>
      </c>
      <c r="F802">
        <v>0</v>
      </c>
      <c r="G802">
        <v>0</v>
      </c>
      <c r="H802">
        <v>0</v>
      </c>
      <c r="I802" t="str" cm="1">
        <f t="array" ref="I802">TEXT(SUM(10^Code_Mask*(Cohort[[#This Row],[Fetal Pilot Scans, validated or not]:[Has child had an 18 month assessment.  NB this includes limited data, courtesy assessments etc]]&gt;0)),"0000000")</f>
        <v>0100010</v>
      </c>
      <c r="K802" s="1" t="s">
        <v>16</v>
      </c>
      <c r="M802" s="1" t="str">
        <f>VLOOKUP(Cohort[[#This Row],[Code]],Codes[],COLUMN(Codes[[#Headers],[Meaning]]),FALSE)</f>
        <v>Term scan + fetal pilot not assessed</v>
      </c>
      <c r="N802" s="1" t="str">
        <f>VLOOKUP(Cohort[[#This Row],[Code]],Codes[],COLUMN(Codes[[#Headers],[Parents Demographic]]),FALSE)</f>
        <v>Yes</v>
      </c>
      <c r="O802" s="1" t="str">
        <f>VLOOKUP(Cohort[[#This Row],[Code]],Codes[],COLUMN(Codes[[#Headers],[Mother''s Past Medical History]]),FALSE)</f>
        <v>Yes</v>
      </c>
      <c r="P802" s="1" t="str">
        <f>VLOOKUP(Cohort[[#This Row],[Code]],Codes[],COLUMN(Codes[[#Headers],[EDD + Mode of Conception]]),FALSE)</f>
        <v>Yes</v>
      </c>
      <c r="Q802" s="1" t="str">
        <f>VLOOKUP(Cohort[[#This Row],[Code]],Codes[],COLUMN(Codes[[#Headers],[Late Pregnancy History]]),FALSE)</f>
        <v>Yes</v>
      </c>
      <c r="R802" s="1" t="str">
        <f>VLOOKUP(Cohort[[#This Row],[Code]],Codes[],COLUMN(Codes[[#Headers],[Labour History]]),FALSE)</f>
        <v>Yes</v>
      </c>
      <c r="S802" s="1" t="str">
        <f>VLOOKUP(Cohort[[#This Row],[Code]],Codes[],COLUMN(Codes[[#Headers],[Baby Background Information]]),FALSE)</f>
        <v>Yes</v>
      </c>
      <c r="T802" s="1" t="str">
        <f>VLOOKUP(Cohort[[#This Row],[Code]],Codes[],COLUMN(Codes[[#Headers],[EPDS]]),FALSE)</f>
        <v>Yes</v>
      </c>
      <c r="U802" s="1" t="str">
        <f>VLOOKUP(Cohort[[#This Row],[Code]],Codes[],COLUMN(Codes[[#Headers],[Mother''s Medications]]),FALSE)</f>
        <v>Yes</v>
      </c>
      <c r="V802" s="1" t="str">
        <f>VLOOKUP(Cohort[[#This Row],[Code]],Codes[],COLUMN(Codes[[#Headers],[Baby Medications]]),FALSE)</f>
        <v>Yes</v>
      </c>
      <c r="W802" s="1" t="str">
        <f>VLOOKUP(Cohort[[#This Row],[Code]],Codes[],COLUMN(Codes[[#Headers],[Obstetric Histpry]]),FALSE)</f>
        <v>Yes</v>
      </c>
      <c r="X802" s="1" t="str">
        <f>VLOOKUP(Cohort[[#This Row],[Code]],Codes[],COLUMN(Codes[[#Headers],[18 Month Follow on Data]]),FALSE)</f>
        <v>No</v>
      </c>
    </row>
    <row r="803" spans="1:24" x14ac:dyDescent="0.2">
      <c r="A803" t="s">
        <v>816</v>
      </c>
      <c r="B803">
        <v>1</v>
      </c>
      <c r="C803">
        <v>0</v>
      </c>
      <c r="D803">
        <v>0</v>
      </c>
      <c r="E803">
        <v>1</v>
      </c>
      <c r="F803">
        <v>0</v>
      </c>
      <c r="G803">
        <v>0</v>
      </c>
      <c r="H803">
        <v>1</v>
      </c>
      <c r="I803" t="str" cm="1">
        <f t="array" ref="I803">TEXT(SUM(10^Code_Mask*(Cohort[[#This Row],[Fetal Pilot Scans, validated or not]:[Has child had an 18 month assessment.  NB this includes limited data, courtesy assessments etc]]&gt;0)),"0000000")</f>
        <v>0100110</v>
      </c>
      <c r="M803" s="1" t="str">
        <f>VLOOKUP(Cohort[[#This Row],[Code]],Codes[],COLUMN(Codes[[#Headers],[Meaning]]),FALSE)</f>
        <v>Term scan + fetal pilot assessed at 18 months</v>
      </c>
      <c r="N803" s="1" t="str">
        <f>VLOOKUP(Cohort[[#This Row],[Code]],Codes[],COLUMN(Codes[[#Headers],[Parents Demographic]]),FALSE)</f>
        <v>Yes</v>
      </c>
      <c r="O803" s="1" t="str">
        <f>VLOOKUP(Cohort[[#This Row],[Code]],Codes[],COLUMN(Codes[[#Headers],[Mother''s Past Medical History]]),FALSE)</f>
        <v>Yes</v>
      </c>
      <c r="P803" s="1" t="str">
        <f>VLOOKUP(Cohort[[#This Row],[Code]],Codes[],COLUMN(Codes[[#Headers],[EDD + Mode of Conception]]),FALSE)</f>
        <v>Yes</v>
      </c>
      <c r="Q803" s="1" t="str">
        <f>VLOOKUP(Cohort[[#This Row],[Code]],Codes[],COLUMN(Codes[[#Headers],[Late Pregnancy History]]),FALSE)</f>
        <v>Yes</v>
      </c>
      <c r="R803" s="1" t="str">
        <f>VLOOKUP(Cohort[[#This Row],[Code]],Codes[],COLUMN(Codes[[#Headers],[Labour History]]),FALSE)</f>
        <v>Yes</v>
      </c>
      <c r="S803" s="1" t="str">
        <f>VLOOKUP(Cohort[[#This Row],[Code]],Codes[],COLUMN(Codes[[#Headers],[Baby Background Information]]),FALSE)</f>
        <v>Yes</v>
      </c>
      <c r="T803" s="1" t="str">
        <f>VLOOKUP(Cohort[[#This Row],[Code]],Codes[],COLUMN(Codes[[#Headers],[EPDS]]),FALSE)</f>
        <v>Yes</v>
      </c>
      <c r="U803" s="1" t="str">
        <f>VLOOKUP(Cohort[[#This Row],[Code]],Codes[],COLUMN(Codes[[#Headers],[Mother''s Medications]]),FALSE)</f>
        <v>Yes</v>
      </c>
      <c r="V803" s="1" t="str">
        <f>VLOOKUP(Cohort[[#This Row],[Code]],Codes[],COLUMN(Codes[[#Headers],[Baby Medications]]),FALSE)</f>
        <v>Yes</v>
      </c>
      <c r="W803" s="1" t="str">
        <f>VLOOKUP(Cohort[[#This Row],[Code]],Codes[],COLUMN(Codes[[#Headers],[Obstetric Histpry]]),FALSE)</f>
        <v>Yes</v>
      </c>
      <c r="X803" s="1" t="str">
        <f>VLOOKUP(Cohort[[#This Row],[Code]],Codes[],COLUMN(Codes[[#Headers],[18 Month Follow on Data]]),FALSE)</f>
        <v>Yes</v>
      </c>
    </row>
    <row r="804" spans="1:24" x14ac:dyDescent="0.2">
      <c r="A804" t="s">
        <v>817</v>
      </c>
      <c r="B804">
        <v>0</v>
      </c>
      <c r="C804">
        <v>0</v>
      </c>
      <c r="D804">
        <v>0</v>
      </c>
      <c r="E804">
        <v>1</v>
      </c>
      <c r="F804">
        <v>0</v>
      </c>
      <c r="G804">
        <v>0</v>
      </c>
      <c r="H804">
        <v>1</v>
      </c>
      <c r="I804" t="str" cm="1">
        <f t="array" ref="I804">TEXT(SUM(10^Code_Mask*(Cohort[[#This Row],[Fetal Pilot Scans, validated or not]:[Has child had an 18 month assessment.  NB this includes limited data, courtesy assessments etc]]&gt;0)),"0000000")</f>
        <v>0100100</v>
      </c>
      <c r="M804" s="1" t="str">
        <f>VLOOKUP(Cohort[[#This Row],[Code]],Codes[],COLUMN(Codes[[#Headers],[Meaning]]),FALSE)</f>
        <v>Term scan, Assessed at 18 months</v>
      </c>
      <c r="N804" s="1" t="str">
        <f>VLOOKUP(Cohort[[#This Row],[Code]],Codes[],COLUMN(Codes[[#Headers],[Parents Demographic]]),FALSE)</f>
        <v>Yes</v>
      </c>
      <c r="O804" s="1" t="str">
        <f>VLOOKUP(Cohort[[#This Row],[Code]],Codes[],COLUMN(Codes[[#Headers],[Mother''s Past Medical History]]),FALSE)</f>
        <v>Yes</v>
      </c>
      <c r="P804" s="1" t="str">
        <f>VLOOKUP(Cohort[[#This Row],[Code]],Codes[],COLUMN(Codes[[#Headers],[EDD + Mode of Conception]]),FALSE)</f>
        <v>Yes</v>
      </c>
      <c r="Q804" s="1" t="str">
        <f>VLOOKUP(Cohort[[#This Row],[Code]],Codes[],COLUMN(Codes[[#Headers],[Late Pregnancy History]]),FALSE)</f>
        <v>Yes</v>
      </c>
      <c r="R804" s="1" t="str">
        <f>VLOOKUP(Cohort[[#This Row],[Code]],Codes[],COLUMN(Codes[[#Headers],[Labour History]]),FALSE)</f>
        <v>Yes</v>
      </c>
      <c r="S804" s="1" t="str">
        <f>VLOOKUP(Cohort[[#This Row],[Code]],Codes[],COLUMN(Codes[[#Headers],[Baby Background Information]]),FALSE)</f>
        <v>Yes</v>
      </c>
      <c r="T804" s="1" t="str">
        <f>VLOOKUP(Cohort[[#This Row],[Code]],Codes[],COLUMN(Codes[[#Headers],[EPDS]]),FALSE)</f>
        <v>Yes</v>
      </c>
      <c r="U804" s="1" t="str">
        <f>VLOOKUP(Cohort[[#This Row],[Code]],Codes[],COLUMN(Codes[[#Headers],[Mother''s Medications]]),FALSE)</f>
        <v>Yes</v>
      </c>
      <c r="V804" s="1" t="str">
        <f>VLOOKUP(Cohort[[#This Row],[Code]],Codes[],COLUMN(Codes[[#Headers],[Baby Medications]]),FALSE)</f>
        <v>Yes</v>
      </c>
      <c r="W804" s="1" t="str">
        <f>VLOOKUP(Cohort[[#This Row],[Code]],Codes[],COLUMN(Codes[[#Headers],[Obstetric Histpry]]),FALSE)</f>
        <v>Yes</v>
      </c>
      <c r="X804" s="1" t="str">
        <f>VLOOKUP(Cohort[[#This Row],[Code]],Codes[],COLUMN(Codes[[#Headers],[18 Month Follow on Data]]),FALSE)</f>
        <v>Yes</v>
      </c>
    </row>
    <row r="805" spans="1:24" ht="51" x14ac:dyDescent="0.2">
      <c r="A805" t="s">
        <v>818</v>
      </c>
      <c r="B805">
        <v>1</v>
      </c>
      <c r="C805">
        <v>0</v>
      </c>
      <c r="D805">
        <v>0</v>
      </c>
      <c r="E805">
        <v>1</v>
      </c>
      <c r="F805">
        <v>0</v>
      </c>
      <c r="G805">
        <v>0</v>
      </c>
      <c r="H805">
        <v>0</v>
      </c>
      <c r="I805" t="str" cm="1">
        <f t="array" ref="I805">TEXT(SUM(10^Code_Mask*(Cohort[[#This Row],[Fetal Pilot Scans, validated or not]:[Has child had an 18 month assessment.  NB this includes limited data, courtesy assessments etc]]&gt;0)),"0000000")</f>
        <v>0100010</v>
      </c>
      <c r="K805" s="1" t="s">
        <v>16</v>
      </c>
      <c r="M805" s="1" t="str">
        <f>VLOOKUP(Cohort[[#This Row],[Code]],Codes[],COLUMN(Codes[[#Headers],[Meaning]]),FALSE)</f>
        <v>Term scan + fetal pilot not assessed</v>
      </c>
      <c r="N805" s="1" t="str">
        <f>VLOOKUP(Cohort[[#This Row],[Code]],Codes[],COLUMN(Codes[[#Headers],[Parents Demographic]]),FALSE)</f>
        <v>Yes</v>
      </c>
      <c r="O805" s="1" t="str">
        <f>VLOOKUP(Cohort[[#This Row],[Code]],Codes[],COLUMN(Codes[[#Headers],[Mother''s Past Medical History]]),FALSE)</f>
        <v>Yes</v>
      </c>
      <c r="P805" s="1" t="str">
        <f>VLOOKUP(Cohort[[#This Row],[Code]],Codes[],COLUMN(Codes[[#Headers],[EDD + Mode of Conception]]),FALSE)</f>
        <v>Yes</v>
      </c>
      <c r="Q805" s="1" t="str">
        <f>VLOOKUP(Cohort[[#This Row],[Code]],Codes[],COLUMN(Codes[[#Headers],[Late Pregnancy History]]),FALSE)</f>
        <v>Yes</v>
      </c>
      <c r="R805" s="1" t="str">
        <f>VLOOKUP(Cohort[[#This Row],[Code]],Codes[],COLUMN(Codes[[#Headers],[Labour History]]),FALSE)</f>
        <v>Yes</v>
      </c>
      <c r="S805" s="1" t="str">
        <f>VLOOKUP(Cohort[[#This Row],[Code]],Codes[],COLUMN(Codes[[#Headers],[Baby Background Information]]),FALSE)</f>
        <v>Yes</v>
      </c>
      <c r="T805" s="1" t="str">
        <f>VLOOKUP(Cohort[[#This Row],[Code]],Codes[],COLUMN(Codes[[#Headers],[EPDS]]),FALSE)</f>
        <v>Yes</v>
      </c>
      <c r="U805" s="1" t="str">
        <f>VLOOKUP(Cohort[[#This Row],[Code]],Codes[],COLUMN(Codes[[#Headers],[Mother''s Medications]]),FALSE)</f>
        <v>Yes</v>
      </c>
      <c r="V805" s="1" t="str">
        <f>VLOOKUP(Cohort[[#This Row],[Code]],Codes[],COLUMN(Codes[[#Headers],[Baby Medications]]),FALSE)</f>
        <v>Yes</v>
      </c>
      <c r="W805" s="1" t="str">
        <f>VLOOKUP(Cohort[[#This Row],[Code]],Codes[],COLUMN(Codes[[#Headers],[Obstetric Histpry]]),FALSE)</f>
        <v>Yes</v>
      </c>
      <c r="X805" s="1" t="str">
        <f>VLOOKUP(Cohort[[#This Row],[Code]],Codes[],COLUMN(Codes[[#Headers],[18 Month Follow on Data]]),FALSE)</f>
        <v>No</v>
      </c>
    </row>
    <row r="806" spans="1:24" x14ac:dyDescent="0.2">
      <c r="A806" t="s">
        <v>819</v>
      </c>
      <c r="B806">
        <v>1</v>
      </c>
      <c r="C806">
        <v>0</v>
      </c>
      <c r="D806">
        <v>0</v>
      </c>
      <c r="E806">
        <v>1</v>
      </c>
      <c r="F806">
        <v>0</v>
      </c>
      <c r="G806">
        <v>0</v>
      </c>
      <c r="H806">
        <v>1</v>
      </c>
      <c r="I806" t="str" cm="1">
        <f t="array" ref="I806">TEXT(SUM(10^Code_Mask*(Cohort[[#This Row],[Fetal Pilot Scans, validated or not]:[Has child had an 18 month assessment.  NB this includes limited data, courtesy assessments etc]]&gt;0)),"0000000")</f>
        <v>0100110</v>
      </c>
      <c r="M806" s="1" t="str">
        <f>VLOOKUP(Cohort[[#This Row],[Code]],Codes[],COLUMN(Codes[[#Headers],[Meaning]]),FALSE)</f>
        <v>Term scan + fetal pilot assessed at 18 months</v>
      </c>
      <c r="N806" s="1" t="str">
        <f>VLOOKUP(Cohort[[#This Row],[Code]],Codes[],COLUMN(Codes[[#Headers],[Parents Demographic]]),FALSE)</f>
        <v>Yes</v>
      </c>
      <c r="O806" s="1" t="str">
        <f>VLOOKUP(Cohort[[#This Row],[Code]],Codes[],COLUMN(Codes[[#Headers],[Mother''s Past Medical History]]),FALSE)</f>
        <v>Yes</v>
      </c>
      <c r="P806" s="1" t="str">
        <f>VLOOKUP(Cohort[[#This Row],[Code]],Codes[],COLUMN(Codes[[#Headers],[EDD + Mode of Conception]]),FALSE)</f>
        <v>Yes</v>
      </c>
      <c r="Q806" s="1" t="str">
        <f>VLOOKUP(Cohort[[#This Row],[Code]],Codes[],COLUMN(Codes[[#Headers],[Late Pregnancy History]]),FALSE)</f>
        <v>Yes</v>
      </c>
      <c r="R806" s="1" t="str">
        <f>VLOOKUP(Cohort[[#This Row],[Code]],Codes[],COLUMN(Codes[[#Headers],[Labour History]]),FALSE)</f>
        <v>Yes</v>
      </c>
      <c r="S806" s="1" t="str">
        <f>VLOOKUP(Cohort[[#This Row],[Code]],Codes[],COLUMN(Codes[[#Headers],[Baby Background Information]]),FALSE)</f>
        <v>Yes</v>
      </c>
      <c r="T806" s="1" t="str">
        <f>VLOOKUP(Cohort[[#This Row],[Code]],Codes[],COLUMN(Codes[[#Headers],[EPDS]]),FALSE)</f>
        <v>Yes</v>
      </c>
      <c r="U806" s="1" t="str">
        <f>VLOOKUP(Cohort[[#This Row],[Code]],Codes[],COLUMN(Codes[[#Headers],[Mother''s Medications]]),FALSE)</f>
        <v>Yes</v>
      </c>
      <c r="V806" s="1" t="str">
        <f>VLOOKUP(Cohort[[#This Row],[Code]],Codes[],COLUMN(Codes[[#Headers],[Baby Medications]]),FALSE)</f>
        <v>Yes</v>
      </c>
      <c r="W806" s="1" t="str">
        <f>VLOOKUP(Cohort[[#This Row],[Code]],Codes[],COLUMN(Codes[[#Headers],[Obstetric Histpry]]),FALSE)</f>
        <v>Yes</v>
      </c>
      <c r="X806" s="1" t="str">
        <f>VLOOKUP(Cohort[[#This Row],[Code]],Codes[],COLUMN(Codes[[#Headers],[18 Month Follow on Data]]),FALSE)</f>
        <v>Yes</v>
      </c>
    </row>
    <row r="807" spans="1:24" x14ac:dyDescent="0.2">
      <c r="A807" t="s">
        <v>820</v>
      </c>
      <c r="B807">
        <v>0</v>
      </c>
      <c r="C807">
        <v>0</v>
      </c>
      <c r="D807">
        <v>0</v>
      </c>
      <c r="E807">
        <v>0</v>
      </c>
      <c r="F807">
        <v>1</v>
      </c>
      <c r="G807">
        <v>1</v>
      </c>
      <c r="H807">
        <v>1</v>
      </c>
      <c r="I807" t="str" cm="1">
        <f t="array" ref="I807">TEXT(SUM(10^Code_Mask*(Cohort[[#This Row],[Fetal Pilot Scans, validated or not]:[Has child had an 18 month assessment.  NB this includes limited data, courtesy assessments etc]]&gt;0)),"0000000")</f>
        <v>0011100</v>
      </c>
      <c r="M807" s="1" t="str">
        <f>VLOOKUP(Cohort[[#This Row],[Code]],Codes[],COLUMN(Codes[[#Headers],[Meaning]]),FALSE)</f>
        <v>Pre-term and pre-term at term scans, assessed at 18 months</v>
      </c>
      <c r="N807" s="1" t="str">
        <f>VLOOKUP(Cohort[[#This Row],[Code]],Codes[],COLUMN(Codes[[#Headers],[Parents Demographic]]),FALSE)</f>
        <v>Yes</v>
      </c>
      <c r="O807" s="1" t="str">
        <f>VLOOKUP(Cohort[[#This Row],[Code]],Codes[],COLUMN(Codes[[#Headers],[Mother''s Past Medical History]]),FALSE)</f>
        <v>Yes</v>
      </c>
      <c r="P807" s="1" t="str">
        <f>VLOOKUP(Cohort[[#This Row],[Code]],Codes[],COLUMN(Codes[[#Headers],[EDD + Mode of Conception]]),FALSE)</f>
        <v>Yes</v>
      </c>
      <c r="Q807" s="1" t="str">
        <f>VLOOKUP(Cohort[[#This Row],[Code]],Codes[],COLUMN(Codes[[#Headers],[Late Pregnancy History]]),FALSE)</f>
        <v>Yes</v>
      </c>
      <c r="R807" s="1" t="str">
        <f>VLOOKUP(Cohort[[#This Row],[Code]],Codes[],COLUMN(Codes[[#Headers],[Labour History]]),FALSE)</f>
        <v>Yes</v>
      </c>
      <c r="S807" s="1" t="str">
        <f>VLOOKUP(Cohort[[#This Row],[Code]],Codes[],COLUMN(Codes[[#Headers],[Baby Background Information]]),FALSE)</f>
        <v>Yes</v>
      </c>
      <c r="T807" s="1" t="str">
        <f>VLOOKUP(Cohort[[#This Row],[Code]],Codes[],COLUMN(Codes[[#Headers],[EPDS]]),FALSE)</f>
        <v>Yes</v>
      </c>
      <c r="U807" s="1" t="str">
        <f>VLOOKUP(Cohort[[#This Row],[Code]],Codes[],COLUMN(Codes[[#Headers],[Mother''s Medications]]),FALSE)</f>
        <v>Yes</v>
      </c>
      <c r="V807" s="1" t="str">
        <f>VLOOKUP(Cohort[[#This Row],[Code]],Codes[],COLUMN(Codes[[#Headers],[Baby Medications]]),FALSE)</f>
        <v>Yes</v>
      </c>
      <c r="W807" s="1" t="str">
        <f>VLOOKUP(Cohort[[#This Row],[Code]],Codes[],COLUMN(Codes[[#Headers],[Obstetric Histpry]]),FALSE)</f>
        <v>Yes</v>
      </c>
      <c r="X807" s="1" t="str">
        <f>VLOOKUP(Cohort[[#This Row],[Code]],Codes[],COLUMN(Codes[[#Headers],[18 Month Follow on Data]]),FALSE)</f>
        <v>Yes</v>
      </c>
    </row>
    <row r="808" spans="1:24" x14ac:dyDescent="0.2">
      <c r="A808" t="s">
        <v>821</v>
      </c>
      <c r="B808">
        <v>1</v>
      </c>
      <c r="C808">
        <v>0</v>
      </c>
      <c r="D808">
        <v>1</v>
      </c>
      <c r="E808">
        <v>1</v>
      </c>
      <c r="F808">
        <v>0</v>
      </c>
      <c r="G808">
        <v>0</v>
      </c>
      <c r="H808">
        <v>1</v>
      </c>
      <c r="I808" t="str" cm="1">
        <f t="array" ref="I808">TEXT(SUM(10^Code_Mask*(Cohort[[#This Row],[Fetal Pilot Scans, validated or not]:[Has child had an 18 month assessment.  NB this includes limited data, courtesy assessments etc]]&gt;0)),"0000000")</f>
        <v>1100110</v>
      </c>
      <c r="M808" s="1" t="str">
        <f>VLOOKUP(Cohort[[#This Row],[Code]],Codes[],COLUMN(Codes[[#Headers],[Meaning]]),FALSE)</f>
        <v>Fetal scan + fetal pilot + term scan, assessed at 18 months</v>
      </c>
      <c r="N808" s="1" t="str">
        <f>VLOOKUP(Cohort[[#This Row],[Code]],Codes[],COLUMN(Codes[[#Headers],[Parents Demographic]]),FALSE)</f>
        <v>Yes</v>
      </c>
      <c r="O808" s="1" t="str">
        <f>VLOOKUP(Cohort[[#This Row],[Code]],Codes[],COLUMN(Codes[[#Headers],[Mother''s Past Medical History]]),FALSE)</f>
        <v>Yes</v>
      </c>
      <c r="P808" s="1" t="str">
        <f>VLOOKUP(Cohort[[#This Row],[Code]],Codes[],COLUMN(Codes[[#Headers],[EDD + Mode of Conception]]),FALSE)</f>
        <v>Yes</v>
      </c>
      <c r="Q808" s="1" t="str">
        <f>VLOOKUP(Cohort[[#This Row],[Code]],Codes[],COLUMN(Codes[[#Headers],[Late Pregnancy History]]),FALSE)</f>
        <v>Yes</v>
      </c>
      <c r="R808" s="1" t="str">
        <f>VLOOKUP(Cohort[[#This Row],[Code]],Codes[],COLUMN(Codes[[#Headers],[Labour History]]),FALSE)</f>
        <v>Yes</v>
      </c>
      <c r="S808" s="1" t="str">
        <f>VLOOKUP(Cohort[[#This Row],[Code]],Codes[],COLUMN(Codes[[#Headers],[Baby Background Information]]),FALSE)</f>
        <v>Yes</v>
      </c>
      <c r="T808" s="1" t="str">
        <f>VLOOKUP(Cohort[[#This Row],[Code]],Codes[],COLUMN(Codes[[#Headers],[EPDS]]),FALSE)</f>
        <v>Yes</v>
      </c>
      <c r="U808" s="1" t="str">
        <f>VLOOKUP(Cohort[[#This Row],[Code]],Codes[],COLUMN(Codes[[#Headers],[Mother''s Medications]]),FALSE)</f>
        <v>Yes</v>
      </c>
      <c r="V808" s="1" t="str">
        <f>VLOOKUP(Cohort[[#This Row],[Code]],Codes[],COLUMN(Codes[[#Headers],[Baby Medications]]),FALSE)</f>
        <v>Yes</v>
      </c>
      <c r="W808" s="1" t="str">
        <f>VLOOKUP(Cohort[[#This Row],[Code]],Codes[],COLUMN(Codes[[#Headers],[Obstetric Histpry]]),FALSE)</f>
        <v>Yes</v>
      </c>
      <c r="X808" s="1" t="str">
        <f>VLOOKUP(Cohort[[#This Row],[Code]],Codes[],COLUMN(Codes[[#Headers],[18 Month Follow on Data]]),FALSE)</f>
        <v>Yes</v>
      </c>
    </row>
    <row r="809" spans="1:24" x14ac:dyDescent="0.2">
      <c r="A809" t="s">
        <v>822</v>
      </c>
      <c r="B809">
        <v>1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 t="str" cm="1">
        <f t="array" ref="I809">TEXT(SUM(10^Code_Mask*(Cohort[[#This Row],[Fetal Pilot Scans, validated or not]:[Has child had an 18 month assessment.  NB this includes limited data, courtesy assessments etc]]&gt;0)),"0000000")</f>
        <v>0000010</v>
      </c>
      <c r="M809" s="1" t="str">
        <f>VLOOKUP(Cohort[[#This Row],[Code]],Codes[],COLUMN(Codes[[#Headers],[Meaning]]),FALSE)</f>
        <v>Fetal pilot.  Not assessed.  Enrolment, EPDS, not cleaned</v>
      </c>
      <c r="N809" s="1" t="str">
        <f>VLOOKUP(Cohort[[#This Row],[Code]],Codes[],COLUMN(Codes[[#Headers],[Parents Demographic]]),FALSE)</f>
        <v>Yes - uncleaned</v>
      </c>
      <c r="O809" s="1" t="str">
        <f>VLOOKUP(Cohort[[#This Row],[Code]],Codes[],COLUMN(Codes[[#Headers],[Mother''s Past Medical History]]),FALSE)</f>
        <v>Yes - uncleaned</v>
      </c>
      <c r="P809" s="1" t="str">
        <f>VLOOKUP(Cohort[[#This Row],[Code]],Codes[],COLUMN(Codes[[#Headers],[EDD + Mode of Conception]]),FALSE)</f>
        <v>Yes - uncleaned</v>
      </c>
      <c r="Q809" s="1" t="str">
        <f>VLOOKUP(Cohort[[#This Row],[Code]],Codes[],COLUMN(Codes[[#Headers],[Late Pregnancy History]]),FALSE)</f>
        <v>No</v>
      </c>
      <c r="R809" s="1" t="str">
        <f>VLOOKUP(Cohort[[#This Row],[Code]],Codes[],COLUMN(Codes[[#Headers],[Labour History]]),FALSE)</f>
        <v>No</v>
      </c>
      <c r="S809" s="1" t="str">
        <f>VLOOKUP(Cohort[[#This Row],[Code]],Codes[],COLUMN(Codes[[#Headers],[Baby Background Information]]),FALSE)</f>
        <v>No</v>
      </c>
      <c r="T809" s="1" t="str">
        <f>VLOOKUP(Cohort[[#This Row],[Code]],Codes[],COLUMN(Codes[[#Headers],[EPDS]]),FALSE)</f>
        <v>Yes</v>
      </c>
      <c r="U809" s="1" t="str">
        <f>VLOOKUP(Cohort[[#This Row],[Code]],Codes[],COLUMN(Codes[[#Headers],[Mother''s Medications]]),FALSE)</f>
        <v>Yes - uncleaned</v>
      </c>
      <c r="V809" s="1" t="str">
        <f>VLOOKUP(Cohort[[#This Row],[Code]],Codes[],COLUMN(Codes[[#Headers],[Baby Medications]]),FALSE)</f>
        <v>No</v>
      </c>
      <c r="W809" s="1" t="str">
        <f>VLOOKUP(Cohort[[#This Row],[Code]],Codes[],COLUMN(Codes[[#Headers],[Obstetric Histpry]]),FALSE)</f>
        <v>Yes - uncleaned</v>
      </c>
      <c r="X809" s="1" t="str">
        <f>VLOOKUP(Cohort[[#This Row],[Code]],Codes[],COLUMN(Codes[[#Headers],[18 Month Follow on Data]]),FALSE)</f>
        <v>No</v>
      </c>
    </row>
    <row r="810" spans="1:24" x14ac:dyDescent="0.2">
      <c r="A810" t="s">
        <v>823</v>
      </c>
      <c r="B810">
        <v>0</v>
      </c>
      <c r="C810">
        <v>0</v>
      </c>
      <c r="D810">
        <v>0</v>
      </c>
      <c r="E810">
        <v>1</v>
      </c>
      <c r="F810">
        <v>0</v>
      </c>
      <c r="G810">
        <v>0</v>
      </c>
      <c r="H810">
        <v>1</v>
      </c>
      <c r="I810" t="str" cm="1">
        <f t="array" ref="I810">TEXT(SUM(10^Code_Mask*(Cohort[[#This Row],[Fetal Pilot Scans, validated or not]:[Has child had an 18 month assessment.  NB this includes limited data, courtesy assessments etc]]&gt;0)),"0000000")</f>
        <v>0100100</v>
      </c>
      <c r="M810" s="1" t="str">
        <f>VLOOKUP(Cohort[[#This Row],[Code]],Codes[],COLUMN(Codes[[#Headers],[Meaning]]),FALSE)</f>
        <v>Term scan, Assessed at 18 months</v>
      </c>
      <c r="N810" s="1" t="str">
        <f>VLOOKUP(Cohort[[#This Row],[Code]],Codes[],COLUMN(Codes[[#Headers],[Parents Demographic]]),FALSE)</f>
        <v>Yes</v>
      </c>
      <c r="O810" s="1" t="str">
        <f>VLOOKUP(Cohort[[#This Row],[Code]],Codes[],COLUMN(Codes[[#Headers],[Mother''s Past Medical History]]),FALSE)</f>
        <v>Yes</v>
      </c>
      <c r="P810" s="1" t="str">
        <f>VLOOKUP(Cohort[[#This Row],[Code]],Codes[],COLUMN(Codes[[#Headers],[EDD + Mode of Conception]]),FALSE)</f>
        <v>Yes</v>
      </c>
      <c r="Q810" s="1" t="str">
        <f>VLOOKUP(Cohort[[#This Row],[Code]],Codes[],COLUMN(Codes[[#Headers],[Late Pregnancy History]]),FALSE)</f>
        <v>Yes</v>
      </c>
      <c r="R810" s="1" t="str">
        <f>VLOOKUP(Cohort[[#This Row],[Code]],Codes[],COLUMN(Codes[[#Headers],[Labour History]]),FALSE)</f>
        <v>Yes</v>
      </c>
      <c r="S810" s="1" t="str">
        <f>VLOOKUP(Cohort[[#This Row],[Code]],Codes[],COLUMN(Codes[[#Headers],[Baby Background Information]]),FALSE)</f>
        <v>Yes</v>
      </c>
      <c r="T810" s="1" t="str">
        <f>VLOOKUP(Cohort[[#This Row],[Code]],Codes[],COLUMN(Codes[[#Headers],[EPDS]]),FALSE)</f>
        <v>Yes</v>
      </c>
      <c r="U810" s="1" t="str">
        <f>VLOOKUP(Cohort[[#This Row],[Code]],Codes[],COLUMN(Codes[[#Headers],[Mother''s Medications]]),FALSE)</f>
        <v>Yes</v>
      </c>
      <c r="V810" s="1" t="str">
        <f>VLOOKUP(Cohort[[#This Row],[Code]],Codes[],COLUMN(Codes[[#Headers],[Baby Medications]]),FALSE)</f>
        <v>Yes</v>
      </c>
      <c r="W810" s="1" t="str">
        <f>VLOOKUP(Cohort[[#This Row],[Code]],Codes[],COLUMN(Codes[[#Headers],[Obstetric Histpry]]),FALSE)</f>
        <v>Yes</v>
      </c>
      <c r="X810" s="1" t="str">
        <f>VLOOKUP(Cohort[[#This Row],[Code]],Codes[],COLUMN(Codes[[#Headers],[18 Month Follow on Data]]),FALSE)</f>
        <v>Yes</v>
      </c>
    </row>
    <row r="811" spans="1:24" x14ac:dyDescent="0.2">
      <c r="A811" t="s">
        <v>824</v>
      </c>
      <c r="B811">
        <v>1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 t="str" cm="1">
        <f t="array" ref="I811">TEXT(SUM(10^Code_Mask*(Cohort[[#This Row],[Fetal Pilot Scans, validated or not]:[Has child had an 18 month assessment.  NB this includes limited data, courtesy assessments etc]]&gt;0)),"0000000")</f>
        <v>0000010</v>
      </c>
      <c r="M811" s="1" t="str">
        <f>VLOOKUP(Cohort[[#This Row],[Code]],Codes[],COLUMN(Codes[[#Headers],[Meaning]]),FALSE)</f>
        <v>Fetal pilot.  Not assessed.  Enrolment, EPDS, not cleaned</v>
      </c>
      <c r="N811" s="1" t="str">
        <f>VLOOKUP(Cohort[[#This Row],[Code]],Codes[],COLUMN(Codes[[#Headers],[Parents Demographic]]),FALSE)</f>
        <v>Yes - uncleaned</v>
      </c>
      <c r="O811" s="1" t="str">
        <f>VLOOKUP(Cohort[[#This Row],[Code]],Codes[],COLUMN(Codes[[#Headers],[Mother''s Past Medical History]]),FALSE)</f>
        <v>Yes - uncleaned</v>
      </c>
      <c r="P811" s="1" t="str">
        <f>VLOOKUP(Cohort[[#This Row],[Code]],Codes[],COLUMN(Codes[[#Headers],[EDD + Mode of Conception]]),FALSE)</f>
        <v>Yes - uncleaned</v>
      </c>
      <c r="Q811" s="1" t="str">
        <f>VLOOKUP(Cohort[[#This Row],[Code]],Codes[],COLUMN(Codes[[#Headers],[Late Pregnancy History]]),FALSE)</f>
        <v>No</v>
      </c>
      <c r="R811" s="1" t="str">
        <f>VLOOKUP(Cohort[[#This Row],[Code]],Codes[],COLUMN(Codes[[#Headers],[Labour History]]),FALSE)</f>
        <v>No</v>
      </c>
      <c r="S811" s="1" t="str">
        <f>VLOOKUP(Cohort[[#This Row],[Code]],Codes[],COLUMN(Codes[[#Headers],[Baby Background Information]]),FALSE)</f>
        <v>No</v>
      </c>
      <c r="T811" s="1" t="str">
        <f>VLOOKUP(Cohort[[#This Row],[Code]],Codes[],COLUMN(Codes[[#Headers],[EPDS]]),FALSE)</f>
        <v>Yes</v>
      </c>
      <c r="U811" s="1" t="str">
        <f>VLOOKUP(Cohort[[#This Row],[Code]],Codes[],COLUMN(Codes[[#Headers],[Mother''s Medications]]),FALSE)</f>
        <v>Yes - uncleaned</v>
      </c>
      <c r="V811" s="1" t="str">
        <f>VLOOKUP(Cohort[[#This Row],[Code]],Codes[],COLUMN(Codes[[#Headers],[Baby Medications]]),FALSE)</f>
        <v>No</v>
      </c>
      <c r="W811" s="1" t="str">
        <f>VLOOKUP(Cohort[[#This Row],[Code]],Codes[],COLUMN(Codes[[#Headers],[Obstetric Histpry]]),FALSE)</f>
        <v>Yes - uncleaned</v>
      </c>
      <c r="X811" s="1" t="str">
        <f>VLOOKUP(Cohort[[#This Row],[Code]],Codes[],COLUMN(Codes[[#Headers],[18 Month Follow on Data]]),FALSE)</f>
        <v>No</v>
      </c>
    </row>
    <row r="812" spans="1:24" x14ac:dyDescent="0.2">
      <c r="A812" t="s">
        <v>825</v>
      </c>
      <c r="B812">
        <v>1</v>
      </c>
      <c r="C812">
        <v>0</v>
      </c>
      <c r="D812">
        <v>0</v>
      </c>
      <c r="E812">
        <v>1</v>
      </c>
      <c r="F812">
        <v>0</v>
      </c>
      <c r="G812">
        <v>0</v>
      </c>
      <c r="H812">
        <v>0</v>
      </c>
      <c r="I812" t="str" cm="1">
        <f t="array" ref="I812">TEXT(SUM(10^Code_Mask*(Cohort[[#This Row],[Fetal Pilot Scans, validated or not]:[Has child had an 18 month assessment.  NB this includes limited data, courtesy assessments etc]]&gt;0)),"0000000")</f>
        <v>0100010</v>
      </c>
      <c r="M812" s="1" t="str">
        <f>VLOOKUP(Cohort[[#This Row],[Code]],Codes[],COLUMN(Codes[[#Headers],[Meaning]]),FALSE)</f>
        <v>Term scan + fetal pilot not assessed</v>
      </c>
      <c r="N812" s="1" t="str">
        <f>VLOOKUP(Cohort[[#This Row],[Code]],Codes[],COLUMN(Codes[[#Headers],[Parents Demographic]]),FALSE)</f>
        <v>Yes</v>
      </c>
      <c r="O812" s="1" t="str">
        <f>VLOOKUP(Cohort[[#This Row],[Code]],Codes[],COLUMN(Codes[[#Headers],[Mother''s Past Medical History]]),FALSE)</f>
        <v>Yes</v>
      </c>
      <c r="P812" s="1" t="str">
        <f>VLOOKUP(Cohort[[#This Row],[Code]],Codes[],COLUMN(Codes[[#Headers],[EDD + Mode of Conception]]),FALSE)</f>
        <v>Yes</v>
      </c>
      <c r="Q812" s="1" t="str">
        <f>VLOOKUP(Cohort[[#This Row],[Code]],Codes[],COLUMN(Codes[[#Headers],[Late Pregnancy History]]),FALSE)</f>
        <v>Yes</v>
      </c>
      <c r="R812" s="1" t="str">
        <f>VLOOKUP(Cohort[[#This Row],[Code]],Codes[],COLUMN(Codes[[#Headers],[Labour History]]),FALSE)</f>
        <v>Yes</v>
      </c>
      <c r="S812" s="1" t="str">
        <f>VLOOKUP(Cohort[[#This Row],[Code]],Codes[],COLUMN(Codes[[#Headers],[Baby Background Information]]),FALSE)</f>
        <v>Yes</v>
      </c>
      <c r="T812" s="1" t="str">
        <f>VLOOKUP(Cohort[[#This Row],[Code]],Codes[],COLUMN(Codes[[#Headers],[EPDS]]),FALSE)</f>
        <v>Yes</v>
      </c>
      <c r="U812" s="1" t="str">
        <f>VLOOKUP(Cohort[[#This Row],[Code]],Codes[],COLUMN(Codes[[#Headers],[Mother''s Medications]]),FALSE)</f>
        <v>Yes</v>
      </c>
      <c r="V812" s="1" t="str">
        <f>VLOOKUP(Cohort[[#This Row],[Code]],Codes[],COLUMN(Codes[[#Headers],[Baby Medications]]),FALSE)</f>
        <v>Yes</v>
      </c>
      <c r="W812" s="1" t="str">
        <f>VLOOKUP(Cohort[[#This Row],[Code]],Codes[],COLUMN(Codes[[#Headers],[Obstetric Histpry]]),FALSE)</f>
        <v>Yes</v>
      </c>
      <c r="X812" s="1" t="str">
        <f>VLOOKUP(Cohort[[#This Row],[Code]],Codes[],COLUMN(Codes[[#Headers],[18 Month Follow on Data]]),FALSE)</f>
        <v>No</v>
      </c>
    </row>
    <row r="813" spans="1:24" x14ac:dyDescent="0.2">
      <c r="A813" t="s">
        <v>826</v>
      </c>
      <c r="B813">
        <v>0</v>
      </c>
      <c r="C813">
        <v>0</v>
      </c>
      <c r="D813">
        <v>1</v>
      </c>
      <c r="E813">
        <v>1</v>
      </c>
      <c r="F813">
        <v>0</v>
      </c>
      <c r="G813">
        <v>0</v>
      </c>
      <c r="H813">
        <v>1</v>
      </c>
      <c r="I813" t="str" cm="1">
        <f t="array" ref="I813">TEXT(SUM(10^Code_Mask*(Cohort[[#This Row],[Fetal Pilot Scans, validated or not]:[Has child had an 18 month assessment.  NB this includes limited data, courtesy assessments etc]]&gt;0)),"0000000")</f>
        <v>1100100</v>
      </c>
      <c r="M813" s="1" t="str">
        <f>VLOOKUP(Cohort[[#This Row],[Code]],Codes[],COLUMN(Codes[[#Headers],[Meaning]]),FALSE)</f>
        <v>Fetal scan + term scan, assessed at 18 months</v>
      </c>
      <c r="N813" s="1" t="str">
        <f>VLOOKUP(Cohort[[#This Row],[Code]],Codes[],COLUMN(Codes[[#Headers],[Parents Demographic]]),FALSE)</f>
        <v>Yes</v>
      </c>
      <c r="O813" s="1" t="str">
        <f>VLOOKUP(Cohort[[#This Row],[Code]],Codes[],COLUMN(Codes[[#Headers],[Mother''s Past Medical History]]),FALSE)</f>
        <v>Yes</v>
      </c>
      <c r="P813" s="1" t="str">
        <f>VLOOKUP(Cohort[[#This Row],[Code]],Codes[],COLUMN(Codes[[#Headers],[EDD + Mode of Conception]]),FALSE)</f>
        <v>Yes</v>
      </c>
      <c r="Q813" s="1" t="str">
        <f>VLOOKUP(Cohort[[#This Row],[Code]],Codes[],COLUMN(Codes[[#Headers],[Late Pregnancy History]]),FALSE)</f>
        <v>Yes</v>
      </c>
      <c r="R813" s="1" t="str">
        <f>VLOOKUP(Cohort[[#This Row],[Code]],Codes[],COLUMN(Codes[[#Headers],[Labour History]]),FALSE)</f>
        <v>Yes</v>
      </c>
      <c r="S813" s="1" t="str">
        <f>VLOOKUP(Cohort[[#This Row],[Code]],Codes[],COLUMN(Codes[[#Headers],[Baby Background Information]]),FALSE)</f>
        <v>Yes</v>
      </c>
      <c r="T813" s="1" t="str">
        <f>VLOOKUP(Cohort[[#This Row],[Code]],Codes[],COLUMN(Codes[[#Headers],[EPDS]]),FALSE)</f>
        <v>Yes</v>
      </c>
      <c r="U813" s="1" t="str">
        <f>VLOOKUP(Cohort[[#This Row],[Code]],Codes[],COLUMN(Codes[[#Headers],[Mother''s Medications]]),FALSE)</f>
        <v>Yes</v>
      </c>
      <c r="V813" s="1" t="str">
        <f>VLOOKUP(Cohort[[#This Row],[Code]],Codes[],COLUMN(Codes[[#Headers],[Baby Medications]]),FALSE)</f>
        <v>Yes</v>
      </c>
      <c r="W813" s="1" t="str">
        <f>VLOOKUP(Cohort[[#This Row],[Code]],Codes[],COLUMN(Codes[[#Headers],[Obstetric Histpry]]),FALSE)</f>
        <v>Yes</v>
      </c>
      <c r="X813" s="1" t="str">
        <f>VLOOKUP(Cohort[[#This Row],[Code]],Codes[],COLUMN(Codes[[#Headers],[18 Month Follow on Data]]),FALSE)</f>
        <v>Yes</v>
      </c>
    </row>
    <row r="814" spans="1:24" x14ac:dyDescent="0.2">
      <c r="A814" t="s">
        <v>827</v>
      </c>
      <c r="B814">
        <v>0</v>
      </c>
      <c r="C814">
        <v>0</v>
      </c>
      <c r="D814">
        <v>1</v>
      </c>
      <c r="E814">
        <v>0</v>
      </c>
      <c r="F814">
        <v>0</v>
      </c>
      <c r="G814">
        <v>0</v>
      </c>
      <c r="H814">
        <v>1</v>
      </c>
      <c r="I814" t="str" cm="1">
        <f t="array" ref="I814">TEXT(SUM(10^Code_Mask*(Cohort[[#This Row],[Fetal Pilot Scans, validated or not]:[Has child had an 18 month assessment.  NB this includes limited data, courtesy assessments etc]]&gt;0)),"0000000")</f>
        <v>1000100</v>
      </c>
      <c r="M814" s="1" t="str">
        <f>VLOOKUP(Cohort[[#This Row],[Code]],Codes[],COLUMN(Codes[[#Headers],[Meaning]]),FALSE)</f>
        <v>Fetal scan, no other scans, assessed at 18 months.</v>
      </c>
      <c r="N814" s="1" t="str">
        <f>VLOOKUP(Cohort[[#This Row],[Code]],Codes[],COLUMN(Codes[[#Headers],[Parents Demographic]]),FALSE)</f>
        <v>Yes</v>
      </c>
      <c r="O814" s="1" t="str">
        <f>VLOOKUP(Cohort[[#This Row],[Code]],Codes[],COLUMN(Codes[[#Headers],[Mother''s Past Medical History]]),FALSE)</f>
        <v>Yes</v>
      </c>
      <c r="P814" s="1" t="str">
        <f>VLOOKUP(Cohort[[#This Row],[Code]],Codes[],COLUMN(Codes[[#Headers],[EDD + Mode of Conception]]),FALSE)</f>
        <v>Yes</v>
      </c>
      <c r="Q814" s="1" t="str">
        <f>VLOOKUP(Cohort[[#This Row],[Code]],Codes[],COLUMN(Codes[[#Headers],[Late Pregnancy History]]),FALSE)</f>
        <v>Yes</v>
      </c>
      <c r="R814" s="1" t="str">
        <f>VLOOKUP(Cohort[[#This Row],[Code]],Codes[],COLUMN(Codes[[#Headers],[Labour History]]),FALSE)</f>
        <v>Yes</v>
      </c>
      <c r="S814" s="1" t="str">
        <f>VLOOKUP(Cohort[[#This Row],[Code]],Codes[],COLUMN(Codes[[#Headers],[Baby Background Information]]),FALSE)</f>
        <v>Yes</v>
      </c>
      <c r="T814" s="1" t="str">
        <f>VLOOKUP(Cohort[[#This Row],[Code]],Codes[],COLUMN(Codes[[#Headers],[EPDS]]),FALSE)</f>
        <v>Yes</v>
      </c>
      <c r="U814" s="1" t="str">
        <f>VLOOKUP(Cohort[[#This Row],[Code]],Codes[],COLUMN(Codes[[#Headers],[Mother''s Medications]]),FALSE)</f>
        <v>Yes</v>
      </c>
      <c r="V814" s="1" t="str">
        <f>VLOOKUP(Cohort[[#This Row],[Code]],Codes[],COLUMN(Codes[[#Headers],[Baby Medications]]),FALSE)</f>
        <v>Yes</v>
      </c>
      <c r="W814" s="1" t="str">
        <f>VLOOKUP(Cohort[[#This Row],[Code]],Codes[],COLUMN(Codes[[#Headers],[Obstetric Histpry]]),FALSE)</f>
        <v>Yes</v>
      </c>
      <c r="X814" s="1" t="str">
        <f>VLOOKUP(Cohort[[#This Row],[Code]],Codes[],COLUMN(Codes[[#Headers],[18 Month Follow on Data]]),FALSE)</f>
        <v>Yes</v>
      </c>
    </row>
    <row r="815" spans="1:24" x14ac:dyDescent="0.2">
      <c r="A815" t="s">
        <v>828</v>
      </c>
      <c r="B815">
        <v>0</v>
      </c>
      <c r="C815">
        <v>0</v>
      </c>
      <c r="D815">
        <v>0</v>
      </c>
      <c r="E815">
        <v>1</v>
      </c>
      <c r="F815">
        <v>0</v>
      </c>
      <c r="G815">
        <v>0</v>
      </c>
      <c r="H815">
        <v>1</v>
      </c>
      <c r="I815" t="str" cm="1">
        <f t="array" ref="I815">TEXT(SUM(10^Code_Mask*(Cohort[[#This Row],[Fetal Pilot Scans, validated or not]:[Has child had an 18 month assessment.  NB this includes limited data, courtesy assessments etc]]&gt;0)),"0000000")</f>
        <v>0100100</v>
      </c>
      <c r="M815" s="1" t="str">
        <f>VLOOKUP(Cohort[[#This Row],[Code]],Codes[],COLUMN(Codes[[#Headers],[Meaning]]),FALSE)</f>
        <v>Term scan, Assessed at 18 months</v>
      </c>
      <c r="N815" s="1" t="str">
        <f>VLOOKUP(Cohort[[#This Row],[Code]],Codes[],COLUMN(Codes[[#Headers],[Parents Demographic]]),FALSE)</f>
        <v>Yes</v>
      </c>
      <c r="O815" s="1" t="str">
        <f>VLOOKUP(Cohort[[#This Row],[Code]],Codes[],COLUMN(Codes[[#Headers],[Mother''s Past Medical History]]),FALSE)</f>
        <v>Yes</v>
      </c>
      <c r="P815" s="1" t="str">
        <f>VLOOKUP(Cohort[[#This Row],[Code]],Codes[],COLUMN(Codes[[#Headers],[EDD + Mode of Conception]]),FALSE)</f>
        <v>Yes</v>
      </c>
      <c r="Q815" s="1" t="str">
        <f>VLOOKUP(Cohort[[#This Row],[Code]],Codes[],COLUMN(Codes[[#Headers],[Late Pregnancy History]]),FALSE)</f>
        <v>Yes</v>
      </c>
      <c r="R815" s="1" t="str">
        <f>VLOOKUP(Cohort[[#This Row],[Code]],Codes[],COLUMN(Codes[[#Headers],[Labour History]]),FALSE)</f>
        <v>Yes</v>
      </c>
      <c r="S815" s="1" t="str">
        <f>VLOOKUP(Cohort[[#This Row],[Code]],Codes[],COLUMN(Codes[[#Headers],[Baby Background Information]]),FALSE)</f>
        <v>Yes</v>
      </c>
      <c r="T815" s="1" t="str">
        <f>VLOOKUP(Cohort[[#This Row],[Code]],Codes[],COLUMN(Codes[[#Headers],[EPDS]]),FALSE)</f>
        <v>Yes</v>
      </c>
      <c r="U815" s="1" t="str">
        <f>VLOOKUP(Cohort[[#This Row],[Code]],Codes[],COLUMN(Codes[[#Headers],[Mother''s Medications]]),FALSE)</f>
        <v>Yes</v>
      </c>
      <c r="V815" s="1" t="str">
        <f>VLOOKUP(Cohort[[#This Row],[Code]],Codes[],COLUMN(Codes[[#Headers],[Baby Medications]]),FALSE)</f>
        <v>Yes</v>
      </c>
      <c r="W815" s="1" t="str">
        <f>VLOOKUP(Cohort[[#This Row],[Code]],Codes[],COLUMN(Codes[[#Headers],[Obstetric Histpry]]),FALSE)</f>
        <v>Yes</v>
      </c>
      <c r="X815" s="1" t="str">
        <f>VLOOKUP(Cohort[[#This Row],[Code]],Codes[],COLUMN(Codes[[#Headers],[18 Month Follow on Data]]),FALSE)</f>
        <v>Yes</v>
      </c>
    </row>
    <row r="816" spans="1:24" x14ac:dyDescent="0.2">
      <c r="A816" t="s">
        <v>829</v>
      </c>
      <c r="B816">
        <v>1</v>
      </c>
      <c r="C816">
        <v>0</v>
      </c>
      <c r="D816">
        <v>1</v>
      </c>
      <c r="E816">
        <v>0</v>
      </c>
      <c r="F816">
        <v>0</v>
      </c>
      <c r="G816">
        <v>0</v>
      </c>
      <c r="H816">
        <v>1</v>
      </c>
      <c r="I816" t="str" cm="1">
        <f t="array" ref="I816">TEXT(SUM(10^Code_Mask*(Cohort[[#This Row],[Fetal Pilot Scans, validated or not]:[Has child had an 18 month assessment.  NB this includes limited data, courtesy assessments etc]]&gt;0)),"0000000")</f>
        <v>1000110</v>
      </c>
      <c r="M816" s="1" t="str">
        <f>VLOOKUP(Cohort[[#This Row],[Code]],Codes[],COLUMN(Codes[[#Headers],[Meaning]]),FALSE)</f>
        <v>Fetal scan + fetal pilot, assessed at 18 months.</v>
      </c>
      <c r="N816" s="1" t="str">
        <f>VLOOKUP(Cohort[[#This Row],[Code]],Codes[],COLUMN(Codes[[#Headers],[Parents Demographic]]),FALSE)</f>
        <v>Yes</v>
      </c>
      <c r="O816" s="1" t="str">
        <f>VLOOKUP(Cohort[[#This Row],[Code]],Codes[],COLUMN(Codes[[#Headers],[Mother''s Past Medical History]]),FALSE)</f>
        <v>Yes</v>
      </c>
      <c r="P816" s="1" t="str">
        <f>VLOOKUP(Cohort[[#This Row],[Code]],Codes[],COLUMN(Codes[[#Headers],[EDD + Mode of Conception]]),FALSE)</f>
        <v>Yes</v>
      </c>
      <c r="Q816" s="1" t="str">
        <f>VLOOKUP(Cohort[[#This Row],[Code]],Codes[],COLUMN(Codes[[#Headers],[Late Pregnancy History]]),FALSE)</f>
        <v>Yes</v>
      </c>
      <c r="R816" s="1" t="str">
        <f>VLOOKUP(Cohort[[#This Row],[Code]],Codes[],COLUMN(Codes[[#Headers],[Labour History]]),FALSE)</f>
        <v>Yes</v>
      </c>
      <c r="S816" s="1" t="str">
        <f>VLOOKUP(Cohort[[#This Row],[Code]],Codes[],COLUMN(Codes[[#Headers],[Baby Background Information]]),FALSE)</f>
        <v>Yes</v>
      </c>
      <c r="T816" s="1" t="str">
        <f>VLOOKUP(Cohort[[#This Row],[Code]],Codes[],COLUMN(Codes[[#Headers],[EPDS]]),FALSE)</f>
        <v>Yes</v>
      </c>
      <c r="U816" s="1" t="str">
        <f>VLOOKUP(Cohort[[#This Row],[Code]],Codes[],COLUMN(Codes[[#Headers],[Mother''s Medications]]),FALSE)</f>
        <v>Yes</v>
      </c>
      <c r="V816" s="1" t="str">
        <f>VLOOKUP(Cohort[[#This Row],[Code]],Codes[],COLUMN(Codes[[#Headers],[Baby Medications]]),FALSE)</f>
        <v>Yes</v>
      </c>
      <c r="W816" s="1" t="str">
        <f>VLOOKUP(Cohort[[#This Row],[Code]],Codes[],COLUMN(Codes[[#Headers],[Obstetric Histpry]]),FALSE)</f>
        <v>Yes</v>
      </c>
      <c r="X816" s="1" t="str">
        <f>VLOOKUP(Cohort[[#This Row],[Code]],Codes[],COLUMN(Codes[[#Headers],[18 Month Follow on Data]]),FALSE)</f>
        <v>Yes</v>
      </c>
    </row>
    <row r="817" spans="1:24" x14ac:dyDescent="0.2">
      <c r="A817" t="s">
        <v>830</v>
      </c>
      <c r="B817">
        <v>0</v>
      </c>
      <c r="C817">
        <v>0</v>
      </c>
      <c r="D817">
        <v>1</v>
      </c>
      <c r="E817">
        <v>1</v>
      </c>
      <c r="F817">
        <v>0</v>
      </c>
      <c r="G817">
        <v>0</v>
      </c>
      <c r="H817">
        <v>1</v>
      </c>
      <c r="I817" t="str" cm="1">
        <f t="array" ref="I817">TEXT(SUM(10^Code_Mask*(Cohort[[#This Row],[Fetal Pilot Scans, validated or not]:[Has child had an 18 month assessment.  NB this includes limited data, courtesy assessments etc]]&gt;0)),"0000000")</f>
        <v>1100100</v>
      </c>
      <c r="M817" s="1" t="str">
        <f>VLOOKUP(Cohort[[#This Row],[Code]],Codes[],COLUMN(Codes[[#Headers],[Meaning]]),FALSE)</f>
        <v>Fetal scan + term scan, assessed at 18 months</v>
      </c>
      <c r="N817" s="1" t="str">
        <f>VLOOKUP(Cohort[[#This Row],[Code]],Codes[],COLUMN(Codes[[#Headers],[Parents Demographic]]),FALSE)</f>
        <v>Yes</v>
      </c>
      <c r="O817" s="1" t="str">
        <f>VLOOKUP(Cohort[[#This Row],[Code]],Codes[],COLUMN(Codes[[#Headers],[Mother''s Past Medical History]]),FALSE)</f>
        <v>Yes</v>
      </c>
      <c r="P817" s="1" t="str">
        <f>VLOOKUP(Cohort[[#This Row],[Code]],Codes[],COLUMN(Codes[[#Headers],[EDD + Mode of Conception]]),FALSE)</f>
        <v>Yes</v>
      </c>
      <c r="Q817" s="1" t="str">
        <f>VLOOKUP(Cohort[[#This Row],[Code]],Codes[],COLUMN(Codes[[#Headers],[Late Pregnancy History]]),FALSE)</f>
        <v>Yes</v>
      </c>
      <c r="R817" s="1" t="str">
        <f>VLOOKUP(Cohort[[#This Row],[Code]],Codes[],COLUMN(Codes[[#Headers],[Labour History]]),FALSE)</f>
        <v>Yes</v>
      </c>
      <c r="S817" s="1" t="str">
        <f>VLOOKUP(Cohort[[#This Row],[Code]],Codes[],COLUMN(Codes[[#Headers],[Baby Background Information]]),FALSE)</f>
        <v>Yes</v>
      </c>
      <c r="T817" s="1" t="str">
        <f>VLOOKUP(Cohort[[#This Row],[Code]],Codes[],COLUMN(Codes[[#Headers],[EPDS]]),FALSE)</f>
        <v>Yes</v>
      </c>
      <c r="U817" s="1" t="str">
        <f>VLOOKUP(Cohort[[#This Row],[Code]],Codes[],COLUMN(Codes[[#Headers],[Mother''s Medications]]),FALSE)</f>
        <v>Yes</v>
      </c>
      <c r="V817" s="1" t="str">
        <f>VLOOKUP(Cohort[[#This Row],[Code]],Codes[],COLUMN(Codes[[#Headers],[Baby Medications]]),FALSE)</f>
        <v>Yes</v>
      </c>
      <c r="W817" s="1" t="str">
        <f>VLOOKUP(Cohort[[#This Row],[Code]],Codes[],COLUMN(Codes[[#Headers],[Obstetric Histpry]]),FALSE)</f>
        <v>Yes</v>
      </c>
      <c r="X817" s="1" t="str">
        <f>VLOOKUP(Cohort[[#This Row],[Code]],Codes[],COLUMN(Codes[[#Headers],[18 Month Follow on Data]]),FALSE)</f>
        <v>Yes</v>
      </c>
    </row>
    <row r="818" spans="1:24" x14ac:dyDescent="0.2">
      <c r="A818" t="s">
        <v>831</v>
      </c>
      <c r="B818">
        <v>0</v>
      </c>
      <c r="C818">
        <v>0</v>
      </c>
      <c r="D818">
        <v>1</v>
      </c>
      <c r="E818">
        <v>0</v>
      </c>
      <c r="F818">
        <v>0</v>
      </c>
      <c r="G818">
        <v>0</v>
      </c>
      <c r="H818">
        <v>0</v>
      </c>
      <c r="I818" t="str" cm="1">
        <f t="array" ref="I818">TEXT(SUM(10^Code_Mask*(Cohort[[#This Row],[Fetal Pilot Scans, validated or not]:[Has child had an 18 month assessment.  NB this includes limited data, courtesy assessments etc]]&gt;0)),"0000000")</f>
        <v>1000000</v>
      </c>
      <c r="M818" s="1" t="str">
        <f>VLOOKUP(Cohort[[#This Row],[Code]],Codes[],COLUMN(Codes[[#Headers],[Meaning]]),FALSE)</f>
        <v>Fetal scan, no other scans, not assessed</v>
      </c>
      <c r="N818" s="1" t="str">
        <f>VLOOKUP(Cohort[[#This Row],[Code]],Codes[],COLUMN(Codes[[#Headers],[Parents Demographic]]),FALSE)</f>
        <v>Yes</v>
      </c>
      <c r="O818" s="1" t="str">
        <f>VLOOKUP(Cohort[[#This Row],[Code]],Codes[],COLUMN(Codes[[#Headers],[Mother''s Past Medical History]]),FALSE)</f>
        <v>Yes</v>
      </c>
      <c r="P818" s="1" t="str">
        <f>VLOOKUP(Cohort[[#This Row],[Code]],Codes[],COLUMN(Codes[[#Headers],[EDD + Mode of Conception]]),FALSE)</f>
        <v>Yes</v>
      </c>
      <c r="Q818" s="1" t="str">
        <f>VLOOKUP(Cohort[[#This Row],[Code]],Codes[],COLUMN(Codes[[#Headers],[Late Pregnancy History]]),FALSE)</f>
        <v>Yes</v>
      </c>
      <c r="R818" s="1" t="str">
        <f>VLOOKUP(Cohort[[#This Row],[Code]],Codes[],COLUMN(Codes[[#Headers],[Labour History]]),FALSE)</f>
        <v>Yes</v>
      </c>
      <c r="S818" s="1" t="str">
        <f>VLOOKUP(Cohort[[#This Row],[Code]],Codes[],COLUMN(Codes[[#Headers],[Baby Background Information]]),FALSE)</f>
        <v>Yes</v>
      </c>
      <c r="T818" s="1" t="str">
        <f>VLOOKUP(Cohort[[#This Row],[Code]],Codes[],COLUMN(Codes[[#Headers],[EPDS]]),FALSE)</f>
        <v>Yes</v>
      </c>
      <c r="U818" s="1" t="str">
        <f>VLOOKUP(Cohort[[#This Row],[Code]],Codes[],COLUMN(Codes[[#Headers],[Mother''s Medications]]),FALSE)</f>
        <v>Yes</v>
      </c>
      <c r="V818" s="1" t="str">
        <f>VLOOKUP(Cohort[[#This Row],[Code]],Codes[],COLUMN(Codes[[#Headers],[Baby Medications]]),FALSE)</f>
        <v>Yes</v>
      </c>
      <c r="W818" s="1" t="str">
        <f>VLOOKUP(Cohort[[#This Row],[Code]],Codes[],COLUMN(Codes[[#Headers],[Obstetric Histpry]]),FALSE)</f>
        <v>Yes</v>
      </c>
      <c r="X818" s="1" t="str">
        <f>VLOOKUP(Cohort[[#This Row],[Code]],Codes[],COLUMN(Codes[[#Headers],[18 Month Follow on Data]]),FALSE)</f>
        <v>No</v>
      </c>
    </row>
    <row r="819" spans="1:24" x14ac:dyDescent="0.2">
      <c r="A819" t="s">
        <v>832</v>
      </c>
      <c r="B819">
        <v>0</v>
      </c>
      <c r="C819">
        <v>0</v>
      </c>
      <c r="D819">
        <v>0</v>
      </c>
      <c r="E819">
        <v>0</v>
      </c>
      <c r="F819">
        <v>1</v>
      </c>
      <c r="G819">
        <v>1</v>
      </c>
      <c r="H819">
        <v>1</v>
      </c>
      <c r="I819" t="str" cm="1">
        <f t="array" ref="I819">TEXT(SUM(10^Code_Mask*(Cohort[[#This Row],[Fetal Pilot Scans, validated or not]:[Has child had an 18 month assessment.  NB this includes limited data, courtesy assessments etc]]&gt;0)),"0000000")</f>
        <v>0011100</v>
      </c>
      <c r="M819" s="1" t="str">
        <f>VLOOKUP(Cohort[[#This Row],[Code]],Codes[],COLUMN(Codes[[#Headers],[Meaning]]),FALSE)</f>
        <v>Pre-term and pre-term at term scans, assessed at 18 months</v>
      </c>
      <c r="N819" s="1" t="str">
        <f>VLOOKUP(Cohort[[#This Row],[Code]],Codes[],COLUMN(Codes[[#Headers],[Parents Demographic]]),FALSE)</f>
        <v>Yes</v>
      </c>
      <c r="O819" s="1" t="str">
        <f>VLOOKUP(Cohort[[#This Row],[Code]],Codes[],COLUMN(Codes[[#Headers],[Mother''s Past Medical History]]),FALSE)</f>
        <v>Yes</v>
      </c>
      <c r="P819" s="1" t="str">
        <f>VLOOKUP(Cohort[[#This Row],[Code]],Codes[],COLUMN(Codes[[#Headers],[EDD + Mode of Conception]]),FALSE)</f>
        <v>Yes</v>
      </c>
      <c r="Q819" s="1" t="str">
        <f>VLOOKUP(Cohort[[#This Row],[Code]],Codes[],COLUMN(Codes[[#Headers],[Late Pregnancy History]]),FALSE)</f>
        <v>Yes</v>
      </c>
      <c r="R819" s="1" t="str">
        <f>VLOOKUP(Cohort[[#This Row],[Code]],Codes[],COLUMN(Codes[[#Headers],[Labour History]]),FALSE)</f>
        <v>Yes</v>
      </c>
      <c r="S819" s="1" t="str">
        <f>VLOOKUP(Cohort[[#This Row],[Code]],Codes[],COLUMN(Codes[[#Headers],[Baby Background Information]]),FALSE)</f>
        <v>Yes</v>
      </c>
      <c r="T819" s="1" t="str">
        <f>VLOOKUP(Cohort[[#This Row],[Code]],Codes[],COLUMN(Codes[[#Headers],[EPDS]]),FALSE)</f>
        <v>Yes</v>
      </c>
      <c r="U819" s="1" t="str">
        <f>VLOOKUP(Cohort[[#This Row],[Code]],Codes[],COLUMN(Codes[[#Headers],[Mother''s Medications]]),FALSE)</f>
        <v>Yes</v>
      </c>
      <c r="V819" s="1" t="str">
        <f>VLOOKUP(Cohort[[#This Row],[Code]],Codes[],COLUMN(Codes[[#Headers],[Baby Medications]]),FALSE)</f>
        <v>Yes</v>
      </c>
      <c r="W819" s="1" t="str">
        <f>VLOOKUP(Cohort[[#This Row],[Code]],Codes[],COLUMN(Codes[[#Headers],[Obstetric Histpry]]),FALSE)</f>
        <v>Yes</v>
      </c>
      <c r="X819" s="1" t="str">
        <f>VLOOKUP(Cohort[[#This Row],[Code]],Codes[],COLUMN(Codes[[#Headers],[18 Month Follow on Data]]),FALSE)</f>
        <v>Yes</v>
      </c>
    </row>
    <row r="820" spans="1:24" x14ac:dyDescent="0.2">
      <c r="A820" t="s">
        <v>833</v>
      </c>
      <c r="B820">
        <v>1</v>
      </c>
      <c r="C820">
        <v>0</v>
      </c>
      <c r="D820">
        <v>0</v>
      </c>
      <c r="E820">
        <v>1</v>
      </c>
      <c r="F820">
        <v>0</v>
      </c>
      <c r="G820">
        <v>0</v>
      </c>
      <c r="H820">
        <v>1</v>
      </c>
      <c r="I820" t="str" cm="1">
        <f t="array" ref="I820">TEXT(SUM(10^Code_Mask*(Cohort[[#This Row],[Fetal Pilot Scans, validated or not]:[Has child had an 18 month assessment.  NB this includes limited data, courtesy assessments etc]]&gt;0)),"0000000")</f>
        <v>0100110</v>
      </c>
      <c r="M820" s="1" t="str">
        <f>VLOOKUP(Cohort[[#This Row],[Code]],Codes[],COLUMN(Codes[[#Headers],[Meaning]]),FALSE)</f>
        <v>Term scan + fetal pilot assessed at 18 months</v>
      </c>
      <c r="N820" s="1" t="str">
        <f>VLOOKUP(Cohort[[#This Row],[Code]],Codes[],COLUMN(Codes[[#Headers],[Parents Demographic]]),FALSE)</f>
        <v>Yes</v>
      </c>
      <c r="O820" s="1" t="str">
        <f>VLOOKUP(Cohort[[#This Row],[Code]],Codes[],COLUMN(Codes[[#Headers],[Mother''s Past Medical History]]),FALSE)</f>
        <v>Yes</v>
      </c>
      <c r="P820" s="1" t="str">
        <f>VLOOKUP(Cohort[[#This Row],[Code]],Codes[],COLUMN(Codes[[#Headers],[EDD + Mode of Conception]]),FALSE)</f>
        <v>Yes</v>
      </c>
      <c r="Q820" s="1" t="str">
        <f>VLOOKUP(Cohort[[#This Row],[Code]],Codes[],COLUMN(Codes[[#Headers],[Late Pregnancy History]]),FALSE)</f>
        <v>Yes</v>
      </c>
      <c r="R820" s="1" t="str">
        <f>VLOOKUP(Cohort[[#This Row],[Code]],Codes[],COLUMN(Codes[[#Headers],[Labour History]]),FALSE)</f>
        <v>Yes</v>
      </c>
      <c r="S820" s="1" t="str">
        <f>VLOOKUP(Cohort[[#This Row],[Code]],Codes[],COLUMN(Codes[[#Headers],[Baby Background Information]]),FALSE)</f>
        <v>Yes</v>
      </c>
      <c r="T820" s="1" t="str">
        <f>VLOOKUP(Cohort[[#This Row],[Code]],Codes[],COLUMN(Codes[[#Headers],[EPDS]]),FALSE)</f>
        <v>Yes</v>
      </c>
      <c r="U820" s="1" t="str">
        <f>VLOOKUP(Cohort[[#This Row],[Code]],Codes[],COLUMN(Codes[[#Headers],[Mother''s Medications]]),FALSE)</f>
        <v>Yes</v>
      </c>
      <c r="V820" s="1" t="str">
        <f>VLOOKUP(Cohort[[#This Row],[Code]],Codes[],COLUMN(Codes[[#Headers],[Baby Medications]]),FALSE)</f>
        <v>Yes</v>
      </c>
      <c r="W820" s="1" t="str">
        <f>VLOOKUP(Cohort[[#This Row],[Code]],Codes[],COLUMN(Codes[[#Headers],[Obstetric Histpry]]),FALSE)</f>
        <v>Yes</v>
      </c>
      <c r="X820" s="1" t="str">
        <f>VLOOKUP(Cohort[[#This Row],[Code]],Codes[],COLUMN(Codes[[#Headers],[18 Month Follow on Data]]),FALSE)</f>
        <v>Yes</v>
      </c>
    </row>
    <row r="821" spans="1:24" x14ac:dyDescent="0.2">
      <c r="A821" t="s">
        <v>834</v>
      </c>
      <c r="B821">
        <v>0</v>
      </c>
      <c r="C821">
        <v>0</v>
      </c>
      <c r="D821">
        <v>1</v>
      </c>
      <c r="E821">
        <v>0</v>
      </c>
      <c r="F821">
        <v>0</v>
      </c>
      <c r="G821">
        <v>0</v>
      </c>
      <c r="H821">
        <v>1</v>
      </c>
      <c r="I821" t="str" cm="1">
        <f t="array" ref="I821">TEXT(SUM(10^Code_Mask*(Cohort[[#This Row],[Fetal Pilot Scans, validated or not]:[Has child had an 18 month assessment.  NB this includes limited data, courtesy assessments etc]]&gt;0)),"0000000")</f>
        <v>1000100</v>
      </c>
      <c r="M821" s="1" t="str">
        <f>VLOOKUP(Cohort[[#This Row],[Code]],Codes[],COLUMN(Codes[[#Headers],[Meaning]]),FALSE)</f>
        <v>Fetal scan, no other scans, assessed at 18 months.</v>
      </c>
      <c r="N821" s="1" t="str">
        <f>VLOOKUP(Cohort[[#This Row],[Code]],Codes[],COLUMN(Codes[[#Headers],[Parents Demographic]]),FALSE)</f>
        <v>Yes</v>
      </c>
      <c r="O821" s="1" t="str">
        <f>VLOOKUP(Cohort[[#This Row],[Code]],Codes[],COLUMN(Codes[[#Headers],[Mother''s Past Medical History]]),FALSE)</f>
        <v>Yes</v>
      </c>
      <c r="P821" s="1" t="str">
        <f>VLOOKUP(Cohort[[#This Row],[Code]],Codes[],COLUMN(Codes[[#Headers],[EDD + Mode of Conception]]),FALSE)</f>
        <v>Yes</v>
      </c>
      <c r="Q821" s="1" t="str">
        <f>VLOOKUP(Cohort[[#This Row],[Code]],Codes[],COLUMN(Codes[[#Headers],[Late Pregnancy History]]),FALSE)</f>
        <v>Yes</v>
      </c>
      <c r="R821" s="1" t="str">
        <f>VLOOKUP(Cohort[[#This Row],[Code]],Codes[],COLUMN(Codes[[#Headers],[Labour History]]),FALSE)</f>
        <v>Yes</v>
      </c>
      <c r="S821" s="1" t="str">
        <f>VLOOKUP(Cohort[[#This Row],[Code]],Codes[],COLUMN(Codes[[#Headers],[Baby Background Information]]),FALSE)</f>
        <v>Yes</v>
      </c>
      <c r="T821" s="1" t="str">
        <f>VLOOKUP(Cohort[[#This Row],[Code]],Codes[],COLUMN(Codes[[#Headers],[EPDS]]),FALSE)</f>
        <v>Yes</v>
      </c>
      <c r="U821" s="1" t="str">
        <f>VLOOKUP(Cohort[[#This Row],[Code]],Codes[],COLUMN(Codes[[#Headers],[Mother''s Medications]]),FALSE)</f>
        <v>Yes</v>
      </c>
      <c r="V821" s="1" t="str">
        <f>VLOOKUP(Cohort[[#This Row],[Code]],Codes[],COLUMN(Codes[[#Headers],[Baby Medications]]),FALSE)</f>
        <v>Yes</v>
      </c>
      <c r="W821" s="1" t="str">
        <f>VLOOKUP(Cohort[[#This Row],[Code]],Codes[],COLUMN(Codes[[#Headers],[Obstetric Histpry]]),FALSE)</f>
        <v>Yes</v>
      </c>
      <c r="X821" s="1" t="str">
        <f>VLOOKUP(Cohort[[#This Row],[Code]],Codes[],COLUMN(Codes[[#Headers],[18 Month Follow on Data]]),FALSE)</f>
        <v>Yes</v>
      </c>
    </row>
    <row r="822" spans="1:24" x14ac:dyDescent="0.2">
      <c r="A822" t="s">
        <v>835</v>
      </c>
      <c r="B822">
        <v>0</v>
      </c>
      <c r="C822">
        <v>0</v>
      </c>
      <c r="D822">
        <v>1</v>
      </c>
      <c r="E822">
        <v>1</v>
      </c>
      <c r="F822">
        <v>0</v>
      </c>
      <c r="G822">
        <v>0</v>
      </c>
      <c r="H822">
        <v>1</v>
      </c>
      <c r="I822" t="str" cm="1">
        <f t="array" ref="I822">TEXT(SUM(10^Code_Mask*(Cohort[[#This Row],[Fetal Pilot Scans, validated or not]:[Has child had an 18 month assessment.  NB this includes limited data, courtesy assessments etc]]&gt;0)),"0000000")</f>
        <v>1100100</v>
      </c>
      <c r="M822" s="1" t="str">
        <f>VLOOKUP(Cohort[[#This Row],[Code]],Codes[],COLUMN(Codes[[#Headers],[Meaning]]),FALSE)</f>
        <v>Fetal scan + term scan, assessed at 18 months</v>
      </c>
      <c r="N822" s="1" t="str">
        <f>VLOOKUP(Cohort[[#This Row],[Code]],Codes[],COLUMN(Codes[[#Headers],[Parents Demographic]]),FALSE)</f>
        <v>Yes</v>
      </c>
      <c r="O822" s="1" t="str">
        <f>VLOOKUP(Cohort[[#This Row],[Code]],Codes[],COLUMN(Codes[[#Headers],[Mother''s Past Medical History]]),FALSE)</f>
        <v>Yes</v>
      </c>
      <c r="P822" s="1" t="str">
        <f>VLOOKUP(Cohort[[#This Row],[Code]],Codes[],COLUMN(Codes[[#Headers],[EDD + Mode of Conception]]),FALSE)</f>
        <v>Yes</v>
      </c>
      <c r="Q822" s="1" t="str">
        <f>VLOOKUP(Cohort[[#This Row],[Code]],Codes[],COLUMN(Codes[[#Headers],[Late Pregnancy History]]),FALSE)</f>
        <v>Yes</v>
      </c>
      <c r="R822" s="1" t="str">
        <f>VLOOKUP(Cohort[[#This Row],[Code]],Codes[],COLUMN(Codes[[#Headers],[Labour History]]),FALSE)</f>
        <v>Yes</v>
      </c>
      <c r="S822" s="1" t="str">
        <f>VLOOKUP(Cohort[[#This Row],[Code]],Codes[],COLUMN(Codes[[#Headers],[Baby Background Information]]),FALSE)</f>
        <v>Yes</v>
      </c>
      <c r="T822" s="1" t="str">
        <f>VLOOKUP(Cohort[[#This Row],[Code]],Codes[],COLUMN(Codes[[#Headers],[EPDS]]),FALSE)</f>
        <v>Yes</v>
      </c>
      <c r="U822" s="1" t="str">
        <f>VLOOKUP(Cohort[[#This Row],[Code]],Codes[],COLUMN(Codes[[#Headers],[Mother''s Medications]]),FALSE)</f>
        <v>Yes</v>
      </c>
      <c r="V822" s="1" t="str">
        <f>VLOOKUP(Cohort[[#This Row],[Code]],Codes[],COLUMN(Codes[[#Headers],[Baby Medications]]),FALSE)</f>
        <v>Yes</v>
      </c>
      <c r="W822" s="1" t="str">
        <f>VLOOKUP(Cohort[[#This Row],[Code]],Codes[],COLUMN(Codes[[#Headers],[Obstetric Histpry]]),FALSE)</f>
        <v>Yes</v>
      </c>
      <c r="X822" s="1" t="str">
        <f>VLOOKUP(Cohort[[#This Row],[Code]],Codes[],COLUMN(Codes[[#Headers],[18 Month Follow on Data]]),FALSE)</f>
        <v>Yes</v>
      </c>
    </row>
    <row r="823" spans="1:24" x14ac:dyDescent="0.2">
      <c r="A823" t="s">
        <v>836</v>
      </c>
      <c r="B823">
        <v>0</v>
      </c>
      <c r="C823">
        <v>0</v>
      </c>
      <c r="D823">
        <v>0</v>
      </c>
      <c r="E823">
        <v>1</v>
      </c>
      <c r="F823">
        <v>0</v>
      </c>
      <c r="G823">
        <v>0</v>
      </c>
      <c r="H823">
        <v>0</v>
      </c>
      <c r="I823" t="str" cm="1">
        <f t="array" ref="I823">TEXT(SUM(10^Code_Mask*(Cohort[[#This Row],[Fetal Pilot Scans, validated or not]:[Has child had an 18 month assessment.  NB this includes limited data, courtesy assessments etc]]&gt;0)),"0000000")</f>
        <v>0100000</v>
      </c>
      <c r="M823" s="1" t="str">
        <f>VLOOKUP(Cohort[[#This Row],[Code]],Codes[],COLUMN(Codes[[#Headers],[Meaning]]),FALSE)</f>
        <v>Term scan, not assessed</v>
      </c>
      <c r="N823" s="1" t="str">
        <f>VLOOKUP(Cohort[[#This Row],[Code]],Codes[],COLUMN(Codes[[#Headers],[Parents Demographic]]),FALSE)</f>
        <v>Yes</v>
      </c>
      <c r="O823" s="1" t="str">
        <f>VLOOKUP(Cohort[[#This Row],[Code]],Codes[],COLUMN(Codes[[#Headers],[Mother''s Past Medical History]]),FALSE)</f>
        <v>Yes</v>
      </c>
      <c r="P823" s="1" t="str">
        <f>VLOOKUP(Cohort[[#This Row],[Code]],Codes[],COLUMN(Codes[[#Headers],[EDD + Mode of Conception]]),FALSE)</f>
        <v>Yes</v>
      </c>
      <c r="Q823" s="1" t="str">
        <f>VLOOKUP(Cohort[[#This Row],[Code]],Codes[],COLUMN(Codes[[#Headers],[Late Pregnancy History]]),FALSE)</f>
        <v>Yes</v>
      </c>
      <c r="R823" s="1" t="str">
        <f>VLOOKUP(Cohort[[#This Row],[Code]],Codes[],COLUMN(Codes[[#Headers],[Labour History]]),FALSE)</f>
        <v>Yes</v>
      </c>
      <c r="S823" s="1" t="str">
        <f>VLOOKUP(Cohort[[#This Row],[Code]],Codes[],COLUMN(Codes[[#Headers],[Baby Background Information]]),FALSE)</f>
        <v>Yes</v>
      </c>
      <c r="T823" s="1" t="str">
        <f>VLOOKUP(Cohort[[#This Row],[Code]],Codes[],COLUMN(Codes[[#Headers],[EPDS]]),FALSE)</f>
        <v>Yes</v>
      </c>
      <c r="U823" s="1" t="str">
        <f>VLOOKUP(Cohort[[#This Row],[Code]],Codes[],COLUMN(Codes[[#Headers],[Mother''s Medications]]),FALSE)</f>
        <v>Yes</v>
      </c>
      <c r="V823" s="1" t="str">
        <f>VLOOKUP(Cohort[[#This Row],[Code]],Codes[],COLUMN(Codes[[#Headers],[Baby Medications]]),FALSE)</f>
        <v>Yes</v>
      </c>
      <c r="W823" s="1" t="str">
        <f>VLOOKUP(Cohort[[#This Row],[Code]],Codes[],COLUMN(Codes[[#Headers],[Obstetric Histpry]]),FALSE)</f>
        <v>Yes</v>
      </c>
      <c r="X823" s="1" t="str">
        <f>VLOOKUP(Cohort[[#This Row],[Code]],Codes[],COLUMN(Codes[[#Headers],[18 Month Follow on Data]]),FALSE)</f>
        <v>No</v>
      </c>
    </row>
    <row r="824" spans="1:24" ht="34" x14ac:dyDescent="0.2">
      <c r="A824" t="s">
        <v>837</v>
      </c>
      <c r="B824" s="8">
        <v>1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1</v>
      </c>
      <c r="I824" t="str" cm="1">
        <f t="array" ref="I824">TEXT(SUM(10^Code_Mask*(Cohort[[#This Row],[Fetal Pilot Scans, validated or not]:[Has child had an 18 month assessment.  NB this includes limited data, courtesy assessments etc]]&gt;0)),"0000000")</f>
        <v>0000110</v>
      </c>
      <c r="L824" s="1" t="s">
        <v>1221</v>
      </c>
      <c r="M824" s="1" t="str">
        <f>VLOOKUP(Cohort[[#This Row],[Code]],Codes[],COLUMN(Codes[[#Headers],[Meaning]]),FALSE)</f>
        <v>Fetal pilot and 18 month assessment</v>
      </c>
      <c r="N824" s="1" t="str">
        <f>VLOOKUP(Cohort[[#This Row],[Code]],Codes[],COLUMN(Codes[[#Headers],[Parents Demographic]]),FALSE)</f>
        <v>Yes - uncleaned</v>
      </c>
      <c r="O824" s="1" t="str">
        <f>VLOOKUP(Cohort[[#This Row],[Code]],Codes[],COLUMN(Codes[[#Headers],[Mother''s Past Medical History]]),FALSE)</f>
        <v>Yes - uncleaned</v>
      </c>
      <c r="P824" s="1" t="str">
        <f>VLOOKUP(Cohort[[#This Row],[Code]],Codes[],COLUMN(Codes[[#Headers],[EDD + Mode of Conception]]),FALSE)</f>
        <v>Yes - uncleaned</v>
      </c>
      <c r="Q824" s="1" t="str">
        <f>VLOOKUP(Cohort[[#This Row],[Code]],Codes[],COLUMN(Codes[[#Headers],[Late Pregnancy History]]),FALSE)</f>
        <v>No</v>
      </c>
      <c r="R824" s="1" t="str">
        <f>VLOOKUP(Cohort[[#This Row],[Code]],Codes[],COLUMN(Codes[[#Headers],[Labour History]]),FALSE)</f>
        <v>No</v>
      </c>
      <c r="S824" s="1" t="str">
        <f>VLOOKUP(Cohort[[#This Row],[Code]],Codes[],COLUMN(Codes[[#Headers],[Baby Background Information]]),FALSE)</f>
        <v>No</v>
      </c>
      <c r="T824" s="1" t="str">
        <f>VLOOKUP(Cohort[[#This Row],[Code]],Codes[],COLUMN(Codes[[#Headers],[EPDS]]),FALSE)</f>
        <v>Yes - uncleaned</v>
      </c>
      <c r="U824" s="1" t="str">
        <f>VLOOKUP(Cohort[[#This Row],[Code]],Codes[],COLUMN(Codes[[#Headers],[Mother''s Medications]]),FALSE)</f>
        <v>Yes - uncleaned</v>
      </c>
      <c r="V824" s="1" t="str">
        <f>VLOOKUP(Cohort[[#This Row],[Code]],Codes[],COLUMN(Codes[[#Headers],[Baby Medications]]),FALSE)</f>
        <v>No</v>
      </c>
      <c r="W824" s="1" t="str">
        <f>VLOOKUP(Cohort[[#This Row],[Code]],Codes[],COLUMN(Codes[[#Headers],[Obstetric Histpry]]),FALSE)</f>
        <v>Yes - uncleaned</v>
      </c>
      <c r="X824" s="1" t="str">
        <f>VLOOKUP(Cohort[[#This Row],[Code]],Codes[],COLUMN(Codes[[#Headers],[18 Month Follow on Data]]),FALSE)</f>
        <v>Yes - uncleaned</v>
      </c>
    </row>
    <row r="825" spans="1:24" x14ac:dyDescent="0.2">
      <c r="A825" t="s">
        <v>838</v>
      </c>
      <c r="B825">
        <v>0</v>
      </c>
      <c r="C825">
        <v>0</v>
      </c>
      <c r="D825">
        <v>1</v>
      </c>
      <c r="E825">
        <v>0</v>
      </c>
      <c r="F825">
        <v>0</v>
      </c>
      <c r="G825">
        <v>0</v>
      </c>
      <c r="H825">
        <v>1</v>
      </c>
      <c r="I825" t="str" cm="1">
        <f t="array" ref="I825">TEXT(SUM(10^Code_Mask*(Cohort[[#This Row],[Fetal Pilot Scans, validated or not]:[Has child had an 18 month assessment.  NB this includes limited data, courtesy assessments etc]]&gt;0)),"0000000")</f>
        <v>1000100</v>
      </c>
      <c r="M825" s="1" t="str">
        <f>VLOOKUP(Cohort[[#This Row],[Code]],Codes[],COLUMN(Codes[[#Headers],[Meaning]]),FALSE)</f>
        <v>Fetal scan, no other scans, assessed at 18 months.</v>
      </c>
      <c r="N825" s="1" t="str">
        <f>VLOOKUP(Cohort[[#This Row],[Code]],Codes[],COLUMN(Codes[[#Headers],[Parents Demographic]]),FALSE)</f>
        <v>Yes</v>
      </c>
      <c r="O825" s="1" t="str">
        <f>VLOOKUP(Cohort[[#This Row],[Code]],Codes[],COLUMN(Codes[[#Headers],[Mother''s Past Medical History]]),FALSE)</f>
        <v>Yes</v>
      </c>
      <c r="P825" s="1" t="str">
        <f>VLOOKUP(Cohort[[#This Row],[Code]],Codes[],COLUMN(Codes[[#Headers],[EDD + Mode of Conception]]),FALSE)</f>
        <v>Yes</v>
      </c>
      <c r="Q825" s="1" t="str">
        <f>VLOOKUP(Cohort[[#This Row],[Code]],Codes[],COLUMN(Codes[[#Headers],[Late Pregnancy History]]),FALSE)</f>
        <v>Yes</v>
      </c>
      <c r="R825" s="1" t="str">
        <f>VLOOKUP(Cohort[[#This Row],[Code]],Codes[],COLUMN(Codes[[#Headers],[Labour History]]),FALSE)</f>
        <v>Yes</v>
      </c>
      <c r="S825" s="1" t="str">
        <f>VLOOKUP(Cohort[[#This Row],[Code]],Codes[],COLUMN(Codes[[#Headers],[Baby Background Information]]),FALSE)</f>
        <v>Yes</v>
      </c>
      <c r="T825" s="1" t="str">
        <f>VLOOKUP(Cohort[[#This Row],[Code]],Codes[],COLUMN(Codes[[#Headers],[EPDS]]),FALSE)</f>
        <v>Yes</v>
      </c>
      <c r="U825" s="1" t="str">
        <f>VLOOKUP(Cohort[[#This Row],[Code]],Codes[],COLUMN(Codes[[#Headers],[Mother''s Medications]]),FALSE)</f>
        <v>Yes</v>
      </c>
      <c r="V825" s="1" t="str">
        <f>VLOOKUP(Cohort[[#This Row],[Code]],Codes[],COLUMN(Codes[[#Headers],[Baby Medications]]),FALSE)</f>
        <v>Yes</v>
      </c>
      <c r="W825" s="1" t="str">
        <f>VLOOKUP(Cohort[[#This Row],[Code]],Codes[],COLUMN(Codes[[#Headers],[Obstetric Histpry]]),FALSE)</f>
        <v>Yes</v>
      </c>
      <c r="X825" s="1" t="str">
        <f>VLOOKUP(Cohort[[#This Row],[Code]],Codes[],COLUMN(Codes[[#Headers],[18 Month Follow on Data]]),FALSE)</f>
        <v>Yes</v>
      </c>
    </row>
    <row r="826" spans="1:24" x14ac:dyDescent="0.2">
      <c r="A826" t="s">
        <v>839</v>
      </c>
      <c r="B826">
        <v>0</v>
      </c>
      <c r="C826">
        <v>0</v>
      </c>
      <c r="D826">
        <v>1</v>
      </c>
      <c r="E826">
        <v>1</v>
      </c>
      <c r="F826">
        <v>0</v>
      </c>
      <c r="G826">
        <v>0</v>
      </c>
      <c r="H826">
        <v>1</v>
      </c>
      <c r="I826" t="str" cm="1">
        <f t="array" ref="I826">TEXT(SUM(10^Code_Mask*(Cohort[[#This Row],[Fetal Pilot Scans, validated or not]:[Has child had an 18 month assessment.  NB this includes limited data, courtesy assessments etc]]&gt;0)),"0000000")</f>
        <v>1100100</v>
      </c>
      <c r="M826" s="1" t="str">
        <f>VLOOKUP(Cohort[[#This Row],[Code]],Codes[],COLUMN(Codes[[#Headers],[Meaning]]),FALSE)</f>
        <v>Fetal scan + term scan, assessed at 18 months</v>
      </c>
      <c r="N826" s="1" t="str">
        <f>VLOOKUP(Cohort[[#This Row],[Code]],Codes[],COLUMN(Codes[[#Headers],[Parents Demographic]]),FALSE)</f>
        <v>Yes</v>
      </c>
      <c r="O826" s="1" t="str">
        <f>VLOOKUP(Cohort[[#This Row],[Code]],Codes[],COLUMN(Codes[[#Headers],[Mother''s Past Medical History]]),FALSE)</f>
        <v>Yes</v>
      </c>
      <c r="P826" s="1" t="str">
        <f>VLOOKUP(Cohort[[#This Row],[Code]],Codes[],COLUMN(Codes[[#Headers],[EDD + Mode of Conception]]),FALSE)</f>
        <v>Yes</v>
      </c>
      <c r="Q826" s="1" t="str">
        <f>VLOOKUP(Cohort[[#This Row],[Code]],Codes[],COLUMN(Codes[[#Headers],[Late Pregnancy History]]),FALSE)</f>
        <v>Yes</v>
      </c>
      <c r="R826" s="1" t="str">
        <f>VLOOKUP(Cohort[[#This Row],[Code]],Codes[],COLUMN(Codes[[#Headers],[Labour History]]),FALSE)</f>
        <v>Yes</v>
      </c>
      <c r="S826" s="1" t="str">
        <f>VLOOKUP(Cohort[[#This Row],[Code]],Codes[],COLUMN(Codes[[#Headers],[Baby Background Information]]),FALSE)</f>
        <v>Yes</v>
      </c>
      <c r="T826" s="1" t="str">
        <f>VLOOKUP(Cohort[[#This Row],[Code]],Codes[],COLUMN(Codes[[#Headers],[EPDS]]),FALSE)</f>
        <v>Yes</v>
      </c>
      <c r="U826" s="1" t="str">
        <f>VLOOKUP(Cohort[[#This Row],[Code]],Codes[],COLUMN(Codes[[#Headers],[Mother''s Medications]]),FALSE)</f>
        <v>Yes</v>
      </c>
      <c r="V826" s="1" t="str">
        <f>VLOOKUP(Cohort[[#This Row],[Code]],Codes[],COLUMN(Codes[[#Headers],[Baby Medications]]),FALSE)</f>
        <v>Yes</v>
      </c>
      <c r="W826" s="1" t="str">
        <f>VLOOKUP(Cohort[[#This Row],[Code]],Codes[],COLUMN(Codes[[#Headers],[Obstetric Histpry]]),FALSE)</f>
        <v>Yes</v>
      </c>
      <c r="X826" s="1" t="str">
        <f>VLOOKUP(Cohort[[#This Row],[Code]],Codes[],COLUMN(Codes[[#Headers],[18 Month Follow on Data]]),FALSE)</f>
        <v>Yes</v>
      </c>
    </row>
    <row r="827" spans="1:24" ht="51" x14ac:dyDescent="0.2">
      <c r="A827" t="s">
        <v>840</v>
      </c>
      <c r="B827">
        <v>0</v>
      </c>
      <c r="C827">
        <v>0</v>
      </c>
      <c r="D827">
        <v>1</v>
      </c>
      <c r="E827">
        <v>1</v>
      </c>
      <c r="F827">
        <v>0</v>
      </c>
      <c r="G827">
        <v>0</v>
      </c>
      <c r="H827">
        <v>0</v>
      </c>
      <c r="I827" t="str" cm="1">
        <f t="array" ref="I827">TEXT(SUM(10^Code_Mask*(Cohort[[#This Row],[Fetal Pilot Scans, validated or not]:[Has child had an 18 month assessment.  NB this includes limited data, courtesy assessments etc]]&gt;0)),"0000000")</f>
        <v>1100000</v>
      </c>
      <c r="K827" s="1" t="s">
        <v>16</v>
      </c>
      <c r="M827" s="1" t="str">
        <f>VLOOKUP(Cohort[[#This Row],[Code]],Codes[],COLUMN(Codes[[#Headers],[Meaning]]),FALSE)</f>
        <v>Fetal scan + term scan, not assessed</v>
      </c>
      <c r="N827" s="1" t="str">
        <f>VLOOKUP(Cohort[[#This Row],[Code]],Codes[],COLUMN(Codes[[#Headers],[Parents Demographic]]),FALSE)</f>
        <v>Yes</v>
      </c>
      <c r="O827" s="1" t="str">
        <f>VLOOKUP(Cohort[[#This Row],[Code]],Codes[],COLUMN(Codes[[#Headers],[Mother''s Past Medical History]]),FALSE)</f>
        <v>Yes</v>
      </c>
      <c r="P827" s="1" t="str">
        <f>VLOOKUP(Cohort[[#This Row],[Code]],Codes[],COLUMN(Codes[[#Headers],[EDD + Mode of Conception]]),FALSE)</f>
        <v>Yes</v>
      </c>
      <c r="Q827" s="1" t="str">
        <f>VLOOKUP(Cohort[[#This Row],[Code]],Codes[],COLUMN(Codes[[#Headers],[Late Pregnancy History]]),FALSE)</f>
        <v>Yes</v>
      </c>
      <c r="R827" s="1" t="str">
        <f>VLOOKUP(Cohort[[#This Row],[Code]],Codes[],COLUMN(Codes[[#Headers],[Labour History]]),FALSE)</f>
        <v>Yes</v>
      </c>
      <c r="S827" s="1" t="str">
        <f>VLOOKUP(Cohort[[#This Row],[Code]],Codes[],COLUMN(Codes[[#Headers],[Baby Background Information]]),FALSE)</f>
        <v>Yes</v>
      </c>
      <c r="T827" s="1" t="str">
        <f>VLOOKUP(Cohort[[#This Row],[Code]],Codes[],COLUMN(Codes[[#Headers],[EPDS]]),FALSE)</f>
        <v>Yes</v>
      </c>
      <c r="U827" s="1" t="str">
        <f>VLOOKUP(Cohort[[#This Row],[Code]],Codes[],COLUMN(Codes[[#Headers],[Mother''s Medications]]),FALSE)</f>
        <v>Yes</v>
      </c>
      <c r="V827" s="1" t="str">
        <f>VLOOKUP(Cohort[[#This Row],[Code]],Codes[],COLUMN(Codes[[#Headers],[Baby Medications]]),FALSE)</f>
        <v>Yes</v>
      </c>
      <c r="W827" s="1" t="str">
        <f>VLOOKUP(Cohort[[#This Row],[Code]],Codes[],COLUMN(Codes[[#Headers],[Obstetric Histpry]]),FALSE)</f>
        <v>Yes</v>
      </c>
      <c r="X827" s="1" t="str">
        <f>VLOOKUP(Cohort[[#This Row],[Code]],Codes[],COLUMN(Codes[[#Headers],[18 Month Follow on Data]]),FALSE)</f>
        <v>No</v>
      </c>
    </row>
    <row r="828" spans="1:24" x14ac:dyDescent="0.2">
      <c r="A828" t="s">
        <v>841</v>
      </c>
      <c r="B828">
        <v>0</v>
      </c>
      <c r="C828">
        <v>0</v>
      </c>
      <c r="D828">
        <v>1</v>
      </c>
      <c r="E828">
        <v>1</v>
      </c>
      <c r="F828">
        <v>0</v>
      </c>
      <c r="G828">
        <v>0</v>
      </c>
      <c r="H828">
        <v>1</v>
      </c>
      <c r="I828" t="str" cm="1">
        <f t="array" ref="I828">TEXT(SUM(10^Code_Mask*(Cohort[[#This Row],[Fetal Pilot Scans, validated or not]:[Has child had an 18 month assessment.  NB this includes limited data, courtesy assessments etc]]&gt;0)),"0000000")</f>
        <v>1100100</v>
      </c>
      <c r="M828" s="1" t="str">
        <f>VLOOKUP(Cohort[[#This Row],[Code]],Codes[],COLUMN(Codes[[#Headers],[Meaning]]),FALSE)</f>
        <v>Fetal scan + term scan, assessed at 18 months</v>
      </c>
      <c r="N828" s="1" t="str">
        <f>VLOOKUP(Cohort[[#This Row],[Code]],Codes[],COLUMN(Codes[[#Headers],[Parents Demographic]]),FALSE)</f>
        <v>Yes</v>
      </c>
      <c r="O828" s="1" t="str">
        <f>VLOOKUP(Cohort[[#This Row],[Code]],Codes[],COLUMN(Codes[[#Headers],[Mother''s Past Medical History]]),FALSE)</f>
        <v>Yes</v>
      </c>
      <c r="P828" s="1" t="str">
        <f>VLOOKUP(Cohort[[#This Row],[Code]],Codes[],COLUMN(Codes[[#Headers],[EDD + Mode of Conception]]),FALSE)</f>
        <v>Yes</v>
      </c>
      <c r="Q828" s="1" t="str">
        <f>VLOOKUP(Cohort[[#This Row],[Code]],Codes[],COLUMN(Codes[[#Headers],[Late Pregnancy History]]),FALSE)</f>
        <v>Yes</v>
      </c>
      <c r="R828" s="1" t="str">
        <f>VLOOKUP(Cohort[[#This Row],[Code]],Codes[],COLUMN(Codes[[#Headers],[Labour History]]),FALSE)</f>
        <v>Yes</v>
      </c>
      <c r="S828" s="1" t="str">
        <f>VLOOKUP(Cohort[[#This Row],[Code]],Codes[],COLUMN(Codes[[#Headers],[Baby Background Information]]),FALSE)</f>
        <v>Yes</v>
      </c>
      <c r="T828" s="1" t="str">
        <f>VLOOKUP(Cohort[[#This Row],[Code]],Codes[],COLUMN(Codes[[#Headers],[EPDS]]),FALSE)</f>
        <v>Yes</v>
      </c>
      <c r="U828" s="1" t="str">
        <f>VLOOKUP(Cohort[[#This Row],[Code]],Codes[],COLUMN(Codes[[#Headers],[Mother''s Medications]]),FALSE)</f>
        <v>Yes</v>
      </c>
      <c r="V828" s="1" t="str">
        <f>VLOOKUP(Cohort[[#This Row],[Code]],Codes[],COLUMN(Codes[[#Headers],[Baby Medications]]),FALSE)</f>
        <v>Yes</v>
      </c>
      <c r="W828" s="1" t="str">
        <f>VLOOKUP(Cohort[[#This Row],[Code]],Codes[],COLUMN(Codes[[#Headers],[Obstetric Histpry]]),FALSE)</f>
        <v>Yes</v>
      </c>
      <c r="X828" s="1" t="str">
        <f>VLOOKUP(Cohort[[#This Row],[Code]],Codes[],COLUMN(Codes[[#Headers],[18 Month Follow on Data]]),FALSE)</f>
        <v>Yes</v>
      </c>
    </row>
    <row r="829" spans="1:24" x14ac:dyDescent="0.2">
      <c r="A829" t="s">
        <v>842</v>
      </c>
      <c r="B829">
        <v>0</v>
      </c>
      <c r="C829">
        <v>0</v>
      </c>
      <c r="D829">
        <v>1</v>
      </c>
      <c r="E829">
        <v>0</v>
      </c>
      <c r="F829">
        <v>0</v>
      </c>
      <c r="G829">
        <v>0</v>
      </c>
      <c r="H829">
        <v>1</v>
      </c>
      <c r="I829" t="str" cm="1">
        <f t="array" ref="I829">TEXT(SUM(10^Code_Mask*(Cohort[[#This Row],[Fetal Pilot Scans, validated or not]:[Has child had an 18 month assessment.  NB this includes limited data, courtesy assessments etc]]&gt;0)),"0000000")</f>
        <v>1000100</v>
      </c>
      <c r="M829" s="1" t="str">
        <f>VLOOKUP(Cohort[[#This Row],[Code]],Codes[],COLUMN(Codes[[#Headers],[Meaning]]),FALSE)</f>
        <v>Fetal scan, no other scans, assessed at 18 months.</v>
      </c>
      <c r="N829" s="1" t="str">
        <f>VLOOKUP(Cohort[[#This Row],[Code]],Codes[],COLUMN(Codes[[#Headers],[Parents Demographic]]),FALSE)</f>
        <v>Yes</v>
      </c>
      <c r="O829" s="1" t="str">
        <f>VLOOKUP(Cohort[[#This Row],[Code]],Codes[],COLUMN(Codes[[#Headers],[Mother''s Past Medical History]]),FALSE)</f>
        <v>Yes</v>
      </c>
      <c r="P829" s="1" t="str">
        <f>VLOOKUP(Cohort[[#This Row],[Code]],Codes[],COLUMN(Codes[[#Headers],[EDD + Mode of Conception]]),FALSE)</f>
        <v>Yes</v>
      </c>
      <c r="Q829" s="1" t="str">
        <f>VLOOKUP(Cohort[[#This Row],[Code]],Codes[],COLUMN(Codes[[#Headers],[Late Pregnancy History]]),FALSE)</f>
        <v>Yes</v>
      </c>
      <c r="R829" s="1" t="str">
        <f>VLOOKUP(Cohort[[#This Row],[Code]],Codes[],COLUMN(Codes[[#Headers],[Labour History]]),FALSE)</f>
        <v>Yes</v>
      </c>
      <c r="S829" s="1" t="str">
        <f>VLOOKUP(Cohort[[#This Row],[Code]],Codes[],COLUMN(Codes[[#Headers],[Baby Background Information]]),FALSE)</f>
        <v>Yes</v>
      </c>
      <c r="T829" s="1" t="str">
        <f>VLOOKUP(Cohort[[#This Row],[Code]],Codes[],COLUMN(Codes[[#Headers],[EPDS]]),FALSE)</f>
        <v>Yes</v>
      </c>
      <c r="U829" s="1" t="str">
        <f>VLOOKUP(Cohort[[#This Row],[Code]],Codes[],COLUMN(Codes[[#Headers],[Mother''s Medications]]),FALSE)</f>
        <v>Yes</v>
      </c>
      <c r="V829" s="1" t="str">
        <f>VLOOKUP(Cohort[[#This Row],[Code]],Codes[],COLUMN(Codes[[#Headers],[Baby Medications]]),FALSE)</f>
        <v>Yes</v>
      </c>
      <c r="W829" s="1" t="str">
        <f>VLOOKUP(Cohort[[#This Row],[Code]],Codes[],COLUMN(Codes[[#Headers],[Obstetric Histpry]]),FALSE)</f>
        <v>Yes</v>
      </c>
      <c r="X829" s="1" t="str">
        <f>VLOOKUP(Cohort[[#This Row],[Code]],Codes[],COLUMN(Codes[[#Headers],[18 Month Follow on Data]]),FALSE)</f>
        <v>Yes</v>
      </c>
    </row>
    <row r="830" spans="1:24" ht="51" x14ac:dyDescent="0.2">
      <c r="A830" t="s">
        <v>843</v>
      </c>
      <c r="B830">
        <v>0</v>
      </c>
      <c r="C830">
        <v>0</v>
      </c>
      <c r="D830">
        <v>1</v>
      </c>
      <c r="E830">
        <v>0</v>
      </c>
      <c r="F830">
        <v>0</v>
      </c>
      <c r="G830">
        <v>0</v>
      </c>
      <c r="H830">
        <v>0</v>
      </c>
      <c r="I830" t="str" cm="1">
        <f t="array" ref="I830">TEXT(SUM(10^Code_Mask*(Cohort[[#This Row],[Fetal Pilot Scans, validated or not]:[Has child had an 18 month assessment.  NB this includes limited data, courtesy assessments etc]]&gt;0)),"0000000")</f>
        <v>1000000</v>
      </c>
      <c r="K830" s="1" t="s">
        <v>16</v>
      </c>
      <c r="M830" s="1" t="str">
        <f>VLOOKUP(Cohort[[#This Row],[Code]],Codes[],COLUMN(Codes[[#Headers],[Meaning]]),FALSE)</f>
        <v>Fetal scan, no other scans, not assessed</v>
      </c>
      <c r="N830" s="1" t="str">
        <f>VLOOKUP(Cohort[[#This Row],[Code]],Codes[],COLUMN(Codes[[#Headers],[Parents Demographic]]),FALSE)</f>
        <v>Yes</v>
      </c>
      <c r="O830" s="1" t="str">
        <f>VLOOKUP(Cohort[[#This Row],[Code]],Codes[],COLUMN(Codes[[#Headers],[Mother''s Past Medical History]]),FALSE)</f>
        <v>Yes</v>
      </c>
      <c r="P830" s="1" t="str">
        <f>VLOOKUP(Cohort[[#This Row],[Code]],Codes[],COLUMN(Codes[[#Headers],[EDD + Mode of Conception]]),FALSE)</f>
        <v>Yes</v>
      </c>
      <c r="Q830" s="1" t="str">
        <f>VLOOKUP(Cohort[[#This Row],[Code]],Codes[],COLUMN(Codes[[#Headers],[Late Pregnancy History]]),FALSE)</f>
        <v>Yes</v>
      </c>
      <c r="R830" s="1" t="str">
        <f>VLOOKUP(Cohort[[#This Row],[Code]],Codes[],COLUMN(Codes[[#Headers],[Labour History]]),FALSE)</f>
        <v>Yes</v>
      </c>
      <c r="S830" s="1" t="str">
        <f>VLOOKUP(Cohort[[#This Row],[Code]],Codes[],COLUMN(Codes[[#Headers],[Baby Background Information]]),FALSE)</f>
        <v>Yes</v>
      </c>
      <c r="T830" s="1" t="str">
        <f>VLOOKUP(Cohort[[#This Row],[Code]],Codes[],COLUMN(Codes[[#Headers],[EPDS]]),FALSE)</f>
        <v>Yes</v>
      </c>
      <c r="U830" s="1" t="str">
        <f>VLOOKUP(Cohort[[#This Row],[Code]],Codes[],COLUMN(Codes[[#Headers],[Mother''s Medications]]),FALSE)</f>
        <v>Yes</v>
      </c>
      <c r="V830" s="1" t="str">
        <f>VLOOKUP(Cohort[[#This Row],[Code]],Codes[],COLUMN(Codes[[#Headers],[Baby Medications]]),FALSE)</f>
        <v>Yes</v>
      </c>
      <c r="W830" s="1" t="str">
        <f>VLOOKUP(Cohort[[#This Row],[Code]],Codes[],COLUMN(Codes[[#Headers],[Obstetric Histpry]]),FALSE)</f>
        <v>Yes</v>
      </c>
      <c r="X830" s="1" t="str">
        <f>VLOOKUP(Cohort[[#This Row],[Code]],Codes[],COLUMN(Codes[[#Headers],[18 Month Follow on Data]]),FALSE)</f>
        <v>No</v>
      </c>
    </row>
    <row r="831" spans="1:24" x14ac:dyDescent="0.2">
      <c r="A831" t="s">
        <v>844</v>
      </c>
      <c r="B831">
        <v>0</v>
      </c>
      <c r="C831">
        <v>0</v>
      </c>
      <c r="D831">
        <v>1</v>
      </c>
      <c r="E831">
        <v>2</v>
      </c>
      <c r="F831">
        <v>0</v>
      </c>
      <c r="G831">
        <v>0</v>
      </c>
      <c r="H831">
        <v>1</v>
      </c>
      <c r="I831" t="str" cm="1">
        <f t="array" ref="I831">TEXT(SUM(10^Code_Mask*(Cohort[[#This Row],[Fetal Pilot Scans, validated or not]:[Has child had an 18 month assessment.  NB this includes limited data, courtesy assessments etc]]&gt;0)),"0000000")</f>
        <v>1100100</v>
      </c>
      <c r="M831" s="1" t="str">
        <f>VLOOKUP(Cohort[[#This Row],[Code]],Codes[],COLUMN(Codes[[#Headers],[Meaning]]),FALSE)</f>
        <v>Fetal scan + term scan, assessed at 18 months</v>
      </c>
      <c r="N831" s="1" t="str">
        <f>VLOOKUP(Cohort[[#This Row],[Code]],Codes[],COLUMN(Codes[[#Headers],[Parents Demographic]]),FALSE)</f>
        <v>Yes</v>
      </c>
      <c r="O831" s="1" t="str">
        <f>VLOOKUP(Cohort[[#This Row],[Code]],Codes[],COLUMN(Codes[[#Headers],[Mother''s Past Medical History]]),FALSE)</f>
        <v>Yes</v>
      </c>
      <c r="P831" s="1" t="str">
        <f>VLOOKUP(Cohort[[#This Row],[Code]],Codes[],COLUMN(Codes[[#Headers],[EDD + Mode of Conception]]),FALSE)</f>
        <v>Yes</v>
      </c>
      <c r="Q831" s="1" t="str">
        <f>VLOOKUP(Cohort[[#This Row],[Code]],Codes[],COLUMN(Codes[[#Headers],[Late Pregnancy History]]),FALSE)</f>
        <v>Yes</v>
      </c>
      <c r="R831" s="1" t="str">
        <f>VLOOKUP(Cohort[[#This Row],[Code]],Codes[],COLUMN(Codes[[#Headers],[Labour History]]),FALSE)</f>
        <v>Yes</v>
      </c>
      <c r="S831" s="1" t="str">
        <f>VLOOKUP(Cohort[[#This Row],[Code]],Codes[],COLUMN(Codes[[#Headers],[Baby Background Information]]),FALSE)</f>
        <v>Yes</v>
      </c>
      <c r="T831" s="1" t="str">
        <f>VLOOKUP(Cohort[[#This Row],[Code]],Codes[],COLUMN(Codes[[#Headers],[EPDS]]),FALSE)</f>
        <v>Yes</v>
      </c>
      <c r="U831" s="1" t="str">
        <f>VLOOKUP(Cohort[[#This Row],[Code]],Codes[],COLUMN(Codes[[#Headers],[Mother''s Medications]]),FALSE)</f>
        <v>Yes</v>
      </c>
      <c r="V831" s="1" t="str">
        <f>VLOOKUP(Cohort[[#This Row],[Code]],Codes[],COLUMN(Codes[[#Headers],[Baby Medications]]),FALSE)</f>
        <v>Yes</v>
      </c>
      <c r="W831" s="1" t="str">
        <f>VLOOKUP(Cohort[[#This Row],[Code]],Codes[],COLUMN(Codes[[#Headers],[Obstetric Histpry]]),FALSE)</f>
        <v>Yes</v>
      </c>
      <c r="X831" s="1" t="str">
        <f>VLOOKUP(Cohort[[#This Row],[Code]],Codes[],COLUMN(Codes[[#Headers],[18 Month Follow on Data]]),FALSE)</f>
        <v>Yes</v>
      </c>
    </row>
    <row r="832" spans="1:24" x14ac:dyDescent="0.2">
      <c r="A832" t="s">
        <v>845</v>
      </c>
      <c r="B832">
        <v>0</v>
      </c>
      <c r="C832">
        <v>0</v>
      </c>
      <c r="D832">
        <v>1</v>
      </c>
      <c r="E832">
        <v>1</v>
      </c>
      <c r="F832">
        <v>0</v>
      </c>
      <c r="G832">
        <v>0</v>
      </c>
      <c r="H832">
        <v>1</v>
      </c>
      <c r="I832" t="str" cm="1">
        <f t="array" ref="I832">TEXT(SUM(10^Code_Mask*(Cohort[[#This Row],[Fetal Pilot Scans, validated or not]:[Has child had an 18 month assessment.  NB this includes limited data, courtesy assessments etc]]&gt;0)),"0000000")</f>
        <v>1100100</v>
      </c>
      <c r="M832" s="1" t="str">
        <f>VLOOKUP(Cohort[[#This Row],[Code]],Codes[],COLUMN(Codes[[#Headers],[Meaning]]),FALSE)</f>
        <v>Fetal scan + term scan, assessed at 18 months</v>
      </c>
      <c r="N832" s="1" t="str">
        <f>VLOOKUP(Cohort[[#This Row],[Code]],Codes[],COLUMN(Codes[[#Headers],[Parents Demographic]]),FALSE)</f>
        <v>Yes</v>
      </c>
      <c r="O832" s="1" t="str">
        <f>VLOOKUP(Cohort[[#This Row],[Code]],Codes[],COLUMN(Codes[[#Headers],[Mother''s Past Medical History]]),FALSE)</f>
        <v>Yes</v>
      </c>
      <c r="P832" s="1" t="str">
        <f>VLOOKUP(Cohort[[#This Row],[Code]],Codes[],COLUMN(Codes[[#Headers],[EDD + Mode of Conception]]),FALSE)</f>
        <v>Yes</v>
      </c>
      <c r="Q832" s="1" t="str">
        <f>VLOOKUP(Cohort[[#This Row],[Code]],Codes[],COLUMN(Codes[[#Headers],[Late Pregnancy History]]),FALSE)</f>
        <v>Yes</v>
      </c>
      <c r="R832" s="1" t="str">
        <f>VLOOKUP(Cohort[[#This Row],[Code]],Codes[],COLUMN(Codes[[#Headers],[Labour History]]),FALSE)</f>
        <v>Yes</v>
      </c>
      <c r="S832" s="1" t="str">
        <f>VLOOKUP(Cohort[[#This Row],[Code]],Codes[],COLUMN(Codes[[#Headers],[Baby Background Information]]),FALSE)</f>
        <v>Yes</v>
      </c>
      <c r="T832" s="1" t="str">
        <f>VLOOKUP(Cohort[[#This Row],[Code]],Codes[],COLUMN(Codes[[#Headers],[EPDS]]),FALSE)</f>
        <v>Yes</v>
      </c>
      <c r="U832" s="1" t="str">
        <f>VLOOKUP(Cohort[[#This Row],[Code]],Codes[],COLUMN(Codes[[#Headers],[Mother''s Medications]]),FALSE)</f>
        <v>Yes</v>
      </c>
      <c r="V832" s="1" t="str">
        <f>VLOOKUP(Cohort[[#This Row],[Code]],Codes[],COLUMN(Codes[[#Headers],[Baby Medications]]),FALSE)</f>
        <v>Yes</v>
      </c>
      <c r="W832" s="1" t="str">
        <f>VLOOKUP(Cohort[[#This Row],[Code]],Codes[],COLUMN(Codes[[#Headers],[Obstetric Histpry]]),FALSE)</f>
        <v>Yes</v>
      </c>
      <c r="X832" s="1" t="str">
        <f>VLOOKUP(Cohort[[#This Row],[Code]],Codes[],COLUMN(Codes[[#Headers],[18 Month Follow on Data]]),FALSE)</f>
        <v>Yes</v>
      </c>
    </row>
    <row r="833" spans="1:24" x14ac:dyDescent="0.2">
      <c r="A833" t="s">
        <v>846</v>
      </c>
      <c r="B833">
        <v>0</v>
      </c>
      <c r="C833">
        <v>0</v>
      </c>
      <c r="D833">
        <v>1</v>
      </c>
      <c r="E833">
        <v>1</v>
      </c>
      <c r="F833">
        <v>0</v>
      </c>
      <c r="G833">
        <v>0</v>
      </c>
      <c r="H833">
        <v>0</v>
      </c>
      <c r="I833" t="str" cm="1">
        <f t="array" ref="I833">TEXT(SUM(10^Code_Mask*(Cohort[[#This Row],[Fetal Pilot Scans, validated or not]:[Has child had an 18 month assessment.  NB this includes limited data, courtesy assessments etc]]&gt;0)),"0000000")</f>
        <v>1100000</v>
      </c>
      <c r="M833" s="1" t="str">
        <f>VLOOKUP(Cohort[[#This Row],[Code]],Codes[],COLUMN(Codes[[#Headers],[Meaning]]),FALSE)</f>
        <v>Fetal scan + term scan, not assessed</v>
      </c>
      <c r="N833" s="1" t="str">
        <f>VLOOKUP(Cohort[[#This Row],[Code]],Codes[],COLUMN(Codes[[#Headers],[Parents Demographic]]),FALSE)</f>
        <v>Yes</v>
      </c>
      <c r="O833" s="1" t="str">
        <f>VLOOKUP(Cohort[[#This Row],[Code]],Codes[],COLUMN(Codes[[#Headers],[Mother''s Past Medical History]]),FALSE)</f>
        <v>Yes</v>
      </c>
      <c r="P833" s="1" t="str">
        <f>VLOOKUP(Cohort[[#This Row],[Code]],Codes[],COLUMN(Codes[[#Headers],[EDD + Mode of Conception]]),FALSE)</f>
        <v>Yes</v>
      </c>
      <c r="Q833" s="1" t="str">
        <f>VLOOKUP(Cohort[[#This Row],[Code]],Codes[],COLUMN(Codes[[#Headers],[Late Pregnancy History]]),FALSE)</f>
        <v>Yes</v>
      </c>
      <c r="R833" s="1" t="str">
        <f>VLOOKUP(Cohort[[#This Row],[Code]],Codes[],COLUMN(Codes[[#Headers],[Labour History]]),FALSE)</f>
        <v>Yes</v>
      </c>
      <c r="S833" s="1" t="str">
        <f>VLOOKUP(Cohort[[#This Row],[Code]],Codes[],COLUMN(Codes[[#Headers],[Baby Background Information]]),FALSE)</f>
        <v>Yes</v>
      </c>
      <c r="T833" s="1" t="str">
        <f>VLOOKUP(Cohort[[#This Row],[Code]],Codes[],COLUMN(Codes[[#Headers],[EPDS]]),FALSE)</f>
        <v>Yes</v>
      </c>
      <c r="U833" s="1" t="str">
        <f>VLOOKUP(Cohort[[#This Row],[Code]],Codes[],COLUMN(Codes[[#Headers],[Mother''s Medications]]),FALSE)</f>
        <v>Yes</v>
      </c>
      <c r="V833" s="1" t="str">
        <f>VLOOKUP(Cohort[[#This Row],[Code]],Codes[],COLUMN(Codes[[#Headers],[Baby Medications]]),FALSE)</f>
        <v>Yes</v>
      </c>
      <c r="W833" s="1" t="str">
        <f>VLOOKUP(Cohort[[#This Row],[Code]],Codes[],COLUMN(Codes[[#Headers],[Obstetric Histpry]]),FALSE)</f>
        <v>Yes</v>
      </c>
      <c r="X833" s="1" t="str">
        <f>VLOOKUP(Cohort[[#This Row],[Code]],Codes[],COLUMN(Codes[[#Headers],[18 Month Follow on Data]]),FALSE)</f>
        <v>No</v>
      </c>
    </row>
    <row r="834" spans="1:24" x14ac:dyDescent="0.2">
      <c r="A834" t="s">
        <v>847</v>
      </c>
      <c r="B834">
        <v>0</v>
      </c>
      <c r="C834">
        <v>0</v>
      </c>
      <c r="D834">
        <v>1</v>
      </c>
      <c r="E834">
        <v>1</v>
      </c>
      <c r="F834">
        <v>0</v>
      </c>
      <c r="G834">
        <v>0</v>
      </c>
      <c r="H834">
        <v>1</v>
      </c>
      <c r="I834" t="str" cm="1">
        <f t="array" ref="I834">TEXT(SUM(10^Code_Mask*(Cohort[[#This Row],[Fetal Pilot Scans, validated or not]:[Has child had an 18 month assessment.  NB this includes limited data, courtesy assessments etc]]&gt;0)),"0000000")</f>
        <v>1100100</v>
      </c>
      <c r="M834" s="1" t="str">
        <f>VLOOKUP(Cohort[[#This Row],[Code]],Codes[],COLUMN(Codes[[#Headers],[Meaning]]),FALSE)</f>
        <v>Fetal scan + term scan, assessed at 18 months</v>
      </c>
      <c r="N834" s="1" t="str">
        <f>VLOOKUP(Cohort[[#This Row],[Code]],Codes[],COLUMN(Codes[[#Headers],[Parents Demographic]]),FALSE)</f>
        <v>Yes</v>
      </c>
      <c r="O834" s="1" t="str">
        <f>VLOOKUP(Cohort[[#This Row],[Code]],Codes[],COLUMN(Codes[[#Headers],[Mother''s Past Medical History]]),FALSE)</f>
        <v>Yes</v>
      </c>
      <c r="P834" s="1" t="str">
        <f>VLOOKUP(Cohort[[#This Row],[Code]],Codes[],COLUMN(Codes[[#Headers],[EDD + Mode of Conception]]),FALSE)</f>
        <v>Yes</v>
      </c>
      <c r="Q834" s="1" t="str">
        <f>VLOOKUP(Cohort[[#This Row],[Code]],Codes[],COLUMN(Codes[[#Headers],[Late Pregnancy History]]),FALSE)</f>
        <v>Yes</v>
      </c>
      <c r="R834" s="1" t="str">
        <f>VLOOKUP(Cohort[[#This Row],[Code]],Codes[],COLUMN(Codes[[#Headers],[Labour History]]),FALSE)</f>
        <v>Yes</v>
      </c>
      <c r="S834" s="1" t="str">
        <f>VLOOKUP(Cohort[[#This Row],[Code]],Codes[],COLUMN(Codes[[#Headers],[Baby Background Information]]),FALSE)</f>
        <v>Yes</v>
      </c>
      <c r="T834" s="1" t="str">
        <f>VLOOKUP(Cohort[[#This Row],[Code]],Codes[],COLUMN(Codes[[#Headers],[EPDS]]),FALSE)</f>
        <v>Yes</v>
      </c>
      <c r="U834" s="1" t="str">
        <f>VLOOKUP(Cohort[[#This Row],[Code]],Codes[],COLUMN(Codes[[#Headers],[Mother''s Medications]]),FALSE)</f>
        <v>Yes</v>
      </c>
      <c r="V834" s="1" t="str">
        <f>VLOOKUP(Cohort[[#This Row],[Code]],Codes[],COLUMN(Codes[[#Headers],[Baby Medications]]),FALSE)</f>
        <v>Yes</v>
      </c>
      <c r="W834" s="1" t="str">
        <f>VLOOKUP(Cohort[[#This Row],[Code]],Codes[],COLUMN(Codes[[#Headers],[Obstetric Histpry]]),FALSE)</f>
        <v>Yes</v>
      </c>
      <c r="X834" s="1" t="str">
        <f>VLOOKUP(Cohort[[#This Row],[Code]],Codes[],COLUMN(Codes[[#Headers],[18 Month Follow on Data]]),FALSE)</f>
        <v>Yes</v>
      </c>
    </row>
    <row r="835" spans="1:24" x14ac:dyDescent="0.2">
      <c r="A835" t="s">
        <v>848</v>
      </c>
      <c r="B835">
        <v>0</v>
      </c>
      <c r="C835">
        <v>0</v>
      </c>
      <c r="D835">
        <v>1</v>
      </c>
      <c r="E835">
        <v>1</v>
      </c>
      <c r="F835">
        <v>0</v>
      </c>
      <c r="G835">
        <v>0</v>
      </c>
      <c r="H835">
        <v>1</v>
      </c>
      <c r="I835" t="str" cm="1">
        <f t="array" ref="I835">TEXT(SUM(10^Code_Mask*(Cohort[[#This Row],[Fetal Pilot Scans, validated or not]:[Has child had an 18 month assessment.  NB this includes limited data, courtesy assessments etc]]&gt;0)),"0000000")</f>
        <v>1100100</v>
      </c>
      <c r="M835" s="1" t="str">
        <f>VLOOKUP(Cohort[[#This Row],[Code]],Codes[],COLUMN(Codes[[#Headers],[Meaning]]),FALSE)</f>
        <v>Fetal scan + term scan, assessed at 18 months</v>
      </c>
      <c r="N835" s="1" t="str">
        <f>VLOOKUP(Cohort[[#This Row],[Code]],Codes[],COLUMN(Codes[[#Headers],[Parents Demographic]]),FALSE)</f>
        <v>Yes</v>
      </c>
      <c r="O835" s="1" t="str">
        <f>VLOOKUP(Cohort[[#This Row],[Code]],Codes[],COLUMN(Codes[[#Headers],[Mother''s Past Medical History]]),FALSE)</f>
        <v>Yes</v>
      </c>
      <c r="P835" s="1" t="str">
        <f>VLOOKUP(Cohort[[#This Row],[Code]],Codes[],COLUMN(Codes[[#Headers],[EDD + Mode of Conception]]),FALSE)</f>
        <v>Yes</v>
      </c>
      <c r="Q835" s="1" t="str">
        <f>VLOOKUP(Cohort[[#This Row],[Code]],Codes[],COLUMN(Codes[[#Headers],[Late Pregnancy History]]),FALSE)</f>
        <v>Yes</v>
      </c>
      <c r="R835" s="1" t="str">
        <f>VLOOKUP(Cohort[[#This Row],[Code]],Codes[],COLUMN(Codes[[#Headers],[Labour History]]),FALSE)</f>
        <v>Yes</v>
      </c>
      <c r="S835" s="1" t="str">
        <f>VLOOKUP(Cohort[[#This Row],[Code]],Codes[],COLUMN(Codes[[#Headers],[Baby Background Information]]),FALSE)</f>
        <v>Yes</v>
      </c>
      <c r="T835" s="1" t="str">
        <f>VLOOKUP(Cohort[[#This Row],[Code]],Codes[],COLUMN(Codes[[#Headers],[EPDS]]),FALSE)</f>
        <v>Yes</v>
      </c>
      <c r="U835" s="1" t="str">
        <f>VLOOKUP(Cohort[[#This Row],[Code]],Codes[],COLUMN(Codes[[#Headers],[Mother''s Medications]]),FALSE)</f>
        <v>Yes</v>
      </c>
      <c r="V835" s="1" t="str">
        <f>VLOOKUP(Cohort[[#This Row],[Code]],Codes[],COLUMN(Codes[[#Headers],[Baby Medications]]),FALSE)</f>
        <v>Yes</v>
      </c>
      <c r="W835" s="1" t="str">
        <f>VLOOKUP(Cohort[[#This Row],[Code]],Codes[],COLUMN(Codes[[#Headers],[Obstetric Histpry]]),FALSE)</f>
        <v>Yes</v>
      </c>
      <c r="X835" s="1" t="str">
        <f>VLOOKUP(Cohort[[#This Row],[Code]],Codes[],COLUMN(Codes[[#Headers],[18 Month Follow on Data]]),FALSE)</f>
        <v>Yes</v>
      </c>
    </row>
    <row r="836" spans="1:24" x14ac:dyDescent="0.2">
      <c r="A836" t="s">
        <v>849</v>
      </c>
      <c r="B836">
        <v>0</v>
      </c>
      <c r="C836">
        <v>0</v>
      </c>
      <c r="D836">
        <v>1</v>
      </c>
      <c r="E836">
        <v>1</v>
      </c>
      <c r="F836">
        <v>0</v>
      </c>
      <c r="G836">
        <v>0</v>
      </c>
      <c r="H836">
        <v>1</v>
      </c>
      <c r="I836" t="str" cm="1">
        <f t="array" ref="I836">TEXT(SUM(10^Code_Mask*(Cohort[[#This Row],[Fetal Pilot Scans, validated or not]:[Has child had an 18 month assessment.  NB this includes limited data, courtesy assessments etc]]&gt;0)),"0000000")</f>
        <v>1100100</v>
      </c>
      <c r="M836" s="1" t="str">
        <f>VLOOKUP(Cohort[[#This Row],[Code]],Codes[],COLUMN(Codes[[#Headers],[Meaning]]),FALSE)</f>
        <v>Fetal scan + term scan, assessed at 18 months</v>
      </c>
      <c r="N836" s="1" t="str">
        <f>VLOOKUP(Cohort[[#This Row],[Code]],Codes[],COLUMN(Codes[[#Headers],[Parents Demographic]]),FALSE)</f>
        <v>Yes</v>
      </c>
      <c r="O836" s="1" t="str">
        <f>VLOOKUP(Cohort[[#This Row],[Code]],Codes[],COLUMN(Codes[[#Headers],[Mother''s Past Medical History]]),FALSE)</f>
        <v>Yes</v>
      </c>
      <c r="P836" s="1" t="str">
        <f>VLOOKUP(Cohort[[#This Row],[Code]],Codes[],COLUMN(Codes[[#Headers],[EDD + Mode of Conception]]),FALSE)</f>
        <v>Yes</v>
      </c>
      <c r="Q836" s="1" t="str">
        <f>VLOOKUP(Cohort[[#This Row],[Code]],Codes[],COLUMN(Codes[[#Headers],[Late Pregnancy History]]),FALSE)</f>
        <v>Yes</v>
      </c>
      <c r="R836" s="1" t="str">
        <f>VLOOKUP(Cohort[[#This Row],[Code]],Codes[],COLUMN(Codes[[#Headers],[Labour History]]),FALSE)</f>
        <v>Yes</v>
      </c>
      <c r="S836" s="1" t="str">
        <f>VLOOKUP(Cohort[[#This Row],[Code]],Codes[],COLUMN(Codes[[#Headers],[Baby Background Information]]),FALSE)</f>
        <v>Yes</v>
      </c>
      <c r="T836" s="1" t="str">
        <f>VLOOKUP(Cohort[[#This Row],[Code]],Codes[],COLUMN(Codes[[#Headers],[EPDS]]),FALSE)</f>
        <v>Yes</v>
      </c>
      <c r="U836" s="1" t="str">
        <f>VLOOKUP(Cohort[[#This Row],[Code]],Codes[],COLUMN(Codes[[#Headers],[Mother''s Medications]]),FALSE)</f>
        <v>Yes</v>
      </c>
      <c r="V836" s="1" t="str">
        <f>VLOOKUP(Cohort[[#This Row],[Code]],Codes[],COLUMN(Codes[[#Headers],[Baby Medications]]),FALSE)</f>
        <v>Yes</v>
      </c>
      <c r="W836" s="1" t="str">
        <f>VLOOKUP(Cohort[[#This Row],[Code]],Codes[],COLUMN(Codes[[#Headers],[Obstetric Histpry]]),FALSE)</f>
        <v>Yes</v>
      </c>
      <c r="X836" s="1" t="str">
        <f>VLOOKUP(Cohort[[#This Row],[Code]],Codes[],COLUMN(Codes[[#Headers],[18 Month Follow on Data]]),FALSE)</f>
        <v>Yes</v>
      </c>
    </row>
    <row r="837" spans="1:24" x14ac:dyDescent="0.2">
      <c r="A837" t="s">
        <v>850</v>
      </c>
      <c r="B837">
        <v>0</v>
      </c>
      <c r="C837">
        <v>0</v>
      </c>
      <c r="D837">
        <v>0</v>
      </c>
      <c r="E837">
        <v>1</v>
      </c>
      <c r="F837">
        <v>0</v>
      </c>
      <c r="G837">
        <v>0</v>
      </c>
      <c r="H837">
        <v>1</v>
      </c>
      <c r="I837" t="str" cm="1">
        <f t="array" ref="I837">TEXT(SUM(10^Code_Mask*(Cohort[[#This Row],[Fetal Pilot Scans, validated or not]:[Has child had an 18 month assessment.  NB this includes limited data, courtesy assessments etc]]&gt;0)),"0000000")</f>
        <v>0100100</v>
      </c>
      <c r="M837" s="1" t="str">
        <f>VLOOKUP(Cohort[[#This Row],[Code]],Codes[],COLUMN(Codes[[#Headers],[Meaning]]),FALSE)</f>
        <v>Term scan, Assessed at 18 months</v>
      </c>
      <c r="N837" s="1" t="str">
        <f>VLOOKUP(Cohort[[#This Row],[Code]],Codes[],COLUMN(Codes[[#Headers],[Parents Demographic]]),FALSE)</f>
        <v>Yes</v>
      </c>
      <c r="O837" s="1" t="str">
        <f>VLOOKUP(Cohort[[#This Row],[Code]],Codes[],COLUMN(Codes[[#Headers],[Mother''s Past Medical History]]),FALSE)</f>
        <v>Yes</v>
      </c>
      <c r="P837" s="1" t="str">
        <f>VLOOKUP(Cohort[[#This Row],[Code]],Codes[],COLUMN(Codes[[#Headers],[EDD + Mode of Conception]]),FALSE)</f>
        <v>Yes</v>
      </c>
      <c r="Q837" s="1" t="str">
        <f>VLOOKUP(Cohort[[#This Row],[Code]],Codes[],COLUMN(Codes[[#Headers],[Late Pregnancy History]]),FALSE)</f>
        <v>Yes</v>
      </c>
      <c r="R837" s="1" t="str">
        <f>VLOOKUP(Cohort[[#This Row],[Code]],Codes[],COLUMN(Codes[[#Headers],[Labour History]]),FALSE)</f>
        <v>Yes</v>
      </c>
      <c r="S837" s="1" t="str">
        <f>VLOOKUP(Cohort[[#This Row],[Code]],Codes[],COLUMN(Codes[[#Headers],[Baby Background Information]]),FALSE)</f>
        <v>Yes</v>
      </c>
      <c r="T837" s="1" t="str">
        <f>VLOOKUP(Cohort[[#This Row],[Code]],Codes[],COLUMN(Codes[[#Headers],[EPDS]]),FALSE)</f>
        <v>Yes</v>
      </c>
      <c r="U837" s="1" t="str">
        <f>VLOOKUP(Cohort[[#This Row],[Code]],Codes[],COLUMN(Codes[[#Headers],[Mother''s Medications]]),FALSE)</f>
        <v>Yes</v>
      </c>
      <c r="V837" s="1" t="str">
        <f>VLOOKUP(Cohort[[#This Row],[Code]],Codes[],COLUMN(Codes[[#Headers],[Baby Medications]]),FALSE)</f>
        <v>Yes</v>
      </c>
      <c r="W837" s="1" t="str">
        <f>VLOOKUP(Cohort[[#This Row],[Code]],Codes[],COLUMN(Codes[[#Headers],[Obstetric Histpry]]),FALSE)</f>
        <v>Yes</v>
      </c>
      <c r="X837" s="1" t="str">
        <f>VLOOKUP(Cohort[[#This Row],[Code]],Codes[],COLUMN(Codes[[#Headers],[18 Month Follow on Data]]),FALSE)</f>
        <v>Yes</v>
      </c>
    </row>
    <row r="838" spans="1:24" x14ac:dyDescent="0.2">
      <c r="A838" t="s">
        <v>851</v>
      </c>
      <c r="B838">
        <v>0</v>
      </c>
      <c r="C838">
        <v>0</v>
      </c>
      <c r="D838">
        <v>1</v>
      </c>
      <c r="E838">
        <v>1</v>
      </c>
      <c r="F838">
        <v>0</v>
      </c>
      <c r="G838">
        <v>0</v>
      </c>
      <c r="H838">
        <v>1</v>
      </c>
      <c r="I838" t="str" cm="1">
        <f t="array" ref="I838">TEXT(SUM(10^Code_Mask*(Cohort[[#This Row],[Fetal Pilot Scans, validated or not]:[Has child had an 18 month assessment.  NB this includes limited data, courtesy assessments etc]]&gt;0)),"0000000")</f>
        <v>1100100</v>
      </c>
      <c r="M838" s="1" t="str">
        <f>VLOOKUP(Cohort[[#This Row],[Code]],Codes[],COLUMN(Codes[[#Headers],[Meaning]]),FALSE)</f>
        <v>Fetal scan + term scan, assessed at 18 months</v>
      </c>
      <c r="N838" s="1" t="str">
        <f>VLOOKUP(Cohort[[#This Row],[Code]],Codes[],COLUMN(Codes[[#Headers],[Parents Demographic]]),FALSE)</f>
        <v>Yes</v>
      </c>
      <c r="O838" s="1" t="str">
        <f>VLOOKUP(Cohort[[#This Row],[Code]],Codes[],COLUMN(Codes[[#Headers],[Mother''s Past Medical History]]),FALSE)</f>
        <v>Yes</v>
      </c>
      <c r="P838" s="1" t="str">
        <f>VLOOKUP(Cohort[[#This Row],[Code]],Codes[],COLUMN(Codes[[#Headers],[EDD + Mode of Conception]]),FALSE)</f>
        <v>Yes</v>
      </c>
      <c r="Q838" s="1" t="str">
        <f>VLOOKUP(Cohort[[#This Row],[Code]],Codes[],COLUMN(Codes[[#Headers],[Late Pregnancy History]]),FALSE)</f>
        <v>Yes</v>
      </c>
      <c r="R838" s="1" t="str">
        <f>VLOOKUP(Cohort[[#This Row],[Code]],Codes[],COLUMN(Codes[[#Headers],[Labour History]]),FALSE)</f>
        <v>Yes</v>
      </c>
      <c r="S838" s="1" t="str">
        <f>VLOOKUP(Cohort[[#This Row],[Code]],Codes[],COLUMN(Codes[[#Headers],[Baby Background Information]]),FALSE)</f>
        <v>Yes</v>
      </c>
      <c r="T838" s="1" t="str">
        <f>VLOOKUP(Cohort[[#This Row],[Code]],Codes[],COLUMN(Codes[[#Headers],[EPDS]]),FALSE)</f>
        <v>Yes</v>
      </c>
      <c r="U838" s="1" t="str">
        <f>VLOOKUP(Cohort[[#This Row],[Code]],Codes[],COLUMN(Codes[[#Headers],[Mother''s Medications]]),FALSE)</f>
        <v>Yes</v>
      </c>
      <c r="V838" s="1" t="str">
        <f>VLOOKUP(Cohort[[#This Row],[Code]],Codes[],COLUMN(Codes[[#Headers],[Baby Medications]]),FALSE)</f>
        <v>Yes</v>
      </c>
      <c r="W838" s="1" t="str">
        <f>VLOOKUP(Cohort[[#This Row],[Code]],Codes[],COLUMN(Codes[[#Headers],[Obstetric Histpry]]),FALSE)</f>
        <v>Yes</v>
      </c>
      <c r="X838" s="1" t="str">
        <f>VLOOKUP(Cohort[[#This Row],[Code]],Codes[],COLUMN(Codes[[#Headers],[18 Month Follow on Data]]),FALSE)</f>
        <v>Yes</v>
      </c>
    </row>
    <row r="839" spans="1:24" x14ac:dyDescent="0.2">
      <c r="A839" t="s">
        <v>852</v>
      </c>
      <c r="B839">
        <v>0</v>
      </c>
      <c r="C839">
        <v>0</v>
      </c>
      <c r="D839">
        <v>1</v>
      </c>
      <c r="E839">
        <v>0</v>
      </c>
      <c r="F839">
        <v>0</v>
      </c>
      <c r="G839">
        <v>0</v>
      </c>
      <c r="H839">
        <v>0</v>
      </c>
      <c r="I839" t="str" cm="1">
        <f t="array" ref="I839">TEXT(SUM(10^Code_Mask*(Cohort[[#This Row],[Fetal Pilot Scans, validated or not]:[Has child had an 18 month assessment.  NB this includes limited data, courtesy assessments etc]]&gt;0)),"0000000")</f>
        <v>1000000</v>
      </c>
      <c r="M839" s="1" t="str">
        <f>VLOOKUP(Cohort[[#This Row],[Code]],Codes[],COLUMN(Codes[[#Headers],[Meaning]]),FALSE)</f>
        <v>Fetal scan, no other scans, not assessed</v>
      </c>
      <c r="N839" s="1" t="str">
        <f>VLOOKUP(Cohort[[#This Row],[Code]],Codes[],COLUMN(Codes[[#Headers],[Parents Demographic]]),FALSE)</f>
        <v>Yes</v>
      </c>
      <c r="O839" s="1" t="str">
        <f>VLOOKUP(Cohort[[#This Row],[Code]],Codes[],COLUMN(Codes[[#Headers],[Mother''s Past Medical History]]),FALSE)</f>
        <v>Yes</v>
      </c>
      <c r="P839" s="1" t="str">
        <f>VLOOKUP(Cohort[[#This Row],[Code]],Codes[],COLUMN(Codes[[#Headers],[EDD + Mode of Conception]]),FALSE)</f>
        <v>Yes</v>
      </c>
      <c r="Q839" s="1" t="str">
        <f>VLOOKUP(Cohort[[#This Row],[Code]],Codes[],COLUMN(Codes[[#Headers],[Late Pregnancy History]]),FALSE)</f>
        <v>Yes</v>
      </c>
      <c r="R839" s="1" t="str">
        <f>VLOOKUP(Cohort[[#This Row],[Code]],Codes[],COLUMN(Codes[[#Headers],[Labour History]]),FALSE)</f>
        <v>Yes</v>
      </c>
      <c r="S839" s="1" t="str">
        <f>VLOOKUP(Cohort[[#This Row],[Code]],Codes[],COLUMN(Codes[[#Headers],[Baby Background Information]]),FALSE)</f>
        <v>Yes</v>
      </c>
      <c r="T839" s="1" t="str">
        <f>VLOOKUP(Cohort[[#This Row],[Code]],Codes[],COLUMN(Codes[[#Headers],[EPDS]]),FALSE)</f>
        <v>Yes</v>
      </c>
      <c r="U839" s="1" t="str">
        <f>VLOOKUP(Cohort[[#This Row],[Code]],Codes[],COLUMN(Codes[[#Headers],[Mother''s Medications]]),FALSE)</f>
        <v>Yes</v>
      </c>
      <c r="V839" s="1" t="str">
        <f>VLOOKUP(Cohort[[#This Row],[Code]],Codes[],COLUMN(Codes[[#Headers],[Baby Medications]]),FALSE)</f>
        <v>Yes</v>
      </c>
      <c r="W839" s="1" t="str">
        <f>VLOOKUP(Cohort[[#This Row],[Code]],Codes[],COLUMN(Codes[[#Headers],[Obstetric Histpry]]),FALSE)</f>
        <v>Yes</v>
      </c>
      <c r="X839" s="1" t="str">
        <f>VLOOKUP(Cohort[[#This Row],[Code]],Codes[],COLUMN(Codes[[#Headers],[18 Month Follow on Data]]),FALSE)</f>
        <v>No</v>
      </c>
    </row>
    <row r="840" spans="1:24" x14ac:dyDescent="0.2">
      <c r="A840" t="s">
        <v>853</v>
      </c>
      <c r="B840">
        <v>0</v>
      </c>
      <c r="C840">
        <v>0</v>
      </c>
      <c r="D840">
        <v>1</v>
      </c>
      <c r="E840">
        <v>0</v>
      </c>
      <c r="F840">
        <v>0</v>
      </c>
      <c r="G840">
        <v>0</v>
      </c>
      <c r="H840">
        <v>1</v>
      </c>
      <c r="I840" t="str" cm="1">
        <f t="array" ref="I840">TEXT(SUM(10^Code_Mask*(Cohort[[#This Row],[Fetal Pilot Scans, validated or not]:[Has child had an 18 month assessment.  NB this includes limited data, courtesy assessments etc]]&gt;0)),"0000000")</f>
        <v>1000100</v>
      </c>
      <c r="M840" s="1" t="str">
        <f>VLOOKUP(Cohort[[#This Row],[Code]],Codes[],COLUMN(Codes[[#Headers],[Meaning]]),FALSE)</f>
        <v>Fetal scan, no other scans, assessed at 18 months.</v>
      </c>
      <c r="N840" s="1" t="str">
        <f>VLOOKUP(Cohort[[#This Row],[Code]],Codes[],COLUMN(Codes[[#Headers],[Parents Demographic]]),FALSE)</f>
        <v>Yes</v>
      </c>
      <c r="O840" s="1" t="str">
        <f>VLOOKUP(Cohort[[#This Row],[Code]],Codes[],COLUMN(Codes[[#Headers],[Mother''s Past Medical History]]),FALSE)</f>
        <v>Yes</v>
      </c>
      <c r="P840" s="1" t="str">
        <f>VLOOKUP(Cohort[[#This Row],[Code]],Codes[],COLUMN(Codes[[#Headers],[EDD + Mode of Conception]]),FALSE)</f>
        <v>Yes</v>
      </c>
      <c r="Q840" s="1" t="str">
        <f>VLOOKUP(Cohort[[#This Row],[Code]],Codes[],COLUMN(Codes[[#Headers],[Late Pregnancy History]]),FALSE)</f>
        <v>Yes</v>
      </c>
      <c r="R840" s="1" t="str">
        <f>VLOOKUP(Cohort[[#This Row],[Code]],Codes[],COLUMN(Codes[[#Headers],[Labour History]]),FALSE)</f>
        <v>Yes</v>
      </c>
      <c r="S840" s="1" t="str">
        <f>VLOOKUP(Cohort[[#This Row],[Code]],Codes[],COLUMN(Codes[[#Headers],[Baby Background Information]]),FALSE)</f>
        <v>Yes</v>
      </c>
      <c r="T840" s="1" t="str">
        <f>VLOOKUP(Cohort[[#This Row],[Code]],Codes[],COLUMN(Codes[[#Headers],[EPDS]]),FALSE)</f>
        <v>Yes</v>
      </c>
      <c r="U840" s="1" t="str">
        <f>VLOOKUP(Cohort[[#This Row],[Code]],Codes[],COLUMN(Codes[[#Headers],[Mother''s Medications]]),FALSE)</f>
        <v>Yes</v>
      </c>
      <c r="V840" s="1" t="str">
        <f>VLOOKUP(Cohort[[#This Row],[Code]],Codes[],COLUMN(Codes[[#Headers],[Baby Medications]]),FALSE)</f>
        <v>Yes</v>
      </c>
      <c r="W840" s="1" t="str">
        <f>VLOOKUP(Cohort[[#This Row],[Code]],Codes[],COLUMN(Codes[[#Headers],[Obstetric Histpry]]),FALSE)</f>
        <v>Yes</v>
      </c>
      <c r="X840" s="1" t="str">
        <f>VLOOKUP(Cohort[[#This Row],[Code]],Codes[],COLUMN(Codes[[#Headers],[18 Month Follow on Data]]),FALSE)</f>
        <v>Yes</v>
      </c>
    </row>
    <row r="841" spans="1:24" x14ac:dyDescent="0.2">
      <c r="A841" t="s">
        <v>854</v>
      </c>
      <c r="B841">
        <v>0</v>
      </c>
      <c r="C841">
        <v>0</v>
      </c>
      <c r="D841">
        <v>0</v>
      </c>
      <c r="E841">
        <v>0</v>
      </c>
      <c r="F841">
        <v>1</v>
      </c>
      <c r="G841">
        <v>1</v>
      </c>
      <c r="H841">
        <v>0</v>
      </c>
      <c r="I841" t="str" cm="1">
        <f t="array" ref="I841">TEXT(SUM(10^Code_Mask*(Cohort[[#This Row],[Fetal Pilot Scans, validated or not]:[Has child had an 18 month assessment.  NB this includes limited data, courtesy assessments etc]]&gt;0)),"0000000")</f>
        <v>0011000</v>
      </c>
      <c r="M841" s="1" t="str">
        <f>VLOOKUP(Cohort[[#This Row],[Code]],Codes[],COLUMN(Codes[[#Headers],[Meaning]]),FALSE)</f>
        <v>Pre-term and pre-term at term scans, not assessed</v>
      </c>
      <c r="N841" s="1" t="str">
        <f>VLOOKUP(Cohort[[#This Row],[Code]],Codes[],COLUMN(Codes[[#Headers],[Parents Demographic]]),FALSE)</f>
        <v>Yes</v>
      </c>
      <c r="O841" s="1" t="str">
        <f>VLOOKUP(Cohort[[#This Row],[Code]],Codes[],COLUMN(Codes[[#Headers],[Mother''s Past Medical History]]),FALSE)</f>
        <v>Yes</v>
      </c>
      <c r="P841" s="1" t="str">
        <f>VLOOKUP(Cohort[[#This Row],[Code]],Codes[],COLUMN(Codes[[#Headers],[EDD + Mode of Conception]]),FALSE)</f>
        <v>Yes</v>
      </c>
      <c r="Q841" s="1" t="str">
        <f>VLOOKUP(Cohort[[#This Row],[Code]],Codes[],COLUMN(Codes[[#Headers],[Late Pregnancy History]]),FALSE)</f>
        <v>Yes</v>
      </c>
      <c r="R841" s="1" t="str">
        <f>VLOOKUP(Cohort[[#This Row],[Code]],Codes[],COLUMN(Codes[[#Headers],[Labour History]]),FALSE)</f>
        <v>Yes</v>
      </c>
      <c r="S841" s="1" t="str">
        <f>VLOOKUP(Cohort[[#This Row],[Code]],Codes[],COLUMN(Codes[[#Headers],[Baby Background Information]]),FALSE)</f>
        <v>Yes</v>
      </c>
      <c r="T841" s="1" t="str">
        <f>VLOOKUP(Cohort[[#This Row],[Code]],Codes[],COLUMN(Codes[[#Headers],[EPDS]]),FALSE)</f>
        <v>Yes</v>
      </c>
      <c r="U841" s="1" t="str">
        <f>VLOOKUP(Cohort[[#This Row],[Code]],Codes[],COLUMN(Codes[[#Headers],[Mother''s Medications]]),FALSE)</f>
        <v>Yes</v>
      </c>
      <c r="V841" s="1" t="str">
        <f>VLOOKUP(Cohort[[#This Row],[Code]],Codes[],COLUMN(Codes[[#Headers],[Baby Medications]]),FALSE)</f>
        <v>Yes</v>
      </c>
      <c r="W841" s="1" t="str">
        <f>VLOOKUP(Cohort[[#This Row],[Code]],Codes[],COLUMN(Codes[[#Headers],[Obstetric Histpry]]),FALSE)</f>
        <v>Yes</v>
      </c>
      <c r="X841" s="1" t="str">
        <f>VLOOKUP(Cohort[[#This Row],[Code]],Codes[],COLUMN(Codes[[#Headers],[18 Month Follow on Data]]),FALSE)</f>
        <v>No</v>
      </c>
    </row>
    <row r="842" spans="1:24" x14ac:dyDescent="0.2">
      <c r="A842" t="s">
        <v>855</v>
      </c>
      <c r="B842">
        <v>0</v>
      </c>
      <c r="C842">
        <v>0</v>
      </c>
      <c r="D842">
        <v>0</v>
      </c>
      <c r="E842">
        <v>0</v>
      </c>
      <c r="F842">
        <v>1</v>
      </c>
      <c r="G842">
        <v>1</v>
      </c>
      <c r="H842">
        <v>0</v>
      </c>
      <c r="I842" t="str" cm="1">
        <f t="array" ref="I842">TEXT(SUM(10^Code_Mask*(Cohort[[#This Row],[Fetal Pilot Scans, validated or not]:[Has child had an 18 month assessment.  NB this includes limited data, courtesy assessments etc]]&gt;0)),"0000000")</f>
        <v>0011000</v>
      </c>
      <c r="M842" s="1" t="str">
        <f>VLOOKUP(Cohort[[#This Row],[Code]],Codes[],COLUMN(Codes[[#Headers],[Meaning]]),FALSE)</f>
        <v>Pre-term and pre-term at term scans, not assessed</v>
      </c>
      <c r="N842" s="1" t="str">
        <f>VLOOKUP(Cohort[[#This Row],[Code]],Codes[],COLUMN(Codes[[#Headers],[Parents Demographic]]),FALSE)</f>
        <v>Yes</v>
      </c>
      <c r="O842" s="1" t="str">
        <f>VLOOKUP(Cohort[[#This Row],[Code]],Codes[],COLUMN(Codes[[#Headers],[Mother''s Past Medical History]]),FALSE)</f>
        <v>Yes</v>
      </c>
      <c r="P842" s="1" t="str">
        <f>VLOOKUP(Cohort[[#This Row],[Code]],Codes[],COLUMN(Codes[[#Headers],[EDD + Mode of Conception]]),FALSE)</f>
        <v>Yes</v>
      </c>
      <c r="Q842" s="1" t="str">
        <f>VLOOKUP(Cohort[[#This Row],[Code]],Codes[],COLUMN(Codes[[#Headers],[Late Pregnancy History]]),FALSE)</f>
        <v>Yes</v>
      </c>
      <c r="R842" s="1" t="str">
        <f>VLOOKUP(Cohort[[#This Row],[Code]],Codes[],COLUMN(Codes[[#Headers],[Labour History]]),FALSE)</f>
        <v>Yes</v>
      </c>
      <c r="S842" s="1" t="str">
        <f>VLOOKUP(Cohort[[#This Row],[Code]],Codes[],COLUMN(Codes[[#Headers],[Baby Background Information]]),FALSE)</f>
        <v>Yes</v>
      </c>
      <c r="T842" s="1" t="str">
        <f>VLOOKUP(Cohort[[#This Row],[Code]],Codes[],COLUMN(Codes[[#Headers],[EPDS]]),FALSE)</f>
        <v>Yes</v>
      </c>
      <c r="U842" s="1" t="str">
        <f>VLOOKUP(Cohort[[#This Row],[Code]],Codes[],COLUMN(Codes[[#Headers],[Mother''s Medications]]),FALSE)</f>
        <v>Yes</v>
      </c>
      <c r="V842" s="1" t="str">
        <f>VLOOKUP(Cohort[[#This Row],[Code]],Codes[],COLUMN(Codes[[#Headers],[Baby Medications]]),FALSE)</f>
        <v>Yes</v>
      </c>
      <c r="W842" s="1" t="str">
        <f>VLOOKUP(Cohort[[#This Row],[Code]],Codes[],COLUMN(Codes[[#Headers],[Obstetric Histpry]]),FALSE)</f>
        <v>Yes</v>
      </c>
      <c r="X842" s="1" t="str">
        <f>VLOOKUP(Cohort[[#This Row],[Code]],Codes[],COLUMN(Codes[[#Headers],[18 Month Follow on Data]]),FALSE)</f>
        <v>No</v>
      </c>
    </row>
    <row r="843" spans="1:24" x14ac:dyDescent="0.2">
      <c r="A843" t="s">
        <v>856</v>
      </c>
      <c r="B843">
        <v>0</v>
      </c>
      <c r="C843">
        <v>0</v>
      </c>
      <c r="D843">
        <v>1</v>
      </c>
      <c r="E843">
        <v>1</v>
      </c>
      <c r="F843">
        <v>0</v>
      </c>
      <c r="G843">
        <v>0</v>
      </c>
      <c r="H843">
        <v>0</v>
      </c>
      <c r="I843" t="str" cm="1">
        <f t="array" ref="I843">TEXT(SUM(10^Code_Mask*(Cohort[[#This Row],[Fetal Pilot Scans, validated or not]:[Has child had an 18 month assessment.  NB this includes limited data, courtesy assessments etc]]&gt;0)),"0000000")</f>
        <v>1100000</v>
      </c>
      <c r="M843" s="1" t="str">
        <f>VLOOKUP(Cohort[[#This Row],[Code]],Codes[],COLUMN(Codes[[#Headers],[Meaning]]),FALSE)</f>
        <v>Fetal scan + term scan, not assessed</v>
      </c>
      <c r="N843" s="1" t="str">
        <f>VLOOKUP(Cohort[[#This Row],[Code]],Codes[],COLUMN(Codes[[#Headers],[Parents Demographic]]),FALSE)</f>
        <v>Yes</v>
      </c>
      <c r="O843" s="1" t="str">
        <f>VLOOKUP(Cohort[[#This Row],[Code]],Codes[],COLUMN(Codes[[#Headers],[Mother''s Past Medical History]]),FALSE)</f>
        <v>Yes</v>
      </c>
      <c r="P843" s="1" t="str">
        <f>VLOOKUP(Cohort[[#This Row],[Code]],Codes[],COLUMN(Codes[[#Headers],[EDD + Mode of Conception]]),FALSE)</f>
        <v>Yes</v>
      </c>
      <c r="Q843" s="1" t="str">
        <f>VLOOKUP(Cohort[[#This Row],[Code]],Codes[],COLUMN(Codes[[#Headers],[Late Pregnancy History]]),FALSE)</f>
        <v>Yes</v>
      </c>
      <c r="R843" s="1" t="str">
        <f>VLOOKUP(Cohort[[#This Row],[Code]],Codes[],COLUMN(Codes[[#Headers],[Labour History]]),FALSE)</f>
        <v>Yes</v>
      </c>
      <c r="S843" s="1" t="str">
        <f>VLOOKUP(Cohort[[#This Row],[Code]],Codes[],COLUMN(Codes[[#Headers],[Baby Background Information]]),FALSE)</f>
        <v>Yes</v>
      </c>
      <c r="T843" s="1" t="str">
        <f>VLOOKUP(Cohort[[#This Row],[Code]],Codes[],COLUMN(Codes[[#Headers],[EPDS]]),FALSE)</f>
        <v>Yes</v>
      </c>
      <c r="U843" s="1" t="str">
        <f>VLOOKUP(Cohort[[#This Row],[Code]],Codes[],COLUMN(Codes[[#Headers],[Mother''s Medications]]),FALSE)</f>
        <v>Yes</v>
      </c>
      <c r="V843" s="1" t="str">
        <f>VLOOKUP(Cohort[[#This Row],[Code]],Codes[],COLUMN(Codes[[#Headers],[Baby Medications]]),FALSE)</f>
        <v>Yes</v>
      </c>
      <c r="W843" s="1" t="str">
        <f>VLOOKUP(Cohort[[#This Row],[Code]],Codes[],COLUMN(Codes[[#Headers],[Obstetric Histpry]]),FALSE)</f>
        <v>Yes</v>
      </c>
      <c r="X843" s="1" t="str">
        <f>VLOOKUP(Cohort[[#This Row],[Code]],Codes[],COLUMN(Codes[[#Headers],[18 Month Follow on Data]]),FALSE)</f>
        <v>No</v>
      </c>
    </row>
    <row r="844" spans="1:24" x14ac:dyDescent="0.2">
      <c r="A844" t="s">
        <v>857</v>
      </c>
      <c r="B844">
        <v>0</v>
      </c>
      <c r="C844">
        <v>0</v>
      </c>
      <c r="D844">
        <v>1</v>
      </c>
      <c r="E844">
        <v>0</v>
      </c>
      <c r="F844">
        <v>0</v>
      </c>
      <c r="G844">
        <v>1</v>
      </c>
      <c r="H844">
        <v>1</v>
      </c>
      <c r="I844" t="str" cm="1">
        <f t="array" ref="I844">TEXT(SUM(10^Code_Mask*(Cohort[[#This Row],[Fetal Pilot Scans, validated or not]:[Has child had an 18 month assessment.  NB this includes limited data, courtesy assessments etc]]&gt;0)),"0000000")</f>
        <v>1001100</v>
      </c>
      <c r="M844" s="1" t="str">
        <f>VLOOKUP(Cohort[[#This Row],[Code]],Codes[],COLUMN(Codes[[#Headers],[Meaning]]),FALSE)</f>
        <v>Fetal scan + Pre_term_at_term scan, assessed at 18 months</v>
      </c>
      <c r="N844" s="1" t="str">
        <f>VLOOKUP(Cohort[[#This Row],[Code]],Codes[],COLUMN(Codes[[#Headers],[Parents Demographic]]),FALSE)</f>
        <v>Yes</v>
      </c>
      <c r="O844" s="1" t="str">
        <f>VLOOKUP(Cohort[[#This Row],[Code]],Codes[],COLUMN(Codes[[#Headers],[Mother''s Past Medical History]]),FALSE)</f>
        <v>Yes</v>
      </c>
      <c r="P844" s="1" t="str">
        <f>VLOOKUP(Cohort[[#This Row],[Code]],Codes[],COLUMN(Codes[[#Headers],[EDD + Mode of Conception]]),FALSE)</f>
        <v>Yes</v>
      </c>
      <c r="Q844" s="1" t="str">
        <f>VLOOKUP(Cohort[[#This Row],[Code]],Codes[],COLUMN(Codes[[#Headers],[Late Pregnancy History]]),FALSE)</f>
        <v>Yes</v>
      </c>
      <c r="R844" s="1" t="str">
        <f>VLOOKUP(Cohort[[#This Row],[Code]],Codes[],COLUMN(Codes[[#Headers],[Labour History]]),FALSE)</f>
        <v>Yes</v>
      </c>
      <c r="S844" s="1" t="str">
        <f>VLOOKUP(Cohort[[#This Row],[Code]],Codes[],COLUMN(Codes[[#Headers],[Baby Background Information]]),FALSE)</f>
        <v>Yes</v>
      </c>
      <c r="T844" s="1" t="str">
        <f>VLOOKUP(Cohort[[#This Row],[Code]],Codes[],COLUMN(Codes[[#Headers],[EPDS]]),FALSE)</f>
        <v>Yes</v>
      </c>
      <c r="U844" s="1" t="str">
        <f>VLOOKUP(Cohort[[#This Row],[Code]],Codes[],COLUMN(Codes[[#Headers],[Mother''s Medications]]),FALSE)</f>
        <v>Yes</v>
      </c>
      <c r="V844" s="1" t="str">
        <f>VLOOKUP(Cohort[[#This Row],[Code]],Codes[],COLUMN(Codes[[#Headers],[Baby Medications]]),FALSE)</f>
        <v>Yes</v>
      </c>
      <c r="W844" s="1" t="str">
        <f>VLOOKUP(Cohort[[#This Row],[Code]],Codes[],COLUMN(Codes[[#Headers],[Obstetric Histpry]]),FALSE)</f>
        <v>Yes</v>
      </c>
      <c r="X844" s="1" t="str">
        <f>VLOOKUP(Cohort[[#This Row],[Code]],Codes[],COLUMN(Codes[[#Headers],[18 Month Follow on Data]]),FALSE)</f>
        <v>Yes</v>
      </c>
    </row>
    <row r="845" spans="1:24" x14ac:dyDescent="0.2">
      <c r="A845" t="s">
        <v>858</v>
      </c>
      <c r="B845">
        <v>0</v>
      </c>
      <c r="C845">
        <v>0</v>
      </c>
      <c r="D845">
        <v>1</v>
      </c>
      <c r="E845">
        <v>0</v>
      </c>
      <c r="F845">
        <v>0</v>
      </c>
      <c r="G845">
        <v>0</v>
      </c>
      <c r="H845">
        <v>0</v>
      </c>
      <c r="I845" t="str" cm="1">
        <f t="array" ref="I845">TEXT(SUM(10^Code_Mask*(Cohort[[#This Row],[Fetal Pilot Scans, validated or not]:[Has child had an 18 month assessment.  NB this includes limited data, courtesy assessments etc]]&gt;0)),"0000000")</f>
        <v>1000000</v>
      </c>
      <c r="M845" s="1" t="str">
        <f>VLOOKUP(Cohort[[#This Row],[Code]],Codes[],COLUMN(Codes[[#Headers],[Meaning]]),FALSE)</f>
        <v>Fetal scan, no other scans, not assessed</v>
      </c>
      <c r="N845" s="1" t="str">
        <f>VLOOKUP(Cohort[[#This Row],[Code]],Codes[],COLUMN(Codes[[#Headers],[Parents Demographic]]),FALSE)</f>
        <v>Yes</v>
      </c>
      <c r="O845" s="1" t="str">
        <f>VLOOKUP(Cohort[[#This Row],[Code]],Codes[],COLUMN(Codes[[#Headers],[Mother''s Past Medical History]]),FALSE)</f>
        <v>Yes</v>
      </c>
      <c r="P845" s="1" t="str">
        <f>VLOOKUP(Cohort[[#This Row],[Code]],Codes[],COLUMN(Codes[[#Headers],[EDD + Mode of Conception]]),FALSE)</f>
        <v>Yes</v>
      </c>
      <c r="Q845" s="1" t="str">
        <f>VLOOKUP(Cohort[[#This Row],[Code]],Codes[],COLUMN(Codes[[#Headers],[Late Pregnancy History]]),FALSE)</f>
        <v>Yes</v>
      </c>
      <c r="R845" s="1" t="str">
        <f>VLOOKUP(Cohort[[#This Row],[Code]],Codes[],COLUMN(Codes[[#Headers],[Labour History]]),FALSE)</f>
        <v>Yes</v>
      </c>
      <c r="S845" s="1" t="str">
        <f>VLOOKUP(Cohort[[#This Row],[Code]],Codes[],COLUMN(Codes[[#Headers],[Baby Background Information]]),FALSE)</f>
        <v>Yes</v>
      </c>
      <c r="T845" s="1" t="str">
        <f>VLOOKUP(Cohort[[#This Row],[Code]],Codes[],COLUMN(Codes[[#Headers],[EPDS]]),FALSE)</f>
        <v>Yes</v>
      </c>
      <c r="U845" s="1" t="str">
        <f>VLOOKUP(Cohort[[#This Row],[Code]],Codes[],COLUMN(Codes[[#Headers],[Mother''s Medications]]),FALSE)</f>
        <v>Yes</v>
      </c>
      <c r="V845" s="1" t="str">
        <f>VLOOKUP(Cohort[[#This Row],[Code]],Codes[],COLUMN(Codes[[#Headers],[Baby Medications]]),FALSE)</f>
        <v>Yes</v>
      </c>
      <c r="W845" s="1" t="str">
        <f>VLOOKUP(Cohort[[#This Row],[Code]],Codes[],COLUMN(Codes[[#Headers],[Obstetric Histpry]]),FALSE)</f>
        <v>Yes</v>
      </c>
      <c r="X845" s="1" t="str">
        <f>VLOOKUP(Cohort[[#This Row],[Code]],Codes[],COLUMN(Codes[[#Headers],[18 Month Follow on Data]]),FALSE)</f>
        <v>No</v>
      </c>
    </row>
    <row r="846" spans="1:24" x14ac:dyDescent="0.2">
      <c r="A846" t="s">
        <v>859</v>
      </c>
      <c r="B846">
        <v>0</v>
      </c>
      <c r="C846">
        <v>0</v>
      </c>
      <c r="D846">
        <v>0</v>
      </c>
      <c r="E846">
        <v>0</v>
      </c>
      <c r="F846">
        <v>1</v>
      </c>
      <c r="G846">
        <v>0</v>
      </c>
      <c r="H846">
        <v>1</v>
      </c>
      <c r="I846" t="str" cm="1">
        <f t="array" ref="I846">TEXT(SUM(10^Code_Mask*(Cohort[[#This Row],[Fetal Pilot Scans, validated or not]:[Has child had an 18 month assessment.  NB this includes limited data, courtesy assessments etc]]&gt;0)),"0000000")</f>
        <v>0010100</v>
      </c>
      <c r="M846" s="1" t="str">
        <f>VLOOKUP(Cohort[[#This Row],[Code]],Codes[],COLUMN(Codes[[#Headers],[Meaning]]),FALSE)</f>
        <v>Pre-term scan, no other scans, assessed at 18 months</v>
      </c>
      <c r="N846" s="1" t="str">
        <f>VLOOKUP(Cohort[[#This Row],[Code]],Codes[],COLUMN(Codes[[#Headers],[Parents Demographic]]),FALSE)</f>
        <v>Yes</v>
      </c>
      <c r="O846" s="1" t="str">
        <f>VLOOKUP(Cohort[[#This Row],[Code]],Codes[],COLUMN(Codes[[#Headers],[Mother''s Past Medical History]]),FALSE)</f>
        <v>Yes</v>
      </c>
      <c r="P846" s="1" t="str">
        <f>VLOOKUP(Cohort[[#This Row],[Code]],Codes[],COLUMN(Codes[[#Headers],[EDD + Mode of Conception]]),FALSE)</f>
        <v>Yes</v>
      </c>
      <c r="Q846" s="1" t="str">
        <f>VLOOKUP(Cohort[[#This Row],[Code]],Codes[],COLUMN(Codes[[#Headers],[Late Pregnancy History]]),FALSE)</f>
        <v>Yes</v>
      </c>
      <c r="R846" s="1" t="str">
        <f>VLOOKUP(Cohort[[#This Row],[Code]],Codes[],COLUMN(Codes[[#Headers],[Labour History]]),FALSE)</f>
        <v>Yes</v>
      </c>
      <c r="S846" s="1" t="str">
        <f>VLOOKUP(Cohort[[#This Row],[Code]],Codes[],COLUMN(Codes[[#Headers],[Baby Background Information]]),FALSE)</f>
        <v>Yes</v>
      </c>
      <c r="T846" s="1" t="str">
        <f>VLOOKUP(Cohort[[#This Row],[Code]],Codes[],COLUMN(Codes[[#Headers],[EPDS]]),FALSE)</f>
        <v>Yes</v>
      </c>
      <c r="U846" s="1" t="str">
        <f>VLOOKUP(Cohort[[#This Row],[Code]],Codes[],COLUMN(Codes[[#Headers],[Mother''s Medications]]),FALSE)</f>
        <v>Yes</v>
      </c>
      <c r="V846" s="1" t="str">
        <f>VLOOKUP(Cohort[[#This Row],[Code]],Codes[],COLUMN(Codes[[#Headers],[Baby Medications]]),FALSE)</f>
        <v>Yes</v>
      </c>
      <c r="W846" s="1" t="str">
        <f>VLOOKUP(Cohort[[#This Row],[Code]],Codes[],COLUMN(Codes[[#Headers],[Obstetric Histpry]]),FALSE)</f>
        <v>Yes</v>
      </c>
      <c r="X846" s="1" t="str">
        <f>VLOOKUP(Cohort[[#This Row],[Code]],Codes[],COLUMN(Codes[[#Headers],[18 Month Follow on Data]]),FALSE)</f>
        <v>Yes</v>
      </c>
    </row>
    <row r="847" spans="1:24" x14ac:dyDescent="0.2">
      <c r="A847" t="s">
        <v>860</v>
      </c>
      <c r="B847">
        <v>0</v>
      </c>
      <c r="C847">
        <v>0</v>
      </c>
      <c r="D847">
        <v>1</v>
      </c>
      <c r="E847">
        <v>0</v>
      </c>
      <c r="F847">
        <v>0</v>
      </c>
      <c r="G847">
        <v>0</v>
      </c>
      <c r="H847">
        <v>1</v>
      </c>
      <c r="I847" t="str" cm="1">
        <f t="array" ref="I847">TEXT(SUM(10^Code_Mask*(Cohort[[#This Row],[Fetal Pilot Scans, validated or not]:[Has child had an 18 month assessment.  NB this includes limited data, courtesy assessments etc]]&gt;0)),"0000000")</f>
        <v>1000100</v>
      </c>
      <c r="M847" s="1" t="str">
        <f>VLOOKUP(Cohort[[#This Row],[Code]],Codes[],COLUMN(Codes[[#Headers],[Meaning]]),FALSE)</f>
        <v>Fetal scan, no other scans, assessed at 18 months.</v>
      </c>
      <c r="N847" s="1" t="str">
        <f>VLOOKUP(Cohort[[#This Row],[Code]],Codes[],COLUMN(Codes[[#Headers],[Parents Demographic]]),FALSE)</f>
        <v>Yes</v>
      </c>
      <c r="O847" s="1" t="str">
        <f>VLOOKUP(Cohort[[#This Row],[Code]],Codes[],COLUMN(Codes[[#Headers],[Mother''s Past Medical History]]),FALSE)</f>
        <v>Yes</v>
      </c>
      <c r="P847" s="1" t="str">
        <f>VLOOKUP(Cohort[[#This Row],[Code]],Codes[],COLUMN(Codes[[#Headers],[EDD + Mode of Conception]]),FALSE)</f>
        <v>Yes</v>
      </c>
      <c r="Q847" s="1" t="str">
        <f>VLOOKUP(Cohort[[#This Row],[Code]],Codes[],COLUMN(Codes[[#Headers],[Late Pregnancy History]]),FALSE)</f>
        <v>Yes</v>
      </c>
      <c r="R847" s="1" t="str">
        <f>VLOOKUP(Cohort[[#This Row],[Code]],Codes[],COLUMN(Codes[[#Headers],[Labour History]]),FALSE)</f>
        <v>Yes</v>
      </c>
      <c r="S847" s="1" t="str">
        <f>VLOOKUP(Cohort[[#This Row],[Code]],Codes[],COLUMN(Codes[[#Headers],[Baby Background Information]]),FALSE)</f>
        <v>Yes</v>
      </c>
      <c r="T847" s="1" t="str">
        <f>VLOOKUP(Cohort[[#This Row],[Code]],Codes[],COLUMN(Codes[[#Headers],[EPDS]]),FALSE)</f>
        <v>Yes</v>
      </c>
      <c r="U847" s="1" t="str">
        <f>VLOOKUP(Cohort[[#This Row],[Code]],Codes[],COLUMN(Codes[[#Headers],[Mother''s Medications]]),FALSE)</f>
        <v>Yes</v>
      </c>
      <c r="V847" s="1" t="str">
        <f>VLOOKUP(Cohort[[#This Row],[Code]],Codes[],COLUMN(Codes[[#Headers],[Baby Medications]]),FALSE)</f>
        <v>Yes</v>
      </c>
      <c r="W847" s="1" t="str">
        <f>VLOOKUP(Cohort[[#This Row],[Code]],Codes[],COLUMN(Codes[[#Headers],[Obstetric Histpry]]),FALSE)</f>
        <v>Yes</v>
      </c>
      <c r="X847" s="1" t="str">
        <f>VLOOKUP(Cohort[[#This Row],[Code]],Codes[],COLUMN(Codes[[#Headers],[18 Month Follow on Data]]),FALSE)</f>
        <v>Yes</v>
      </c>
    </row>
    <row r="848" spans="1:24" x14ac:dyDescent="0.2">
      <c r="A848" t="s">
        <v>861</v>
      </c>
      <c r="B848">
        <v>0</v>
      </c>
      <c r="C848">
        <v>0</v>
      </c>
      <c r="D848">
        <v>1</v>
      </c>
      <c r="E848">
        <v>0</v>
      </c>
      <c r="F848">
        <v>0</v>
      </c>
      <c r="G848">
        <v>0</v>
      </c>
      <c r="H848">
        <v>0</v>
      </c>
      <c r="I848" t="str" cm="1">
        <f t="array" ref="I848">TEXT(SUM(10^Code_Mask*(Cohort[[#This Row],[Fetal Pilot Scans, validated or not]:[Has child had an 18 month assessment.  NB this includes limited data, courtesy assessments etc]]&gt;0)),"0000000")</f>
        <v>1000000</v>
      </c>
      <c r="M848" s="1" t="str">
        <f>VLOOKUP(Cohort[[#This Row],[Code]],Codes[],COLUMN(Codes[[#Headers],[Meaning]]),FALSE)</f>
        <v>Fetal scan, no other scans, not assessed</v>
      </c>
      <c r="N848" s="1" t="str">
        <f>VLOOKUP(Cohort[[#This Row],[Code]],Codes[],COLUMN(Codes[[#Headers],[Parents Demographic]]),FALSE)</f>
        <v>Yes</v>
      </c>
      <c r="O848" s="1" t="str">
        <f>VLOOKUP(Cohort[[#This Row],[Code]],Codes[],COLUMN(Codes[[#Headers],[Mother''s Past Medical History]]),FALSE)</f>
        <v>Yes</v>
      </c>
      <c r="P848" s="1" t="str">
        <f>VLOOKUP(Cohort[[#This Row],[Code]],Codes[],COLUMN(Codes[[#Headers],[EDD + Mode of Conception]]),FALSE)</f>
        <v>Yes</v>
      </c>
      <c r="Q848" s="1" t="str">
        <f>VLOOKUP(Cohort[[#This Row],[Code]],Codes[],COLUMN(Codes[[#Headers],[Late Pregnancy History]]),FALSE)</f>
        <v>Yes</v>
      </c>
      <c r="R848" s="1" t="str">
        <f>VLOOKUP(Cohort[[#This Row],[Code]],Codes[],COLUMN(Codes[[#Headers],[Labour History]]),FALSE)</f>
        <v>Yes</v>
      </c>
      <c r="S848" s="1" t="str">
        <f>VLOOKUP(Cohort[[#This Row],[Code]],Codes[],COLUMN(Codes[[#Headers],[Baby Background Information]]),FALSE)</f>
        <v>Yes</v>
      </c>
      <c r="T848" s="1" t="str">
        <f>VLOOKUP(Cohort[[#This Row],[Code]],Codes[],COLUMN(Codes[[#Headers],[EPDS]]),FALSE)</f>
        <v>Yes</v>
      </c>
      <c r="U848" s="1" t="str">
        <f>VLOOKUP(Cohort[[#This Row],[Code]],Codes[],COLUMN(Codes[[#Headers],[Mother''s Medications]]),FALSE)</f>
        <v>Yes</v>
      </c>
      <c r="V848" s="1" t="str">
        <f>VLOOKUP(Cohort[[#This Row],[Code]],Codes[],COLUMN(Codes[[#Headers],[Baby Medications]]),FALSE)</f>
        <v>Yes</v>
      </c>
      <c r="W848" s="1" t="str">
        <f>VLOOKUP(Cohort[[#This Row],[Code]],Codes[],COLUMN(Codes[[#Headers],[Obstetric Histpry]]),FALSE)</f>
        <v>Yes</v>
      </c>
      <c r="X848" s="1" t="str">
        <f>VLOOKUP(Cohort[[#This Row],[Code]],Codes[],COLUMN(Codes[[#Headers],[18 Month Follow on Data]]),FALSE)</f>
        <v>No</v>
      </c>
    </row>
    <row r="849" spans="1:24" x14ac:dyDescent="0.2">
      <c r="A849" t="s">
        <v>862</v>
      </c>
      <c r="B849">
        <v>0</v>
      </c>
      <c r="C849">
        <v>0</v>
      </c>
      <c r="D849">
        <v>1</v>
      </c>
      <c r="E849">
        <v>1</v>
      </c>
      <c r="F849">
        <v>0</v>
      </c>
      <c r="G849">
        <v>0</v>
      </c>
      <c r="H849">
        <v>1</v>
      </c>
      <c r="I849" t="str" cm="1">
        <f t="array" ref="I849">TEXT(SUM(10^Code_Mask*(Cohort[[#This Row],[Fetal Pilot Scans, validated or not]:[Has child had an 18 month assessment.  NB this includes limited data, courtesy assessments etc]]&gt;0)),"0000000")</f>
        <v>1100100</v>
      </c>
      <c r="M849" s="1" t="str">
        <f>VLOOKUP(Cohort[[#This Row],[Code]],Codes[],COLUMN(Codes[[#Headers],[Meaning]]),FALSE)</f>
        <v>Fetal scan + term scan, assessed at 18 months</v>
      </c>
      <c r="N849" s="1" t="str">
        <f>VLOOKUP(Cohort[[#This Row],[Code]],Codes[],COLUMN(Codes[[#Headers],[Parents Demographic]]),FALSE)</f>
        <v>Yes</v>
      </c>
      <c r="O849" s="1" t="str">
        <f>VLOOKUP(Cohort[[#This Row],[Code]],Codes[],COLUMN(Codes[[#Headers],[Mother''s Past Medical History]]),FALSE)</f>
        <v>Yes</v>
      </c>
      <c r="P849" s="1" t="str">
        <f>VLOOKUP(Cohort[[#This Row],[Code]],Codes[],COLUMN(Codes[[#Headers],[EDD + Mode of Conception]]),FALSE)</f>
        <v>Yes</v>
      </c>
      <c r="Q849" s="1" t="str">
        <f>VLOOKUP(Cohort[[#This Row],[Code]],Codes[],COLUMN(Codes[[#Headers],[Late Pregnancy History]]),FALSE)</f>
        <v>Yes</v>
      </c>
      <c r="R849" s="1" t="str">
        <f>VLOOKUP(Cohort[[#This Row],[Code]],Codes[],COLUMN(Codes[[#Headers],[Labour History]]),FALSE)</f>
        <v>Yes</v>
      </c>
      <c r="S849" s="1" t="str">
        <f>VLOOKUP(Cohort[[#This Row],[Code]],Codes[],COLUMN(Codes[[#Headers],[Baby Background Information]]),FALSE)</f>
        <v>Yes</v>
      </c>
      <c r="T849" s="1" t="str">
        <f>VLOOKUP(Cohort[[#This Row],[Code]],Codes[],COLUMN(Codes[[#Headers],[EPDS]]),FALSE)</f>
        <v>Yes</v>
      </c>
      <c r="U849" s="1" t="str">
        <f>VLOOKUP(Cohort[[#This Row],[Code]],Codes[],COLUMN(Codes[[#Headers],[Mother''s Medications]]),FALSE)</f>
        <v>Yes</v>
      </c>
      <c r="V849" s="1" t="str">
        <f>VLOOKUP(Cohort[[#This Row],[Code]],Codes[],COLUMN(Codes[[#Headers],[Baby Medications]]),FALSE)</f>
        <v>Yes</v>
      </c>
      <c r="W849" s="1" t="str">
        <f>VLOOKUP(Cohort[[#This Row],[Code]],Codes[],COLUMN(Codes[[#Headers],[Obstetric Histpry]]),FALSE)</f>
        <v>Yes</v>
      </c>
      <c r="X849" s="1" t="str">
        <f>VLOOKUP(Cohort[[#This Row],[Code]],Codes[],COLUMN(Codes[[#Headers],[18 Month Follow on Data]]),FALSE)</f>
        <v>Yes</v>
      </c>
    </row>
    <row r="850" spans="1:24" x14ac:dyDescent="0.2">
      <c r="A850" t="s">
        <v>863</v>
      </c>
      <c r="B850">
        <v>0</v>
      </c>
      <c r="C850">
        <v>0</v>
      </c>
      <c r="D850">
        <v>1</v>
      </c>
      <c r="E850">
        <v>1</v>
      </c>
      <c r="F850">
        <v>0</v>
      </c>
      <c r="G850">
        <v>0</v>
      </c>
      <c r="H850">
        <v>1</v>
      </c>
      <c r="I850" t="str" cm="1">
        <f t="array" ref="I850">TEXT(SUM(10^Code_Mask*(Cohort[[#This Row],[Fetal Pilot Scans, validated or not]:[Has child had an 18 month assessment.  NB this includes limited data, courtesy assessments etc]]&gt;0)),"0000000")</f>
        <v>1100100</v>
      </c>
      <c r="M850" s="1" t="str">
        <f>VLOOKUP(Cohort[[#This Row],[Code]],Codes[],COLUMN(Codes[[#Headers],[Meaning]]),FALSE)</f>
        <v>Fetal scan + term scan, assessed at 18 months</v>
      </c>
      <c r="N850" s="1" t="str">
        <f>VLOOKUP(Cohort[[#This Row],[Code]],Codes[],COLUMN(Codes[[#Headers],[Parents Demographic]]),FALSE)</f>
        <v>Yes</v>
      </c>
      <c r="O850" s="1" t="str">
        <f>VLOOKUP(Cohort[[#This Row],[Code]],Codes[],COLUMN(Codes[[#Headers],[Mother''s Past Medical History]]),FALSE)</f>
        <v>Yes</v>
      </c>
      <c r="P850" s="1" t="str">
        <f>VLOOKUP(Cohort[[#This Row],[Code]],Codes[],COLUMN(Codes[[#Headers],[EDD + Mode of Conception]]),FALSE)</f>
        <v>Yes</v>
      </c>
      <c r="Q850" s="1" t="str">
        <f>VLOOKUP(Cohort[[#This Row],[Code]],Codes[],COLUMN(Codes[[#Headers],[Late Pregnancy History]]),FALSE)</f>
        <v>Yes</v>
      </c>
      <c r="R850" s="1" t="str">
        <f>VLOOKUP(Cohort[[#This Row],[Code]],Codes[],COLUMN(Codes[[#Headers],[Labour History]]),FALSE)</f>
        <v>Yes</v>
      </c>
      <c r="S850" s="1" t="str">
        <f>VLOOKUP(Cohort[[#This Row],[Code]],Codes[],COLUMN(Codes[[#Headers],[Baby Background Information]]),FALSE)</f>
        <v>Yes</v>
      </c>
      <c r="T850" s="1" t="str">
        <f>VLOOKUP(Cohort[[#This Row],[Code]],Codes[],COLUMN(Codes[[#Headers],[EPDS]]),FALSE)</f>
        <v>Yes</v>
      </c>
      <c r="U850" s="1" t="str">
        <f>VLOOKUP(Cohort[[#This Row],[Code]],Codes[],COLUMN(Codes[[#Headers],[Mother''s Medications]]),FALSE)</f>
        <v>Yes</v>
      </c>
      <c r="V850" s="1" t="str">
        <f>VLOOKUP(Cohort[[#This Row],[Code]],Codes[],COLUMN(Codes[[#Headers],[Baby Medications]]),FALSE)</f>
        <v>Yes</v>
      </c>
      <c r="W850" s="1" t="str">
        <f>VLOOKUP(Cohort[[#This Row],[Code]],Codes[],COLUMN(Codes[[#Headers],[Obstetric Histpry]]),FALSE)</f>
        <v>Yes</v>
      </c>
      <c r="X850" s="1" t="str">
        <f>VLOOKUP(Cohort[[#This Row],[Code]],Codes[],COLUMN(Codes[[#Headers],[18 Month Follow on Data]]),FALSE)</f>
        <v>Yes</v>
      </c>
    </row>
    <row r="851" spans="1:24" x14ac:dyDescent="0.2">
      <c r="A851" t="s">
        <v>864</v>
      </c>
      <c r="B851">
        <v>0</v>
      </c>
      <c r="C851">
        <v>0</v>
      </c>
      <c r="D851">
        <v>1</v>
      </c>
      <c r="E851">
        <v>0</v>
      </c>
      <c r="F851">
        <v>0</v>
      </c>
      <c r="G851">
        <v>0</v>
      </c>
      <c r="H851">
        <v>1</v>
      </c>
      <c r="I851" t="str" cm="1">
        <f t="array" ref="I851">TEXT(SUM(10^Code_Mask*(Cohort[[#This Row],[Fetal Pilot Scans, validated or not]:[Has child had an 18 month assessment.  NB this includes limited data, courtesy assessments etc]]&gt;0)),"0000000")</f>
        <v>1000100</v>
      </c>
      <c r="M851" s="1" t="str">
        <f>VLOOKUP(Cohort[[#This Row],[Code]],Codes[],COLUMN(Codes[[#Headers],[Meaning]]),FALSE)</f>
        <v>Fetal scan, no other scans, assessed at 18 months.</v>
      </c>
      <c r="N851" s="1" t="str">
        <f>VLOOKUP(Cohort[[#This Row],[Code]],Codes[],COLUMN(Codes[[#Headers],[Parents Demographic]]),FALSE)</f>
        <v>Yes</v>
      </c>
      <c r="O851" s="1" t="str">
        <f>VLOOKUP(Cohort[[#This Row],[Code]],Codes[],COLUMN(Codes[[#Headers],[Mother''s Past Medical History]]),FALSE)</f>
        <v>Yes</v>
      </c>
      <c r="P851" s="1" t="str">
        <f>VLOOKUP(Cohort[[#This Row],[Code]],Codes[],COLUMN(Codes[[#Headers],[EDD + Mode of Conception]]),FALSE)</f>
        <v>Yes</v>
      </c>
      <c r="Q851" s="1" t="str">
        <f>VLOOKUP(Cohort[[#This Row],[Code]],Codes[],COLUMN(Codes[[#Headers],[Late Pregnancy History]]),FALSE)</f>
        <v>Yes</v>
      </c>
      <c r="R851" s="1" t="str">
        <f>VLOOKUP(Cohort[[#This Row],[Code]],Codes[],COLUMN(Codes[[#Headers],[Labour History]]),FALSE)</f>
        <v>Yes</v>
      </c>
      <c r="S851" s="1" t="str">
        <f>VLOOKUP(Cohort[[#This Row],[Code]],Codes[],COLUMN(Codes[[#Headers],[Baby Background Information]]),FALSE)</f>
        <v>Yes</v>
      </c>
      <c r="T851" s="1" t="str">
        <f>VLOOKUP(Cohort[[#This Row],[Code]],Codes[],COLUMN(Codes[[#Headers],[EPDS]]),FALSE)</f>
        <v>Yes</v>
      </c>
      <c r="U851" s="1" t="str">
        <f>VLOOKUP(Cohort[[#This Row],[Code]],Codes[],COLUMN(Codes[[#Headers],[Mother''s Medications]]),FALSE)</f>
        <v>Yes</v>
      </c>
      <c r="V851" s="1" t="str">
        <f>VLOOKUP(Cohort[[#This Row],[Code]],Codes[],COLUMN(Codes[[#Headers],[Baby Medications]]),FALSE)</f>
        <v>Yes</v>
      </c>
      <c r="W851" s="1" t="str">
        <f>VLOOKUP(Cohort[[#This Row],[Code]],Codes[],COLUMN(Codes[[#Headers],[Obstetric Histpry]]),FALSE)</f>
        <v>Yes</v>
      </c>
      <c r="X851" s="1" t="str">
        <f>VLOOKUP(Cohort[[#This Row],[Code]],Codes[],COLUMN(Codes[[#Headers],[18 Month Follow on Data]]),FALSE)</f>
        <v>Yes</v>
      </c>
    </row>
    <row r="852" spans="1:24" x14ac:dyDescent="0.2">
      <c r="A852" t="s">
        <v>865</v>
      </c>
      <c r="B852">
        <v>0</v>
      </c>
      <c r="C852">
        <v>0</v>
      </c>
      <c r="D852">
        <v>1</v>
      </c>
      <c r="E852">
        <v>0</v>
      </c>
      <c r="F852">
        <v>0</v>
      </c>
      <c r="G852">
        <v>0</v>
      </c>
      <c r="H852">
        <v>1</v>
      </c>
      <c r="I852" t="str" cm="1">
        <f t="array" ref="I852">TEXT(SUM(10^Code_Mask*(Cohort[[#This Row],[Fetal Pilot Scans, validated or not]:[Has child had an 18 month assessment.  NB this includes limited data, courtesy assessments etc]]&gt;0)),"0000000")</f>
        <v>1000100</v>
      </c>
      <c r="M852" s="1" t="str">
        <f>VLOOKUP(Cohort[[#This Row],[Code]],Codes[],COLUMN(Codes[[#Headers],[Meaning]]),FALSE)</f>
        <v>Fetal scan, no other scans, assessed at 18 months.</v>
      </c>
      <c r="N852" s="1" t="str">
        <f>VLOOKUP(Cohort[[#This Row],[Code]],Codes[],COLUMN(Codes[[#Headers],[Parents Demographic]]),FALSE)</f>
        <v>Yes</v>
      </c>
      <c r="O852" s="1" t="str">
        <f>VLOOKUP(Cohort[[#This Row],[Code]],Codes[],COLUMN(Codes[[#Headers],[Mother''s Past Medical History]]),FALSE)</f>
        <v>Yes</v>
      </c>
      <c r="P852" s="1" t="str">
        <f>VLOOKUP(Cohort[[#This Row],[Code]],Codes[],COLUMN(Codes[[#Headers],[EDD + Mode of Conception]]),FALSE)</f>
        <v>Yes</v>
      </c>
      <c r="Q852" s="1" t="str">
        <f>VLOOKUP(Cohort[[#This Row],[Code]],Codes[],COLUMN(Codes[[#Headers],[Late Pregnancy History]]),FALSE)</f>
        <v>Yes</v>
      </c>
      <c r="R852" s="1" t="str">
        <f>VLOOKUP(Cohort[[#This Row],[Code]],Codes[],COLUMN(Codes[[#Headers],[Labour History]]),FALSE)</f>
        <v>Yes</v>
      </c>
      <c r="S852" s="1" t="str">
        <f>VLOOKUP(Cohort[[#This Row],[Code]],Codes[],COLUMN(Codes[[#Headers],[Baby Background Information]]),FALSE)</f>
        <v>Yes</v>
      </c>
      <c r="T852" s="1" t="str">
        <f>VLOOKUP(Cohort[[#This Row],[Code]],Codes[],COLUMN(Codes[[#Headers],[EPDS]]),FALSE)</f>
        <v>Yes</v>
      </c>
      <c r="U852" s="1" t="str">
        <f>VLOOKUP(Cohort[[#This Row],[Code]],Codes[],COLUMN(Codes[[#Headers],[Mother''s Medications]]),FALSE)</f>
        <v>Yes</v>
      </c>
      <c r="V852" s="1" t="str">
        <f>VLOOKUP(Cohort[[#This Row],[Code]],Codes[],COLUMN(Codes[[#Headers],[Baby Medications]]),FALSE)</f>
        <v>Yes</v>
      </c>
      <c r="W852" s="1" t="str">
        <f>VLOOKUP(Cohort[[#This Row],[Code]],Codes[],COLUMN(Codes[[#Headers],[Obstetric Histpry]]),FALSE)</f>
        <v>Yes</v>
      </c>
      <c r="X852" s="1" t="str">
        <f>VLOOKUP(Cohort[[#This Row],[Code]],Codes[],COLUMN(Codes[[#Headers],[18 Month Follow on Data]]),FALSE)</f>
        <v>Yes</v>
      </c>
    </row>
    <row r="853" spans="1:24" x14ac:dyDescent="0.2">
      <c r="A853" t="s">
        <v>866</v>
      </c>
      <c r="B853">
        <v>0</v>
      </c>
      <c r="C853">
        <v>0</v>
      </c>
      <c r="D853">
        <v>1</v>
      </c>
      <c r="E853">
        <v>0</v>
      </c>
      <c r="F853">
        <v>0</v>
      </c>
      <c r="G853">
        <v>0</v>
      </c>
      <c r="H853">
        <v>1</v>
      </c>
      <c r="I853" t="str" cm="1">
        <f t="array" ref="I853">TEXT(SUM(10^Code_Mask*(Cohort[[#This Row],[Fetal Pilot Scans, validated or not]:[Has child had an 18 month assessment.  NB this includes limited data, courtesy assessments etc]]&gt;0)),"0000000")</f>
        <v>1000100</v>
      </c>
      <c r="M853" s="1" t="str">
        <f>VLOOKUP(Cohort[[#This Row],[Code]],Codes[],COLUMN(Codes[[#Headers],[Meaning]]),FALSE)</f>
        <v>Fetal scan, no other scans, assessed at 18 months.</v>
      </c>
      <c r="N853" s="1" t="str">
        <f>VLOOKUP(Cohort[[#This Row],[Code]],Codes[],COLUMN(Codes[[#Headers],[Parents Demographic]]),FALSE)</f>
        <v>Yes</v>
      </c>
      <c r="O853" s="1" t="str">
        <f>VLOOKUP(Cohort[[#This Row],[Code]],Codes[],COLUMN(Codes[[#Headers],[Mother''s Past Medical History]]),FALSE)</f>
        <v>Yes</v>
      </c>
      <c r="P853" s="1" t="str">
        <f>VLOOKUP(Cohort[[#This Row],[Code]],Codes[],COLUMN(Codes[[#Headers],[EDD + Mode of Conception]]),FALSE)</f>
        <v>Yes</v>
      </c>
      <c r="Q853" s="1" t="str">
        <f>VLOOKUP(Cohort[[#This Row],[Code]],Codes[],COLUMN(Codes[[#Headers],[Late Pregnancy History]]),FALSE)</f>
        <v>Yes</v>
      </c>
      <c r="R853" s="1" t="str">
        <f>VLOOKUP(Cohort[[#This Row],[Code]],Codes[],COLUMN(Codes[[#Headers],[Labour History]]),FALSE)</f>
        <v>Yes</v>
      </c>
      <c r="S853" s="1" t="str">
        <f>VLOOKUP(Cohort[[#This Row],[Code]],Codes[],COLUMN(Codes[[#Headers],[Baby Background Information]]),FALSE)</f>
        <v>Yes</v>
      </c>
      <c r="T853" s="1" t="str">
        <f>VLOOKUP(Cohort[[#This Row],[Code]],Codes[],COLUMN(Codes[[#Headers],[EPDS]]),FALSE)</f>
        <v>Yes</v>
      </c>
      <c r="U853" s="1" t="str">
        <f>VLOOKUP(Cohort[[#This Row],[Code]],Codes[],COLUMN(Codes[[#Headers],[Mother''s Medications]]),FALSE)</f>
        <v>Yes</v>
      </c>
      <c r="V853" s="1" t="str">
        <f>VLOOKUP(Cohort[[#This Row],[Code]],Codes[],COLUMN(Codes[[#Headers],[Baby Medications]]),FALSE)</f>
        <v>Yes</v>
      </c>
      <c r="W853" s="1" t="str">
        <f>VLOOKUP(Cohort[[#This Row],[Code]],Codes[],COLUMN(Codes[[#Headers],[Obstetric Histpry]]),FALSE)</f>
        <v>Yes</v>
      </c>
      <c r="X853" s="1" t="str">
        <f>VLOOKUP(Cohort[[#This Row],[Code]],Codes[],COLUMN(Codes[[#Headers],[18 Month Follow on Data]]),FALSE)</f>
        <v>Yes</v>
      </c>
    </row>
    <row r="854" spans="1:24" x14ac:dyDescent="0.2">
      <c r="A854" t="s">
        <v>867</v>
      </c>
      <c r="B854">
        <v>0</v>
      </c>
      <c r="C854">
        <v>0</v>
      </c>
      <c r="D854">
        <v>1</v>
      </c>
      <c r="E854">
        <v>1</v>
      </c>
      <c r="F854">
        <v>0</v>
      </c>
      <c r="G854">
        <v>0</v>
      </c>
      <c r="H854">
        <v>1</v>
      </c>
      <c r="I854" t="str" cm="1">
        <f t="array" ref="I854">TEXT(SUM(10^Code_Mask*(Cohort[[#This Row],[Fetal Pilot Scans, validated or not]:[Has child had an 18 month assessment.  NB this includes limited data, courtesy assessments etc]]&gt;0)),"0000000")</f>
        <v>1100100</v>
      </c>
      <c r="M854" s="1" t="str">
        <f>VLOOKUP(Cohort[[#This Row],[Code]],Codes[],COLUMN(Codes[[#Headers],[Meaning]]),FALSE)</f>
        <v>Fetal scan + term scan, assessed at 18 months</v>
      </c>
      <c r="N854" s="1" t="str">
        <f>VLOOKUP(Cohort[[#This Row],[Code]],Codes[],COLUMN(Codes[[#Headers],[Parents Demographic]]),FALSE)</f>
        <v>Yes</v>
      </c>
      <c r="O854" s="1" t="str">
        <f>VLOOKUP(Cohort[[#This Row],[Code]],Codes[],COLUMN(Codes[[#Headers],[Mother''s Past Medical History]]),FALSE)</f>
        <v>Yes</v>
      </c>
      <c r="P854" s="1" t="str">
        <f>VLOOKUP(Cohort[[#This Row],[Code]],Codes[],COLUMN(Codes[[#Headers],[EDD + Mode of Conception]]),FALSE)</f>
        <v>Yes</v>
      </c>
      <c r="Q854" s="1" t="str">
        <f>VLOOKUP(Cohort[[#This Row],[Code]],Codes[],COLUMN(Codes[[#Headers],[Late Pregnancy History]]),FALSE)</f>
        <v>Yes</v>
      </c>
      <c r="R854" s="1" t="str">
        <f>VLOOKUP(Cohort[[#This Row],[Code]],Codes[],COLUMN(Codes[[#Headers],[Labour History]]),FALSE)</f>
        <v>Yes</v>
      </c>
      <c r="S854" s="1" t="str">
        <f>VLOOKUP(Cohort[[#This Row],[Code]],Codes[],COLUMN(Codes[[#Headers],[Baby Background Information]]),FALSE)</f>
        <v>Yes</v>
      </c>
      <c r="T854" s="1" t="str">
        <f>VLOOKUP(Cohort[[#This Row],[Code]],Codes[],COLUMN(Codes[[#Headers],[EPDS]]),FALSE)</f>
        <v>Yes</v>
      </c>
      <c r="U854" s="1" t="str">
        <f>VLOOKUP(Cohort[[#This Row],[Code]],Codes[],COLUMN(Codes[[#Headers],[Mother''s Medications]]),FALSE)</f>
        <v>Yes</v>
      </c>
      <c r="V854" s="1" t="str">
        <f>VLOOKUP(Cohort[[#This Row],[Code]],Codes[],COLUMN(Codes[[#Headers],[Baby Medications]]),FALSE)</f>
        <v>Yes</v>
      </c>
      <c r="W854" s="1" t="str">
        <f>VLOOKUP(Cohort[[#This Row],[Code]],Codes[],COLUMN(Codes[[#Headers],[Obstetric Histpry]]),FALSE)</f>
        <v>Yes</v>
      </c>
      <c r="X854" s="1" t="str">
        <f>VLOOKUP(Cohort[[#This Row],[Code]],Codes[],COLUMN(Codes[[#Headers],[18 Month Follow on Data]]),FALSE)</f>
        <v>Yes</v>
      </c>
    </row>
    <row r="855" spans="1:24" x14ac:dyDescent="0.2">
      <c r="A855" t="s">
        <v>868</v>
      </c>
      <c r="B855">
        <v>0</v>
      </c>
      <c r="C855">
        <v>0</v>
      </c>
      <c r="D855">
        <v>1</v>
      </c>
      <c r="E855">
        <v>0</v>
      </c>
      <c r="F855">
        <v>0</v>
      </c>
      <c r="G855">
        <v>0</v>
      </c>
      <c r="H855">
        <v>1</v>
      </c>
      <c r="I855" t="str" cm="1">
        <f t="array" ref="I855">TEXT(SUM(10^Code_Mask*(Cohort[[#This Row],[Fetal Pilot Scans, validated or not]:[Has child had an 18 month assessment.  NB this includes limited data, courtesy assessments etc]]&gt;0)),"0000000")</f>
        <v>1000100</v>
      </c>
      <c r="M855" s="1" t="str">
        <f>VLOOKUP(Cohort[[#This Row],[Code]],Codes[],COLUMN(Codes[[#Headers],[Meaning]]),FALSE)</f>
        <v>Fetal scan, no other scans, assessed at 18 months.</v>
      </c>
      <c r="N855" s="1" t="str">
        <f>VLOOKUP(Cohort[[#This Row],[Code]],Codes[],COLUMN(Codes[[#Headers],[Parents Demographic]]),FALSE)</f>
        <v>Yes</v>
      </c>
      <c r="O855" s="1" t="str">
        <f>VLOOKUP(Cohort[[#This Row],[Code]],Codes[],COLUMN(Codes[[#Headers],[Mother''s Past Medical History]]),FALSE)</f>
        <v>Yes</v>
      </c>
      <c r="P855" s="1" t="str">
        <f>VLOOKUP(Cohort[[#This Row],[Code]],Codes[],COLUMN(Codes[[#Headers],[EDD + Mode of Conception]]),FALSE)</f>
        <v>Yes</v>
      </c>
      <c r="Q855" s="1" t="str">
        <f>VLOOKUP(Cohort[[#This Row],[Code]],Codes[],COLUMN(Codes[[#Headers],[Late Pregnancy History]]),FALSE)</f>
        <v>Yes</v>
      </c>
      <c r="R855" s="1" t="str">
        <f>VLOOKUP(Cohort[[#This Row],[Code]],Codes[],COLUMN(Codes[[#Headers],[Labour History]]),FALSE)</f>
        <v>Yes</v>
      </c>
      <c r="S855" s="1" t="str">
        <f>VLOOKUP(Cohort[[#This Row],[Code]],Codes[],COLUMN(Codes[[#Headers],[Baby Background Information]]),FALSE)</f>
        <v>Yes</v>
      </c>
      <c r="T855" s="1" t="str">
        <f>VLOOKUP(Cohort[[#This Row],[Code]],Codes[],COLUMN(Codes[[#Headers],[EPDS]]),FALSE)</f>
        <v>Yes</v>
      </c>
      <c r="U855" s="1" t="str">
        <f>VLOOKUP(Cohort[[#This Row],[Code]],Codes[],COLUMN(Codes[[#Headers],[Mother''s Medications]]),FALSE)</f>
        <v>Yes</v>
      </c>
      <c r="V855" s="1" t="str">
        <f>VLOOKUP(Cohort[[#This Row],[Code]],Codes[],COLUMN(Codes[[#Headers],[Baby Medications]]),FALSE)</f>
        <v>Yes</v>
      </c>
      <c r="W855" s="1" t="str">
        <f>VLOOKUP(Cohort[[#This Row],[Code]],Codes[],COLUMN(Codes[[#Headers],[Obstetric Histpry]]),FALSE)</f>
        <v>Yes</v>
      </c>
      <c r="X855" s="1" t="str">
        <f>VLOOKUP(Cohort[[#This Row],[Code]],Codes[],COLUMN(Codes[[#Headers],[18 Month Follow on Data]]),FALSE)</f>
        <v>Yes</v>
      </c>
    </row>
    <row r="856" spans="1:24" x14ac:dyDescent="0.2">
      <c r="A856" t="s">
        <v>869</v>
      </c>
      <c r="B856">
        <v>0</v>
      </c>
      <c r="C856">
        <v>0</v>
      </c>
      <c r="D856">
        <v>1</v>
      </c>
      <c r="E856">
        <v>0</v>
      </c>
      <c r="F856">
        <v>0</v>
      </c>
      <c r="G856">
        <v>0</v>
      </c>
      <c r="H856">
        <v>1</v>
      </c>
      <c r="I856" t="str" cm="1">
        <f t="array" ref="I856">TEXT(SUM(10^Code_Mask*(Cohort[[#This Row],[Fetal Pilot Scans, validated or not]:[Has child had an 18 month assessment.  NB this includes limited data, courtesy assessments etc]]&gt;0)),"0000000")</f>
        <v>1000100</v>
      </c>
      <c r="M856" s="1" t="str">
        <f>VLOOKUP(Cohort[[#This Row],[Code]],Codes[],COLUMN(Codes[[#Headers],[Meaning]]),FALSE)</f>
        <v>Fetal scan, no other scans, assessed at 18 months.</v>
      </c>
      <c r="N856" s="1" t="str">
        <f>VLOOKUP(Cohort[[#This Row],[Code]],Codes[],COLUMN(Codes[[#Headers],[Parents Demographic]]),FALSE)</f>
        <v>Yes</v>
      </c>
      <c r="O856" s="1" t="str">
        <f>VLOOKUP(Cohort[[#This Row],[Code]],Codes[],COLUMN(Codes[[#Headers],[Mother''s Past Medical History]]),FALSE)</f>
        <v>Yes</v>
      </c>
      <c r="P856" s="1" t="str">
        <f>VLOOKUP(Cohort[[#This Row],[Code]],Codes[],COLUMN(Codes[[#Headers],[EDD + Mode of Conception]]),FALSE)</f>
        <v>Yes</v>
      </c>
      <c r="Q856" s="1" t="str">
        <f>VLOOKUP(Cohort[[#This Row],[Code]],Codes[],COLUMN(Codes[[#Headers],[Late Pregnancy History]]),FALSE)</f>
        <v>Yes</v>
      </c>
      <c r="R856" s="1" t="str">
        <f>VLOOKUP(Cohort[[#This Row],[Code]],Codes[],COLUMN(Codes[[#Headers],[Labour History]]),FALSE)</f>
        <v>Yes</v>
      </c>
      <c r="S856" s="1" t="str">
        <f>VLOOKUP(Cohort[[#This Row],[Code]],Codes[],COLUMN(Codes[[#Headers],[Baby Background Information]]),FALSE)</f>
        <v>Yes</v>
      </c>
      <c r="T856" s="1" t="str">
        <f>VLOOKUP(Cohort[[#This Row],[Code]],Codes[],COLUMN(Codes[[#Headers],[EPDS]]),FALSE)</f>
        <v>Yes</v>
      </c>
      <c r="U856" s="1" t="str">
        <f>VLOOKUP(Cohort[[#This Row],[Code]],Codes[],COLUMN(Codes[[#Headers],[Mother''s Medications]]),FALSE)</f>
        <v>Yes</v>
      </c>
      <c r="V856" s="1" t="str">
        <f>VLOOKUP(Cohort[[#This Row],[Code]],Codes[],COLUMN(Codes[[#Headers],[Baby Medications]]),FALSE)</f>
        <v>Yes</v>
      </c>
      <c r="W856" s="1" t="str">
        <f>VLOOKUP(Cohort[[#This Row],[Code]],Codes[],COLUMN(Codes[[#Headers],[Obstetric Histpry]]),FALSE)</f>
        <v>Yes</v>
      </c>
      <c r="X856" s="1" t="str">
        <f>VLOOKUP(Cohort[[#This Row],[Code]],Codes[],COLUMN(Codes[[#Headers],[18 Month Follow on Data]]),FALSE)</f>
        <v>Yes</v>
      </c>
    </row>
    <row r="857" spans="1:24" x14ac:dyDescent="0.2">
      <c r="A857" t="s">
        <v>870</v>
      </c>
      <c r="B857">
        <v>0</v>
      </c>
      <c r="C857">
        <v>0</v>
      </c>
      <c r="D857">
        <v>0</v>
      </c>
      <c r="E857">
        <v>0</v>
      </c>
      <c r="F857">
        <v>1</v>
      </c>
      <c r="G857">
        <v>1</v>
      </c>
      <c r="H857">
        <v>1</v>
      </c>
      <c r="I857" t="str" cm="1">
        <f t="array" ref="I857">TEXT(SUM(10^Code_Mask*(Cohort[[#This Row],[Fetal Pilot Scans, validated or not]:[Has child had an 18 month assessment.  NB this includes limited data, courtesy assessments etc]]&gt;0)),"0000000")</f>
        <v>0011100</v>
      </c>
      <c r="M857" s="1" t="str">
        <f>VLOOKUP(Cohort[[#This Row],[Code]],Codes[],COLUMN(Codes[[#Headers],[Meaning]]),FALSE)</f>
        <v>Pre-term and pre-term at term scans, assessed at 18 months</v>
      </c>
      <c r="N857" s="1" t="str">
        <f>VLOOKUP(Cohort[[#This Row],[Code]],Codes[],COLUMN(Codes[[#Headers],[Parents Demographic]]),FALSE)</f>
        <v>Yes</v>
      </c>
      <c r="O857" s="1" t="str">
        <f>VLOOKUP(Cohort[[#This Row],[Code]],Codes[],COLUMN(Codes[[#Headers],[Mother''s Past Medical History]]),FALSE)</f>
        <v>Yes</v>
      </c>
      <c r="P857" s="1" t="str">
        <f>VLOOKUP(Cohort[[#This Row],[Code]],Codes[],COLUMN(Codes[[#Headers],[EDD + Mode of Conception]]),FALSE)</f>
        <v>Yes</v>
      </c>
      <c r="Q857" s="1" t="str">
        <f>VLOOKUP(Cohort[[#This Row],[Code]],Codes[],COLUMN(Codes[[#Headers],[Late Pregnancy History]]),FALSE)</f>
        <v>Yes</v>
      </c>
      <c r="R857" s="1" t="str">
        <f>VLOOKUP(Cohort[[#This Row],[Code]],Codes[],COLUMN(Codes[[#Headers],[Labour History]]),FALSE)</f>
        <v>Yes</v>
      </c>
      <c r="S857" s="1" t="str">
        <f>VLOOKUP(Cohort[[#This Row],[Code]],Codes[],COLUMN(Codes[[#Headers],[Baby Background Information]]),FALSE)</f>
        <v>Yes</v>
      </c>
      <c r="T857" s="1" t="str">
        <f>VLOOKUP(Cohort[[#This Row],[Code]],Codes[],COLUMN(Codes[[#Headers],[EPDS]]),FALSE)</f>
        <v>Yes</v>
      </c>
      <c r="U857" s="1" t="str">
        <f>VLOOKUP(Cohort[[#This Row],[Code]],Codes[],COLUMN(Codes[[#Headers],[Mother''s Medications]]),FALSE)</f>
        <v>Yes</v>
      </c>
      <c r="V857" s="1" t="str">
        <f>VLOOKUP(Cohort[[#This Row],[Code]],Codes[],COLUMN(Codes[[#Headers],[Baby Medications]]),FALSE)</f>
        <v>Yes</v>
      </c>
      <c r="W857" s="1" t="str">
        <f>VLOOKUP(Cohort[[#This Row],[Code]],Codes[],COLUMN(Codes[[#Headers],[Obstetric Histpry]]),FALSE)</f>
        <v>Yes</v>
      </c>
      <c r="X857" s="1" t="str">
        <f>VLOOKUP(Cohort[[#This Row],[Code]],Codes[],COLUMN(Codes[[#Headers],[18 Month Follow on Data]]),FALSE)</f>
        <v>Yes</v>
      </c>
    </row>
    <row r="858" spans="1:24" x14ac:dyDescent="0.2">
      <c r="A858" t="s">
        <v>871</v>
      </c>
      <c r="B858">
        <v>0</v>
      </c>
      <c r="C858">
        <v>0</v>
      </c>
      <c r="D858">
        <v>2</v>
      </c>
      <c r="E858">
        <v>1</v>
      </c>
      <c r="F858">
        <v>0</v>
      </c>
      <c r="G858">
        <v>0</v>
      </c>
      <c r="H858">
        <v>1</v>
      </c>
      <c r="I858" t="str" cm="1">
        <f t="array" ref="I858">TEXT(SUM(10^Code_Mask*(Cohort[[#This Row],[Fetal Pilot Scans, validated or not]:[Has child had an 18 month assessment.  NB this includes limited data, courtesy assessments etc]]&gt;0)),"0000000")</f>
        <v>1100100</v>
      </c>
      <c r="M858" s="1" t="str">
        <f>VLOOKUP(Cohort[[#This Row],[Code]],Codes[],COLUMN(Codes[[#Headers],[Meaning]]),FALSE)</f>
        <v>Fetal scan + term scan, assessed at 18 months</v>
      </c>
      <c r="N858" s="1" t="str">
        <f>VLOOKUP(Cohort[[#This Row],[Code]],Codes[],COLUMN(Codes[[#Headers],[Parents Demographic]]),FALSE)</f>
        <v>Yes</v>
      </c>
      <c r="O858" s="1" t="str">
        <f>VLOOKUP(Cohort[[#This Row],[Code]],Codes[],COLUMN(Codes[[#Headers],[Mother''s Past Medical History]]),FALSE)</f>
        <v>Yes</v>
      </c>
      <c r="P858" s="1" t="str">
        <f>VLOOKUP(Cohort[[#This Row],[Code]],Codes[],COLUMN(Codes[[#Headers],[EDD + Mode of Conception]]),FALSE)</f>
        <v>Yes</v>
      </c>
      <c r="Q858" s="1" t="str">
        <f>VLOOKUP(Cohort[[#This Row],[Code]],Codes[],COLUMN(Codes[[#Headers],[Late Pregnancy History]]),FALSE)</f>
        <v>Yes</v>
      </c>
      <c r="R858" s="1" t="str">
        <f>VLOOKUP(Cohort[[#This Row],[Code]],Codes[],COLUMN(Codes[[#Headers],[Labour History]]),FALSE)</f>
        <v>Yes</v>
      </c>
      <c r="S858" s="1" t="str">
        <f>VLOOKUP(Cohort[[#This Row],[Code]],Codes[],COLUMN(Codes[[#Headers],[Baby Background Information]]),FALSE)</f>
        <v>Yes</v>
      </c>
      <c r="T858" s="1" t="str">
        <f>VLOOKUP(Cohort[[#This Row],[Code]],Codes[],COLUMN(Codes[[#Headers],[EPDS]]),FALSE)</f>
        <v>Yes</v>
      </c>
      <c r="U858" s="1" t="str">
        <f>VLOOKUP(Cohort[[#This Row],[Code]],Codes[],COLUMN(Codes[[#Headers],[Mother''s Medications]]),FALSE)</f>
        <v>Yes</v>
      </c>
      <c r="V858" s="1" t="str">
        <f>VLOOKUP(Cohort[[#This Row],[Code]],Codes[],COLUMN(Codes[[#Headers],[Baby Medications]]),FALSE)</f>
        <v>Yes</v>
      </c>
      <c r="W858" s="1" t="str">
        <f>VLOOKUP(Cohort[[#This Row],[Code]],Codes[],COLUMN(Codes[[#Headers],[Obstetric Histpry]]),FALSE)</f>
        <v>Yes</v>
      </c>
      <c r="X858" s="1" t="str">
        <f>VLOOKUP(Cohort[[#This Row],[Code]],Codes[],COLUMN(Codes[[#Headers],[18 Month Follow on Data]]),FALSE)</f>
        <v>Yes</v>
      </c>
    </row>
    <row r="859" spans="1:24" x14ac:dyDescent="0.2">
      <c r="A859" t="s">
        <v>872</v>
      </c>
      <c r="B859">
        <v>0</v>
      </c>
      <c r="C859">
        <v>0</v>
      </c>
      <c r="D859">
        <v>1</v>
      </c>
      <c r="E859">
        <v>1</v>
      </c>
      <c r="F859">
        <v>0</v>
      </c>
      <c r="G859">
        <v>0</v>
      </c>
      <c r="H859">
        <v>0</v>
      </c>
      <c r="I859" t="str" cm="1">
        <f t="array" ref="I859">TEXT(SUM(10^Code_Mask*(Cohort[[#This Row],[Fetal Pilot Scans, validated or not]:[Has child had an 18 month assessment.  NB this includes limited data, courtesy assessments etc]]&gt;0)),"0000000")</f>
        <v>1100000</v>
      </c>
      <c r="M859" s="1" t="str">
        <f>VLOOKUP(Cohort[[#This Row],[Code]],Codes[],COLUMN(Codes[[#Headers],[Meaning]]),FALSE)</f>
        <v>Fetal scan + term scan, not assessed</v>
      </c>
      <c r="N859" s="1" t="str">
        <f>VLOOKUP(Cohort[[#This Row],[Code]],Codes[],COLUMN(Codes[[#Headers],[Parents Demographic]]),FALSE)</f>
        <v>Yes</v>
      </c>
      <c r="O859" s="1" t="str">
        <f>VLOOKUP(Cohort[[#This Row],[Code]],Codes[],COLUMN(Codes[[#Headers],[Mother''s Past Medical History]]),FALSE)</f>
        <v>Yes</v>
      </c>
      <c r="P859" s="1" t="str">
        <f>VLOOKUP(Cohort[[#This Row],[Code]],Codes[],COLUMN(Codes[[#Headers],[EDD + Mode of Conception]]),FALSE)</f>
        <v>Yes</v>
      </c>
      <c r="Q859" s="1" t="str">
        <f>VLOOKUP(Cohort[[#This Row],[Code]],Codes[],COLUMN(Codes[[#Headers],[Late Pregnancy History]]),FALSE)</f>
        <v>Yes</v>
      </c>
      <c r="R859" s="1" t="str">
        <f>VLOOKUP(Cohort[[#This Row],[Code]],Codes[],COLUMN(Codes[[#Headers],[Labour History]]),FALSE)</f>
        <v>Yes</v>
      </c>
      <c r="S859" s="1" t="str">
        <f>VLOOKUP(Cohort[[#This Row],[Code]],Codes[],COLUMN(Codes[[#Headers],[Baby Background Information]]),FALSE)</f>
        <v>Yes</v>
      </c>
      <c r="T859" s="1" t="str">
        <f>VLOOKUP(Cohort[[#This Row],[Code]],Codes[],COLUMN(Codes[[#Headers],[EPDS]]),FALSE)</f>
        <v>Yes</v>
      </c>
      <c r="U859" s="1" t="str">
        <f>VLOOKUP(Cohort[[#This Row],[Code]],Codes[],COLUMN(Codes[[#Headers],[Mother''s Medications]]),FALSE)</f>
        <v>Yes</v>
      </c>
      <c r="V859" s="1" t="str">
        <f>VLOOKUP(Cohort[[#This Row],[Code]],Codes[],COLUMN(Codes[[#Headers],[Baby Medications]]),FALSE)</f>
        <v>Yes</v>
      </c>
      <c r="W859" s="1" t="str">
        <f>VLOOKUP(Cohort[[#This Row],[Code]],Codes[],COLUMN(Codes[[#Headers],[Obstetric Histpry]]),FALSE)</f>
        <v>Yes</v>
      </c>
      <c r="X859" s="1" t="str">
        <f>VLOOKUP(Cohort[[#This Row],[Code]],Codes[],COLUMN(Codes[[#Headers],[18 Month Follow on Data]]),FALSE)</f>
        <v>No</v>
      </c>
    </row>
    <row r="860" spans="1:24" x14ac:dyDescent="0.2">
      <c r="A860" t="s">
        <v>873</v>
      </c>
      <c r="B860">
        <v>0</v>
      </c>
      <c r="C860">
        <v>0</v>
      </c>
      <c r="D860">
        <v>1</v>
      </c>
      <c r="E860">
        <v>0</v>
      </c>
      <c r="F860">
        <v>0</v>
      </c>
      <c r="G860">
        <v>0</v>
      </c>
      <c r="H860">
        <v>1</v>
      </c>
      <c r="I860" t="str" cm="1">
        <f t="array" ref="I860">TEXT(SUM(10^Code_Mask*(Cohort[[#This Row],[Fetal Pilot Scans, validated or not]:[Has child had an 18 month assessment.  NB this includes limited data, courtesy assessments etc]]&gt;0)),"0000000")</f>
        <v>1000100</v>
      </c>
      <c r="M860" s="1" t="str">
        <f>VLOOKUP(Cohort[[#This Row],[Code]],Codes[],COLUMN(Codes[[#Headers],[Meaning]]),FALSE)</f>
        <v>Fetal scan, no other scans, assessed at 18 months.</v>
      </c>
      <c r="N860" s="1" t="str">
        <f>VLOOKUP(Cohort[[#This Row],[Code]],Codes[],COLUMN(Codes[[#Headers],[Parents Demographic]]),FALSE)</f>
        <v>Yes</v>
      </c>
      <c r="O860" s="1" t="str">
        <f>VLOOKUP(Cohort[[#This Row],[Code]],Codes[],COLUMN(Codes[[#Headers],[Mother''s Past Medical History]]),FALSE)</f>
        <v>Yes</v>
      </c>
      <c r="P860" s="1" t="str">
        <f>VLOOKUP(Cohort[[#This Row],[Code]],Codes[],COLUMN(Codes[[#Headers],[EDD + Mode of Conception]]),FALSE)</f>
        <v>Yes</v>
      </c>
      <c r="Q860" s="1" t="str">
        <f>VLOOKUP(Cohort[[#This Row],[Code]],Codes[],COLUMN(Codes[[#Headers],[Late Pregnancy History]]),FALSE)</f>
        <v>Yes</v>
      </c>
      <c r="R860" s="1" t="str">
        <f>VLOOKUP(Cohort[[#This Row],[Code]],Codes[],COLUMN(Codes[[#Headers],[Labour History]]),FALSE)</f>
        <v>Yes</v>
      </c>
      <c r="S860" s="1" t="str">
        <f>VLOOKUP(Cohort[[#This Row],[Code]],Codes[],COLUMN(Codes[[#Headers],[Baby Background Information]]),FALSE)</f>
        <v>Yes</v>
      </c>
      <c r="T860" s="1" t="str">
        <f>VLOOKUP(Cohort[[#This Row],[Code]],Codes[],COLUMN(Codes[[#Headers],[EPDS]]),FALSE)</f>
        <v>Yes</v>
      </c>
      <c r="U860" s="1" t="str">
        <f>VLOOKUP(Cohort[[#This Row],[Code]],Codes[],COLUMN(Codes[[#Headers],[Mother''s Medications]]),FALSE)</f>
        <v>Yes</v>
      </c>
      <c r="V860" s="1" t="str">
        <f>VLOOKUP(Cohort[[#This Row],[Code]],Codes[],COLUMN(Codes[[#Headers],[Baby Medications]]),FALSE)</f>
        <v>Yes</v>
      </c>
      <c r="W860" s="1" t="str">
        <f>VLOOKUP(Cohort[[#This Row],[Code]],Codes[],COLUMN(Codes[[#Headers],[Obstetric Histpry]]),FALSE)</f>
        <v>Yes</v>
      </c>
      <c r="X860" s="1" t="str">
        <f>VLOOKUP(Cohort[[#This Row],[Code]],Codes[],COLUMN(Codes[[#Headers],[18 Month Follow on Data]]),FALSE)</f>
        <v>Yes</v>
      </c>
    </row>
    <row r="861" spans="1:24" x14ac:dyDescent="0.2">
      <c r="A861" t="s">
        <v>874</v>
      </c>
      <c r="B861">
        <v>0</v>
      </c>
      <c r="C861">
        <v>0</v>
      </c>
      <c r="D861">
        <v>1</v>
      </c>
      <c r="E861">
        <v>1</v>
      </c>
      <c r="F861">
        <v>0</v>
      </c>
      <c r="G861">
        <v>0</v>
      </c>
      <c r="H861">
        <v>1</v>
      </c>
      <c r="I861" t="str" cm="1">
        <f t="array" ref="I861">TEXT(SUM(10^Code_Mask*(Cohort[[#This Row],[Fetal Pilot Scans, validated or not]:[Has child had an 18 month assessment.  NB this includes limited data, courtesy assessments etc]]&gt;0)),"0000000")</f>
        <v>1100100</v>
      </c>
      <c r="M861" s="1" t="str">
        <f>VLOOKUP(Cohort[[#This Row],[Code]],Codes[],COLUMN(Codes[[#Headers],[Meaning]]),FALSE)</f>
        <v>Fetal scan + term scan, assessed at 18 months</v>
      </c>
      <c r="N861" s="1" t="str">
        <f>VLOOKUP(Cohort[[#This Row],[Code]],Codes[],COLUMN(Codes[[#Headers],[Parents Demographic]]),FALSE)</f>
        <v>Yes</v>
      </c>
      <c r="O861" s="1" t="str">
        <f>VLOOKUP(Cohort[[#This Row],[Code]],Codes[],COLUMN(Codes[[#Headers],[Mother''s Past Medical History]]),FALSE)</f>
        <v>Yes</v>
      </c>
      <c r="P861" s="1" t="str">
        <f>VLOOKUP(Cohort[[#This Row],[Code]],Codes[],COLUMN(Codes[[#Headers],[EDD + Mode of Conception]]),FALSE)</f>
        <v>Yes</v>
      </c>
      <c r="Q861" s="1" t="str">
        <f>VLOOKUP(Cohort[[#This Row],[Code]],Codes[],COLUMN(Codes[[#Headers],[Late Pregnancy History]]),FALSE)</f>
        <v>Yes</v>
      </c>
      <c r="R861" s="1" t="str">
        <f>VLOOKUP(Cohort[[#This Row],[Code]],Codes[],COLUMN(Codes[[#Headers],[Labour History]]),FALSE)</f>
        <v>Yes</v>
      </c>
      <c r="S861" s="1" t="str">
        <f>VLOOKUP(Cohort[[#This Row],[Code]],Codes[],COLUMN(Codes[[#Headers],[Baby Background Information]]),FALSE)</f>
        <v>Yes</v>
      </c>
      <c r="T861" s="1" t="str">
        <f>VLOOKUP(Cohort[[#This Row],[Code]],Codes[],COLUMN(Codes[[#Headers],[EPDS]]),FALSE)</f>
        <v>Yes</v>
      </c>
      <c r="U861" s="1" t="str">
        <f>VLOOKUP(Cohort[[#This Row],[Code]],Codes[],COLUMN(Codes[[#Headers],[Mother''s Medications]]),FALSE)</f>
        <v>Yes</v>
      </c>
      <c r="V861" s="1" t="str">
        <f>VLOOKUP(Cohort[[#This Row],[Code]],Codes[],COLUMN(Codes[[#Headers],[Baby Medications]]),FALSE)</f>
        <v>Yes</v>
      </c>
      <c r="W861" s="1" t="str">
        <f>VLOOKUP(Cohort[[#This Row],[Code]],Codes[],COLUMN(Codes[[#Headers],[Obstetric Histpry]]),FALSE)</f>
        <v>Yes</v>
      </c>
      <c r="X861" s="1" t="str">
        <f>VLOOKUP(Cohort[[#This Row],[Code]],Codes[],COLUMN(Codes[[#Headers],[18 Month Follow on Data]]),FALSE)</f>
        <v>Yes</v>
      </c>
    </row>
    <row r="862" spans="1:24" x14ac:dyDescent="0.2">
      <c r="A862" t="s">
        <v>875</v>
      </c>
      <c r="B862">
        <v>0</v>
      </c>
      <c r="C862">
        <v>0</v>
      </c>
      <c r="D862">
        <v>1</v>
      </c>
      <c r="E862">
        <v>0</v>
      </c>
      <c r="F862">
        <v>0</v>
      </c>
      <c r="G862">
        <v>0</v>
      </c>
      <c r="H862">
        <v>1</v>
      </c>
      <c r="I862" t="str" cm="1">
        <f t="array" ref="I862">TEXT(SUM(10^Code_Mask*(Cohort[[#This Row],[Fetal Pilot Scans, validated or not]:[Has child had an 18 month assessment.  NB this includes limited data, courtesy assessments etc]]&gt;0)),"0000000")</f>
        <v>1000100</v>
      </c>
      <c r="M862" s="1" t="str">
        <f>VLOOKUP(Cohort[[#This Row],[Code]],Codes[],COLUMN(Codes[[#Headers],[Meaning]]),FALSE)</f>
        <v>Fetal scan, no other scans, assessed at 18 months.</v>
      </c>
      <c r="N862" s="1" t="str">
        <f>VLOOKUP(Cohort[[#This Row],[Code]],Codes[],COLUMN(Codes[[#Headers],[Parents Demographic]]),FALSE)</f>
        <v>Yes</v>
      </c>
      <c r="O862" s="1" t="str">
        <f>VLOOKUP(Cohort[[#This Row],[Code]],Codes[],COLUMN(Codes[[#Headers],[Mother''s Past Medical History]]),FALSE)</f>
        <v>Yes</v>
      </c>
      <c r="P862" s="1" t="str">
        <f>VLOOKUP(Cohort[[#This Row],[Code]],Codes[],COLUMN(Codes[[#Headers],[EDD + Mode of Conception]]),FALSE)</f>
        <v>Yes</v>
      </c>
      <c r="Q862" s="1" t="str">
        <f>VLOOKUP(Cohort[[#This Row],[Code]],Codes[],COLUMN(Codes[[#Headers],[Late Pregnancy History]]),FALSE)</f>
        <v>Yes</v>
      </c>
      <c r="R862" s="1" t="str">
        <f>VLOOKUP(Cohort[[#This Row],[Code]],Codes[],COLUMN(Codes[[#Headers],[Labour History]]),FALSE)</f>
        <v>Yes</v>
      </c>
      <c r="S862" s="1" t="str">
        <f>VLOOKUP(Cohort[[#This Row],[Code]],Codes[],COLUMN(Codes[[#Headers],[Baby Background Information]]),FALSE)</f>
        <v>Yes</v>
      </c>
      <c r="T862" s="1" t="str">
        <f>VLOOKUP(Cohort[[#This Row],[Code]],Codes[],COLUMN(Codes[[#Headers],[EPDS]]),FALSE)</f>
        <v>Yes</v>
      </c>
      <c r="U862" s="1" t="str">
        <f>VLOOKUP(Cohort[[#This Row],[Code]],Codes[],COLUMN(Codes[[#Headers],[Mother''s Medications]]),FALSE)</f>
        <v>Yes</v>
      </c>
      <c r="V862" s="1" t="str">
        <f>VLOOKUP(Cohort[[#This Row],[Code]],Codes[],COLUMN(Codes[[#Headers],[Baby Medications]]),FALSE)</f>
        <v>Yes</v>
      </c>
      <c r="W862" s="1" t="str">
        <f>VLOOKUP(Cohort[[#This Row],[Code]],Codes[],COLUMN(Codes[[#Headers],[Obstetric Histpry]]),FALSE)</f>
        <v>Yes</v>
      </c>
      <c r="X862" s="1" t="str">
        <f>VLOOKUP(Cohort[[#This Row],[Code]],Codes[],COLUMN(Codes[[#Headers],[18 Month Follow on Data]]),FALSE)</f>
        <v>Yes</v>
      </c>
    </row>
    <row r="863" spans="1:24" x14ac:dyDescent="0.2">
      <c r="A863" t="s">
        <v>876</v>
      </c>
      <c r="B863">
        <v>0</v>
      </c>
      <c r="C863">
        <v>0</v>
      </c>
      <c r="D863">
        <v>1</v>
      </c>
      <c r="E863">
        <v>1</v>
      </c>
      <c r="F863">
        <v>0</v>
      </c>
      <c r="G863">
        <v>0</v>
      </c>
      <c r="H863">
        <v>1</v>
      </c>
      <c r="I863" t="str" cm="1">
        <f t="array" ref="I863">TEXT(SUM(10^Code_Mask*(Cohort[[#This Row],[Fetal Pilot Scans, validated or not]:[Has child had an 18 month assessment.  NB this includes limited data, courtesy assessments etc]]&gt;0)),"0000000")</f>
        <v>1100100</v>
      </c>
      <c r="M863" s="1" t="str">
        <f>VLOOKUP(Cohort[[#This Row],[Code]],Codes[],COLUMN(Codes[[#Headers],[Meaning]]),FALSE)</f>
        <v>Fetal scan + term scan, assessed at 18 months</v>
      </c>
      <c r="N863" s="1" t="str">
        <f>VLOOKUP(Cohort[[#This Row],[Code]],Codes[],COLUMN(Codes[[#Headers],[Parents Demographic]]),FALSE)</f>
        <v>Yes</v>
      </c>
      <c r="O863" s="1" t="str">
        <f>VLOOKUP(Cohort[[#This Row],[Code]],Codes[],COLUMN(Codes[[#Headers],[Mother''s Past Medical History]]),FALSE)</f>
        <v>Yes</v>
      </c>
      <c r="P863" s="1" t="str">
        <f>VLOOKUP(Cohort[[#This Row],[Code]],Codes[],COLUMN(Codes[[#Headers],[EDD + Mode of Conception]]),FALSE)</f>
        <v>Yes</v>
      </c>
      <c r="Q863" s="1" t="str">
        <f>VLOOKUP(Cohort[[#This Row],[Code]],Codes[],COLUMN(Codes[[#Headers],[Late Pregnancy History]]),FALSE)</f>
        <v>Yes</v>
      </c>
      <c r="R863" s="1" t="str">
        <f>VLOOKUP(Cohort[[#This Row],[Code]],Codes[],COLUMN(Codes[[#Headers],[Labour History]]),FALSE)</f>
        <v>Yes</v>
      </c>
      <c r="S863" s="1" t="str">
        <f>VLOOKUP(Cohort[[#This Row],[Code]],Codes[],COLUMN(Codes[[#Headers],[Baby Background Information]]),FALSE)</f>
        <v>Yes</v>
      </c>
      <c r="T863" s="1" t="str">
        <f>VLOOKUP(Cohort[[#This Row],[Code]],Codes[],COLUMN(Codes[[#Headers],[EPDS]]),FALSE)</f>
        <v>Yes</v>
      </c>
      <c r="U863" s="1" t="str">
        <f>VLOOKUP(Cohort[[#This Row],[Code]],Codes[],COLUMN(Codes[[#Headers],[Mother''s Medications]]),FALSE)</f>
        <v>Yes</v>
      </c>
      <c r="V863" s="1" t="str">
        <f>VLOOKUP(Cohort[[#This Row],[Code]],Codes[],COLUMN(Codes[[#Headers],[Baby Medications]]),FALSE)</f>
        <v>Yes</v>
      </c>
      <c r="W863" s="1" t="str">
        <f>VLOOKUP(Cohort[[#This Row],[Code]],Codes[],COLUMN(Codes[[#Headers],[Obstetric Histpry]]),FALSE)</f>
        <v>Yes</v>
      </c>
      <c r="X863" s="1" t="str">
        <f>VLOOKUP(Cohort[[#This Row],[Code]],Codes[],COLUMN(Codes[[#Headers],[18 Month Follow on Data]]),FALSE)</f>
        <v>Yes</v>
      </c>
    </row>
    <row r="864" spans="1:24" x14ac:dyDescent="0.2">
      <c r="A864" t="s">
        <v>877</v>
      </c>
      <c r="B864">
        <v>0</v>
      </c>
      <c r="C864">
        <v>0</v>
      </c>
      <c r="D864">
        <v>1</v>
      </c>
      <c r="E864">
        <v>1</v>
      </c>
      <c r="F864">
        <v>0</v>
      </c>
      <c r="G864">
        <v>0</v>
      </c>
      <c r="H864">
        <v>1</v>
      </c>
      <c r="I864" t="str" cm="1">
        <f t="array" ref="I864">TEXT(SUM(10^Code_Mask*(Cohort[[#This Row],[Fetal Pilot Scans, validated or not]:[Has child had an 18 month assessment.  NB this includes limited data, courtesy assessments etc]]&gt;0)),"0000000")</f>
        <v>1100100</v>
      </c>
      <c r="M864" s="1" t="str">
        <f>VLOOKUP(Cohort[[#This Row],[Code]],Codes[],COLUMN(Codes[[#Headers],[Meaning]]),FALSE)</f>
        <v>Fetal scan + term scan, assessed at 18 months</v>
      </c>
      <c r="N864" s="1" t="str">
        <f>VLOOKUP(Cohort[[#This Row],[Code]],Codes[],COLUMN(Codes[[#Headers],[Parents Demographic]]),FALSE)</f>
        <v>Yes</v>
      </c>
      <c r="O864" s="1" t="str">
        <f>VLOOKUP(Cohort[[#This Row],[Code]],Codes[],COLUMN(Codes[[#Headers],[Mother''s Past Medical History]]),FALSE)</f>
        <v>Yes</v>
      </c>
      <c r="P864" s="1" t="str">
        <f>VLOOKUP(Cohort[[#This Row],[Code]],Codes[],COLUMN(Codes[[#Headers],[EDD + Mode of Conception]]),FALSE)</f>
        <v>Yes</v>
      </c>
      <c r="Q864" s="1" t="str">
        <f>VLOOKUP(Cohort[[#This Row],[Code]],Codes[],COLUMN(Codes[[#Headers],[Late Pregnancy History]]),FALSE)</f>
        <v>Yes</v>
      </c>
      <c r="R864" s="1" t="str">
        <f>VLOOKUP(Cohort[[#This Row],[Code]],Codes[],COLUMN(Codes[[#Headers],[Labour History]]),FALSE)</f>
        <v>Yes</v>
      </c>
      <c r="S864" s="1" t="str">
        <f>VLOOKUP(Cohort[[#This Row],[Code]],Codes[],COLUMN(Codes[[#Headers],[Baby Background Information]]),FALSE)</f>
        <v>Yes</v>
      </c>
      <c r="T864" s="1" t="str">
        <f>VLOOKUP(Cohort[[#This Row],[Code]],Codes[],COLUMN(Codes[[#Headers],[EPDS]]),FALSE)</f>
        <v>Yes</v>
      </c>
      <c r="U864" s="1" t="str">
        <f>VLOOKUP(Cohort[[#This Row],[Code]],Codes[],COLUMN(Codes[[#Headers],[Mother''s Medications]]),FALSE)</f>
        <v>Yes</v>
      </c>
      <c r="V864" s="1" t="str">
        <f>VLOOKUP(Cohort[[#This Row],[Code]],Codes[],COLUMN(Codes[[#Headers],[Baby Medications]]),FALSE)</f>
        <v>Yes</v>
      </c>
      <c r="W864" s="1" t="str">
        <f>VLOOKUP(Cohort[[#This Row],[Code]],Codes[],COLUMN(Codes[[#Headers],[Obstetric Histpry]]),FALSE)</f>
        <v>Yes</v>
      </c>
      <c r="X864" s="1" t="str">
        <f>VLOOKUP(Cohort[[#This Row],[Code]],Codes[],COLUMN(Codes[[#Headers],[18 Month Follow on Data]]),FALSE)</f>
        <v>Yes</v>
      </c>
    </row>
    <row r="865" spans="1:24" x14ac:dyDescent="0.2">
      <c r="A865" t="s">
        <v>878</v>
      </c>
      <c r="B865">
        <v>0</v>
      </c>
      <c r="C865">
        <v>0</v>
      </c>
      <c r="D865">
        <v>1</v>
      </c>
      <c r="E865">
        <v>0</v>
      </c>
      <c r="F865">
        <v>0</v>
      </c>
      <c r="G865">
        <v>0</v>
      </c>
      <c r="H865">
        <v>1</v>
      </c>
      <c r="I865" t="str" cm="1">
        <f t="array" ref="I865">TEXT(SUM(10^Code_Mask*(Cohort[[#This Row],[Fetal Pilot Scans, validated or not]:[Has child had an 18 month assessment.  NB this includes limited data, courtesy assessments etc]]&gt;0)),"0000000")</f>
        <v>1000100</v>
      </c>
      <c r="M865" s="1" t="str">
        <f>VLOOKUP(Cohort[[#This Row],[Code]],Codes[],COLUMN(Codes[[#Headers],[Meaning]]),FALSE)</f>
        <v>Fetal scan, no other scans, assessed at 18 months.</v>
      </c>
      <c r="N865" s="1" t="str">
        <f>VLOOKUP(Cohort[[#This Row],[Code]],Codes[],COLUMN(Codes[[#Headers],[Parents Demographic]]),FALSE)</f>
        <v>Yes</v>
      </c>
      <c r="O865" s="1" t="str">
        <f>VLOOKUP(Cohort[[#This Row],[Code]],Codes[],COLUMN(Codes[[#Headers],[Mother''s Past Medical History]]),FALSE)</f>
        <v>Yes</v>
      </c>
      <c r="P865" s="1" t="str">
        <f>VLOOKUP(Cohort[[#This Row],[Code]],Codes[],COLUMN(Codes[[#Headers],[EDD + Mode of Conception]]),FALSE)</f>
        <v>Yes</v>
      </c>
      <c r="Q865" s="1" t="str">
        <f>VLOOKUP(Cohort[[#This Row],[Code]],Codes[],COLUMN(Codes[[#Headers],[Late Pregnancy History]]),FALSE)</f>
        <v>Yes</v>
      </c>
      <c r="R865" s="1" t="str">
        <f>VLOOKUP(Cohort[[#This Row],[Code]],Codes[],COLUMN(Codes[[#Headers],[Labour History]]),FALSE)</f>
        <v>Yes</v>
      </c>
      <c r="S865" s="1" t="str">
        <f>VLOOKUP(Cohort[[#This Row],[Code]],Codes[],COLUMN(Codes[[#Headers],[Baby Background Information]]),FALSE)</f>
        <v>Yes</v>
      </c>
      <c r="T865" s="1" t="str">
        <f>VLOOKUP(Cohort[[#This Row],[Code]],Codes[],COLUMN(Codes[[#Headers],[EPDS]]),FALSE)</f>
        <v>Yes</v>
      </c>
      <c r="U865" s="1" t="str">
        <f>VLOOKUP(Cohort[[#This Row],[Code]],Codes[],COLUMN(Codes[[#Headers],[Mother''s Medications]]),FALSE)</f>
        <v>Yes</v>
      </c>
      <c r="V865" s="1" t="str">
        <f>VLOOKUP(Cohort[[#This Row],[Code]],Codes[],COLUMN(Codes[[#Headers],[Baby Medications]]),FALSE)</f>
        <v>Yes</v>
      </c>
      <c r="W865" s="1" t="str">
        <f>VLOOKUP(Cohort[[#This Row],[Code]],Codes[],COLUMN(Codes[[#Headers],[Obstetric Histpry]]),FALSE)</f>
        <v>Yes</v>
      </c>
      <c r="X865" s="1" t="str">
        <f>VLOOKUP(Cohort[[#This Row],[Code]],Codes[],COLUMN(Codes[[#Headers],[18 Month Follow on Data]]),FALSE)</f>
        <v>Yes</v>
      </c>
    </row>
    <row r="866" spans="1:24" x14ac:dyDescent="0.2">
      <c r="A866" t="s">
        <v>879</v>
      </c>
      <c r="B866">
        <v>0</v>
      </c>
      <c r="C866">
        <v>0</v>
      </c>
      <c r="D866">
        <v>1</v>
      </c>
      <c r="E866">
        <v>1</v>
      </c>
      <c r="F866">
        <v>0</v>
      </c>
      <c r="G866">
        <v>0</v>
      </c>
      <c r="H866">
        <v>1</v>
      </c>
      <c r="I866" t="str" cm="1">
        <f t="array" ref="I866">TEXT(SUM(10^Code_Mask*(Cohort[[#This Row],[Fetal Pilot Scans, validated or not]:[Has child had an 18 month assessment.  NB this includes limited data, courtesy assessments etc]]&gt;0)),"0000000")</f>
        <v>1100100</v>
      </c>
      <c r="M866" s="1" t="str">
        <f>VLOOKUP(Cohort[[#This Row],[Code]],Codes[],COLUMN(Codes[[#Headers],[Meaning]]),FALSE)</f>
        <v>Fetal scan + term scan, assessed at 18 months</v>
      </c>
      <c r="N866" s="1" t="str">
        <f>VLOOKUP(Cohort[[#This Row],[Code]],Codes[],COLUMN(Codes[[#Headers],[Parents Demographic]]),FALSE)</f>
        <v>Yes</v>
      </c>
      <c r="O866" s="1" t="str">
        <f>VLOOKUP(Cohort[[#This Row],[Code]],Codes[],COLUMN(Codes[[#Headers],[Mother''s Past Medical History]]),FALSE)</f>
        <v>Yes</v>
      </c>
      <c r="P866" s="1" t="str">
        <f>VLOOKUP(Cohort[[#This Row],[Code]],Codes[],COLUMN(Codes[[#Headers],[EDD + Mode of Conception]]),FALSE)</f>
        <v>Yes</v>
      </c>
      <c r="Q866" s="1" t="str">
        <f>VLOOKUP(Cohort[[#This Row],[Code]],Codes[],COLUMN(Codes[[#Headers],[Late Pregnancy History]]),FALSE)</f>
        <v>Yes</v>
      </c>
      <c r="R866" s="1" t="str">
        <f>VLOOKUP(Cohort[[#This Row],[Code]],Codes[],COLUMN(Codes[[#Headers],[Labour History]]),FALSE)</f>
        <v>Yes</v>
      </c>
      <c r="S866" s="1" t="str">
        <f>VLOOKUP(Cohort[[#This Row],[Code]],Codes[],COLUMN(Codes[[#Headers],[Baby Background Information]]),FALSE)</f>
        <v>Yes</v>
      </c>
      <c r="T866" s="1" t="str">
        <f>VLOOKUP(Cohort[[#This Row],[Code]],Codes[],COLUMN(Codes[[#Headers],[EPDS]]),FALSE)</f>
        <v>Yes</v>
      </c>
      <c r="U866" s="1" t="str">
        <f>VLOOKUP(Cohort[[#This Row],[Code]],Codes[],COLUMN(Codes[[#Headers],[Mother''s Medications]]),FALSE)</f>
        <v>Yes</v>
      </c>
      <c r="V866" s="1" t="str">
        <f>VLOOKUP(Cohort[[#This Row],[Code]],Codes[],COLUMN(Codes[[#Headers],[Baby Medications]]),FALSE)</f>
        <v>Yes</v>
      </c>
      <c r="W866" s="1" t="str">
        <f>VLOOKUP(Cohort[[#This Row],[Code]],Codes[],COLUMN(Codes[[#Headers],[Obstetric Histpry]]),FALSE)</f>
        <v>Yes</v>
      </c>
      <c r="X866" s="1" t="str">
        <f>VLOOKUP(Cohort[[#This Row],[Code]],Codes[],COLUMN(Codes[[#Headers],[18 Month Follow on Data]]),FALSE)</f>
        <v>Yes</v>
      </c>
    </row>
    <row r="867" spans="1:24" x14ac:dyDescent="0.2">
      <c r="A867" t="s">
        <v>880</v>
      </c>
      <c r="B867">
        <v>0</v>
      </c>
      <c r="C867">
        <v>0</v>
      </c>
      <c r="D867">
        <v>1</v>
      </c>
      <c r="E867">
        <v>0</v>
      </c>
      <c r="F867">
        <v>0</v>
      </c>
      <c r="G867">
        <v>0</v>
      </c>
      <c r="H867">
        <v>0</v>
      </c>
      <c r="I867" t="str" cm="1">
        <f t="array" ref="I867">TEXT(SUM(10^Code_Mask*(Cohort[[#This Row],[Fetal Pilot Scans, validated or not]:[Has child had an 18 month assessment.  NB this includes limited data, courtesy assessments etc]]&gt;0)),"0000000")</f>
        <v>1000000</v>
      </c>
      <c r="M867" s="1" t="str">
        <f>VLOOKUP(Cohort[[#This Row],[Code]],Codes[],COLUMN(Codes[[#Headers],[Meaning]]),FALSE)</f>
        <v>Fetal scan, no other scans, not assessed</v>
      </c>
      <c r="N867" s="1" t="str">
        <f>VLOOKUP(Cohort[[#This Row],[Code]],Codes[],COLUMN(Codes[[#Headers],[Parents Demographic]]),FALSE)</f>
        <v>Yes</v>
      </c>
      <c r="O867" s="1" t="str">
        <f>VLOOKUP(Cohort[[#This Row],[Code]],Codes[],COLUMN(Codes[[#Headers],[Mother''s Past Medical History]]),FALSE)</f>
        <v>Yes</v>
      </c>
      <c r="P867" s="1" t="str">
        <f>VLOOKUP(Cohort[[#This Row],[Code]],Codes[],COLUMN(Codes[[#Headers],[EDD + Mode of Conception]]),FALSE)</f>
        <v>Yes</v>
      </c>
      <c r="Q867" s="1" t="str">
        <f>VLOOKUP(Cohort[[#This Row],[Code]],Codes[],COLUMN(Codes[[#Headers],[Late Pregnancy History]]),FALSE)</f>
        <v>Yes</v>
      </c>
      <c r="R867" s="1" t="str">
        <f>VLOOKUP(Cohort[[#This Row],[Code]],Codes[],COLUMN(Codes[[#Headers],[Labour History]]),FALSE)</f>
        <v>Yes</v>
      </c>
      <c r="S867" s="1" t="str">
        <f>VLOOKUP(Cohort[[#This Row],[Code]],Codes[],COLUMN(Codes[[#Headers],[Baby Background Information]]),FALSE)</f>
        <v>Yes</v>
      </c>
      <c r="T867" s="1" t="str">
        <f>VLOOKUP(Cohort[[#This Row],[Code]],Codes[],COLUMN(Codes[[#Headers],[EPDS]]),FALSE)</f>
        <v>Yes</v>
      </c>
      <c r="U867" s="1" t="str">
        <f>VLOOKUP(Cohort[[#This Row],[Code]],Codes[],COLUMN(Codes[[#Headers],[Mother''s Medications]]),FALSE)</f>
        <v>Yes</v>
      </c>
      <c r="V867" s="1" t="str">
        <f>VLOOKUP(Cohort[[#This Row],[Code]],Codes[],COLUMN(Codes[[#Headers],[Baby Medications]]),FALSE)</f>
        <v>Yes</v>
      </c>
      <c r="W867" s="1" t="str">
        <f>VLOOKUP(Cohort[[#This Row],[Code]],Codes[],COLUMN(Codes[[#Headers],[Obstetric Histpry]]),FALSE)</f>
        <v>Yes</v>
      </c>
      <c r="X867" s="1" t="str">
        <f>VLOOKUP(Cohort[[#This Row],[Code]],Codes[],COLUMN(Codes[[#Headers],[18 Month Follow on Data]]),FALSE)</f>
        <v>No</v>
      </c>
    </row>
    <row r="868" spans="1:24" x14ac:dyDescent="0.2">
      <c r="A868" t="s">
        <v>881</v>
      </c>
      <c r="B868">
        <v>0</v>
      </c>
      <c r="C868">
        <v>0</v>
      </c>
      <c r="D868">
        <v>0</v>
      </c>
      <c r="E868">
        <v>0</v>
      </c>
      <c r="F868">
        <v>1</v>
      </c>
      <c r="G868">
        <v>1</v>
      </c>
      <c r="H868">
        <v>1</v>
      </c>
      <c r="I868" t="str" cm="1">
        <f t="array" ref="I868">TEXT(SUM(10^Code_Mask*(Cohort[[#This Row],[Fetal Pilot Scans, validated or not]:[Has child had an 18 month assessment.  NB this includes limited data, courtesy assessments etc]]&gt;0)),"0000000")</f>
        <v>0011100</v>
      </c>
      <c r="M868" s="1" t="str">
        <f>VLOOKUP(Cohort[[#This Row],[Code]],Codes[],COLUMN(Codes[[#Headers],[Meaning]]),FALSE)</f>
        <v>Pre-term and pre-term at term scans, assessed at 18 months</v>
      </c>
      <c r="N868" s="1" t="str">
        <f>VLOOKUP(Cohort[[#This Row],[Code]],Codes[],COLUMN(Codes[[#Headers],[Parents Demographic]]),FALSE)</f>
        <v>Yes</v>
      </c>
      <c r="O868" s="1" t="str">
        <f>VLOOKUP(Cohort[[#This Row],[Code]],Codes[],COLUMN(Codes[[#Headers],[Mother''s Past Medical History]]),FALSE)</f>
        <v>Yes</v>
      </c>
      <c r="P868" s="1" t="str">
        <f>VLOOKUP(Cohort[[#This Row],[Code]],Codes[],COLUMN(Codes[[#Headers],[EDD + Mode of Conception]]),FALSE)</f>
        <v>Yes</v>
      </c>
      <c r="Q868" s="1" t="str">
        <f>VLOOKUP(Cohort[[#This Row],[Code]],Codes[],COLUMN(Codes[[#Headers],[Late Pregnancy History]]),FALSE)</f>
        <v>Yes</v>
      </c>
      <c r="R868" s="1" t="str">
        <f>VLOOKUP(Cohort[[#This Row],[Code]],Codes[],COLUMN(Codes[[#Headers],[Labour History]]),FALSE)</f>
        <v>Yes</v>
      </c>
      <c r="S868" s="1" t="str">
        <f>VLOOKUP(Cohort[[#This Row],[Code]],Codes[],COLUMN(Codes[[#Headers],[Baby Background Information]]),FALSE)</f>
        <v>Yes</v>
      </c>
      <c r="T868" s="1" t="str">
        <f>VLOOKUP(Cohort[[#This Row],[Code]],Codes[],COLUMN(Codes[[#Headers],[EPDS]]),FALSE)</f>
        <v>Yes</v>
      </c>
      <c r="U868" s="1" t="str">
        <f>VLOOKUP(Cohort[[#This Row],[Code]],Codes[],COLUMN(Codes[[#Headers],[Mother''s Medications]]),FALSE)</f>
        <v>Yes</v>
      </c>
      <c r="V868" s="1" t="str">
        <f>VLOOKUP(Cohort[[#This Row],[Code]],Codes[],COLUMN(Codes[[#Headers],[Baby Medications]]),FALSE)</f>
        <v>Yes</v>
      </c>
      <c r="W868" s="1" t="str">
        <f>VLOOKUP(Cohort[[#This Row],[Code]],Codes[],COLUMN(Codes[[#Headers],[Obstetric Histpry]]),FALSE)</f>
        <v>Yes</v>
      </c>
      <c r="X868" s="1" t="str">
        <f>VLOOKUP(Cohort[[#This Row],[Code]],Codes[],COLUMN(Codes[[#Headers],[18 Month Follow on Data]]),FALSE)</f>
        <v>Yes</v>
      </c>
    </row>
    <row r="869" spans="1:24" x14ac:dyDescent="0.2">
      <c r="A869" t="s">
        <v>882</v>
      </c>
      <c r="B869">
        <v>0</v>
      </c>
      <c r="C869">
        <v>0</v>
      </c>
      <c r="D869">
        <v>1</v>
      </c>
      <c r="E869">
        <v>0</v>
      </c>
      <c r="F869">
        <v>0</v>
      </c>
      <c r="G869">
        <v>0</v>
      </c>
      <c r="H869">
        <v>1</v>
      </c>
      <c r="I869" t="str" cm="1">
        <f t="array" ref="I869">TEXT(SUM(10^Code_Mask*(Cohort[[#This Row],[Fetal Pilot Scans, validated or not]:[Has child had an 18 month assessment.  NB this includes limited data, courtesy assessments etc]]&gt;0)),"0000000")</f>
        <v>1000100</v>
      </c>
      <c r="M869" s="1" t="str">
        <f>VLOOKUP(Cohort[[#This Row],[Code]],Codes[],COLUMN(Codes[[#Headers],[Meaning]]),FALSE)</f>
        <v>Fetal scan, no other scans, assessed at 18 months.</v>
      </c>
      <c r="N869" s="1" t="str">
        <f>VLOOKUP(Cohort[[#This Row],[Code]],Codes[],COLUMN(Codes[[#Headers],[Parents Demographic]]),FALSE)</f>
        <v>Yes</v>
      </c>
      <c r="O869" s="1" t="str">
        <f>VLOOKUP(Cohort[[#This Row],[Code]],Codes[],COLUMN(Codes[[#Headers],[Mother''s Past Medical History]]),FALSE)</f>
        <v>Yes</v>
      </c>
      <c r="P869" s="1" t="str">
        <f>VLOOKUP(Cohort[[#This Row],[Code]],Codes[],COLUMN(Codes[[#Headers],[EDD + Mode of Conception]]),FALSE)</f>
        <v>Yes</v>
      </c>
      <c r="Q869" s="1" t="str">
        <f>VLOOKUP(Cohort[[#This Row],[Code]],Codes[],COLUMN(Codes[[#Headers],[Late Pregnancy History]]),FALSE)</f>
        <v>Yes</v>
      </c>
      <c r="R869" s="1" t="str">
        <f>VLOOKUP(Cohort[[#This Row],[Code]],Codes[],COLUMN(Codes[[#Headers],[Labour History]]),FALSE)</f>
        <v>Yes</v>
      </c>
      <c r="S869" s="1" t="str">
        <f>VLOOKUP(Cohort[[#This Row],[Code]],Codes[],COLUMN(Codes[[#Headers],[Baby Background Information]]),FALSE)</f>
        <v>Yes</v>
      </c>
      <c r="T869" s="1" t="str">
        <f>VLOOKUP(Cohort[[#This Row],[Code]],Codes[],COLUMN(Codes[[#Headers],[EPDS]]),FALSE)</f>
        <v>Yes</v>
      </c>
      <c r="U869" s="1" t="str">
        <f>VLOOKUP(Cohort[[#This Row],[Code]],Codes[],COLUMN(Codes[[#Headers],[Mother''s Medications]]),FALSE)</f>
        <v>Yes</v>
      </c>
      <c r="V869" s="1" t="str">
        <f>VLOOKUP(Cohort[[#This Row],[Code]],Codes[],COLUMN(Codes[[#Headers],[Baby Medications]]),FALSE)</f>
        <v>Yes</v>
      </c>
      <c r="W869" s="1" t="str">
        <f>VLOOKUP(Cohort[[#This Row],[Code]],Codes[],COLUMN(Codes[[#Headers],[Obstetric Histpry]]),FALSE)</f>
        <v>Yes</v>
      </c>
      <c r="X869" s="1" t="str">
        <f>VLOOKUP(Cohort[[#This Row],[Code]],Codes[],COLUMN(Codes[[#Headers],[18 Month Follow on Data]]),FALSE)</f>
        <v>Yes</v>
      </c>
    </row>
    <row r="870" spans="1:24" x14ac:dyDescent="0.2">
      <c r="A870" t="s">
        <v>883</v>
      </c>
      <c r="B870">
        <v>0</v>
      </c>
      <c r="C870">
        <v>0</v>
      </c>
      <c r="D870">
        <v>1</v>
      </c>
      <c r="E870">
        <v>0</v>
      </c>
      <c r="F870">
        <v>0</v>
      </c>
      <c r="G870">
        <v>0</v>
      </c>
      <c r="H870">
        <v>0</v>
      </c>
      <c r="I870" t="str" cm="1">
        <f t="array" ref="I870">TEXT(SUM(10^Code_Mask*(Cohort[[#This Row],[Fetal Pilot Scans, validated or not]:[Has child had an 18 month assessment.  NB this includes limited data, courtesy assessments etc]]&gt;0)),"0000000")</f>
        <v>1000000</v>
      </c>
      <c r="M870" s="1" t="str">
        <f>VLOOKUP(Cohort[[#This Row],[Code]],Codes[],COLUMN(Codes[[#Headers],[Meaning]]),FALSE)</f>
        <v>Fetal scan, no other scans, not assessed</v>
      </c>
      <c r="N870" s="1" t="str">
        <f>VLOOKUP(Cohort[[#This Row],[Code]],Codes[],COLUMN(Codes[[#Headers],[Parents Demographic]]),FALSE)</f>
        <v>Yes</v>
      </c>
      <c r="O870" s="1" t="str">
        <f>VLOOKUP(Cohort[[#This Row],[Code]],Codes[],COLUMN(Codes[[#Headers],[Mother''s Past Medical History]]),FALSE)</f>
        <v>Yes</v>
      </c>
      <c r="P870" s="1" t="str">
        <f>VLOOKUP(Cohort[[#This Row],[Code]],Codes[],COLUMN(Codes[[#Headers],[EDD + Mode of Conception]]),FALSE)</f>
        <v>Yes</v>
      </c>
      <c r="Q870" s="1" t="str">
        <f>VLOOKUP(Cohort[[#This Row],[Code]],Codes[],COLUMN(Codes[[#Headers],[Late Pregnancy History]]),FALSE)</f>
        <v>Yes</v>
      </c>
      <c r="R870" s="1" t="str">
        <f>VLOOKUP(Cohort[[#This Row],[Code]],Codes[],COLUMN(Codes[[#Headers],[Labour History]]),FALSE)</f>
        <v>Yes</v>
      </c>
      <c r="S870" s="1" t="str">
        <f>VLOOKUP(Cohort[[#This Row],[Code]],Codes[],COLUMN(Codes[[#Headers],[Baby Background Information]]),FALSE)</f>
        <v>Yes</v>
      </c>
      <c r="T870" s="1" t="str">
        <f>VLOOKUP(Cohort[[#This Row],[Code]],Codes[],COLUMN(Codes[[#Headers],[EPDS]]),FALSE)</f>
        <v>Yes</v>
      </c>
      <c r="U870" s="1" t="str">
        <f>VLOOKUP(Cohort[[#This Row],[Code]],Codes[],COLUMN(Codes[[#Headers],[Mother''s Medications]]),FALSE)</f>
        <v>Yes</v>
      </c>
      <c r="V870" s="1" t="str">
        <f>VLOOKUP(Cohort[[#This Row],[Code]],Codes[],COLUMN(Codes[[#Headers],[Baby Medications]]),FALSE)</f>
        <v>Yes</v>
      </c>
      <c r="W870" s="1" t="str">
        <f>VLOOKUP(Cohort[[#This Row],[Code]],Codes[],COLUMN(Codes[[#Headers],[Obstetric Histpry]]),FALSE)</f>
        <v>Yes</v>
      </c>
      <c r="X870" s="1" t="str">
        <f>VLOOKUP(Cohort[[#This Row],[Code]],Codes[],COLUMN(Codes[[#Headers],[18 Month Follow on Data]]),FALSE)</f>
        <v>No</v>
      </c>
    </row>
    <row r="871" spans="1:24" x14ac:dyDescent="0.2">
      <c r="A871" t="s">
        <v>884</v>
      </c>
      <c r="B871">
        <v>0</v>
      </c>
      <c r="C871">
        <v>0</v>
      </c>
      <c r="D871">
        <v>1</v>
      </c>
      <c r="E871">
        <v>1</v>
      </c>
      <c r="F871">
        <v>0</v>
      </c>
      <c r="G871">
        <v>0</v>
      </c>
      <c r="H871">
        <v>1</v>
      </c>
      <c r="I871" t="str" cm="1">
        <f t="array" ref="I871">TEXT(SUM(10^Code_Mask*(Cohort[[#This Row],[Fetal Pilot Scans, validated or not]:[Has child had an 18 month assessment.  NB this includes limited data, courtesy assessments etc]]&gt;0)),"0000000")</f>
        <v>1100100</v>
      </c>
      <c r="M871" s="1" t="str">
        <f>VLOOKUP(Cohort[[#This Row],[Code]],Codes[],COLUMN(Codes[[#Headers],[Meaning]]),FALSE)</f>
        <v>Fetal scan + term scan, assessed at 18 months</v>
      </c>
      <c r="N871" s="1" t="str">
        <f>VLOOKUP(Cohort[[#This Row],[Code]],Codes[],COLUMN(Codes[[#Headers],[Parents Demographic]]),FALSE)</f>
        <v>Yes</v>
      </c>
      <c r="O871" s="1" t="str">
        <f>VLOOKUP(Cohort[[#This Row],[Code]],Codes[],COLUMN(Codes[[#Headers],[Mother''s Past Medical History]]),FALSE)</f>
        <v>Yes</v>
      </c>
      <c r="P871" s="1" t="str">
        <f>VLOOKUP(Cohort[[#This Row],[Code]],Codes[],COLUMN(Codes[[#Headers],[EDD + Mode of Conception]]),FALSE)</f>
        <v>Yes</v>
      </c>
      <c r="Q871" s="1" t="str">
        <f>VLOOKUP(Cohort[[#This Row],[Code]],Codes[],COLUMN(Codes[[#Headers],[Late Pregnancy History]]),FALSE)</f>
        <v>Yes</v>
      </c>
      <c r="R871" s="1" t="str">
        <f>VLOOKUP(Cohort[[#This Row],[Code]],Codes[],COLUMN(Codes[[#Headers],[Labour History]]),FALSE)</f>
        <v>Yes</v>
      </c>
      <c r="S871" s="1" t="str">
        <f>VLOOKUP(Cohort[[#This Row],[Code]],Codes[],COLUMN(Codes[[#Headers],[Baby Background Information]]),FALSE)</f>
        <v>Yes</v>
      </c>
      <c r="T871" s="1" t="str">
        <f>VLOOKUP(Cohort[[#This Row],[Code]],Codes[],COLUMN(Codes[[#Headers],[EPDS]]),FALSE)</f>
        <v>Yes</v>
      </c>
      <c r="U871" s="1" t="str">
        <f>VLOOKUP(Cohort[[#This Row],[Code]],Codes[],COLUMN(Codes[[#Headers],[Mother''s Medications]]),FALSE)</f>
        <v>Yes</v>
      </c>
      <c r="V871" s="1" t="str">
        <f>VLOOKUP(Cohort[[#This Row],[Code]],Codes[],COLUMN(Codes[[#Headers],[Baby Medications]]),FALSE)</f>
        <v>Yes</v>
      </c>
      <c r="W871" s="1" t="str">
        <f>VLOOKUP(Cohort[[#This Row],[Code]],Codes[],COLUMN(Codes[[#Headers],[Obstetric Histpry]]),FALSE)</f>
        <v>Yes</v>
      </c>
      <c r="X871" s="1" t="str">
        <f>VLOOKUP(Cohort[[#This Row],[Code]],Codes[],COLUMN(Codes[[#Headers],[18 Month Follow on Data]]),FALSE)</f>
        <v>Yes</v>
      </c>
    </row>
    <row r="872" spans="1:24" x14ac:dyDescent="0.2">
      <c r="A872" t="s">
        <v>885</v>
      </c>
      <c r="B872">
        <v>0</v>
      </c>
      <c r="C872">
        <v>0</v>
      </c>
      <c r="D872">
        <v>1</v>
      </c>
      <c r="E872">
        <v>1</v>
      </c>
      <c r="F872">
        <v>0</v>
      </c>
      <c r="G872">
        <v>0</v>
      </c>
      <c r="H872">
        <v>1</v>
      </c>
      <c r="I872" t="str" cm="1">
        <f t="array" ref="I872">TEXT(SUM(10^Code_Mask*(Cohort[[#This Row],[Fetal Pilot Scans, validated or not]:[Has child had an 18 month assessment.  NB this includes limited data, courtesy assessments etc]]&gt;0)),"0000000")</f>
        <v>1100100</v>
      </c>
      <c r="M872" s="1" t="str">
        <f>VLOOKUP(Cohort[[#This Row],[Code]],Codes[],COLUMN(Codes[[#Headers],[Meaning]]),FALSE)</f>
        <v>Fetal scan + term scan, assessed at 18 months</v>
      </c>
      <c r="N872" s="1" t="str">
        <f>VLOOKUP(Cohort[[#This Row],[Code]],Codes[],COLUMN(Codes[[#Headers],[Parents Demographic]]),FALSE)</f>
        <v>Yes</v>
      </c>
      <c r="O872" s="1" t="str">
        <f>VLOOKUP(Cohort[[#This Row],[Code]],Codes[],COLUMN(Codes[[#Headers],[Mother''s Past Medical History]]),FALSE)</f>
        <v>Yes</v>
      </c>
      <c r="P872" s="1" t="str">
        <f>VLOOKUP(Cohort[[#This Row],[Code]],Codes[],COLUMN(Codes[[#Headers],[EDD + Mode of Conception]]),FALSE)</f>
        <v>Yes</v>
      </c>
      <c r="Q872" s="1" t="str">
        <f>VLOOKUP(Cohort[[#This Row],[Code]],Codes[],COLUMN(Codes[[#Headers],[Late Pregnancy History]]),FALSE)</f>
        <v>Yes</v>
      </c>
      <c r="R872" s="1" t="str">
        <f>VLOOKUP(Cohort[[#This Row],[Code]],Codes[],COLUMN(Codes[[#Headers],[Labour History]]),FALSE)</f>
        <v>Yes</v>
      </c>
      <c r="S872" s="1" t="str">
        <f>VLOOKUP(Cohort[[#This Row],[Code]],Codes[],COLUMN(Codes[[#Headers],[Baby Background Information]]),FALSE)</f>
        <v>Yes</v>
      </c>
      <c r="T872" s="1" t="str">
        <f>VLOOKUP(Cohort[[#This Row],[Code]],Codes[],COLUMN(Codes[[#Headers],[EPDS]]),FALSE)</f>
        <v>Yes</v>
      </c>
      <c r="U872" s="1" t="str">
        <f>VLOOKUP(Cohort[[#This Row],[Code]],Codes[],COLUMN(Codes[[#Headers],[Mother''s Medications]]),FALSE)</f>
        <v>Yes</v>
      </c>
      <c r="V872" s="1" t="str">
        <f>VLOOKUP(Cohort[[#This Row],[Code]],Codes[],COLUMN(Codes[[#Headers],[Baby Medications]]),FALSE)</f>
        <v>Yes</v>
      </c>
      <c r="W872" s="1" t="str">
        <f>VLOOKUP(Cohort[[#This Row],[Code]],Codes[],COLUMN(Codes[[#Headers],[Obstetric Histpry]]),FALSE)</f>
        <v>Yes</v>
      </c>
      <c r="X872" s="1" t="str">
        <f>VLOOKUP(Cohort[[#This Row],[Code]],Codes[],COLUMN(Codes[[#Headers],[18 Month Follow on Data]]),FALSE)</f>
        <v>Yes</v>
      </c>
    </row>
    <row r="873" spans="1:24" x14ac:dyDescent="0.2">
      <c r="A873" t="s">
        <v>886</v>
      </c>
      <c r="B873">
        <v>0</v>
      </c>
      <c r="C873">
        <v>0</v>
      </c>
      <c r="D873">
        <v>1</v>
      </c>
      <c r="E873">
        <v>1</v>
      </c>
      <c r="F873">
        <v>0</v>
      </c>
      <c r="G873">
        <v>0</v>
      </c>
      <c r="H873">
        <v>1</v>
      </c>
      <c r="I873" t="str" cm="1">
        <f t="array" ref="I873">TEXT(SUM(10^Code_Mask*(Cohort[[#This Row],[Fetal Pilot Scans, validated or not]:[Has child had an 18 month assessment.  NB this includes limited data, courtesy assessments etc]]&gt;0)),"0000000")</f>
        <v>1100100</v>
      </c>
      <c r="M873" s="1" t="str">
        <f>VLOOKUP(Cohort[[#This Row],[Code]],Codes[],COLUMN(Codes[[#Headers],[Meaning]]),FALSE)</f>
        <v>Fetal scan + term scan, assessed at 18 months</v>
      </c>
      <c r="N873" s="1" t="str">
        <f>VLOOKUP(Cohort[[#This Row],[Code]],Codes[],COLUMN(Codes[[#Headers],[Parents Demographic]]),FALSE)</f>
        <v>Yes</v>
      </c>
      <c r="O873" s="1" t="str">
        <f>VLOOKUP(Cohort[[#This Row],[Code]],Codes[],COLUMN(Codes[[#Headers],[Mother''s Past Medical History]]),FALSE)</f>
        <v>Yes</v>
      </c>
      <c r="P873" s="1" t="str">
        <f>VLOOKUP(Cohort[[#This Row],[Code]],Codes[],COLUMN(Codes[[#Headers],[EDD + Mode of Conception]]),FALSE)</f>
        <v>Yes</v>
      </c>
      <c r="Q873" s="1" t="str">
        <f>VLOOKUP(Cohort[[#This Row],[Code]],Codes[],COLUMN(Codes[[#Headers],[Late Pregnancy History]]),FALSE)</f>
        <v>Yes</v>
      </c>
      <c r="R873" s="1" t="str">
        <f>VLOOKUP(Cohort[[#This Row],[Code]],Codes[],COLUMN(Codes[[#Headers],[Labour History]]),FALSE)</f>
        <v>Yes</v>
      </c>
      <c r="S873" s="1" t="str">
        <f>VLOOKUP(Cohort[[#This Row],[Code]],Codes[],COLUMN(Codes[[#Headers],[Baby Background Information]]),FALSE)</f>
        <v>Yes</v>
      </c>
      <c r="T873" s="1" t="str">
        <f>VLOOKUP(Cohort[[#This Row],[Code]],Codes[],COLUMN(Codes[[#Headers],[EPDS]]),FALSE)</f>
        <v>Yes</v>
      </c>
      <c r="U873" s="1" t="str">
        <f>VLOOKUP(Cohort[[#This Row],[Code]],Codes[],COLUMN(Codes[[#Headers],[Mother''s Medications]]),FALSE)</f>
        <v>Yes</v>
      </c>
      <c r="V873" s="1" t="str">
        <f>VLOOKUP(Cohort[[#This Row],[Code]],Codes[],COLUMN(Codes[[#Headers],[Baby Medications]]),FALSE)</f>
        <v>Yes</v>
      </c>
      <c r="W873" s="1" t="str">
        <f>VLOOKUP(Cohort[[#This Row],[Code]],Codes[],COLUMN(Codes[[#Headers],[Obstetric Histpry]]),FALSE)</f>
        <v>Yes</v>
      </c>
      <c r="X873" s="1" t="str">
        <f>VLOOKUP(Cohort[[#This Row],[Code]],Codes[],COLUMN(Codes[[#Headers],[18 Month Follow on Data]]),FALSE)</f>
        <v>Yes</v>
      </c>
    </row>
    <row r="874" spans="1:24" x14ac:dyDescent="0.2">
      <c r="A874" t="s">
        <v>887</v>
      </c>
      <c r="B874">
        <v>0</v>
      </c>
      <c r="C874">
        <v>0</v>
      </c>
      <c r="D874">
        <v>1</v>
      </c>
      <c r="E874">
        <v>1</v>
      </c>
      <c r="F874">
        <v>0</v>
      </c>
      <c r="G874">
        <v>0</v>
      </c>
      <c r="H874">
        <v>1</v>
      </c>
      <c r="I874" t="str" cm="1">
        <f t="array" ref="I874">TEXT(SUM(10^Code_Mask*(Cohort[[#This Row],[Fetal Pilot Scans, validated or not]:[Has child had an 18 month assessment.  NB this includes limited data, courtesy assessments etc]]&gt;0)),"0000000")</f>
        <v>1100100</v>
      </c>
      <c r="M874" s="1" t="str">
        <f>VLOOKUP(Cohort[[#This Row],[Code]],Codes[],COLUMN(Codes[[#Headers],[Meaning]]),FALSE)</f>
        <v>Fetal scan + term scan, assessed at 18 months</v>
      </c>
      <c r="N874" s="1" t="str">
        <f>VLOOKUP(Cohort[[#This Row],[Code]],Codes[],COLUMN(Codes[[#Headers],[Parents Demographic]]),FALSE)</f>
        <v>Yes</v>
      </c>
      <c r="O874" s="1" t="str">
        <f>VLOOKUP(Cohort[[#This Row],[Code]],Codes[],COLUMN(Codes[[#Headers],[Mother''s Past Medical History]]),FALSE)</f>
        <v>Yes</v>
      </c>
      <c r="P874" s="1" t="str">
        <f>VLOOKUP(Cohort[[#This Row],[Code]],Codes[],COLUMN(Codes[[#Headers],[EDD + Mode of Conception]]),FALSE)</f>
        <v>Yes</v>
      </c>
      <c r="Q874" s="1" t="str">
        <f>VLOOKUP(Cohort[[#This Row],[Code]],Codes[],COLUMN(Codes[[#Headers],[Late Pregnancy History]]),FALSE)</f>
        <v>Yes</v>
      </c>
      <c r="R874" s="1" t="str">
        <f>VLOOKUP(Cohort[[#This Row],[Code]],Codes[],COLUMN(Codes[[#Headers],[Labour History]]),FALSE)</f>
        <v>Yes</v>
      </c>
      <c r="S874" s="1" t="str">
        <f>VLOOKUP(Cohort[[#This Row],[Code]],Codes[],COLUMN(Codes[[#Headers],[Baby Background Information]]),FALSE)</f>
        <v>Yes</v>
      </c>
      <c r="T874" s="1" t="str">
        <f>VLOOKUP(Cohort[[#This Row],[Code]],Codes[],COLUMN(Codes[[#Headers],[EPDS]]),FALSE)</f>
        <v>Yes</v>
      </c>
      <c r="U874" s="1" t="str">
        <f>VLOOKUP(Cohort[[#This Row],[Code]],Codes[],COLUMN(Codes[[#Headers],[Mother''s Medications]]),FALSE)</f>
        <v>Yes</v>
      </c>
      <c r="V874" s="1" t="str">
        <f>VLOOKUP(Cohort[[#This Row],[Code]],Codes[],COLUMN(Codes[[#Headers],[Baby Medications]]),FALSE)</f>
        <v>Yes</v>
      </c>
      <c r="W874" s="1" t="str">
        <f>VLOOKUP(Cohort[[#This Row],[Code]],Codes[],COLUMN(Codes[[#Headers],[Obstetric Histpry]]),FALSE)</f>
        <v>Yes</v>
      </c>
      <c r="X874" s="1" t="str">
        <f>VLOOKUP(Cohort[[#This Row],[Code]],Codes[],COLUMN(Codes[[#Headers],[18 Month Follow on Data]]),FALSE)</f>
        <v>Yes</v>
      </c>
    </row>
    <row r="875" spans="1:24" x14ac:dyDescent="0.2">
      <c r="A875" t="s">
        <v>888</v>
      </c>
      <c r="B875">
        <v>0</v>
      </c>
      <c r="C875">
        <v>0</v>
      </c>
      <c r="D875">
        <v>1</v>
      </c>
      <c r="E875">
        <v>1</v>
      </c>
      <c r="F875">
        <v>0</v>
      </c>
      <c r="G875">
        <v>0</v>
      </c>
      <c r="H875">
        <v>1</v>
      </c>
      <c r="I875" t="str" cm="1">
        <f t="array" ref="I875">TEXT(SUM(10^Code_Mask*(Cohort[[#This Row],[Fetal Pilot Scans, validated or not]:[Has child had an 18 month assessment.  NB this includes limited data, courtesy assessments etc]]&gt;0)),"0000000")</f>
        <v>1100100</v>
      </c>
      <c r="M875" s="1" t="str">
        <f>VLOOKUP(Cohort[[#This Row],[Code]],Codes[],COLUMN(Codes[[#Headers],[Meaning]]),FALSE)</f>
        <v>Fetal scan + term scan, assessed at 18 months</v>
      </c>
      <c r="N875" s="1" t="str">
        <f>VLOOKUP(Cohort[[#This Row],[Code]],Codes[],COLUMN(Codes[[#Headers],[Parents Demographic]]),FALSE)</f>
        <v>Yes</v>
      </c>
      <c r="O875" s="1" t="str">
        <f>VLOOKUP(Cohort[[#This Row],[Code]],Codes[],COLUMN(Codes[[#Headers],[Mother''s Past Medical History]]),FALSE)</f>
        <v>Yes</v>
      </c>
      <c r="P875" s="1" t="str">
        <f>VLOOKUP(Cohort[[#This Row],[Code]],Codes[],COLUMN(Codes[[#Headers],[EDD + Mode of Conception]]),FALSE)</f>
        <v>Yes</v>
      </c>
      <c r="Q875" s="1" t="str">
        <f>VLOOKUP(Cohort[[#This Row],[Code]],Codes[],COLUMN(Codes[[#Headers],[Late Pregnancy History]]),FALSE)</f>
        <v>Yes</v>
      </c>
      <c r="R875" s="1" t="str">
        <f>VLOOKUP(Cohort[[#This Row],[Code]],Codes[],COLUMN(Codes[[#Headers],[Labour History]]),FALSE)</f>
        <v>Yes</v>
      </c>
      <c r="S875" s="1" t="str">
        <f>VLOOKUP(Cohort[[#This Row],[Code]],Codes[],COLUMN(Codes[[#Headers],[Baby Background Information]]),FALSE)</f>
        <v>Yes</v>
      </c>
      <c r="T875" s="1" t="str">
        <f>VLOOKUP(Cohort[[#This Row],[Code]],Codes[],COLUMN(Codes[[#Headers],[EPDS]]),FALSE)</f>
        <v>Yes</v>
      </c>
      <c r="U875" s="1" t="str">
        <f>VLOOKUP(Cohort[[#This Row],[Code]],Codes[],COLUMN(Codes[[#Headers],[Mother''s Medications]]),FALSE)</f>
        <v>Yes</v>
      </c>
      <c r="V875" s="1" t="str">
        <f>VLOOKUP(Cohort[[#This Row],[Code]],Codes[],COLUMN(Codes[[#Headers],[Baby Medications]]),FALSE)</f>
        <v>Yes</v>
      </c>
      <c r="W875" s="1" t="str">
        <f>VLOOKUP(Cohort[[#This Row],[Code]],Codes[],COLUMN(Codes[[#Headers],[Obstetric Histpry]]),FALSE)</f>
        <v>Yes</v>
      </c>
      <c r="X875" s="1" t="str">
        <f>VLOOKUP(Cohort[[#This Row],[Code]],Codes[],COLUMN(Codes[[#Headers],[18 Month Follow on Data]]),FALSE)</f>
        <v>Yes</v>
      </c>
    </row>
    <row r="876" spans="1:24" ht="34" x14ac:dyDescent="0.2">
      <c r="A876" t="s">
        <v>889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 t="str" cm="1">
        <f t="array" ref="I876">TEXT(SUM(10^Code_Mask*(Cohort[[#This Row],[Fetal Pilot Scans, validated or not]:[Has child had an 18 month assessment.  NB this includes limited data, courtesy assessments etc]]&gt;0)),"0000000")</f>
        <v>0000000</v>
      </c>
      <c r="L876" s="1" t="s">
        <v>1213</v>
      </c>
      <c r="M876" s="1" t="str">
        <f>VLOOKUP(Cohort[[#This Row],[Code]],Codes[],COLUMN(Codes[[#Headers],[Meaning]]),FALSE)</f>
        <v>No dHCP data at ll.  ?Enrolment, ?Baby Born, ?EPDS but not cleaned</v>
      </c>
      <c r="N876" s="1" t="str">
        <f>VLOOKUP(Cohort[[#This Row],[Code]],Codes[],COLUMN(Codes[[#Headers],[Parents Demographic]]),FALSE)</f>
        <v>No</v>
      </c>
      <c r="O876" s="1" t="str">
        <f>VLOOKUP(Cohort[[#This Row],[Code]],Codes[],COLUMN(Codes[[#Headers],[Mother''s Past Medical History]]),FALSE)</f>
        <v>No</v>
      </c>
      <c r="P876" s="1" t="str">
        <f>VLOOKUP(Cohort[[#This Row],[Code]],Codes[],COLUMN(Codes[[#Headers],[EDD + Mode of Conception]]),FALSE)</f>
        <v>No</v>
      </c>
      <c r="Q876" s="1" t="str">
        <f>VLOOKUP(Cohort[[#This Row],[Code]],Codes[],COLUMN(Codes[[#Headers],[Late Pregnancy History]]),FALSE)</f>
        <v>No</v>
      </c>
      <c r="R876" s="1" t="str">
        <f>VLOOKUP(Cohort[[#This Row],[Code]],Codes[],COLUMN(Codes[[#Headers],[Labour History]]),FALSE)</f>
        <v>No</v>
      </c>
      <c r="S876" s="1" t="str">
        <f>VLOOKUP(Cohort[[#This Row],[Code]],Codes[],COLUMN(Codes[[#Headers],[Baby Background Information]]),FALSE)</f>
        <v>No</v>
      </c>
      <c r="T876" s="1" t="str">
        <f>VLOOKUP(Cohort[[#This Row],[Code]],Codes[],COLUMN(Codes[[#Headers],[EPDS]]),FALSE)</f>
        <v>No</v>
      </c>
      <c r="U876" s="1" t="str">
        <f>VLOOKUP(Cohort[[#This Row],[Code]],Codes[],COLUMN(Codes[[#Headers],[Mother''s Medications]]),FALSE)</f>
        <v>No</v>
      </c>
      <c r="V876" s="1" t="str">
        <f>VLOOKUP(Cohort[[#This Row],[Code]],Codes[],COLUMN(Codes[[#Headers],[Baby Medications]]),FALSE)</f>
        <v>No</v>
      </c>
      <c r="W876" s="1" t="str">
        <f>VLOOKUP(Cohort[[#This Row],[Code]],Codes[],COLUMN(Codes[[#Headers],[Obstetric Histpry]]),FALSE)</f>
        <v>No</v>
      </c>
      <c r="X876" s="1" t="str">
        <f>VLOOKUP(Cohort[[#This Row],[Code]],Codes[],COLUMN(Codes[[#Headers],[18 Month Follow on Data]]),FALSE)</f>
        <v>No</v>
      </c>
    </row>
    <row r="877" spans="1:24" x14ac:dyDescent="0.2">
      <c r="A877" t="s">
        <v>890</v>
      </c>
      <c r="B877">
        <v>0</v>
      </c>
      <c r="C877">
        <v>0</v>
      </c>
      <c r="D877">
        <v>1</v>
      </c>
      <c r="E877">
        <v>1</v>
      </c>
      <c r="F877">
        <v>0</v>
      </c>
      <c r="G877">
        <v>0</v>
      </c>
      <c r="H877">
        <v>1</v>
      </c>
      <c r="I877" t="str" cm="1">
        <f t="array" ref="I877">TEXT(SUM(10^Code_Mask*(Cohort[[#This Row],[Fetal Pilot Scans, validated or not]:[Has child had an 18 month assessment.  NB this includes limited data, courtesy assessments etc]]&gt;0)),"0000000")</f>
        <v>1100100</v>
      </c>
      <c r="M877" s="1" t="str">
        <f>VLOOKUP(Cohort[[#This Row],[Code]],Codes[],COLUMN(Codes[[#Headers],[Meaning]]),FALSE)</f>
        <v>Fetal scan + term scan, assessed at 18 months</v>
      </c>
      <c r="N877" s="1" t="str">
        <f>VLOOKUP(Cohort[[#This Row],[Code]],Codes[],COLUMN(Codes[[#Headers],[Parents Demographic]]),FALSE)</f>
        <v>Yes</v>
      </c>
      <c r="O877" s="1" t="str">
        <f>VLOOKUP(Cohort[[#This Row],[Code]],Codes[],COLUMN(Codes[[#Headers],[Mother''s Past Medical History]]),FALSE)</f>
        <v>Yes</v>
      </c>
      <c r="P877" s="1" t="str">
        <f>VLOOKUP(Cohort[[#This Row],[Code]],Codes[],COLUMN(Codes[[#Headers],[EDD + Mode of Conception]]),FALSE)</f>
        <v>Yes</v>
      </c>
      <c r="Q877" s="1" t="str">
        <f>VLOOKUP(Cohort[[#This Row],[Code]],Codes[],COLUMN(Codes[[#Headers],[Late Pregnancy History]]),FALSE)</f>
        <v>Yes</v>
      </c>
      <c r="R877" s="1" t="str">
        <f>VLOOKUP(Cohort[[#This Row],[Code]],Codes[],COLUMN(Codes[[#Headers],[Labour History]]),FALSE)</f>
        <v>Yes</v>
      </c>
      <c r="S877" s="1" t="str">
        <f>VLOOKUP(Cohort[[#This Row],[Code]],Codes[],COLUMN(Codes[[#Headers],[Baby Background Information]]),FALSE)</f>
        <v>Yes</v>
      </c>
      <c r="T877" s="1" t="str">
        <f>VLOOKUP(Cohort[[#This Row],[Code]],Codes[],COLUMN(Codes[[#Headers],[EPDS]]),FALSE)</f>
        <v>Yes</v>
      </c>
      <c r="U877" s="1" t="str">
        <f>VLOOKUP(Cohort[[#This Row],[Code]],Codes[],COLUMN(Codes[[#Headers],[Mother''s Medications]]),FALSE)</f>
        <v>Yes</v>
      </c>
      <c r="V877" s="1" t="str">
        <f>VLOOKUP(Cohort[[#This Row],[Code]],Codes[],COLUMN(Codes[[#Headers],[Baby Medications]]),FALSE)</f>
        <v>Yes</v>
      </c>
      <c r="W877" s="1" t="str">
        <f>VLOOKUP(Cohort[[#This Row],[Code]],Codes[],COLUMN(Codes[[#Headers],[Obstetric Histpry]]),FALSE)</f>
        <v>Yes</v>
      </c>
      <c r="X877" s="1" t="str">
        <f>VLOOKUP(Cohort[[#This Row],[Code]],Codes[],COLUMN(Codes[[#Headers],[18 Month Follow on Data]]),FALSE)</f>
        <v>Yes</v>
      </c>
    </row>
    <row r="878" spans="1:24" x14ac:dyDescent="0.2">
      <c r="A878" t="s">
        <v>891</v>
      </c>
      <c r="B878">
        <v>0</v>
      </c>
      <c r="C878">
        <v>0</v>
      </c>
      <c r="D878">
        <v>1</v>
      </c>
      <c r="E878">
        <v>1</v>
      </c>
      <c r="F878">
        <v>0</v>
      </c>
      <c r="G878">
        <v>0</v>
      </c>
      <c r="H878">
        <v>1</v>
      </c>
      <c r="I878" t="str" cm="1">
        <f t="array" ref="I878">TEXT(SUM(10^Code_Mask*(Cohort[[#This Row],[Fetal Pilot Scans, validated or not]:[Has child had an 18 month assessment.  NB this includes limited data, courtesy assessments etc]]&gt;0)),"0000000")</f>
        <v>1100100</v>
      </c>
      <c r="M878" s="1" t="str">
        <f>VLOOKUP(Cohort[[#This Row],[Code]],Codes[],COLUMN(Codes[[#Headers],[Meaning]]),FALSE)</f>
        <v>Fetal scan + term scan, assessed at 18 months</v>
      </c>
      <c r="N878" s="1" t="str">
        <f>VLOOKUP(Cohort[[#This Row],[Code]],Codes[],COLUMN(Codes[[#Headers],[Parents Demographic]]),FALSE)</f>
        <v>Yes</v>
      </c>
      <c r="O878" s="1" t="str">
        <f>VLOOKUP(Cohort[[#This Row],[Code]],Codes[],COLUMN(Codes[[#Headers],[Mother''s Past Medical History]]),FALSE)</f>
        <v>Yes</v>
      </c>
      <c r="P878" s="1" t="str">
        <f>VLOOKUP(Cohort[[#This Row],[Code]],Codes[],COLUMN(Codes[[#Headers],[EDD + Mode of Conception]]),FALSE)</f>
        <v>Yes</v>
      </c>
      <c r="Q878" s="1" t="str">
        <f>VLOOKUP(Cohort[[#This Row],[Code]],Codes[],COLUMN(Codes[[#Headers],[Late Pregnancy History]]),FALSE)</f>
        <v>Yes</v>
      </c>
      <c r="R878" s="1" t="str">
        <f>VLOOKUP(Cohort[[#This Row],[Code]],Codes[],COLUMN(Codes[[#Headers],[Labour History]]),FALSE)</f>
        <v>Yes</v>
      </c>
      <c r="S878" s="1" t="str">
        <f>VLOOKUP(Cohort[[#This Row],[Code]],Codes[],COLUMN(Codes[[#Headers],[Baby Background Information]]),FALSE)</f>
        <v>Yes</v>
      </c>
      <c r="T878" s="1" t="str">
        <f>VLOOKUP(Cohort[[#This Row],[Code]],Codes[],COLUMN(Codes[[#Headers],[EPDS]]),FALSE)</f>
        <v>Yes</v>
      </c>
      <c r="U878" s="1" t="str">
        <f>VLOOKUP(Cohort[[#This Row],[Code]],Codes[],COLUMN(Codes[[#Headers],[Mother''s Medications]]),FALSE)</f>
        <v>Yes</v>
      </c>
      <c r="V878" s="1" t="str">
        <f>VLOOKUP(Cohort[[#This Row],[Code]],Codes[],COLUMN(Codes[[#Headers],[Baby Medications]]),FALSE)</f>
        <v>Yes</v>
      </c>
      <c r="W878" s="1" t="str">
        <f>VLOOKUP(Cohort[[#This Row],[Code]],Codes[],COLUMN(Codes[[#Headers],[Obstetric Histpry]]),FALSE)</f>
        <v>Yes</v>
      </c>
      <c r="X878" s="1" t="str">
        <f>VLOOKUP(Cohort[[#This Row],[Code]],Codes[],COLUMN(Codes[[#Headers],[18 Month Follow on Data]]),FALSE)</f>
        <v>Yes</v>
      </c>
    </row>
    <row r="879" spans="1:24" x14ac:dyDescent="0.2">
      <c r="A879" t="s">
        <v>892</v>
      </c>
      <c r="B879">
        <v>0</v>
      </c>
      <c r="C879">
        <v>0</v>
      </c>
      <c r="D879">
        <v>1</v>
      </c>
      <c r="E879">
        <v>1</v>
      </c>
      <c r="F879">
        <v>0</v>
      </c>
      <c r="G879">
        <v>0</v>
      </c>
      <c r="H879">
        <v>0</v>
      </c>
      <c r="I879" t="str" cm="1">
        <f t="array" ref="I879">TEXT(SUM(10^Code_Mask*(Cohort[[#This Row],[Fetal Pilot Scans, validated or not]:[Has child had an 18 month assessment.  NB this includes limited data, courtesy assessments etc]]&gt;0)),"0000000")</f>
        <v>1100000</v>
      </c>
      <c r="M879" s="1" t="str">
        <f>VLOOKUP(Cohort[[#This Row],[Code]],Codes[],COLUMN(Codes[[#Headers],[Meaning]]),FALSE)</f>
        <v>Fetal scan + term scan, not assessed</v>
      </c>
      <c r="N879" s="1" t="str">
        <f>VLOOKUP(Cohort[[#This Row],[Code]],Codes[],COLUMN(Codes[[#Headers],[Parents Demographic]]),FALSE)</f>
        <v>Yes</v>
      </c>
      <c r="O879" s="1" t="str">
        <f>VLOOKUP(Cohort[[#This Row],[Code]],Codes[],COLUMN(Codes[[#Headers],[Mother''s Past Medical History]]),FALSE)</f>
        <v>Yes</v>
      </c>
      <c r="P879" s="1" t="str">
        <f>VLOOKUP(Cohort[[#This Row],[Code]],Codes[],COLUMN(Codes[[#Headers],[EDD + Mode of Conception]]),FALSE)</f>
        <v>Yes</v>
      </c>
      <c r="Q879" s="1" t="str">
        <f>VLOOKUP(Cohort[[#This Row],[Code]],Codes[],COLUMN(Codes[[#Headers],[Late Pregnancy History]]),FALSE)</f>
        <v>Yes</v>
      </c>
      <c r="R879" s="1" t="str">
        <f>VLOOKUP(Cohort[[#This Row],[Code]],Codes[],COLUMN(Codes[[#Headers],[Labour History]]),FALSE)</f>
        <v>Yes</v>
      </c>
      <c r="S879" s="1" t="str">
        <f>VLOOKUP(Cohort[[#This Row],[Code]],Codes[],COLUMN(Codes[[#Headers],[Baby Background Information]]),FALSE)</f>
        <v>Yes</v>
      </c>
      <c r="T879" s="1" t="str">
        <f>VLOOKUP(Cohort[[#This Row],[Code]],Codes[],COLUMN(Codes[[#Headers],[EPDS]]),FALSE)</f>
        <v>Yes</v>
      </c>
      <c r="U879" s="1" t="str">
        <f>VLOOKUP(Cohort[[#This Row],[Code]],Codes[],COLUMN(Codes[[#Headers],[Mother''s Medications]]),FALSE)</f>
        <v>Yes</v>
      </c>
      <c r="V879" s="1" t="str">
        <f>VLOOKUP(Cohort[[#This Row],[Code]],Codes[],COLUMN(Codes[[#Headers],[Baby Medications]]),FALSE)</f>
        <v>Yes</v>
      </c>
      <c r="W879" s="1" t="str">
        <f>VLOOKUP(Cohort[[#This Row],[Code]],Codes[],COLUMN(Codes[[#Headers],[Obstetric Histpry]]),FALSE)</f>
        <v>Yes</v>
      </c>
      <c r="X879" s="1" t="str">
        <f>VLOOKUP(Cohort[[#This Row],[Code]],Codes[],COLUMN(Codes[[#Headers],[18 Month Follow on Data]]),FALSE)</f>
        <v>No</v>
      </c>
    </row>
    <row r="880" spans="1:24" x14ac:dyDescent="0.2">
      <c r="A880" t="s">
        <v>893</v>
      </c>
      <c r="B880">
        <v>0</v>
      </c>
      <c r="C880">
        <v>0</v>
      </c>
      <c r="D880">
        <v>1</v>
      </c>
      <c r="E880">
        <v>0</v>
      </c>
      <c r="F880">
        <v>0</v>
      </c>
      <c r="G880">
        <v>0</v>
      </c>
      <c r="H880">
        <v>0</v>
      </c>
      <c r="I880" t="str" cm="1">
        <f t="array" ref="I880">TEXT(SUM(10^Code_Mask*(Cohort[[#This Row],[Fetal Pilot Scans, validated or not]:[Has child had an 18 month assessment.  NB this includes limited data, courtesy assessments etc]]&gt;0)),"0000000")</f>
        <v>1000000</v>
      </c>
      <c r="M880" s="1" t="str">
        <f>VLOOKUP(Cohort[[#This Row],[Code]],Codes[],COLUMN(Codes[[#Headers],[Meaning]]),FALSE)</f>
        <v>Fetal scan, no other scans, not assessed</v>
      </c>
      <c r="N880" s="1" t="str">
        <f>VLOOKUP(Cohort[[#This Row],[Code]],Codes[],COLUMN(Codes[[#Headers],[Parents Demographic]]),FALSE)</f>
        <v>Yes</v>
      </c>
      <c r="O880" s="1" t="str">
        <f>VLOOKUP(Cohort[[#This Row],[Code]],Codes[],COLUMN(Codes[[#Headers],[Mother''s Past Medical History]]),FALSE)</f>
        <v>Yes</v>
      </c>
      <c r="P880" s="1" t="str">
        <f>VLOOKUP(Cohort[[#This Row],[Code]],Codes[],COLUMN(Codes[[#Headers],[EDD + Mode of Conception]]),FALSE)</f>
        <v>Yes</v>
      </c>
      <c r="Q880" s="1" t="str">
        <f>VLOOKUP(Cohort[[#This Row],[Code]],Codes[],COLUMN(Codes[[#Headers],[Late Pregnancy History]]),FALSE)</f>
        <v>Yes</v>
      </c>
      <c r="R880" s="1" t="str">
        <f>VLOOKUP(Cohort[[#This Row],[Code]],Codes[],COLUMN(Codes[[#Headers],[Labour History]]),FALSE)</f>
        <v>Yes</v>
      </c>
      <c r="S880" s="1" t="str">
        <f>VLOOKUP(Cohort[[#This Row],[Code]],Codes[],COLUMN(Codes[[#Headers],[Baby Background Information]]),FALSE)</f>
        <v>Yes</v>
      </c>
      <c r="T880" s="1" t="str">
        <f>VLOOKUP(Cohort[[#This Row],[Code]],Codes[],COLUMN(Codes[[#Headers],[EPDS]]),FALSE)</f>
        <v>Yes</v>
      </c>
      <c r="U880" s="1" t="str">
        <f>VLOOKUP(Cohort[[#This Row],[Code]],Codes[],COLUMN(Codes[[#Headers],[Mother''s Medications]]),FALSE)</f>
        <v>Yes</v>
      </c>
      <c r="V880" s="1" t="str">
        <f>VLOOKUP(Cohort[[#This Row],[Code]],Codes[],COLUMN(Codes[[#Headers],[Baby Medications]]),FALSE)</f>
        <v>Yes</v>
      </c>
      <c r="W880" s="1" t="str">
        <f>VLOOKUP(Cohort[[#This Row],[Code]],Codes[],COLUMN(Codes[[#Headers],[Obstetric Histpry]]),FALSE)</f>
        <v>Yes</v>
      </c>
      <c r="X880" s="1" t="str">
        <f>VLOOKUP(Cohort[[#This Row],[Code]],Codes[],COLUMN(Codes[[#Headers],[18 Month Follow on Data]]),FALSE)</f>
        <v>No</v>
      </c>
    </row>
    <row r="881" spans="1:24" x14ac:dyDescent="0.2">
      <c r="A881" t="s">
        <v>894</v>
      </c>
      <c r="B881">
        <v>0</v>
      </c>
      <c r="C881">
        <v>0</v>
      </c>
      <c r="D881">
        <v>0</v>
      </c>
      <c r="E881">
        <v>0</v>
      </c>
      <c r="F881">
        <v>1</v>
      </c>
      <c r="G881">
        <v>1</v>
      </c>
      <c r="H881">
        <v>0</v>
      </c>
      <c r="I881" t="str" cm="1">
        <f t="array" ref="I881">TEXT(SUM(10^Code_Mask*(Cohort[[#This Row],[Fetal Pilot Scans, validated or not]:[Has child had an 18 month assessment.  NB this includes limited data, courtesy assessments etc]]&gt;0)),"0000000")</f>
        <v>0011000</v>
      </c>
      <c r="M881" s="1" t="str">
        <f>VLOOKUP(Cohort[[#This Row],[Code]],Codes[],COLUMN(Codes[[#Headers],[Meaning]]),FALSE)</f>
        <v>Pre-term and pre-term at term scans, not assessed</v>
      </c>
      <c r="N881" s="1" t="str">
        <f>VLOOKUP(Cohort[[#This Row],[Code]],Codes[],COLUMN(Codes[[#Headers],[Parents Demographic]]),FALSE)</f>
        <v>Yes</v>
      </c>
      <c r="O881" s="1" t="str">
        <f>VLOOKUP(Cohort[[#This Row],[Code]],Codes[],COLUMN(Codes[[#Headers],[Mother''s Past Medical History]]),FALSE)</f>
        <v>Yes</v>
      </c>
      <c r="P881" s="1" t="str">
        <f>VLOOKUP(Cohort[[#This Row],[Code]],Codes[],COLUMN(Codes[[#Headers],[EDD + Mode of Conception]]),FALSE)</f>
        <v>Yes</v>
      </c>
      <c r="Q881" s="1" t="str">
        <f>VLOOKUP(Cohort[[#This Row],[Code]],Codes[],COLUMN(Codes[[#Headers],[Late Pregnancy History]]),FALSE)</f>
        <v>Yes</v>
      </c>
      <c r="R881" s="1" t="str">
        <f>VLOOKUP(Cohort[[#This Row],[Code]],Codes[],COLUMN(Codes[[#Headers],[Labour History]]),FALSE)</f>
        <v>Yes</v>
      </c>
      <c r="S881" s="1" t="str">
        <f>VLOOKUP(Cohort[[#This Row],[Code]],Codes[],COLUMN(Codes[[#Headers],[Baby Background Information]]),FALSE)</f>
        <v>Yes</v>
      </c>
      <c r="T881" s="1" t="str">
        <f>VLOOKUP(Cohort[[#This Row],[Code]],Codes[],COLUMN(Codes[[#Headers],[EPDS]]),FALSE)</f>
        <v>Yes</v>
      </c>
      <c r="U881" s="1" t="str">
        <f>VLOOKUP(Cohort[[#This Row],[Code]],Codes[],COLUMN(Codes[[#Headers],[Mother''s Medications]]),FALSE)</f>
        <v>Yes</v>
      </c>
      <c r="V881" s="1" t="str">
        <f>VLOOKUP(Cohort[[#This Row],[Code]],Codes[],COLUMN(Codes[[#Headers],[Baby Medications]]),FALSE)</f>
        <v>Yes</v>
      </c>
      <c r="W881" s="1" t="str">
        <f>VLOOKUP(Cohort[[#This Row],[Code]],Codes[],COLUMN(Codes[[#Headers],[Obstetric Histpry]]),FALSE)</f>
        <v>Yes</v>
      </c>
      <c r="X881" s="1" t="str">
        <f>VLOOKUP(Cohort[[#This Row],[Code]],Codes[],COLUMN(Codes[[#Headers],[18 Month Follow on Data]]),FALSE)</f>
        <v>No</v>
      </c>
    </row>
    <row r="882" spans="1:24" x14ac:dyDescent="0.2">
      <c r="A882" t="s">
        <v>895</v>
      </c>
      <c r="B882">
        <v>0</v>
      </c>
      <c r="C882">
        <v>0</v>
      </c>
      <c r="D882">
        <v>1</v>
      </c>
      <c r="E882">
        <v>0</v>
      </c>
      <c r="F882">
        <v>0</v>
      </c>
      <c r="G882">
        <v>0</v>
      </c>
      <c r="H882">
        <v>1</v>
      </c>
      <c r="I882" t="str" cm="1">
        <f t="array" ref="I882">TEXT(SUM(10^Code_Mask*(Cohort[[#This Row],[Fetal Pilot Scans, validated or not]:[Has child had an 18 month assessment.  NB this includes limited data, courtesy assessments etc]]&gt;0)),"0000000")</f>
        <v>1000100</v>
      </c>
      <c r="M882" s="1" t="str">
        <f>VLOOKUP(Cohort[[#This Row],[Code]],Codes[],COLUMN(Codes[[#Headers],[Meaning]]),FALSE)</f>
        <v>Fetal scan, no other scans, assessed at 18 months.</v>
      </c>
      <c r="N882" s="1" t="str">
        <f>VLOOKUP(Cohort[[#This Row],[Code]],Codes[],COLUMN(Codes[[#Headers],[Parents Demographic]]),FALSE)</f>
        <v>Yes</v>
      </c>
      <c r="O882" s="1" t="str">
        <f>VLOOKUP(Cohort[[#This Row],[Code]],Codes[],COLUMN(Codes[[#Headers],[Mother''s Past Medical History]]),FALSE)</f>
        <v>Yes</v>
      </c>
      <c r="P882" s="1" t="str">
        <f>VLOOKUP(Cohort[[#This Row],[Code]],Codes[],COLUMN(Codes[[#Headers],[EDD + Mode of Conception]]),FALSE)</f>
        <v>Yes</v>
      </c>
      <c r="Q882" s="1" t="str">
        <f>VLOOKUP(Cohort[[#This Row],[Code]],Codes[],COLUMN(Codes[[#Headers],[Late Pregnancy History]]),FALSE)</f>
        <v>Yes</v>
      </c>
      <c r="R882" s="1" t="str">
        <f>VLOOKUP(Cohort[[#This Row],[Code]],Codes[],COLUMN(Codes[[#Headers],[Labour History]]),FALSE)</f>
        <v>Yes</v>
      </c>
      <c r="S882" s="1" t="str">
        <f>VLOOKUP(Cohort[[#This Row],[Code]],Codes[],COLUMN(Codes[[#Headers],[Baby Background Information]]),FALSE)</f>
        <v>Yes</v>
      </c>
      <c r="T882" s="1" t="str">
        <f>VLOOKUP(Cohort[[#This Row],[Code]],Codes[],COLUMN(Codes[[#Headers],[EPDS]]),FALSE)</f>
        <v>Yes</v>
      </c>
      <c r="U882" s="1" t="str">
        <f>VLOOKUP(Cohort[[#This Row],[Code]],Codes[],COLUMN(Codes[[#Headers],[Mother''s Medications]]),FALSE)</f>
        <v>Yes</v>
      </c>
      <c r="V882" s="1" t="str">
        <f>VLOOKUP(Cohort[[#This Row],[Code]],Codes[],COLUMN(Codes[[#Headers],[Baby Medications]]),FALSE)</f>
        <v>Yes</v>
      </c>
      <c r="W882" s="1" t="str">
        <f>VLOOKUP(Cohort[[#This Row],[Code]],Codes[],COLUMN(Codes[[#Headers],[Obstetric Histpry]]),FALSE)</f>
        <v>Yes</v>
      </c>
      <c r="X882" s="1" t="str">
        <f>VLOOKUP(Cohort[[#This Row],[Code]],Codes[],COLUMN(Codes[[#Headers],[18 Month Follow on Data]]),FALSE)</f>
        <v>Yes</v>
      </c>
    </row>
    <row r="883" spans="1:24" x14ac:dyDescent="0.2">
      <c r="A883" t="s">
        <v>896</v>
      </c>
      <c r="B883">
        <v>0</v>
      </c>
      <c r="C883">
        <v>0</v>
      </c>
      <c r="D883">
        <v>1</v>
      </c>
      <c r="E883">
        <v>1</v>
      </c>
      <c r="F883">
        <v>0</v>
      </c>
      <c r="G883">
        <v>0</v>
      </c>
      <c r="H883">
        <v>0</v>
      </c>
      <c r="I883" t="str" cm="1">
        <f t="array" ref="I883">TEXT(SUM(10^Code_Mask*(Cohort[[#This Row],[Fetal Pilot Scans, validated or not]:[Has child had an 18 month assessment.  NB this includes limited data, courtesy assessments etc]]&gt;0)),"0000000")</f>
        <v>1100000</v>
      </c>
      <c r="M883" s="1" t="str">
        <f>VLOOKUP(Cohort[[#This Row],[Code]],Codes[],COLUMN(Codes[[#Headers],[Meaning]]),FALSE)</f>
        <v>Fetal scan + term scan, not assessed</v>
      </c>
      <c r="N883" s="1" t="str">
        <f>VLOOKUP(Cohort[[#This Row],[Code]],Codes[],COLUMN(Codes[[#Headers],[Parents Demographic]]),FALSE)</f>
        <v>Yes</v>
      </c>
      <c r="O883" s="1" t="str">
        <f>VLOOKUP(Cohort[[#This Row],[Code]],Codes[],COLUMN(Codes[[#Headers],[Mother''s Past Medical History]]),FALSE)</f>
        <v>Yes</v>
      </c>
      <c r="P883" s="1" t="str">
        <f>VLOOKUP(Cohort[[#This Row],[Code]],Codes[],COLUMN(Codes[[#Headers],[EDD + Mode of Conception]]),FALSE)</f>
        <v>Yes</v>
      </c>
      <c r="Q883" s="1" t="str">
        <f>VLOOKUP(Cohort[[#This Row],[Code]],Codes[],COLUMN(Codes[[#Headers],[Late Pregnancy History]]),FALSE)</f>
        <v>Yes</v>
      </c>
      <c r="R883" s="1" t="str">
        <f>VLOOKUP(Cohort[[#This Row],[Code]],Codes[],COLUMN(Codes[[#Headers],[Labour History]]),FALSE)</f>
        <v>Yes</v>
      </c>
      <c r="S883" s="1" t="str">
        <f>VLOOKUP(Cohort[[#This Row],[Code]],Codes[],COLUMN(Codes[[#Headers],[Baby Background Information]]),FALSE)</f>
        <v>Yes</v>
      </c>
      <c r="T883" s="1" t="str">
        <f>VLOOKUP(Cohort[[#This Row],[Code]],Codes[],COLUMN(Codes[[#Headers],[EPDS]]),FALSE)</f>
        <v>Yes</v>
      </c>
      <c r="U883" s="1" t="str">
        <f>VLOOKUP(Cohort[[#This Row],[Code]],Codes[],COLUMN(Codes[[#Headers],[Mother''s Medications]]),FALSE)</f>
        <v>Yes</v>
      </c>
      <c r="V883" s="1" t="str">
        <f>VLOOKUP(Cohort[[#This Row],[Code]],Codes[],COLUMN(Codes[[#Headers],[Baby Medications]]),FALSE)</f>
        <v>Yes</v>
      </c>
      <c r="W883" s="1" t="str">
        <f>VLOOKUP(Cohort[[#This Row],[Code]],Codes[],COLUMN(Codes[[#Headers],[Obstetric Histpry]]),FALSE)</f>
        <v>Yes</v>
      </c>
      <c r="X883" s="1" t="str">
        <f>VLOOKUP(Cohort[[#This Row],[Code]],Codes[],COLUMN(Codes[[#Headers],[18 Month Follow on Data]]),FALSE)</f>
        <v>No</v>
      </c>
    </row>
    <row r="884" spans="1:24" x14ac:dyDescent="0.2">
      <c r="A884" t="s">
        <v>897</v>
      </c>
      <c r="B884">
        <v>0</v>
      </c>
      <c r="C884">
        <v>0</v>
      </c>
      <c r="D884">
        <v>0</v>
      </c>
      <c r="E884">
        <v>0</v>
      </c>
      <c r="F884">
        <v>1</v>
      </c>
      <c r="G884">
        <v>1</v>
      </c>
      <c r="H884">
        <v>1</v>
      </c>
      <c r="I884" t="str" cm="1">
        <f t="array" ref="I884">TEXT(SUM(10^Code_Mask*(Cohort[[#This Row],[Fetal Pilot Scans, validated or not]:[Has child had an 18 month assessment.  NB this includes limited data, courtesy assessments etc]]&gt;0)),"0000000")</f>
        <v>0011100</v>
      </c>
      <c r="M884" s="1" t="str">
        <f>VLOOKUP(Cohort[[#This Row],[Code]],Codes[],COLUMN(Codes[[#Headers],[Meaning]]),FALSE)</f>
        <v>Pre-term and pre-term at term scans, assessed at 18 months</v>
      </c>
      <c r="N884" s="1" t="str">
        <f>VLOOKUP(Cohort[[#This Row],[Code]],Codes[],COLUMN(Codes[[#Headers],[Parents Demographic]]),FALSE)</f>
        <v>Yes</v>
      </c>
      <c r="O884" s="1" t="str">
        <f>VLOOKUP(Cohort[[#This Row],[Code]],Codes[],COLUMN(Codes[[#Headers],[Mother''s Past Medical History]]),FALSE)</f>
        <v>Yes</v>
      </c>
      <c r="P884" s="1" t="str">
        <f>VLOOKUP(Cohort[[#This Row],[Code]],Codes[],COLUMN(Codes[[#Headers],[EDD + Mode of Conception]]),FALSE)</f>
        <v>Yes</v>
      </c>
      <c r="Q884" s="1" t="str">
        <f>VLOOKUP(Cohort[[#This Row],[Code]],Codes[],COLUMN(Codes[[#Headers],[Late Pregnancy History]]),FALSE)</f>
        <v>Yes</v>
      </c>
      <c r="R884" s="1" t="str">
        <f>VLOOKUP(Cohort[[#This Row],[Code]],Codes[],COLUMN(Codes[[#Headers],[Labour History]]),FALSE)</f>
        <v>Yes</v>
      </c>
      <c r="S884" s="1" t="str">
        <f>VLOOKUP(Cohort[[#This Row],[Code]],Codes[],COLUMN(Codes[[#Headers],[Baby Background Information]]),FALSE)</f>
        <v>Yes</v>
      </c>
      <c r="T884" s="1" t="str">
        <f>VLOOKUP(Cohort[[#This Row],[Code]],Codes[],COLUMN(Codes[[#Headers],[EPDS]]),FALSE)</f>
        <v>Yes</v>
      </c>
      <c r="U884" s="1" t="str">
        <f>VLOOKUP(Cohort[[#This Row],[Code]],Codes[],COLUMN(Codes[[#Headers],[Mother''s Medications]]),FALSE)</f>
        <v>Yes</v>
      </c>
      <c r="V884" s="1" t="str">
        <f>VLOOKUP(Cohort[[#This Row],[Code]],Codes[],COLUMN(Codes[[#Headers],[Baby Medications]]),FALSE)</f>
        <v>Yes</v>
      </c>
      <c r="W884" s="1" t="str">
        <f>VLOOKUP(Cohort[[#This Row],[Code]],Codes[],COLUMN(Codes[[#Headers],[Obstetric Histpry]]),FALSE)</f>
        <v>Yes</v>
      </c>
      <c r="X884" s="1" t="str">
        <f>VLOOKUP(Cohort[[#This Row],[Code]],Codes[],COLUMN(Codes[[#Headers],[18 Month Follow on Data]]),FALSE)</f>
        <v>Yes</v>
      </c>
    </row>
    <row r="885" spans="1:24" x14ac:dyDescent="0.2">
      <c r="A885" t="s">
        <v>898</v>
      </c>
      <c r="B885">
        <v>0</v>
      </c>
      <c r="C885">
        <v>0</v>
      </c>
      <c r="D885">
        <v>1</v>
      </c>
      <c r="E885">
        <v>0</v>
      </c>
      <c r="F885">
        <v>0</v>
      </c>
      <c r="G885">
        <v>0</v>
      </c>
      <c r="H885">
        <v>0</v>
      </c>
      <c r="I885" t="str" cm="1">
        <f t="array" ref="I885">TEXT(SUM(10^Code_Mask*(Cohort[[#This Row],[Fetal Pilot Scans, validated or not]:[Has child had an 18 month assessment.  NB this includes limited data, courtesy assessments etc]]&gt;0)),"0000000")</f>
        <v>1000000</v>
      </c>
      <c r="M885" s="1" t="str">
        <f>VLOOKUP(Cohort[[#This Row],[Code]],Codes[],COLUMN(Codes[[#Headers],[Meaning]]),FALSE)</f>
        <v>Fetal scan, no other scans, not assessed</v>
      </c>
      <c r="N885" s="1" t="str">
        <f>VLOOKUP(Cohort[[#This Row],[Code]],Codes[],COLUMN(Codes[[#Headers],[Parents Demographic]]),FALSE)</f>
        <v>Yes</v>
      </c>
      <c r="O885" s="1" t="str">
        <f>VLOOKUP(Cohort[[#This Row],[Code]],Codes[],COLUMN(Codes[[#Headers],[Mother''s Past Medical History]]),FALSE)</f>
        <v>Yes</v>
      </c>
      <c r="P885" s="1" t="str">
        <f>VLOOKUP(Cohort[[#This Row],[Code]],Codes[],COLUMN(Codes[[#Headers],[EDD + Mode of Conception]]),FALSE)</f>
        <v>Yes</v>
      </c>
      <c r="Q885" s="1" t="str">
        <f>VLOOKUP(Cohort[[#This Row],[Code]],Codes[],COLUMN(Codes[[#Headers],[Late Pregnancy History]]),FALSE)</f>
        <v>Yes</v>
      </c>
      <c r="R885" s="1" t="str">
        <f>VLOOKUP(Cohort[[#This Row],[Code]],Codes[],COLUMN(Codes[[#Headers],[Labour History]]),FALSE)</f>
        <v>Yes</v>
      </c>
      <c r="S885" s="1" t="str">
        <f>VLOOKUP(Cohort[[#This Row],[Code]],Codes[],COLUMN(Codes[[#Headers],[Baby Background Information]]),FALSE)</f>
        <v>Yes</v>
      </c>
      <c r="T885" s="1" t="str">
        <f>VLOOKUP(Cohort[[#This Row],[Code]],Codes[],COLUMN(Codes[[#Headers],[EPDS]]),FALSE)</f>
        <v>Yes</v>
      </c>
      <c r="U885" s="1" t="str">
        <f>VLOOKUP(Cohort[[#This Row],[Code]],Codes[],COLUMN(Codes[[#Headers],[Mother''s Medications]]),FALSE)</f>
        <v>Yes</v>
      </c>
      <c r="V885" s="1" t="str">
        <f>VLOOKUP(Cohort[[#This Row],[Code]],Codes[],COLUMN(Codes[[#Headers],[Baby Medications]]),FALSE)</f>
        <v>Yes</v>
      </c>
      <c r="W885" s="1" t="str">
        <f>VLOOKUP(Cohort[[#This Row],[Code]],Codes[],COLUMN(Codes[[#Headers],[Obstetric Histpry]]),FALSE)</f>
        <v>Yes</v>
      </c>
      <c r="X885" s="1" t="str">
        <f>VLOOKUP(Cohort[[#This Row],[Code]],Codes[],COLUMN(Codes[[#Headers],[18 Month Follow on Data]]),FALSE)</f>
        <v>No</v>
      </c>
    </row>
    <row r="886" spans="1:24" x14ac:dyDescent="0.2">
      <c r="A886" t="s">
        <v>899</v>
      </c>
      <c r="B886">
        <v>0</v>
      </c>
      <c r="C886">
        <v>0</v>
      </c>
      <c r="D886">
        <v>1</v>
      </c>
      <c r="E886">
        <v>1</v>
      </c>
      <c r="F886">
        <v>0</v>
      </c>
      <c r="G886">
        <v>0</v>
      </c>
      <c r="H886">
        <v>0</v>
      </c>
      <c r="I886" t="str" cm="1">
        <f t="array" ref="I886">TEXT(SUM(10^Code_Mask*(Cohort[[#This Row],[Fetal Pilot Scans, validated or not]:[Has child had an 18 month assessment.  NB this includes limited data, courtesy assessments etc]]&gt;0)),"0000000")</f>
        <v>1100000</v>
      </c>
      <c r="M886" s="1" t="str">
        <f>VLOOKUP(Cohort[[#This Row],[Code]],Codes[],COLUMN(Codes[[#Headers],[Meaning]]),FALSE)</f>
        <v>Fetal scan + term scan, not assessed</v>
      </c>
      <c r="N886" s="1" t="str">
        <f>VLOOKUP(Cohort[[#This Row],[Code]],Codes[],COLUMN(Codes[[#Headers],[Parents Demographic]]),FALSE)</f>
        <v>Yes</v>
      </c>
      <c r="O886" s="1" t="str">
        <f>VLOOKUP(Cohort[[#This Row],[Code]],Codes[],COLUMN(Codes[[#Headers],[Mother''s Past Medical History]]),FALSE)</f>
        <v>Yes</v>
      </c>
      <c r="P886" s="1" t="str">
        <f>VLOOKUP(Cohort[[#This Row],[Code]],Codes[],COLUMN(Codes[[#Headers],[EDD + Mode of Conception]]),FALSE)</f>
        <v>Yes</v>
      </c>
      <c r="Q886" s="1" t="str">
        <f>VLOOKUP(Cohort[[#This Row],[Code]],Codes[],COLUMN(Codes[[#Headers],[Late Pregnancy History]]),FALSE)</f>
        <v>Yes</v>
      </c>
      <c r="R886" s="1" t="str">
        <f>VLOOKUP(Cohort[[#This Row],[Code]],Codes[],COLUMN(Codes[[#Headers],[Labour History]]),FALSE)</f>
        <v>Yes</v>
      </c>
      <c r="S886" s="1" t="str">
        <f>VLOOKUP(Cohort[[#This Row],[Code]],Codes[],COLUMN(Codes[[#Headers],[Baby Background Information]]),FALSE)</f>
        <v>Yes</v>
      </c>
      <c r="T886" s="1" t="str">
        <f>VLOOKUP(Cohort[[#This Row],[Code]],Codes[],COLUMN(Codes[[#Headers],[EPDS]]),FALSE)</f>
        <v>Yes</v>
      </c>
      <c r="U886" s="1" t="str">
        <f>VLOOKUP(Cohort[[#This Row],[Code]],Codes[],COLUMN(Codes[[#Headers],[Mother''s Medications]]),FALSE)</f>
        <v>Yes</v>
      </c>
      <c r="V886" s="1" t="str">
        <f>VLOOKUP(Cohort[[#This Row],[Code]],Codes[],COLUMN(Codes[[#Headers],[Baby Medications]]),FALSE)</f>
        <v>Yes</v>
      </c>
      <c r="W886" s="1" t="str">
        <f>VLOOKUP(Cohort[[#This Row],[Code]],Codes[],COLUMN(Codes[[#Headers],[Obstetric Histpry]]),FALSE)</f>
        <v>Yes</v>
      </c>
      <c r="X886" s="1" t="str">
        <f>VLOOKUP(Cohort[[#This Row],[Code]],Codes[],COLUMN(Codes[[#Headers],[18 Month Follow on Data]]),FALSE)</f>
        <v>No</v>
      </c>
    </row>
    <row r="887" spans="1:24" x14ac:dyDescent="0.2">
      <c r="A887" t="s">
        <v>900</v>
      </c>
      <c r="B887">
        <v>0</v>
      </c>
      <c r="C887">
        <v>0</v>
      </c>
      <c r="D887">
        <v>1</v>
      </c>
      <c r="E887">
        <v>1</v>
      </c>
      <c r="F887">
        <v>0</v>
      </c>
      <c r="G887">
        <v>0</v>
      </c>
      <c r="H887">
        <v>1</v>
      </c>
      <c r="I887" t="str" cm="1">
        <f t="array" ref="I887">TEXT(SUM(10^Code_Mask*(Cohort[[#This Row],[Fetal Pilot Scans, validated or not]:[Has child had an 18 month assessment.  NB this includes limited data, courtesy assessments etc]]&gt;0)),"0000000")</f>
        <v>1100100</v>
      </c>
      <c r="M887" s="1" t="str">
        <f>VLOOKUP(Cohort[[#This Row],[Code]],Codes[],COLUMN(Codes[[#Headers],[Meaning]]),FALSE)</f>
        <v>Fetal scan + term scan, assessed at 18 months</v>
      </c>
      <c r="N887" s="1" t="str">
        <f>VLOOKUP(Cohort[[#This Row],[Code]],Codes[],COLUMN(Codes[[#Headers],[Parents Demographic]]),FALSE)</f>
        <v>Yes</v>
      </c>
      <c r="O887" s="1" t="str">
        <f>VLOOKUP(Cohort[[#This Row],[Code]],Codes[],COLUMN(Codes[[#Headers],[Mother''s Past Medical History]]),FALSE)</f>
        <v>Yes</v>
      </c>
      <c r="P887" s="1" t="str">
        <f>VLOOKUP(Cohort[[#This Row],[Code]],Codes[],COLUMN(Codes[[#Headers],[EDD + Mode of Conception]]),FALSE)</f>
        <v>Yes</v>
      </c>
      <c r="Q887" s="1" t="str">
        <f>VLOOKUP(Cohort[[#This Row],[Code]],Codes[],COLUMN(Codes[[#Headers],[Late Pregnancy History]]),FALSE)</f>
        <v>Yes</v>
      </c>
      <c r="R887" s="1" t="str">
        <f>VLOOKUP(Cohort[[#This Row],[Code]],Codes[],COLUMN(Codes[[#Headers],[Labour History]]),FALSE)</f>
        <v>Yes</v>
      </c>
      <c r="S887" s="1" t="str">
        <f>VLOOKUP(Cohort[[#This Row],[Code]],Codes[],COLUMN(Codes[[#Headers],[Baby Background Information]]),FALSE)</f>
        <v>Yes</v>
      </c>
      <c r="T887" s="1" t="str">
        <f>VLOOKUP(Cohort[[#This Row],[Code]],Codes[],COLUMN(Codes[[#Headers],[EPDS]]),FALSE)</f>
        <v>Yes</v>
      </c>
      <c r="U887" s="1" t="str">
        <f>VLOOKUP(Cohort[[#This Row],[Code]],Codes[],COLUMN(Codes[[#Headers],[Mother''s Medications]]),FALSE)</f>
        <v>Yes</v>
      </c>
      <c r="V887" s="1" t="str">
        <f>VLOOKUP(Cohort[[#This Row],[Code]],Codes[],COLUMN(Codes[[#Headers],[Baby Medications]]),FALSE)</f>
        <v>Yes</v>
      </c>
      <c r="W887" s="1" t="str">
        <f>VLOOKUP(Cohort[[#This Row],[Code]],Codes[],COLUMN(Codes[[#Headers],[Obstetric Histpry]]),FALSE)</f>
        <v>Yes</v>
      </c>
      <c r="X887" s="1" t="str">
        <f>VLOOKUP(Cohort[[#This Row],[Code]],Codes[],COLUMN(Codes[[#Headers],[18 Month Follow on Data]]),FALSE)</f>
        <v>Yes</v>
      </c>
    </row>
    <row r="888" spans="1:24" x14ac:dyDescent="0.2">
      <c r="A888" t="s">
        <v>901</v>
      </c>
      <c r="B888">
        <v>0</v>
      </c>
      <c r="C888">
        <v>0</v>
      </c>
      <c r="D888">
        <v>1</v>
      </c>
      <c r="E888">
        <v>1</v>
      </c>
      <c r="F888">
        <v>0</v>
      </c>
      <c r="G888">
        <v>0</v>
      </c>
      <c r="H888">
        <v>1</v>
      </c>
      <c r="I888" t="str" cm="1">
        <f t="array" ref="I888">TEXT(SUM(10^Code_Mask*(Cohort[[#This Row],[Fetal Pilot Scans, validated or not]:[Has child had an 18 month assessment.  NB this includes limited data, courtesy assessments etc]]&gt;0)),"0000000")</f>
        <v>1100100</v>
      </c>
      <c r="M888" s="1" t="str">
        <f>VLOOKUP(Cohort[[#This Row],[Code]],Codes[],COLUMN(Codes[[#Headers],[Meaning]]),FALSE)</f>
        <v>Fetal scan + term scan, assessed at 18 months</v>
      </c>
      <c r="N888" s="1" t="str">
        <f>VLOOKUP(Cohort[[#This Row],[Code]],Codes[],COLUMN(Codes[[#Headers],[Parents Demographic]]),FALSE)</f>
        <v>Yes</v>
      </c>
      <c r="O888" s="1" t="str">
        <f>VLOOKUP(Cohort[[#This Row],[Code]],Codes[],COLUMN(Codes[[#Headers],[Mother''s Past Medical History]]),FALSE)</f>
        <v>Yes</v>
      </c>
      <c r="P888" s="1" t="str">
        <f>VLOOKUP(Cohort[[#This Row],[Code]],Codes[],COLUMN(Codes[[#Headers],[EDD + Mode of Conception]]),FALSE)</f>
        <v>Yes</v>
      </c>
      <c r="Q888" s="1" t="str">
        <f>VLOOKUP(Cohort[[#This Row],[Code]],Codes[],COLUMN(Codes[[#Headers],[Late Pregnancy History]]),FALSE)</f>
        <v>Yes</v>
      </c>
      <c r="R888" s="1" t="str">
        <f>VLOOKUP(Cohort[[#This Row],[Code]],Codes[],COLUMN(Codes[[#Headers],[Labour History]]),FALSE)</f>
        <v>Yes</v>
      </c>
      <c r="S888" s="1" t="str">
        <f>VLOOKUP(Cohort[[#This Row],[Code]],Codes[],COLUMN(Codes[[#Headers],[Baby Background Information]]),FALSE)</f>
        <v>Yes</v>
      </c>
      <c r="T888" s="1" t="str">
        <f>VLOOKUP(Cohort[[#This Row],[Code]],Codes[],COLUMN(Codes[[#Headers],[EPDS]]),FALSE)</f>
        <v>Yes</v>
      </c>
      <c r="U888" s="1" t="str">
        <f>VLOOKUP(Cohort[[#This Row],[Code]],Codes[],COLUMN(Codes[[#Headers],[Mother''s Medications]]),FALSE)</f>
        <v>Yes</v>
      </c>
      <c r="V888" s="1" t="str">
        <f>VLOOKUP(Cohort[[#This Row],[Code]],Codes[],COLUMN(Codes[[#Headers],[Baby Medications]]),FALSE)</f>
        <v>Yes</v>
      </c>
      <c r="W888" s="1" t="str">
        <f>VLOOKUP(Cohort[[#This Row],[Code]],Codes[],COLUMN(Codes[[#Headers],[Obstetric Histpry]]),FALSE)</f>
        <v>Yes</v>
      </c>
      <c r="X888" s="1" t="str">
        <f>VLOOKUP(Cohort[[#This Row],[Code]],Codes[],COLUMN(Codes[[#Headers],[18 Month Follow on Data]]),FALSE)</f>
        <v>Yes</v>
      </c>
    </row>
    <row r="889" spans="1:24" x14ac:dyDescent="0.2">
      <c r="A889" t="s">
        <v>902</v>
      </c>
      <c r="B889">
        <v>0</v>
      </c>
      <c r="C889">
        <v>0</v>
      </c>
      <c r="D889">
        <v>1</v>
      </c>
      <c r="E889">
        <v>0</v>
      </c>
      <c r="F889">
        <v>0</v>
      </c>
      <c r="G889">
        <v>0</v>
      </c>
      <c r="H889">
        <v>0</v>
      </c>
      <c r="I889" t="str" cm="1">
        <f t="array" ref="I889">TEXT(SUM(10^Code_Mask*(Cohort[[#This Row],[Fetal Pilot Scans, validated or not]:[Has child had an 18 month assessment.  NB this includes limited data, courtesy assessments etc]]&gt;0)),"0000000")</f>
        <v>1000000</v>
      </c>
      <c r="M889" s="1" t="str">
        <f>VLOOKUP(Cohort[[#This Row],[Code]],Codes[],COLUMN(Codes[[#Headers],[Meaning]]),FALSE)</f>
        <v>Fetal scan, no other scans, not assessed</v>
      </c>
      <c r="N889" s="1" t="str">
        <f>VLOOKUP(Cohort[[#This Row],[Code]],Codes[],COLUMN(Codes[[#Headers],[Parents Demographic]]),FALSE)</f>
        <v>Yes</v>
      </c>
      <c r="O889" s="1" t="str">
        <f>VLOOKUP(Cohort[[#This Row],[Code]],Codes[],COLUMN(Codes[[#Headers],[Mother''s Past Medical History]]),FALSE)</f>
        <v>Yes</v>
      </c>
      <c r="P889" s="1" t="str">
        <f>VLOOKUP(Cohort[[#This Row],[Code]],Codes[],COLUMN(Codes[[#Headers],[EDD + Mode of Conception]]),FALSE)</f>
        <v>Yes</v>
      </c>
      <c r="Q889" s="1" t="str">
        <f>VLOOKUP(Cohort[[#This Row],[Code]],Codes[],COLUMN(Codes[[#Headers],[Late Pregnancy History]]),FALSE)</f>
        <v>Yes</v>
      </c>
      <c r="R889" s="1" t="str">
        <f>VLOOKUP(Cohort[[#This Row],[Code]],Codes[],COLUMN(Codes[[#Headers],[Labour History]]),FALSE)</f>
        <v>Yes</v>
      </c>
      <c r="S889" s="1" t="str">
        <f>VLOOKUP(Cohort[[#This Row],[Code]],Codes[],COLUMN(Codes[[#Headers],[Baby Background Information]]),FALSE)</f>
        <v>Yes</v>
      </c>
      <c r="T889" s="1" t="str">
        <f>VLOOKUP(Cohort[[#This Row],[Code]],Codes[],COLUMN(Codes[[#Headers],[EPDS]]),FALSE)</f>
        <v>Yes</v>
      </c>
      <c r="U889" s="1" t="str">
        <f>VLOOKUP(Cohort[[#This Row],[Code]],Codes[],COLUMN(Codes[[#Headers],[Mother''s Medications]]),FALSE)</f>
        <v>Yes</v>
      </c>
      <c r="V889" s="1" t="str">
        <f>VLOOKUP(Cohort[[#This Row],[Code]],Codes[],COLUMN(Codes[[#Headers],[Baby Medications]]),FALSE)</f>
        <v>Yes</v>
      </c>
      <c r="W889" s="1" t="str">
        <f>VLOOKUP(Cohort[[#This Row],[Code]],Codes[],COLUMN(Codes[[#Headers],[Obstetric Histpry]]),FALSE)</f>
        <v>Yes</v>
      </c>
      <c r="X889" s="1" t="str">
        <f>VLOOKUP(Cohort[[#This Row],[Code]],Codes[],COLUMN(Codes[[#Headers],[18 Month Follow on Data]]),FALSE)</f>
        <v>No</v>
      </c>
    </row>
    <row r="890" spans="1:24" x14ac:dyDescent="0.2">
      <c r="A890" t="s">
        <v>903</v>
      </c>
      <c r="B890">
        <v>0</v>
      </c>
      <c r="C890">
        <v>0</v>
      </c>
      <c r="D890">
        <v>1</v>
      </c>
      <c r="E890">
        <v>0</v>
      </c>
      <c r="F890">
        <v>0</v>
      </c>
      <c r="G890">
        <v>0</v>
      </c>
      <c r="H890">
        <v>0</v>
      </c>
      <c r="I890" t="str" cm="1">
        <f t="array" ref="I890">TEXT(SUM(10^Code_Mask*(Cohort[[#This Row],[Fetal Pilot Scans, validated or not]:[Has child had an 18 month assessment.  NB this includes limited data, courtesy assessments etc]]&gt;0)),"0000000")</f>
        <v>1000000</v>
      </c>
      <c r="M890" s="1" t="str">
        <f>VLOOKUP(Cohort[[#This Row],[Code]],Codes[],COLUMN(Codes[[#Headers],[Meaning]]),FALSE)</f>
        <v>Fetal scan, no other scans, not assessed</v>
      </c>
      <c r="N890" s="1" t="str">
        <f>VLOOKUP(Cohort[[#This Row],[Code]],Codes[],COLUMN(Codes[[#Headers],[Parents Demographic]]),FALSE)</f>
        <v>Yes</v>
      </c>
      <c r="O890" s="1" t="str">
        <f>VLOOKUP(Cohort[[#This Row],[Code]],Codes[],COLUMN(Codes[[#Headers],[Mother''s Past Medical History]]),FALSE)</f>
        <v>Yes</v>
      </c>
      <c r="P890" s="1" t="str">
        <f>VLOOKUP(Cohort[[#This Row],[Code]],Codes[],COLUMN(Codes[[#Headers],[EDD + Mode of Conception]]),FALSE)</f>
        <v>Yes</v>
      </c>
      <c r="Q890" s="1" t="str">
        <f>VLOOKUP(Cohort[[#This Row],[Code]],Codes[],COLUMN(Codes[[#Headers],[Late Pregnancy History]]),FALSE)</f>
        <v>Yes</v>
      </c>
      <c r="R890" s="1" t="str">
        <f>VLOOKUP(Cohort[[#This Row],[Code]],Codes[],COLUMN(Codes[[#Headers],[Labour History]]),FALSE)</f>
        <v>Yes</v>
      </c>
      <c r="S890" s="1" t="str">
        <f>VLOOKUP(Cohort[[#This Row],[Code]],Codes[],COLUMN(Codes[[#Headers],[Baby Background Information]]),FALSE)</f>
        <v>Yes</v>
      </c>
      <c r="T890" s="1" t="str">
        <f>VLOOKUP(Cohort[[#This Row],[Code]],Codes[],COLUMN(Codes[[#Headers],[EPDS]]),FALSE)</f>
        <v>Yes</v>
      </c>
      <c r="U890" s="1" t="str">
        <f>VLOOKUP(Cohort[[#This Row],[Code]],Codes[],COLUMN(Codes[[#Headers],[Mother''s Medications]]),FALSE)</f>
        <v>Yes</v>
      </c>
      <c r="V890" s="1" t="str">
        <f>VLOOKUP(Cohort[[#This Row],[Code]],Codes[],COLUMN(Codes[[#Headers],[Baby Medications]]),FALSE)</f>
        <v>Yes</v>
      </c>
      <c r="W890" s="1" t="str">
        <f>VLOOKUP(Cohort[[#This Row],[Code]],Codes[],COLUMN(Codes[[#Headers],[Obstetric Histpry]]),FALSE)</f>
        <v>Yes</v>
      </c>
      <c r="X890" s="1" t="str">
        <f>VLOOKUP(Cohort[[#This Row],[Code]],Codes[],COLUMN(Codes[[#Headers],[18 Month Follow on Data]]),FALSE)</f>
        <v>No</v>
      </c>
    </row>
    <row r="891" spans="1:24" x14ac:dyDescent="0.2">
      <c r="A891" t="s">
        <v>904</v>
      </c>
      <c r="B891">
        <v>0</v>
      </c>
      <c r="C891">
        <v>0</v>
      </c>
      <c r="D891">
        <v>1</v>
      </c>
      <c r="E891">
        <v>0</v>
      </c>
      <c r="F891">
        <v>0</v>
      </c>
      <c r="G891">
        <v>0</v>
      </c>
      <c r="H891">
        <v>0</v>
      </c>
      <c r="I891" t="str" cm="1">
        <f t="array" ref="I891">TEXT(SUM(10^Code_Mask*(Cohort[[#This Row],[Fetal Pilot Scans, validated or not]:[Has child had an 18 month assessment.  NB this includes limited data, courtesy assessments etc]]&gt;0)),"0000000")</f>
        <v>1000000</v>
      </c>
      <c r="M891" s="1" t="str">
        <f>VLOOKUP(Cohort[[#This Row],[Code]],Codes[],COLUMN(Codes[[#Headers],[Meaning]]),FALSE)</f>
        <v>Fetal scan, no other scans, not assessed</v>
      </c>
      <c r="N891" s="1" t="str">
        <f>VLOOKUP(Cohort[[#This Row],[Code]],Codes[],COLUMN(Codes[[#Headers],[Parents Demographic]]),FALSE)</f>
        <v>Yes</v>
      </c>
      <c r="O891" s="1" t="str">
        <f>VLOOKUP(Cohort[[#This Row],[Code]],Codes[],COLUMN(Codes[[#Headers],[Mother''s Past Medical History]]),FALSE)</f>
        <v>Yes</v>
      </c>
      <c r="P891" s="1" t="str">
        <f>VLOOKUP(Cohort[[#This Row],[Code]],Codes[],COLUMN(Codes[[#Headers],[EDD + Mode of Conception]]),FALSE)</f>
        <v>Yes</v>
      </c>
      <c r="Q891" s="1" t="str">
        <f>VLOOKUP(Cohort[[#This Row],[Code]],Codes[],COLUMN(Codes[[#Headers],[Late Pregnancy History]]),FALSE)</f>
        <v>Yes</v>
      </c>
      <c r="R891" s="1" t="str">
        <f>VLOOKUP(Cohort[[#This Row],[Code]],Codes[],COLUMN(Codes[[#Headers],[Labour History]]),FALSE)</f>
        <v>Yes</v>
      </c>
      <c r="S891" s="1" t="str">
        <f>VLOOKUP(Cohort[[#This Row],[Code]],Codes[],COLUMN(Codes[[#Headers],[Baby Background Information]]),FALSE)</f>
        <v>Yes</v>
      </c>
      <c r="T891" s="1" t="str">
        <f>VLOOKUP(Cohort[[#This Row],[Code]],Codes[],COLUMN(Codes[[#Headers],[EPDS]]),FALSE)</f>
        <v>Yes</v>
      </c>
      <c r="U891" s="1" t="str">
        <f>VLOOKUP(Cohort[[#This Row],[Code]],Codes[],COLUMN(Codes[[#Headers],[Mother''s Medications]]),FALSE)</f>
        <v>Yes</v>
      </c>
      <c r="V891" s="1" t="str">
        <f>VLOOKUP(Cohort[[#This Row],[Code]],Codes[],COLUMN(Codes[[#Headers],[Baby Medications]]),FALSE)</f>
        <v>Yes</v>
      </c>
      <c r="W891" s="1" t="str">
        <f>VLOOKUP(Cohort[[#This Row],[Code]],Codes[],COLUMN(Codes[[#Headers],[Obstetric Histpry]]),FALSE)</f>
        <v>Yes</v>
      </c>
      <c r="X891" s="1" t="str">
        <f>VLOOKUP(Cohort[[#This Row],[Code]],Codes[],COLUMN(Codes[[#Headers],[18 Month Follow on Data]]),FALSE)</f>
        <v>No</v>
      </c>
    </row>
    <row r="892" spans="1:24" x14ac:dyDescent="0.2">
      <c r="A892" t="s">
        <v>905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1</v>
      </c>
      <c r="H892">
        <v>1</v>
      </c>
      <c r="I892" t="str" cm="1">
        <f t="array" ref="I892">TEXT(SUM(10^Code_Mask*(Cohort[[#This Row],[Fetal Pilot Scans, validated or not]:[Has child had an 18 month assessment.  NB this includes limited data, courtesy assessments etc]]&gt;0)),"0000000")</f>
        <v>0001100</v>
      </c>
      <c r="M892" s="1" t="str">
        <f>VLOOKUP(Cohort[[#This Row],[Code]],Codes[],COLUMN(Codes[[#Headers],[Meaning]]),FALSE)</f>
        <v>Pre-term_at term only, no other scans, assessed at 18 months</v>
      </c>
      <c r="N892" s="1" t="str">
        <f>VLOOKUP(Cohort[[#This Row],[Code]],Codes[],COLUMN(Codes[[#Headers],[Parents Demographic]]),FALSE)</f>
        <v>Yes</v>
      </c>
      <c r="O892" s="1" t="str">
        <f>VLOOKUP(Cohort[[#This Row],[Code]],Codes[],COLUMN(Codes[[#Headers],[Mother''s Past Medical History]]),FALSE)</f>
        <v>Yes</v>
      </c>
      <c r="P892" s="1" t="str">
        <f>VLOOKUP(Cohort[[#This Row],[Code]],Codes[],COLUMN(Codes[[#Headers],[EDD + Mode of Conception]]),FALSE)</f>
        <v>Yes</v>
      </c>
      <c r="Q892" s="1" t="str">
        <f>VLOOKUP(Cohort[[#This Row],[Code]],Codes[],COLUMN(Codes[[#Headers],[Late Pregnancy History]]),FALSE)</f>
        <v>Yes</v>
      </c>
      <c r="R892" s="1" t="str">
        <f>VLOOKUP(Cohort[[#This Row],[Code]],Codes[],COLUMN(Codes[[#Headers],[Labour History]]),FALSE)</f>
        <v>Yes</v>
      </c>
      <c r="S892" s="1" t="str">
        <f>VLOOKUP(Cohort[[#This Row],[Code]],Codes[],COLUMN(Codes[[#Headers],[Baby Background Information]]),FALSE)</f>
        <v>Yes</v>
      </c>
      <c r="T892" s="1" t="str">
        <f>VLOOKUP(Cohort[[#This Row],[Code]],Codes[],COLUMN(Codes[[#Headers],[EPDS]]),FALSE)</f>
        <v>Yes</v>
      </c>
      <c r="U892" s="1" t="str">
        <f>VLOOKUP(Cohort[[#This Row],[Code]],Codes[],COLUMN(Codes[[#Headers],[Mother''s Medications]]),FALSE)</f>
        <v>Yes</v>
      </c>
      <c r="V892" s="1" t="str">
        <f>VLOOKUP(Cohort[[#This Row],[Code]],Codes[],COLUMN(Codes[[#Headers],[Baby Medications]]),FALSE)</f>
        <v>Yes</v>
      </c>
      <c r="W892" s="1" t="str">
        <f>VLOOKUP(Cohort[[#This Row],[Code]],Codes[],COLUMN(Codes[[#Headers],[Obstetric Histpry]]),FALSE)</f>
        <v>Yes</v>
      </c>
      <c r="X892" s="1" t="str">
        <f>VLOOKUP(Cohort[[#This Row],[Code]],Codes[],COLUMN(Codes[[#Headers],[18 Month Follow on Data]]),FALSE)</f>
        <v>Yes</v>
      </c>
    </row>
    <row r="893" spans="1:24" x14ac:dyDescent="0.2">
      <c r="A893" t="s">
        <v>906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1</v>
      </c>
      <c r="H893">
        <v>1</v>
      </c>
      <c r="I893" t="str" cm="1">
        <f t="array" ref="I893">TEXT(SUM(10^Code_Mask*(Cohort[[#This Row],[Fetal Pilot Scans, validated or not]:[Has child had an 18 month assessment.  NB this includes limited data, courtesy assessments etc]]&gt;0)),"0000000")</f>
        <v>0001100</v>
      </c>
      <c r="M893" s="1" t="str">
        <f>VLOOKUP(Cohort[[#This Row],[Code]],Codes[],COLUMN(Codes[[#Headers],[Meaning]]),FALSE)</f>
        <v>Pre-term_at term only, no other scans, assessed at 18 months</v>
      </c>
      <c r="N893" s="1" t="str">
        <f>VLOOKUP(Cohort[[#This Row],[Code]],Codes[],COLUMN(Codes[[#Headers],[Parents Demographic]]),FALSE)</f>
        <v>Yes</v>
      </c>
      <c r="O893" s="1" t="str">
        <f>VLOOKUP(Cohort[[#This Row],[Code]],Codes[],COLUMN(Codes[[#Headers],[Mother''s Past Medical History]]),FALSE)</f>
        <v>Yes</v>
      </c>
      <c r="P893" s="1" t="str">
        <f>VLOOKUP(Cohort[[#This Row],[Code]],Codes[],COLUMN(Codes[[#Headers],[EDD + Mode of Conception]]),FALSE)</f>
        <v>Yes</v>
      </c>
      <c r="Q893" s="1" t="str">
        <f>VLOOKUP(Cohort[[#This Row],[Code]],Codes[],COLUMN(Codes[[#Headers],[Late Pregnancy History]]),FALSE)</f>
        <v>Yes</v>
      </c>
      <c r="R893" s="1" t="str">
        <f>VLOOKUP(Cohort[[#This Row],[Code]],Codes[],COLUMN(Codes[[#Headers],[Labour History]]),FALSE)</f>
        <v>Yes</v>
      </c>
      <c r="S893" s="1" t="str">
        <f>VLOOKUP(Cohort[[#This Row],[Code]],Codes[],COLUMN(Codes[[#Headers],[Baby Background Information]]),FALSE)</f>
        <v>Yes</v>
      </c>
      <c r="T893" s="1" t="str">
        <f>VLOOKUP(Cohort[[#This Row],[Code]],Codes[],COLUMN(Codes[[#Headers],[EPDS]]),FALSE)</f>
        <v>Yes</v>
      </c>
      <c r="U893" s="1" t="str">
        <f>VLOOKUP(Cohort[[#This Row],[Code]],Codes[],COLUMN(Codes[[#Headers],[Mother''s Medications]]),FALSE)</f>
        <v>Yes</v>
      </c>
      <c r="V893" s="1" t="str">
        <f>VLOOKUP(Cohort[[#This Row],[Code]],Codes[],COLUMN(Codes[[#Headers],[Baby Medications]]),FALSE)</f>
        <v>Yes</v>
      </c>
      <c r="W893" s="1" t="str">
        <f>VLOOKUP(Cohort[[#This Row],[Code]],Codes[],COLUMN(Codes[[#Headers],[Obstetric Histpry]]),FALSE)</f>
        <v>Yes</v>
      </c>
      <c r="X893" s="1" t="str">
        <f>VLOOKUP(Cohort[[#This Row],[Code]],Codes[],COLUMN(Codes[[#Headers],[18 Month Follow on Data]]),FALSE)</f>
        <v>Yes</v>
      </c>
    </row>
    <row r="894" spans="1:24" x14ac:dyDescent="0.2">
      <c r="A894" t="s">
        <v>907</v>
      </c>
      <c r="B894">
        <v>0</v>
      </c>
      <c r="C894">
        <v>0</v>
      </c>
      <c r="D894">
        <v>0</v>
      </c>
      <c r="E894">
        <v>0</v>
      </c>
      <c r="F894">
        <v>1</v>
      </c>
      <c r="G894">
        <v>1</v>
      </c>
      <c r="H894">
        <v>0</v>
      </c>
      <c r="I894" t="str" cm="1">
        <f t="array" ref="I894">TEXT(SUM(10^Code_Mask*(Cohort[[#This Row],[Fetal Pilot Scans, validated or not]:[Has child had an 18 month assessment.  NB this includes limited data, courtesy assessments etc]]&gt;0)),"0000000")</f>
        <v>0011000</v>
      </c>
      <c r="M894" s="1" t="str">
        <f>VLOOKUP(Cohort[[#This Row],[Code]],Codes[],COLUMN(Codes[[#Headers],[Meaning]]),FALSE)</f>
        <v>Pre-term and pre-term at term scans, not assessed</v>
      </c>
      <c r="N894" s="1" t="str">
        <f>VLOOKUP(Cohort[[#This Row],[Code]],Codes[],COLUMN(Codes[[#Headers],[Parents Demographic]]),FALSE)</f>
        <v>Yes</v>
      </c>
      <c r="O894" s="1" t="str">
        <f>VLOOKUP(Cohort[[#This Row],[Code]],Codes[],COLUMN(Codes[[#Headers],[Mother''s Past Medical History]]),FALSE)</f>
        <v>Yes</v>
      </c>
      <c r="P894" s="1" t="str">
        <f>VLOOKUP(Cohort[[#This Row],[Code]],Codes[],COLUMN(Codes[[#Headers],[EDD + Mode of Conception]]),FALSE)</f>
        <v>Yes</v>
      </c>
      <c r="Q894" s="1" t="str">
        <f>VLOOKUP(Cohort[[#This Row],[Code]],Codes[],COLUMN(Codes[[#Headers],[Late Pregnancy History]]),FALSE)</f>
        <v>Yes</v>
      </c>
      <c r="R894" s="1" t="str">
        <f>VLOOKUP(Cohort[[#This Row],[Code]],Codes[],COLUMN(Codes[[#Headers],[Labour History]]),FALSE)</f>
        <v>Yes</v>
      </c>
      <c r="S894" s="1" t="str">
        <f>VLOOKUP(Cohort[[#This Row],[Code]],Codes[],COLUMN(Codes[[#Headers],[Baby Background Information]]),FALSE)</f>
        <v>Yes</v>
      </c>
      <c r="T894" s="1" t="str">
        <f>VLOOKUP(Cohort[[#This Row],[Code]],Codes[],COLUMN(Codes[[#Headers],[EPDS]]),FALSE)</f>
        <v>Yes</v>
      </c>
      <c r="U894" s="1" t="str">
        <f>VLOOKUP(Cohort[[#This Row],[Code]],Codes[],COLUMN(Codes[[#Headers],[Mother''s Medications]]),FALSE)</f>
        <v>Yes</v>
      </c>
      <c r="V894" s="1" t="str">
        <f>VLOOKUP(Cohort[[#This Row],[Code]],Codes[],COLUMN(Codes[[#Headers],[Baby Medications]]),FALSE)</f>
        <v>Yes</v>
      </c>
      <c r="W894" s="1" t="str">
        <f>VLOOKUP(Cohort[[#This Row],[Code]],Codes[],COLUMN(Codes[[#Headers],[Obstetric Histpry]]),FALSE)</f>
        <v>Yes</v>
      </c>
      <c r="X894" s="1" t="str">
        <f>VLOOKUP(Cohort[[#This Row],[Code]],Codes[],COLUMN(Codes[[#Headers],[18 Month Follow on Data]]),FALSE)</f>
        <v>No</v>
      </c>
    </row>
    <row r="895" spans="1:24" x14ac:dyDescent="0.2">
      <c r="A895" t="s">
        <v>908</v>
      </c>
      <c r="B895">
        <v>0</v>
      </c>
      <c r="C895">
        <v>0</v>
      </c>
      <c r="D895">
        <v>1</v>
      </c>
      <c r="E895">
        <v>1</v>
      </c>
      <c r="F895">
        <v>0</v>
      </c>
      <c r="G895">
        <v>0</v>
      </c>
      <c r="H895">
        <v>0</v>
      </c>
      <c r="I895" t="str" cm="1">
        <f t="array" ref="I895">TEXT(SUM(10^Code_Mask*(Cohort[[#This Row],[Fetal Pilot Scans, validated or not]:[Has child had an 18 month assessment.  NB this includes limited data, courtesy assessments etc]]&gt;0)),"0000000")</f>
        <v>1100000</v>
      </c>
      <c r="M895" s="1" t="str">
        <f>VLOOKUP(Cohort[[#This Row],[Code]],Codes[],COLUMN(Codes[[#Headers],[Meaning]]),FALSE)</f>
        <v>Fetal scan + term scan, not assessed</v>
      </c>
      <c r="N895" s="1" t="str">
        <f>VLOOKUP(Cohort[[#This Row],[Code]],Codes[],COLUMN(Codes[[#Headers],[Parents Demographic]]),FALSE)</f>
        <v>Yes</v>
      </c>
      <c r="O895" s="1" t="str">
        <f>VLOOKUP(Cohort[[#This Row],[Code]],Codes[],COLUMN(Codes[[#Headers],[Mother''s Past Medical History]]),FALSE)</f>
        <v>Yes</v>
      </c>
      <c r="P895" s="1" t="str">
        <f>VLOOKUP(Cohort[[#This Row],[Code]],Codes[],COLUMN(Codes[[#Headers],[EDD + Mode of Conception]]),FALSE)</f>
        <v>Yes</v>
      </c>
      <c r="Q895" s="1" t="str">
        <f>VLOOKUP(Cohort[[#This Row],[Code]],Codes[],COLUMN(Codes[[#Headers],[Late Pregnancy History]]),FALSE)</f>
        <v>Yes</v>
      </c>
      <c r="R895" s="1" t="str">
        <f>VLOOKUP(Cohort[[#This Row],[Code]],Codes[],COLUMN(Codes[[#Headers],[Labour History]]),FALSE)</f>
        <v>Yes</v>
      </c>
      <c r="S895" s="1" t="str">
        <f>VLOOKUP(Cohort[[#This Row],[Code]],Codes[],COLUMN(Codes[[#Headers],[Baby Background Information]]),FALSE)</f>
        <v>Yes</v>
      </c>
      <c r="T895" s="1" t="str">
        <f>VLOOKUP(Cohort[[#This Row],[Code]],Codes[],COLUMN(Codes[[#Headers],[EPDS]]),FALSE)</f>
        <v>Yes</v>
      </c>
      <c r="U895" s="1" t="str">
        <f>VLOOKUP(Cohort[[#This Row],[Code]],Codes[],COLUMN(Codes[[#Headers],[Mother''s Medications]]),FALSE)</f>
        <v>Yes</v>
      </c>
      <c r="V895" s="1" t="str">
        <f>VLOOKUP(Cohort[[#This Row],[Code]],Codes[],COLUMN(Codes[[#Headers],[Baby Medications]]),FALSE)</f>
        <v>Yes</v>
      </c>
      <c r="W895" s="1" t="str">
        <f>VLOOKUP(Cohort[[#This Row],[Code]],Codes[],COLUMN(Codes[[#Headers],[Obstetric Histpry]]),FALSE)</f>
        <v>Yes</v>
      </c>
      <c r="X895" s="1" t="str">
        <f>VLOOKUP(Cohort[[#This Row],[Code]],Codes[],COLUMN(Codes[[#Headers],[18 Month Follow on Data]]),FALSE)</f>
        <v>No</v>
      </c>
    </row>
    <row r="896" spans="1:24" x14ac:dyDescent="0.2">
      <c r="A896" t="s">
        <v>909</v>
      </c>
      <c r="B896">
        <v>0</v>
      </c>
      <c r="C896">
        <v>0</v>
      </c>
      <c r="D896">
        <v>1</v>
      </c>
      <c r="E896">
        <v>1</v>
      </c>
      <c r="F896">
        <v>0</v>
      </c>
      <c r="G896">
        <v>0</v>
      </c>
      <c r="H896">
        <v>1</v>
      </c>
      <c r="I896" t="str" cm="1">
        <f t="array" ref="I896">TEXT(SUM(10^Code_Mask*(Cohort[[#This Row],[Fetal Pilot Scans, validated or not]:[Has child had an 18 month assessment.  NB this includes limited data, courtesy assessments etc]]&gt;0)),"0000000")</f>
        <v>1100100</v>
      </c>
      <c r="M896" s="1" t="str">
        <f>VLOOKUP(Cohort[[#This Row],[Code]],Codes[],COLUMN(Codes[[#Headers],[Meaning]]),FALSE)</f>
        <v>Fetal scan + term scan, assessed at 18 months</v>
      </c>
      <c r="N896" s="1" t="str">
        <f>VLOOKUP(Cohort[[#This Row],[Code]],Codes[],COLUMN(Codes[[#Headers],[Parents Demographic]]),FALSE)</f>
        <v>Yes</v>
      </c>
      <c r="O896" s="1" t="str">
        <f>VLOOKUP(Cohort[[#This Row],[Code]],Codes[],COLUMN(Codes[[#Headers],[Mother''s Past Medical History]]),FALSE)</f>
        <v>Yes</v>
      </c>
      <c r="P896" s="1" t="str">
        <f>VLOOKUP(Cohort[[#This Row],[Code]],Codes[],COLUMN(Codes[[#Headers],[EDD + Mode of Conception]]),FALSE)</f>
        <v>Yes</v>
      </c>
      <c r="Q896" s="1" t="str">
        <f>VLOOKUP(Cohort[[#This Row],[Code]],Codes[],COLUMN(Codes[[#Headers],[Late Pregnancy History]]),FALSE)</f>
        <v>Yes</v>
      </c>
      <c r="R896" s="1" t="str">
        <f>VLOOKUP(Cohort[[#This Row],[Code]],Codes[],COLUMN(Codes[[#Headers],[Labour History]]),FALSE)</f>
        <v>Yes</v>
      </c>
      <c r="S896" s="1" t="str">
        <f>VLOOKUP(Cohort[[#This Row],[Code]],Codes[],COLUMN(Codes[[#Headers],[Baby Background Information]]),FALSE)</f>
        <v>Yes</v>
      </c>
      <c r="T896" s="1" t="str">
        <f>VLOOKUP(Cohort[[#This Row],[Code]],Codes[],COLUMN(Codes[[#Headers],[EPDS]]),FALSE)</f>
        <v>Yes</v>
      </c>
      <c r="U896" s="1" t="str">
        <f>VLOOKUP(Cohort[[#This Row],[Code]],Codes[],COLUMN(Codes[[#Headers],[Mother''s Medications]]),FALSE)</f>
        <v>Yes</v>
      </c>
      <c r="V896" s="1" t="str">
        <f>VLOOKUP(Cohort[[#This Row],[Code]],Codes[],COLUMN(Codes[[#Headers],[Baby Medications]]),FALSE)</f>
        <v>Yes</v>
      </c>
      <c r="W896" s="1" t="str">
        <f>VLOOKUP(Cohort[[#This Row],[Code]],Codes[],COLUMN(Codes[[#Headers],[Obstetric Histpry]]),FALSE)</f>
        <v>Yes</v>
      </c>
      <c r="X896" s="1" t="str">
        <f>VLOOKUP(Cohort[[#This Row],[Code]],Codes[],COLUMN(Codes[[#Headers],[18 Month Follow on Data]]),FALSE)</f>
        <v>Yes</v>
      </c>
    </row>
    <row r="897" spans="1:24" x14ac:dyDescent="0.2">
      <c r="A897" t="s">
        <v>910</v>
      </c>
      <c r="B897">
        <v>0</v>
      </c>
      <c r="C897">
        <v>0</v>
      </c>
      <c r="D897">
        <v>1</v>
      </c>
      <c r="E897">
        <v>1</v>
      </c>
      <c r="F897">
        <v>0</v>
      </c>
      <c r="G897">
        <v>0</v>
      </c>
      <c r="H897">
        <v>0</v>
      </c>
      <c r="I897" t="str" cm="1">
        <f t="array" ref="I897">TEXT(SUM(10^Code_Mask*(Cohort[[#This Row],[Fetal Pilot Scans, validated or not]:[Has child had an 18 month assessment.  NB this includes limited data, courtesy assessments etc]]&gt;0)),"0000000")</f>
        <v>1100000</v>
      </c>
      <c r="M897" s="1" t="str">
        <f>VLOOKUP(Cohort[[#This Row],[Code]],Codes[],COLUMN(Codes[[#Headers],[Meaning]]),FALSE)</f>
        <v>Fetal scan + term scan, not assessed</v>
      </c>
      <c r="N897" s="1" t="str">
        <f>VLOOKUP(Cohort[[#This Row],[Code]],Codes[],COLUMN(Codes[[#Headers],[Parents Demographic]]),FALSE)</f>
        <v>Yes</v>
      </c>
      <c r="O897" s="1" t="str">
        <f>VLOOKUP(Cohort[[#This Row],[Code]],Codes[],COLUMN(Codes[[#Headers],[Mother''s Past Medical History]]),FALSE)</f>
        <v>Yes</v>
      </c>
      <c r="P897" s="1" t="str">
        <f>VLOOKUP(Cohort[[#This Row],[Code]],Codes[],COLUMN(Codes[[#Headers],[EDD + Mode of Conception]]),FALSE)</f>
        <v>Yes</v>
      </c>
      <c r="Q897" s="1" t="str">
        <f>VLOOKUP(Cohort[[#This Row],[Code]],Codes[],COLUMN(Codes[[#Headers],[Late Pregnancy History]]),FALSE)</f>
        <v>Yes</v>
      </c>
      <c r="R897" s="1" t="str">
        <f>VLOOKUP(Cohort[[#This Row],[Code]],Codes[],COLUMN(Codes[[#Headers],[Labour History]]),FALSE)</f>
        <v>Yes</v>
      </c>
      <c r="S897" s="1" t="str">
        <f>VLOOKUP(Cohort[[#This Row],[Code]],Codes[],COLUMN(Codes[[#Headers],[Baby Background Information]]),FALSE)</f>
        <v>Yes</v>
      </c>
      <c r="T897" s="1" t="str">
        <f>VLOOKUP(Cohort[[#This Row],[Code]],Codes[],COLUMN(Codes[[#Headers],[EPDS]]),FALSE)</f>
        <v>Yes</v>
      </c>
      <c r="U897" s="1" t="str">
        <f>VLOOKUP(Cohort[[#This Row],[Code]],Codes[],COLUMN(Codes[[#Headers],[Mother''s Medications]]),FALSE)</f>
        <v>Yes</v>
      </c>
      <c r="V897" s="1" t="str">
        <f>VLOOKUP(Cohort[[#This Row],[Code]],Codes[],COLUMN(Codes[[#Headers],[Baby Medications]]),FALSE)</f>
        <v>Yes</v>
      </c>
      <c r="W897" s="1" t="str">
        <f>VLOOKUP(Cohort[[#This Row],[Code]],Codes[],COLUMN(Codes[[#Headers],[Obstetric Histpry]]),FALSE)</f>
        <v>Yes</v>
      </c>
      <c r="X897" s="1" t="str">
        <f>VLOOKUP(Cohort[[#This Row],[Code]],Codes[],COLUMN(Codes[[#Headers],[18 Month Follow on Data]]),FALSE)</f>
        <v>No</v>
      </c>
    </row>
    <row r="898" spans="1:24" x14ac:dyDescent="0.2">
      <c r="A898" t="s">
        <v>911</v>
      </c>
      <c r="B898">
        <v>0</v>
      </c>
      <c r="C898">
        <v>0</v>
      </c>
      <c r="D898">
        <v>1</v>
      </c>
      <c r="E898">
        <v>0</v>
      </c>
      <c r="F898">
        <v>0</v>
      </c>
      <c r="G898">
        <v>0</v>
      </c>
      <c r="H898">
        <v>0</v>
      </c>
      <c r="I898" t="str" cm="1">
        <f t="array" ref="I898">TEXT(SUM(10^Code_Mask*(Cohort[[#This Row],[Fetal Pilot Scans, validated or not]:[Has child had an 18 month assessment.  NB this includes limited data, courtesy assessments etc]]&gt;0)),"0000000")</f>
        <v>1000000</v>
      </c>
      <c r="M898" s="1" t="str">
        <f>VLOOKUP(Cohort[[#This Row],[Code]],Codes[],COLUMN(Codes[[#Headers],[Meaning]]),FALSE)</f>
        <v>Fetal scan, no other scans, not assessed</v>
      </c>
      <c r="N898" s="1" t="str">
        <f>VLOOKUP(Cohort[[#This Row],[Code]],Codes[],COLUMN(Codes[[#Headers],[Parents Demographic]]),FALSE)</f>
        <v>Yes</v>
      </c>
      <c r="O898" s="1" t="str">
        <f>VLOOKUP(Cohort[[#This Row],[Code]],Codes[],COLUMN(Codes[[#Headers],[Mother''s Past Medical History]]),FALSE)</f>
        <v>Yes</v>
      </c>
      <c r="P898" s="1" t="str">
        <f>VLOOKUP(Cohort[[#This Row],[Code]],Codes[],COLUMN(Codes[[#Headers],[EDD + Mode of Conception]]),FALSE)</f>
        <v>Yes</v>
      </c>
      <c r="Q898" s="1" t="str">
        <f>VLOOKUP(Cohort[[#This Row],[Code]],Codes[],COLUMN(Codes[[#Headers],[Late Pregnancy History]]),FALSE)</f>
        <v>Yes</v>
      </c>
      <c r="R898" s="1" t="str">
        <f>VLOOKUP(Cohort[[#This Row],[Code]],Codes[],COLUMN(Codes[[#Headers],[Labour History]]),FALSE)</f>
        <v>Yes</v>
      </c>
      <c r="S898" s="1" t="str">
        <f>VLOOKUP(Cohort[[#This Row],[Code]],Codes[],COLUMN(Codes[[#Headers],[Baby Background Information]]),FALSE)</f>
        <v>Yes</v>
      </c>
      <c r="T898" s="1" t="str">
        <f>VLOOKUP(Cohort[[#This Row],[Code]],Codes[],COLUMN(Codes[[#Headers],[EPDS]]),FALSE)</f>
        <v>Yes</v>
      </c>
      <c r="U898" s="1" t="str">
        <f>VLOOKUP(Cohort[[#This Row],[Code]],Codes[],COLUMN(Codes[[#Headers],[Mother''s Medications]]),FALSE)</f>
        <v>Yes</v>
      </c>
      <c r="V898" s="1" t="str">
        <f>VLOOKUP(Cohort[[#This Row],[Code]],Codes[],COLUMN(Codes[[#Headers],[Baby Medications]]),FALSE)</f>
        <v>Yes</v>
      </c>
      <c r="W898" s="1" t="str">
        <f>VLOOKUP(Cohort[[#This Row],[Code]],Codes[],COLUMN(Codes[[#Headers],[Obstetric Histpry]]),FALSE)</f>
        <v>Yes</v>
      </c>
      <c r="X898" s="1" t="str">
        <f>VLOOKUP(Cohort[[#This Row],[Code]],Codes[],COLUMN(Codes[[#Headers],[18 Month Follow on Data]]),FALSE)</f>
        <v>No</v>
      </c>
    </row>
    <row r="899" spans="1:24" x14ac:dyDescent="0.2">
      <c r="A899" t="s">
        <v>912</v>
      </c>
      <c r="B899">
        <v>0</v>
      </c>
      <c r="C899">
        <v>0</v>
      </c>
      <c r="D899">
        <v>1</v>
      </c>
      <c r="E899">
        <v>0</v>
      </c>
      <c r="F899">
        <v>0</v>
      </c>
      <c r="G899">
        <v>0</v>
      </c>
      <c r="H899">
        <v>0</v>
      </c>
      <c r="I899" t="str" cm="1">
        <f t="array" ref="I899">TEXT(SUM(10^Code_Mask*(Cohort[[#This Row],[Fetal Pilot Scans, validated or not]:[Has child had an 18 month assessment.  NB this includes limited data, courtesy assessments etc]]&gt;0)),"0000000")</f>
        <v>1000000</v>
      </c>
      <c r="M899" s="1" t="str">
        <f>VLOOKUP(Cohort[[#This Row],[Code]],Codes[],COLUMN(Codes[[#Headers],[Meaning]]),FALSE)</f>
        <v>Fetal scan, no other scans, not assessed</v>
      </c>
      <c r="N899" s="1" t="str">
        <f>VLOOKUP(Cohort[[#This Row],[Code]],Codes[],COLUMN(Codes[[#Headers],[Parents Demographic]]),FALSE)</f>
        <v>Yes</v>
      </c>
      <c r="O899" s="1" t="str">
        <f>VLOOKUP(Cohort[[#This Row],[Code]],Codes[],COLUMN(Codes[[#Headers],[Mother''s Past Medical History]]),FALSE)</f>
        <v>Yes</v>
      </c>
      <c r="P899" s="1" t="str">
        <f>VLOOKUP(Cohort[[#This Row],[Code]],Codes[],COLUMN(Codes[[#Headers],[EDD + Mode of Conception]]),FALSE)</f>
        <v>Yes</v>
      </c>
      <c r="Q899" s="1" t="str">
        <f>VLOOKUP(Cohort[[#This Row],[Code]],Codes[],COLUMN(Codes[[#Headers],[Late Pregnancy History]]),FALSE)</f>
        <v>Yes</v>
      </c>
      <c r="R899" s="1" t="str">
        <f>VLOOKUP(Cohort[[#This Row],[Code]],Codes[],COLUMN(Codes[[#Headers],[Labour History]]),FALSE)</f>
        <v>Yes</v>
      </c>
      <c r="S899" s="1" t="str">
        <f>VLOOKUP(Cohort[[#This Row],[Code]],Codes[],COLUMN(Codes[[#Headers],[Baby Background Information]]),FALSE)</f>
        <v>Yes</v>
      </c>
      <c r="T899" s="1" t="str">
        <f>VLOOKUP(Cohort[[#This Row],[Code]],Codes[],COLUMN(Codes[[#Headers],[EPDS]]),FALSE)</f>
        <v>Yes</v>
      </c>
      <c r="U899" s="1" t="str">
        <f>VLOOKUP(Cohort[[#This Row],[Code]],Codes[],COLUMN(Codes[[#Headers],[Mother''s Medications]]),FALSE)</f>
        <v>Yes</v>
      </c>
      <c r="V899" s="1" t="str">
        <f>VLOOKUP(Cohort[[#This Row],[Code]],Codes[],COLUMN(Codes[[#Headers],[Baby Medications]]),FALSE)</f>
        <v>Yes</v>
      </c>
      <c r="W899" s="1" t="str">
        <f>VLOOKUP(Cohort[[#This Row],[Code]],Codes[],COLUMN(Codes[[#Headers],[Obstetric Histpry]]),FALSE)</f>
        <v>Yes</v>
      </c>
      <c r="X899" s="1" t="str">
        <f>VLOOKUP(Cohort[[#This Row],[Code]],Codes[],COLUMN(Codes[[#Headers],[18 Month Follow on Data]]),FALSE)</f>
        <v>No</v>
      </c>
    </row>
    <row r="900" spans="1:24" x14ac:dyDescent="0.2">
      <c r="A900" t="s">
        <v>913</v>
      </c>
      <c r="B900">
        <v>0</v>
      </c>
      <c r="C900">
        <v>0</v>
      </c>
      <c r="D900">
        <v>1</v>
      </c>
      <c r="E900">
        <v>0</v>
      </c>
      <c r="F900">
        <v>0</v>
      </c>
      <c r="G900">
        <v>0</v>
      </c>
      <c r="H900">
        <v>0</v>
      </c>
      <c r="I900" t="str" cm="1">
        <f t="array" ref="I900">TEXT(SUM(10^Code_Mask*(Cohort[[#This Row],[Fetal Pilot Scans, validated or not]:[Has child had an 18 month assessment.  NB this includes limited data, courtesy assessments etc]]&gt;0)),"0000000")</f>
        <v>1000000</v>
      </c>
      <c r="M900" s="1" t="str">
        <f>VLOOKUP(Cohort[[#This Row],[Code]],Codes[],COLUMN(Codes[[#Headers],[Meaning]]),FALSE)</f>
        <v>Fetal scan, no other scans, not assessed</v>
      </c>
      <c r="N900" s="1" t="str">
        <f>VLOOKUP(Cohort[[#This Row],[Code]],Codes[],COLUMN(Codes[[#Headers],[Parents Demographic]]),FALSE)</f>
        <v>Yes</v>
      </c>
      <c r="O900" s="1" t="str">
        <f>VLOOKUP(Cohort[[#This Row],[Code]],Codes[],COLUMN(Codes[[#Headers],[Mother''s Past Medical History]]),FALSE)</f>
        <v>Yes</v>
      </c>
      <c r="P900" s="1" t="str">
        <f>VLOOKUP(Cohort[[#This Row],[Code]],Codes[],COLUMN(Codes[[#Headers],[EDD + Mode of Conception]]),FALSE)</f>
        <v>Yes</v>
      </c>
      <c r="Q900" s="1" t="str">
        <f>VLOOKUP(Cohort[[#This Row],[Code]],Codes[],COLUMN(Codes[[#Headers],[Late Pregnancy History]]),FALSE)</f>
        <v>Yes</v>
      </c>
      <c r="R900" s="1" t="str">
        <f>VLOOKUP(Cohort[[#This Row],[Code]],Codes[],COLUMN(Codes[[#Headers],[Labour History]]),FALSE)</f>
        <v>Yes</v>
      </c>
      <c r="S900" s="1" t="str">
        <f>VLOOKUP(Cohort[[#This Row],[Code]],Codes[],COLUMN(Codes[[#Headers],[Baby Background Information]]),FALSE)</f>
        <v>Yes</v>
      </c>
      <c r="T900" s="1" t="str">
        <f>VLOOKUP(Cohort[[#This Row],[Code]],Codes[],COLUMN(Codes[[#Headers],[EPDS]]),FALSE)</f>
        <v>Yes</v>
      </c>
      <c r="U900" s="1" t="str">
        <f>VLOOKUP(Cohort[[#This Row],[Code]],Codes[],COLUMN(Codes[[#Headers],[Mother''s Medications]]),FALSE)</f>
        <v>Yes</v>
      </c>
      <c r="V900" s="1" t="str">
        <f>VLOOKUP(Cohort[[#This Row],[Code]],Codes[],COLUMN(Codes[[#Headers],[Baby Medications]]),FALSE)</f>
        <v>Yes</v>
      </c>
      <c r="W900" s="1" t="str">
        <f>VLOOKUP(Cohort[[#This Row],[Code]],Codes[],COLUMN(Codes[[#Headers],[Obstetric Histpry]]),FALSE)</f>
        <v>Yes</v>
      </c>
      <c r="X900" s="1" t="str">
        <f>VLOOKUP(Cohort[[#This Row],[Code]],Codes[],COLUMN(Codes[[#Headers],[18 Month Follow on Data]]),FALSE)</f>
        <v>No</v>
      </c>
    </row>
    <row r="901" spans="1:24" x14ac:dyDescent="0.2">
      <c r="A901" t="s">
        <v>914</v>
      </c>
      <c r="B901">
        <v>0</v>
      </c>
      <c r="C901">
        <v>0</v>
      </c>
      <c r="D901">
        <v>1</v>
      </c>
      <c r="E901">
        <v>0</v>
      </c>
      <c r="F901">
        <v>0</v>
      </c>
      <c r="G901">
        <v>0</v>
      </c>
      <c r="H901">
        <v>0</v>
      </c>
      <c r="I901" t="str" cm="1">
        <f t="array" ref="I901">TEXT(SUM(10^Code_Mask*(Cohort[[#This Row],[Fetal Pilot Scans, validated or not]:[Has child had an 18 month assessment.  NB this includes limited data, courtesy assessments etc]]&gt;0)),"0000000")</f>
        <v>1000000</v>
      </c>
      <c r="M901" s="1" t="str">
        <f>VLOOKUP(Cohort[[#This Row],[Code]],Codes[],COLUMN(Codes[[#Headers],[Meaning]]),FALSE)</f>
        <v>Fetal scan, no other scans, not assessed</v>
      </c>
      <c r="N901" s="1" t="str">
        <f>VLOOKUP(Cohort[[#This Row],[Code]],Codes[],COLUMN(Codes[[#Headers],[Parents Demographic]]),FALSE)</f>
        <v>Yes</v>
      </c>
      <c r="O901" s="1" t="str">
        <f>VLOOKUP(Cohort[[#This Row],[Code]],Codes[],COLUMN(Codes[[#Headers],[Mother''s Past Medical History]]),FALSE)</f>
        <v>Yes</v>
      </c>
      <c r="P901" s="1" t="str">
        <f>VLOOKUP(Cohort[[#This Row],[Code]],Codes[],COLUMN(Codes[[#Headers],[EDD + Mode of Conception]]),FALSE)</f>
        <v>Yes</v>
      </c>
      <c r="Q901" s="1" t="str">
        <f>VLOOKUP(Cohort[[#This Row],[Code]],Codes[],COLUMN(Codes[[#Headers],[Late Pregnancy History]]),FALSE)</f>
        <v>Yes</v>
      </c>
      <c r="R901" s="1" t="str">
        <f>VLOOKUP(Cohort[[#This Row],[Code]],Codes[],COLUMN(Codes[[#Headers],[Labour History]]),FALSE)</f>
        <v>Yes</v>
      </c>
      <c r="S901" s="1" t="str">
        <f>VLOOKUP(Cohort[[#This Row],[Code]],Codes[],COLUMN(Codes[[#Headers],[Baby Background Information]]),FALSE)</f>
        <v>Yes</v>
      </c>
      <c r="T901" s="1" t="str">
        <f>VLOOKUP(Cohort[[#This Row],[Code]],Codes[],COLUMN(Codes[[#Headers],[EPDS]]),FALSE)</f>
        <v>Yes</v>
      </c>
      <c r="U901" s="1" t="str">
        <f>VLOOKUP(Cohort[[#This Row],[Code]],Codes[],COLUMN(Codes[[#Headers],[Mother''s Medications]]),FALSE)</f>
        <v>Yes</v>
      </c>
      <c r="V901" s="1" t="str">
        <f>VLOOKUP(Cohort[[#This Row],[Code]],Codes[],COLUMN(Codes[[#Headers],[Baby Medications]]),FALSE)</f>
        <v>Yes</v>
      </c>
      <c r="W901" s="1" t="str">
        <f>VLOOKUP(Cohort[[#This Row],[Code]],Codes[],COLUMN(Codes[[#Headers],[Obstetric Histpry]]),FALSE)</f>
        <v>Yes</v>
      </c>
      <c r="X901" s="1" t="str">
        <f>VLOOKUP(Cohort[[#This Row],[Code]],Codes[],COLUMN(Codes[[#Headers],[18 Month Follow on Data]]),FALSE)</f>
        <v>No</v>
      </c>
    </row>
    <row r="902" spans="1:24" x14ac:dyDescent="0.2">
      <c r="A902" t="s">
        <v>915</v>
      </c>
      <c r="B902">
        <v>0</v>
      </c>
      <c r="C902">
        <v>0</v>
      </c>
      <c r="D902">
        <v>0</v>
      </c>
      <c r="E902">
        <v>0</v>
      </c>
      <c r="F902">
        <v>1</v>
      </c>
      <c r="G902">
        <v>1</v>
      </c>
      <c r="H902">
        <v>0</v>
      </c>
      <c r="I902" t="str" cm="1">
        <f t="array" ref="I902">TEXT(SUM(10^Code_Mask*(Cohort[[#This Row],[Fetal Pilot Scans, validated or not]:[Has child had an 18 month assessment.  NB this includes limited data, courtesy assessments etc]]&gt;0)),"0000000")</f>
        <v>0011000</v>
      </c>
      <c r="M902" s="1" t="str">
        <f>VLOOKUP(Cohort[[#This Row],[Code]],Codes[],COLUMN(Codes[[#Headers],[Meaning]]),FALSE)</f>
        <v>Pre-term and pre-term at term scans, not assessed</v>
      </c>
      <c r="N902" s="1" t="str">
        <f>VLOOKUP(Cohort[[#This Row],[Code]],Codes[],COLUMN(Codes[[#Headers],[Parents Demographic]]),FALSE)</f>
        <v>Yes</v>
      </c>
      <c r="O902" s="1" t="str">
        <f>VLOOKUP(Cohort[[#This Row],[Code]],Codes[],COLUMN(Codes[[#Headers],[Mother''s Past Medical History]]),FALSE)</f>
        <v>Yes</v>
      </c>
      <c r="P902" s="1" t="str">
        <f>VLOOKUP(Cohort[[#This Row],[Code]],Codes[],COLUMN(Codes[[#Headers],[EDD + Mode of Conception]]),FALSE)</f>
        <v>Yes</v>
      </c>
      <c r="Q902" s="1" t="str">
        <f>VLOOKUP(Cohort[[#This Row],[Code]],Codes[],COLUMN(Codes[[#Headers],[Late Pregnancy History]]),FALSE)</f>
        <v>Yes</v>
      </c>
      <c r="R902" s="1" t="str">
        <f>VLOOKUP(Cohort[[#This Row],[Code]],Codes[],COLUMN(Codes[[#Headers],[Labour History]]),FALSE)</f>
        <v>Yes</v>
      </c>
      <c r="S902" s="1" t="str">
        <f>VLOOKUP(Cohort[[#This Row],[Code]],Codes[],COLUMN(Codes[[#Headers],[Baby Background Information]]),FALSE)</f>
        <v>Yes</v>
      </c>
      <c r="T902" s="1" t="str">
        <f>VLOOKUP(Cohort[[#This Row],[Code]],Codes[],COLUMN(Codes[[#Headers],[EPDS]]),FALSE)</f>
        <v>Yes</v>
      </c>
      <c r="U902" s="1" t="str">
        <f>VLOOKUP(Cohort[[#This Row],[Code]],Codes[],COLUMN(Codes[[#Headers],[Mother''s Medications]]),FALSE)</f>
        <v>Yes</v>
      </c>
      <c r="V902" s="1" t="str">
        <f>VLOOKUP(Cohort[[#This Row],[Code]],Codes[],COLUMN(Codes[[#Headers],[Baby Medications]]),FALSE)</f>
        <v>Yes</v>
      </c>
      <c r="W902" s="1" t="str">
        <f>VLOOKUP(Cohort[[#This Row],[Code]],Codes[],COLUMN(Codes[[#Headers],[Obstetric Histpry]]),FALSE)</f>
        <v>Yes</v>
      </c>
      <c r="X902" s="1" t="str">
        <f>VLOOKUP(Cohort[[#This Row],[Code]],Codes[],COLUMN(Codes[[#Headers],[18 Month Follow on Data]]),FALSE)</f>
        <v>No</v>
      </c>
    </row>
    <row r="903" spans="1:24" x14ac:dyDescent="0.2">
      <c r="A903" t="s">
        <v>916</v>
      </c>
      <c r="B903">
        <v>0</v>
      </c>
      <c r="C903">
        <v>0</v>
      </c>
      <c r="D903">
        <v>0</v>
      </c>
      <c r="E903">
        <v>0</v>
      </c>
      <c r="F903">
        <v>1</v>
      </c>
      <c r="G903">
        <v>1</v>
      </c>
      <c r="H903">
        <v>0</v>
      </c>
      <c r="I903" t="str" cm="1">
        <f t="array" ref="I903">TEXT(SUM(10^Code_Mask*(Cohort[[#This Row],[Fetal Pilot Scans, validated or not]:[Has child had an 18 month assessment.  NB this includes limited data, courtesy assessments etc]]&gt;0)),"0000000")</f>
        <v>0011000</v>
      </c>
      <c r="M903" s="1" t="str">
        <f>VLOOKUP(Cohort[[#This Row],[Code]],Codes[],COLUMN(Codes[[#Headers],[Meaning]]),FALSE)</f>
        <v>Pre-term and pre-term at term scans, not assessed</v>
      </c>
      <c r="N903" s="1" t="str">
        <f>VLOOKUP(Cohort[[#This Row],[Code]],Codes[],COLUMN(Codes[[#Headers],[Parents Demographic]]),FALSE)</f>
        <v>Yes</v>
      </c>
      <c r="O903" s="1" t="str">
        <f>VLOOKUP(Cohort[[#This Row],[Code]],Codes[],COLUMN(Codes[[#Headers],[Mother''s Past Medical History]]),FALSE)</f>
        <v>Yes</v>
      </c>
      <c r="P903" s="1" t="str">
        <f>VLOOKUP(Cohort[[#This Row],[Code]],Codes[],COLUMN(Codes[[#Headers],[EDD + Mode of Conception]]),FALSE)</f>
        <v>Yes</v>
      </c>
      <c r="Q903" s="1" t="str">
        <f>VLOOKUP(Cohort[[#This Row],[Code]],Codes[],COLUMN(Codes[[#Headers],[Late Pregnancy History]]),FALSE)</f>
        <v>Yes</v>
      </c>
      <c r="R903" s="1" t="str">
        <f>VLOOKUP(Cohort[[#This Row],[Code]],Codes[],COLUMN(Codes[[#Headers],[Labour History]]),FALSE)</f>
        <v>Yes</v>
      </c>
      <c r="S903" s="1" t="str">
        <f>VLOOKUP(Cohort[[#This Row],[Code]],Codes[],COLUMN(Codes[[#Headers],[Baby Background Information]]),FALSE)</f>
        <v>Yes</v>
      </c>
      <c r="T903" s="1" t="str">
        <f>VLOOKUP(Cohort[[#This Row],[Code]],Codes[],COLUMN(Codes[[#Headers],[EPDS]]),FALSE)</f>
        <v>Yes</v>
      </c>
      <c r="U903" s="1" t="str">
        <f>VLOOKUP(Cohort[[#This Row],[Code]],Codes[],COLUMN(Codes[[#Headers],[Mother''s Medications]]),FALSE)</f>
        <v>Yes</v>
      </c>
      <c r="V903" s="1" t="str">
        <f>VLOOKUP(Cohort[[#This Row],[Code]],Codes[],COLUMN(Codes[[#Headers],[Baby Medications]]),FALSE)</f>
        <v>Yes</v>
      </c>
      <c r="W903" s="1" t="str">
        <f>VLOOKUP(Cohort[[#This Row],[Code]],Codes[],COLUMN(Codes[[#Headers],[Obstetric Histpry]]),FALSE)</f>
        <v>Yes</v>
      </c>
      <c r="X903" s="1" t="str">
        <f>VLOOKUP(Cohort[[#This Row],[Code]],Codes[],COLUMN(Codes[[#Headers],[18 Month Follow on Data]]),FALSE)</f>
        <v>No</v>
      </c>
    </row>
    <row r="904" spans="1:24" x14ac:dyDescent="0.2">
      <c r="A904" t="s">
        <v>917</v>
      </c>
      <c r="B904">
        <v>0</v>
      </c>
      <c r="C904">
        <v>0</v>
      </c>
      <c r="D904">
        <v>1</v>
      </c>
      <c r="E904">
        <v>1</v>
      </c>
      <c r="F904">
        <v>0</v>
      </c>
      <c r="G904">
        <v>0</v>
      </c>
      <c r="H904">
        <v>1</v>
      </c>
      <c r="I904" t="str" cm="1">
        <f t="array" ref="I904">TEXT(SUM(10^Code_Mask*(Cohort[[#This Row],[Fetal Pilot Scans, validated or not]:[Has child had an 18 month assessment.  NB this includes limited data, courtesy assessments etc]]&gt;0)),"0000000")</f>
        <v>1100100</v>
      </c>
      <c r="M904" s="1" t="str">
        <f>VLOOKUP(Cohort[[#This Row],[Code]],Codes[],COLUMN(Codes[[#Headers],[Meaning]]),FALSE)</f>
        <v>Fetal scan + term scan, assessed at 18 months</v>
      </c>
      <c r="N904" s="1" t="str">
        <f>VLOOKUP(Cohort[[#This Row],[Code]],Codes[],COLUMN(Codes[[#Headers],[Parents Demographic]]),FALSE)</f>
        <v>Yes</v>
      </c>
      <c r="O904" s="1" t="str">
        <f>VLOOKUP(Cohort[[#This Row],[Code]],Codes[],COLUMN(Codes[[#Headers],[Mother''s Past Medical History]]),FALSE)</f>
        <v>Yes</v>
      </c>
      <c r="P904" s="1" t="str">
        <f>VLOOKUP(Cohort[[#This Row],[Code]],Codes[],COLUMN(Codes[[#Headers],[EDD + Mode of Conception]]),FALSE)</f>
        <v>Yes</v>
      </c>
      <c r="Q904" s="1" t="str">
        <f>VLOOKUP(Cohort[[#This Row],[Code]],Codes[],COLUMN(Codes[[#Headers],[Late Pregnancy History]]),FALSE)</f>
        <v>Yes</v>
      </c>
      <c r="R904" s="1" t="str">
        <f>VLOOKUP(Cohort[[#This Row],[Code]],Codes[],COLUMN(Codes[[#Headers],[Labour History]]),FALSE)</f>
        <v>Yes</v>
      </c>
      <c r="S904" s="1" t="str">
        <f>VLOOKUP(Cohort[[#This Row],[Code]],Codes[],COLUMN(Codes[[#Headers],[Baby Background Information]]),FALSE)</f>
        <v>Yes</v>
      </c>
      <c r="T904" s="1" t="str">
        <f>VLOOKUP(Cohort[[#This Row],[Code]],Codes[],COLUMN(Codes[[#Headers],[EPDS]]),FALSE)</f>
        <v>Yes</v>
      </c>
      <c r="U904" s="1" t="str">
        <f>VLOOKUP(Cohort[[#This Row],[Code]],Codes[],COLUMN(Codes[[#Headers],[Mother''s Medications]]),FALSE)</f>
        <v>Yes</v>
      </c>
      <c r="V904" s="1" t="str">
        <f>VLOOKUP(Cohort[[#This Row],[Code]],Codes[],COLUMN(Codes[[#Headers],[Baby Medications]]),FALSE)</f>
        <v>Yes</v>
      </c>
      <c r="W904" s="1" t="str">
        <f>VLOOKUP(Cohort[[#This Row],[Code]],Codes[],COLUMN(Codes[[#Headers],[Obstetric Histpry]]),FALSE)</f>
        <v>Yes</v>
      </c>
      <c r="X904" s="1" t="str">
        <f>VLOOKUP(Cohort[[#This Row],[Code]],Codes[],COLUMN(Codes[[#Headers],[18 Month Follow on Data]]),FALSE)</f>
        <v>Yes</v>
      </c>
    </row>
    <row r="905" spans="1:24" x14ac:dyDescent="0.2">
      <c r="A905" t="s">
        <v>918</v>
      </c>
      <c r="B905">
        <v>0</v>
      </c>
      <c r="C905">
        <v>0</v>
      </c>
      <c r="D905">
        <v>1</v>
      </c>
      <c r="E905">
        <v>1</v>
      </c>
      <c r="F905">
        <v>0</v>
      </c>
      <c r="G905">
        <v>0</v>
      </c>
      <c r="H905">
        <v>1</v>
      </c>
      <c r="I905" t="str" cm="1">
        <f t="array" ref="I905">TEXT(SUM(10^Code_Mask*(Cohort[[#This Row],[Fetal Pilot Scans, validated or not]:[Has child had an 18 month assessment.  NB this includes limited data, courtesy assessments etc]]&gt;0)),"0000000")</f>
        <v>1100100</v>
      </c>
      <c r="M905" s="1" t="str">
        <f>VLOOKUP(Cohort[[#This Row],[Code]],Codes[],COLUMN(Codes[[#Headers],[Meaning]]),FALSE)</f>
        <v>Fetal scan + term scan, assessed at 18 months</v>
      </c>
      <c r="N905" s="1" t="str">
        <f>VLOOKUP(Cohort[[#This Row],[Code]],Codes[],COLUMN(Codes[[#Headers],[Parents Demographic]]),FALSE)</f>
        <v>Yes</v>
      </c>
      <c r="O905" s="1" t="str">
        <f>VLOOKUP(Cohort[[#This Row],[Code]],Codes[],COLUMN(Codes[[#Headers],[Mother''s Past Medical History]]),FALSE)</f>
        <v>Yes</v>
      </c>
      <c r="P905" s="1" t="str">
        <f>VLOOKUP(Cohort[[#This Row],[Code]],Codes[],COLUMN(Codes[[#Headers],[EDD + Mode of Conception]]),FALSE)</f>
        <v>Yes</v>
      </c>
      <c r="Q905" s="1" t="str">
        <f>VLOOKUP(Cohort[[#This Row],[Code]],Codes[],COLUMN(Codes[[#Headers],[Late Pregnancy History]]),FALSE)</f>
        <v>Yes</v>
      </c>
      <c r="R905" s="1" t="str">
        <f>VLOOKUP(Cohort[[#This Row],[Code]],Codes[],COLUMN(Codes[[#Headers],[Labour History]]),FALSE)</f>
        <v>Yes</v>
      </c>
      <c r="S905" s="1" t="str">
        <f>VLOOKUP(Cohort[[#This Row],[Code]],Codes[],COLUMN(Codes[[#Headers],[Baby Background Information]]),FALSE)</f>
        <v>Yes</v>
      </c>
      <c r="T905" s="1" t="str">
        <f>VLOOKUP(Cohort[[#This Row],[Code]],Codes[],COLUMN(Codes[[#Headers],[EPDS]]),FALSE)</f>
        <v>Yes</v>
      </c>
      <c r="U905" s="1" t="str">
        <f>VLOOKUP(Cohort[[#This Row],[Code]],Codes[],COLUMN(Codes[[#Headers],[Mother''s Medications]]),FALSE)</f>
        <v>Yes</v>
      </c>
      <c r="V905" s="1" t="str">
        <f>VLOOKUP(Cohort[[#This Row],[Code]],Codes[],COLUMN(Codes[[#Headers],[Baby Medications]]),FALSE)</f>
        <v>Yes</v>
      </c>
      <c r="W905" s="1" t="str">
        <f>VLOOKUP(Cohort[[#This Row],[Code]],Codes[],COLUMN(Codes[[#Headers],[Obstetric Histpry]]),FALSE)</f>
        <v>Yes</v>
      </c>
      <c r="X905" s="1" t="str">
        <f>VLOOKUP(Cohort[[#This Row],[Code]],Codes[],COLUMN(Codes[[#Headers],[18 Month Follow on Data]]),FALSE)</f>
        <v>Yes</v>
      </c>
    </row>
    <row r="906" spans="1:24" x14ac:dyDescent="0.2">
      <c r="A906" t="s">
        <v>919</v>
      </c>
      <c r="B906">
        <v>0</v>
      </c>
      <c r="C906">
        <v>0</v>
      </c>
      <c r="D906">
        <v>1</v>
      </c>
      <c r="E906">
        <v>1</v>
      </c>
      <c r="F906">
        <v>0</v>
      </c>
      <c r="G906">
        <v>0</v>
      </c>
      <c r="H906">
        <v>1</v>
      </c>
      <c r="I906" t="str" cm="1">
        <f t="array" ref="I906">TEXT(SUM(10^Code_Mask*(Cohort[[#This Row],[Fetal Pilot Scans, validated or not]:[Has child had an 18 month assessment.  NB this includes limited data, courtesy assessments etc]]&gt;0)),"0000000")</f>
        <v>1100100</v>
      </c>
      <c r="M906" s="1" t="str">
        <f>VLOOKUP(Cohort[[#This Row],[Code]],Codes[],COLUMN(Codes[[#Headers],[Meaning]]),FALSE)</f>
        <v>Fetal scan + term scan, assessed at 18 months</v>
      </c>
      <c r="N906" s="1" t="str">
        <f>VLOOKUP(Cohort[[#This Row],[Code]],Codes[],COLUMN(Codes[[#Headers],[Parents Demographic]]),FALSE)</f>
        <v>Yes</v>
      </c>
      <c r="O906" s="1" t="str">
        <f>VLOOKUP(Cohort[[#This Row],[Code]],Codes[],COLUMN(Codes[[#Headers],[Mother''s Past Medical History]]),FALSE)</f>
        <v>Yes</v>
      </c>
      <c r="P906" s="1" t="str">
        <f>VLOOKUP(Cohort[[#This Row],[Code]],Codes[],COLUMN(Codes[[#Headers],[EDD + Mode of Conception]]),FALSE)</f>
        <v>Yes</v>
      </c>
      <c r="Q906" s="1" t="str">
        <f>VLOOKUP(Cohort[[#This Row],[Code]],Codes[],COLUMN(Codes[[#Headers],[Late Pregnancy History]]),FALSE)</f>
        <v>Yes</v>
      </c>
      <c r="R906" s="1" t="str">
        <f>VLOOKUP(Cohort[[#This Row],[Code]],Codes[],COLUMN(Codes[[#Headers],[Labour History]]),FALSE)</f>
        <v>Yes</v>
      </c>
      <c r="S906" s="1" t="str">
        <f>VLOOKUP(Cohort[[#This Row],[Code]],Codes[],COLUMN(Codes[[#Headers],[Baby Background Information]]),FALSE)</f>
        <v>Yes</v>
      </c>
      <c r="T906" s="1" t="str">
        <f>VLOOKUP(Cohort[[#This Row],[Code]],Codes[],COLUMN(Codes[[#Headers],[EPDS]]),FALSE)</f>
        <v>Yes</v>
      </c>
      <c r="U906" s="1" t="str">
        <f>VLOOKUP(Cohort[[#This Row],[Code]],Codes[],COLUMN(Codes[[#Headers],[Mother''s Medications]]),FALSE)</f>
        <v>Yes</v>
      </c>
      <c r="V906" s="1" t="str">
        <f>VLOOKUP(Cohort[[#This Row],[Code]],Codes[],COLUMN(Codes[[#Headers],[Baby Medications]]),FALSE)</f>
        <v>Yes</v>
      </c>
      <c r="W906" s="1" t="str">
        <f>VLOOKUP(Cohort[[#This Row],[Code]],Codes[],COLUMN(Codes[[#Headers],[Obstetric Histpry]]),FALSE)</f>
        <v>Yes</v>
      </c>
      <c r="X906" s="1" t="str">
        <f>VLOOKUP(Cohort[[#This Row],[Code]],Codes[],COLUMN(Codes[[#Headers],[18 Month Follow on Data]]),FALSE)</f>
        <v>Yes</v>
      </c>
    </row>
    <row r="907" spans="1:24" x14ac:dyDescent="0.2">
      <c r="A907" t="s">
        <v>920</v>
      </c>
      <c r="B907">
        <v>0</v>
      </c>
      <c r="C907">
        <v>0</v>
      </c>
      <c r="D907">
        <v>2</v>
      </c>
      <c r="E907">
        <v>0</v>
      </c>
      <c r="F907">
        <v>0</v>
      </c>
      <c r="G907">
        <v>0</v>
      </c>
      <c r="H907">
        <v>0</v>
      </c>
      <c r="I907" t="str" cm="1">
        <f t="array" ref="I907">TEXT(SUM(10^Code_Mask*(Cohort[[#This Row],[Fetal Pilot Scans, validated or not]:[Has child had an 18 month assessment.  NB this includes limited data, courtesy assessments etc]]&gt;0)),"0000000")</f>
        <v>1000000</v>
      </c>
      <c r="M907" s="1" t="str">
        <f>VLOOKUP(Cohort[[#This Row],[Code]],Codes[],COLUMN(Codes[[#Headers],[Meaning]]),FALSE)</f>
        <v>Fetal scan, no other scans, not assessed</v>
      </c>
      <c r="N907" s="1" t="str">
        <f>VLOOKUP(Cohort[[#This Row],[Code]],Codes[],COLUMN(Codes[[#Headers],[Parents Demographic]]),FALSE)</f>
        <v>Yes</v>
      </c>
      <c r="O907" s="1" t="str">
        <f>VLOOKUP(Cohort[[#This Row],[Code]],Codes[],COLUMN(Codes[[#Headers],[Mother''s Past Medical History]]),FALSE)</f>
        <v>Yes</v>
      </c>
      <c r="P907" s="1" t="str">
        <f>VLOOKUP(Cohort[[#This Row],[Code]],Codes[],COLUMN(Codes[[#Headers],[EDD + Mode of Conception]]),FALSE)</f>
        <v>Yes</v>
      </c>
      <c r="Q907" s="1" t="str">
        <f>VLOOKUP(Cohort[[#This Row],[Code]],Codes[],COLUMN(Codes[[#Headers],[Late Pregnancy History]]),FALSE)</f>
        <v>Yes</v>
      </c>
      <c r="R907" s="1" t="str">
        <f>VLOOKUP(Cohort[[#This Row],[Code]],Codes[],COLUMN(Codes[[#Headers],[Labour History]]),FALSE)</f>
        <v>Yes</v>
      </c>
      <c r="S907" s="1" t="str">
        <f>VLOOKUP(Cohort[[#This Row],[Code]],Codes[],COLUMN(Codes[[#Headers],[Baby Background Information]]),FALSE)</f>
        <v>Yes</v>
      </c>
      <c r="T907" s="1" t="str">
        <f>VLOOKUP(Cohort[[#This Row],[Code]],Codes[],COLUMN(Codes[[#Headers],[EPDS]]),FALSE)</f>
        <v>Yes</v>
      </c>
      <c r="U907" s="1" t="str">
        <f>VLOOKUP(Cohort[[#This Row],[Code]],Codes[],COLUMN(Codes[[#Headers],[Mother''s Medications]]),FALSE)</f>
        <v>Yes</v>
      </c>
      <c r="V907" s="1" t="str">
        <f>VLOOKUP(Cohort[[#This Row],[Code]],Codes[],COLUMN(Codes[[#Headers],[Baby Medications]]),FALSE)</f>
        <v>Yes</v>
      </c>
      <c r="W907" s="1" t="str">
        <f>VLOOKUP(Cohort[[#This Row],[Code]],Codes[],COLUMN(Codes[[#Headers],[Obstetric Histpry]]),FALSE)</f>
        <v>Yes</v>
      </c>
      <c r="X907" s="1" t="str">
        <f>VLOOKUP(Cohort[[#This Row],[Code]],Codes[],COLUMN(Codes[[#Headers],[18 Month Follow on Data]]),FALSE)</f>
        <v>No</v>
      </c>
    </row>
    <row r="908" spans="1:24" x14ac:dyDescent="0.2">
      <c r="A908" t="s">
        <v>921</v>
      </c>
      <c r="B908">
        <v>0</v>
      </c>
      <c r="C908">
        <v>0</v>
      </c>
      <c r="D908">
        <v>1</v>
      </c>
      <c r="E908">
        <v>0</v>
      </c>
      <c r="F908">
        <v>0</v>
      </c>
      <c r="G908">
        <v>0</v>
      </c>
      <c r="H908">
        <v>0</v>
      </c>
      <c r="I908" t="str" cm="1">
        <f t="array" ref="I908">TEXT(SUM(10^Code_Mask*(Cohort[[#This Row],[Fetal Pilot Scans, validated or not]:[Has child had an 18 month assessment.  NB this includes limited data, courtesy assessments etc]]&gt;0)),"0000000")</f>
        <v>1000000</v>
      </c>
      <c r="M908" s="1" t="str">
        <f>VLOOKUP(Cohort[[#This Row],[Code]],Codes[],COLUMN(Codes[[#Headers],[Meaning]]),FALSE)</f>
        <v>Fetal scan, no other scans, not assessed</v>
      </c>
      <c r="N908" s="1" t="str">
        <f>VLOOKUP(Cohort[[#This Row],[Code]],Codes[],COLUMN(Codes[[#Headers],[Parents Demographic]]),FALSE)</f>
        <v>Yes</v>
      </c>
      <c r="O908" s="1" t="str">
        <f>VLOOKUP(Cohort[[#This Row],[Code]],Codes[],COLUMN(Codes[[#Headers],[Mother''s Past Medical History]]),FALSE)</f>
        <v>Yes</v>
      </c>
      <c r="P908" s="1" t="str">
        <f>VLOOKUP(Cohort[[#This Row],[Code]],Codes[],COLUMN(Codes[[#Headers],[EDD + Mode of Conception]]),FALSE)</f>
        <v>Yes</v>
      </c>
      <c r="Q908" s="1" t="str">
        <f>VLOOKUP(Cohort[[#This Row],[Code]],Codes[],COLUMN(Codes[[#Headers],[Late Pregnancy History]]),FALSE)</f>
        <v>Yes</v>
      </c>
      <c r="R908" s="1" t="str">
        <f>VLOOKUP(Cohort[[#This Row],[Code]],Codes[],COLUMN(Codes[[#Headers],[Labour History]]),FALSE)</f>
        <v>Yes</v>
      </c>
      <c r="S908" s="1" t="str">
        <f>VLOOKUP(Cohort[[#This Row],[Code]],Codes[],COLUMN(Codes[[#Headers],[Baby Background Information]]),FALSE)</f>
        <v>Yes</v>
      </c>
      <c r="T908" s="1" t="str">
        <f>VLOOKUP(Cohort[[#This Row],[Code]],Codes[],COLUMN(Codes[[#Headers],[EPDS]]),FALSE)</f>
        <v>Yes</v>
      </c>
      <c r="U908" s="1" t="str">
        <f>VLOOKUP(Cohort[[#This Row],[Code]],Codes[],COLUMN(Codes[[#Headers],[Mother''s Medications]]),FALSE)</f>
        <v>Yes</v>
      </c>
      <c r="V908" s="1" t="str">
        <f>VLOOKUP(Cohort[[#This Row],[Code]],Codes[],COLUMN(Codes[[#Headers],[Baby Medications]]),FALSE)</f>
        <v>Yes</v>
      </c>
      <c r="W908" s="1" t="str">
        <f>VLOOKUP(Cohort[[#This Row],[Code]],Codes[],COLUMN(Codes[[#Headers],[Obstetric Histpry]]),FALSE)</f>
        <v>Yes</v>
      </c>
      <c r="X908" s="1" t="str">
        <f>VLOOKUP(Cohort[[#This Row],[Code]],Codes[],COLUMN(Codes[[#Headers],[18 Month Follow on Data]]),FALSE)</f>
        <v>No</v>
      </c>
    </row>
    <row r="909" spans="1:24" x14ac:dyDescent="0.2">
      <c r="A909" t="s">
        <v>922</v>
      </c>
      <c r="B909">
        <v>0</v>
      </c>
      <c r="C909">
        <v>0</v>
      </c>
      <c r="D909">
        <v>1</v>
      </c>
      <c r="E909">
        <v>1</v>
      </c>
      <c r="F909">
        <v>0</v>
      </c>
      <c r="G909">
        <v>0</v>
      </c>
      <c r="H909">
        <v>0</v>
      </c>
      <c r="I909" t="str" cm="1">
        <f t="array" ref="I909">TEXT(SUM(10^Code_Mask*(Cohort[[#This Row],[Fetal Pilot Scans, validated or not]:[Has child had an 18 month assessment.  NB this includes limited data, courtesy assessments etc]]&gt;0)),"0000000")</f>
        <v>1100000</v>
      </c>
      <c r="M909" s="1" t="str">
        <f>VLOOKUP(Cohort[[#This Row],[Code]],Codes[],COLUMN(Codes[[#Headers],[Meaning]]),FALSE)</f>
        <v>Fetal scan + term scan, not assessed</v>
      </c>
      <c r="N909" s="1" t="str">
        <f>VLOOKUP(Cohort[[#This Row],[Code]],Codes[],COLUMN(Codes[[#Headers],[Parents Demographic]]),FALSE)</f>
        <v>Yes</v>
      </c>
      <c r="O909" s="1" t="str">
        <f>VLOOKUP(Cohort[[#This Row],[Code]],Codes[],COLUMN(Codes[[#Headers],[Mother''s Past Medical History]]),FALSE)</f>
        <v>Yes</v>
      </c>
      <c r="P909" s="1" t="str">
        <f>VLOOKUP(Cohort[[#This Row],[Code]],Codes[],COLUMN(Codes[[#Headers],[EDD + Mode of Conception]]),FALSE)</f>
        <v>Yes</v>
      </c>
      <c r="Q909" s="1" t="str">
        <f>VLOOKUP(Cohort[[#This Row],[Code]],Codes[],COLUMN(Codes[[#Headers],[Late Pregnancy History]]),FALSE)</f>
        <v>Yes</v>
      </c>
      <c r="R909" s="1" t="str">
        <f>VLOOKUP(Cohort[[#This Row],[Code]],Codes[],COLUMN(Codes[[#Headers],[Labour History]]),FALSE)</f>
        <v>Yes</v>
      </c>
      <c r="S909" s="1" t="str">
        <f>VLOOKUP(Cohort[[#This Row],[Code]],Codes[],COLUMN(Codes[[#Headers],[Baby Background Information]]),FALSE)</f>
        <v>Yes</v>
      </c>
      <c r="T909" s="1" t="str">
        <f>VLOOKUP(Cohort[[#This Row],[Code]],Codes[],COLUMN(Codes[[#Headers],[EPDS]]),FALSE)</f>
        <v>Yes</v>
      </c>
      <c r="U909" s="1" t="str">
        <f>VLOOKUP(Cohort[[#This Row],[Code]],Codes[],COLUMN(Codes[[#Headers],[Mother''s Medications]]),FALSE)</f>
        <v>Yes</v>
      </c>
      <c r="V909" s="1" t="str">
        <f>VLOOKUP(Cohort[[#This Row],[Code]],Codes[],COLUMN(Codes[[#Headers],[Baby Medications]]),FALSE)</f>
        <v>Yes</v>
      </c>
      <c r="W909" s="1" t="str">
        <f>VLOOKUP(Cohort[[#This Row],[Code]],Codes[],COLUMN(Codes[[#Headers],[Obstetric Histpry]]),FALSE)</f>
        <v>Yes</v>
      </c>
      <c r="X909" s="1" t="str">
        <f>VLOOKUP(Cohort[[#This Row],[Code]],Codes[],COLUMN(Codes[[#Headers],[18 Month Follow on Data]]),FALSE)</f>
        <v>No</v>
      </c>
    </row>
    <row r="910" spans="1:24" x14ac:dyDescent="0.2">
      <c r="A910" t="s">
        <v>923</v>
      </c>
      <c r="B910">
        <v>0</v>
      </c>
      <c r="C910">
        <v>0</v>
      </c>
      <c r="D910">
        <v>1</v>
      </c>
      <c r="E910">
        <v>1</v>
      </c>
      <c r="F910">
        <v>0</v>
      </c>
      <c r="G910">
        <v>0</v>
      </c>
      <c r="H910">
        <v>0</v>
      </c>
      <c r="I910" t="str" cm="1">
        <f t="array" ref="I910">TEXT(SUM(10^Code_Mask*(Cohort[[#This Row],[Fetal Pilot Scans, validated or not]:[Has child had an 18 month assessment.  NB this includes limited data, courtesy assessments etc]]&gt;0)),"0000000")</f>
        <v>1100000</v>
      </c>
      <c r="M910" s="1" t="str">
        <f>VLOOKUP(Cohort[[#This Row],[Code]],Codes[],COLUMN(Codes[[#Headers],[Meaning]]),FALSE)</f>
        <v>Fetal scan + term scan, not assessed</v>
      </c>
      <c r="N910" s="1" t="str">
        <f>VLOOKUP(Cohort[[#This Row],[Code]],Codes[],COLUMN(Codes[[#Headers],[Parents Demographic]]),FALSE)</f>
        <v>Yes</v>
      </c>
      <c r="O910" s="1" t="str">
        <f>VLOOKUP(Cohort[[#This Row],[Code]],Codes[],COLUMN(Codes[[#Headers],[Mother''s Past Medical History]]),FALSE)</f>
        <v>Yes</v>
      </c>
      <c r="P910" s="1" t="str">
        <f>VLOOKUP(Cohort[[#This Row],[Code]],Codes[],COLUMN(Codes[[#Headers],[EDD + Mode of Conception]]),FALSE)</f>
        <v>Yes</v>
      </c>
      <c r="Q910" s="1" t="str">
        <f>VLOOKUP(Cohort[[#This Row],[Code]],Codes[],COLUMN(Codes[[#Headers],[Late Pregnancy History]]),FALSE)</f>
        <v>Yes</v>
      </c>
      <c r="R910" s="1" t="str">
        <f>VLOOKUP(Cohort[[#This Row],[Code]],Codes[],COLUMN(Codes[[#Headers],[Labour History]]),FALSE)</f>
        <v>Yes</v>
      </c>
      <c r="S910" s="1" t="str">
        <f>VLOOKUP(Cohort[[#This Row],[Code]],Codes[],COLUMN(Codes[[#Headers],[Baby Background Information]]),FALSE)</f>
        <v>Yes</v>
      </c>
      <c r="T910" s="1" t="str">
        <f>VLOOKUP(Cohort[[#This Row],[Code]],Codes[],COLUMN(Codes[[#Headers],[EPDS]]),FALSE)</f>
        <v>Yes</v>
      </c>
      <c r="U910" s="1" t="str">
        <f>VLOOKUP(Cohort[[#This Row],[Code]],Codes[],COLUMN(Codes[[#Headers],[Mother''s Medications]]),FALSE)</f>
        <v>Yes</v>
      </c>
      <c r="V910" s="1" t="str">
        <f>VLOOKUP(Cohort[[#This Row],[Code]],Codes[],COLUMN(Codes[[#Headers],[Baby Medications]]),FALSE)</f>
        <v>Yes</v>
      </c>
      <c r="W910" s="1" t="str">
        <f>VLOOKUP(Cohort[[#This Row],[Code]],Codes[],COLUMN(Codes[[#Headers],[Obstetric Histpry]]),FALSE)</f>
        <v>Yes</v>
      </c>
      <c r="X910" s="1" t="str">
        <f>VLOOKUP(Cohort[[#This Row],[Code]],Codes[],COLUMN(Codes[[#Headers],[18 Month Follow on Data]]),FALSE)</f>
        <v>No</v>
      </c>
    </row>
    <row r="911" spans="1:24" x14ac:dyDescent="0.2">
      <c r="A911" t="s">
        <v>924</v>
      </c>
      <c r="B911">
        <v>0</v>
      </c>
      <c r="C911">
        <v>0</v>
      </c>
      <c r="D911">
        <v>1</v>
      </c>
      <c r="E911">
        <v>0</v>
      </c>
      <c r="F911">
        <v>0</v>
      </c>
      <c r="G911">
        <v>0</v>
      </c>
      <c r="H911">
        <v>0</v>
      </c>
      <c r="I911" t="str" cm="1">
        <f t="array" ref="I911">TEXT(SUM(10^Code_Mask*(Cohort[[#This Row],[Fetal Pilot Scans, validated or not]:[Has child had an 18 month assessment.  NB this includes limited data, courtesy assessments etc]]&gt;0)),"0000000")</f>
        <v>1000000</v>
      </c>
      <c r="M911" s="1" t="str">
        <f>VLOOKUP(Cohort[[#This Row],[Code]],Codes[],COLUMN(Codes[[#Headers],[Meaning]]),FALSE)</f>
        <v>Fetal scan, no other scans, not assessed</v>
      </c>
      <c r="N911" s="1" t="str">
        <f>VLOOKUP(Cohort[[#This Row],[Code]],Codes[],COLUMN(Codes[[#Headers],[Parents Demographic]]),FALSE)</f>
        <v>Yes</v>
      </c>
      <c r="O911" s="1" t="str">
        <f>VLOOKUP(Cohort[[#This Row],[Code]],Codes[],COLUMN(Codes[[#Headers],[Mother''s Past Medical History]]),FALSE)</f>
        <v>Yes</v>
      </c>
      <c r="P911" s="1" t="str">
        <f>VLOOKUP(Cohort[[#This Row],[Code]],Codes[],COLUMN(Codes[[#Headers],[EDD + Mode of Conception]]),FALSE)</f>
        <v>Yes</v>
      </c>
      <c r="Q911" s="1" t="str">
        <f>VLOOKUP(Cohort[[#This Row],[Code]],Codes[],COLUMN(Codes[[#Headers],[Late Pregnancy History]]),FALSE)</f>
        <v>Yes</v>
      </c>
      <c r="R911" s="1" t="str">
        <f>VLOOKUP(Cohort[[#This Row],[Code]],Codes[],COLUMN(Codes[[#Headers],[Labour History]]),FALSE)</f>
        <v>Yes</v>
      </c>
      <c r="S911" s="1" t="str">
        <f>VLOOKUP(Cohort[[#This Row],[Code]],Codes[],COLUMN(Codes[[#Headers],[Baby Background Information]]),FALSE)</f>
        <v>Yes</v>
      </c>
      <c r="T911" s="1" t="str">
        <f>VLOOKUP(Cohort[[#This Row],[Code]],Codes[],COLUMN(Codes[[#Headers],[EPDS]]),FALSE)</f>
        <v>Yes</v>
      </c>
      <c r="U911" s="1" t="str">
        <f>VLOOKUP(Cohort[[#This Row],[Code]],Codes[],COLUMN(Codes[[#Headers],[Mother''s Medications]]),FALSE)</f>
        <v>Yes</v>
      </c>
      <c r="V911" s="1" t="str">
        <f>VLOOKUP(Cohort[[#This Row],[Code]],Codes[],COLUMN(Codes[[#Headers],[Baby Medications]]),FALSE)</f>
        <v>Yes</v>
      </c>
      <c r="W911" s="1" t="str">
        <f>VLOOKUP(Cohort[[#This Row],[Code]],Codes[],COLUMN(Codes[[#Headers],[Obstetric Histpry]]),FALSE)</f>
        <v>Yes</v>
      </c>
      <c r="X911" s="1" t="str">
        <f>VLOOKUP(Cohort[[#This Row],[Code]],Codes[],COLUMN(Codes[[#Headers],[18 Month Follow on Data]]),FALSE)</f>
        <v>No</v>
      </c>
    </row>
    <row r="912" spans="1:24" x14ac:dyDescent="0.2">
      <c r="A912" t="s">
        <v>925</v>
      </c>
      <c r="B912">
        <v>0</v>
      </c>
      <c r="C912">
        <v>0</v>
      </c>
      <c r="D912">
        <v>0</v>
      </c>
      <c r="E912">
        <v>0</v>
      </c>
      <c r="F912">
        <v>1</v>
      </c>
      <c r="G912">
        <v>0</v>
      </c>
      <c r="H912">
        <v>0</v>
      </c>
      <c r="I912" t="str" cm="1">
        <f t="array" ref="I912">TEXT(SUM(10^Code_Mask*(Cohort[[#This Row],[Fetal Pilot Scans, validated or not]:[Has child had an 18 month assessment.  NB this includes limited data, courtesy assessments etc]]&gt;0)),"0000000")</f>
        <v>0010000</v>
      </c>
      <c r="M912" s="1" t="str">
        <f>VLOOKUP(Cohort[[#This Row],[Code]],Codes[],COLUMN(Codes[[#Headers],[Meaning]]),FALSE)</f>
        <v>Pre-term scan, no other scans, not assessed</v>
      </c>
      <c r="N912" s="1" t="str">
        <f>VLOOKUP(Cohort[[#This Row],[Code]],Codes[],COLUMN(Codes[[#Headers],[Parents Demographic]]),FALSE)</f>
        <v>Yes</v>
      </c>
      <c r="O912" s="1" t="str">
        <f>VLOOKUP(Cohort[[#This Row],[Code]],Codes[],COLUMN(Codes[[#Headers],[Mother''s Past Medical History]]),FALSE)</f>
        <v>Yes</v>
      </c>
      <c r="P912" s="1" t="str">
        <f>VLOOKUP(Cohort[[#This Row],[Code]],Codes[],COLUMN(Codes[[#Headers],[EDD + Mode of Conception]]),FALSE)</f>
        <v>Yes</v>
      </c>
      <c r="Q912" s="1" t="str">
        <f>VLOOKUP(Cohort[[#This Row],[Code]],Codes[],COLUMN(Codes[[#Headers],[Late Pregnancy History]]),FALSE)</f>
        <v>Yes</v>
      </c>
      <c r="R912" s="1" t="str">
        <f>VLOOKUP(Cohort[[#This Row],[Code]],Codes[],COLUMN(Codes[[#Headers],[Labour History]]),FALSE)</f>
        <v>Yes</v>
      </c>
      <c r="S912" s="1" t="str">
        <f>VLOOKUP(Cohort[[#This Row],[Code]],Codes[],COLUMN(Codes[[#Headers],[Baby Background Information]]),FALSE)</f>
        <v>Yes</v>
      </c>
      <c r="T912" s="1" t="str">
        <f>VLOOKUP(Cohort[[#This Row],[Code]],Codes[],COLUMN(Codes[[#Headers],[EPDS]]),FALSE)</f>
        <v>Yes</v>
      </c>
      <c r="U912" s="1" t="str">
        <f>VLOOKUP(Cohort[[#This Row],[Code]],Codes[],COLUMN(Codes[[#Headers],[Mother''s Medications]]),FALSE)</f>
        <v>Yes</v>
      </c>
      <c r="V912" s="1" t="str">
        <f>VLOOKUP(Cohort[[#This Row],[Code]],Codes[],COLUMN(Codes[[#Headers],[Baby Medications]]),FALSE)</f>
        <v>Yes</v>
      </c>
      <c r="W912" s="1" t="str">
        <f>VLOOKUP(Cohort[[#This Row],[Code]],Codes[],COLUMN(Codes[[#Headers],[Obstetric Histpry]]),FALSE)</f>
        <v>Yes</v>
      </c>
      <c r="X912" s="1" t="str">
        <f>VLOOKUP(Cohort[[#This Row],[Code]],Codes[],COLUMN(Codes[[#Headers],[18 Month Follow on Data]]),FALSE)</f>
        <v>No</v>
      </c>
    </row>
    <row r="913" spans="1:24" x14ac:dyDescent="0.2">
      <c r="A913" t="s">
        <v>926</v>
      </c>
      <c r="B913">
        <v>0</v>
      </c>
      <c r="C913">
        <v>0</v>
      </c>
      <c r="D913">
        <v>1</v>
      </c>
      <c r="E913">
        <v>0</v>
      </c>
      <c r="F913">
        <v>0</v>
      </c>
      <c r="G913">
        <v>0</v>
      </c>
      <c r="H913">
        <v>0</v>
      </c>
      <c r="I913" t="str" cm="1">
        <f t="array" ref="I913">TEXT(SUM(10^Code_Mask*(Cohort[[#This Row],[Fetal Pilot Scans, validated or not]:[Has child had an 18 month assessment.  NB this includes limited data, courtesy assessments etc]]&gt;0)),"0000000")</f>
        <v>1000000</v>
      </c>
      <c r="M913" s="1" t="str">
        <f>VLOOKUP(Cohort[[#This Row],[Code]],Codes[],COLUMN(Codes[[#Headers],[Meaning]]),FALSE)</f>
        <v>Fetal scan, no other scans, not assessed</v>
      </c>
      <c r="N913" s="1" t="str">
        <f>VLOOKUP(Cohort[[#This Row],[Code]],Codes[],COLUMN(Codes[[#Headers],[Parents Demographic]]),FALSE)</f>
        <v>Yes</v>
      </c>
      <c r="O913" s="1" t="str">
        <f>VLOOKUP(Cohort[[#This Row],[Code]],Codes[],COLUMN(Codes[[#Headers],[Mother''s Past Medical History]]),FALSE)</f>
        <v>Yes</v>
      </c>
      <c r="P913" s="1" t="str">
        <f>VLOOKUP(Cohort[[#This Row],[Code]],Codes[],COLUMN(Codes[[#Headers],[EDD + Mode of Conception]]),FALSE)</f>
        <v>Yes</v>
      </c>
      <c r="Q913" s="1" t="str">
        <f>VLOOKUP(Cohort[[#This Row],[Code]],Codes[],COLUMN(Codes[[#Headers],[Late Pregnancy History]]),FALSE)</f>
        <v>Yes</v>
      </c>
      <c r="R913" s="1" t="str">
        <f>VLOOKUP(Cohort[[#This Row],[Code]],Codes[],COLUMN(Codes[[#Headers],[Labour History]]),FALSE)</f>
        <v>Yes</v>
      </c>
      <c r="S913" s="1" t="str">
        <f>VLOOKUP(Cohort[[#This Row],[Code]],Codes[],COLUMN(Codes[[#Headers],[Baby Background Information]]),FALSE)</f>
        <v>Yes</v>
      </c>
      <c r="T913" s="1" t="str">
        <f>VLOOKUP(Cohort[[#This Row],[Code]],Codes[],COLUMN(Codes[[#Headers],[EPDS]]),FALSE)</f>
        <v>Yes</v>
      </c>
      <c r="U913" s="1" t="str">
        <f>VLOOKUP(Cohort[[#This Row],[Code]],Codes[],COLUMN(Codes[[#Headers],[Mother''s Medications]]),FALSE)</f>
        <v>Yes</v>
      </c>
      <c r="V913" s="1" t="str">
        <f>VLOOKUP(Cohort[[#This Row],[Code]],Codes[],COLUMN(Codes[[#Headers],[Baby Medications]]),FALSE)</f>
        <v>Yes</v>
      </c>
      <c r="W913" s="1" t="str">
        <f>VLOOKUP(Cohort[[#This Row],[Code]],Codes[],COLUMN(Codes[[#Headers],[Obstetric Histpry]]),FALSE)</f>
        <v>Yes</v>
      </c>
      <c r="X913" s="1" t="str">
        <f>VLOOKUP(Cohort[[#This Row],[Code]],Codes[],COLUMN(Codes[[#Headers],[18 Month Follow on Data]]),FALSE)</f>
        <v>No</v>
      </c>
    </row>
    <row r="914" spans="1:24" x14ac:dyDescent="0.2">
      <c r="A914" t="s">
        <v>927</v>
      </c>
      <c r="B914">
        <v>0</v>
      </c>
      <c r="C914">
        <v>0</v>
      </c>
      <c r="D914">
        <v>1</v>
      </c>
      <c r="E914">
        <v>1</v>
      </c>
      <c r="F914">
        <v>0</v>
      </c>
      <c r="G914">
        <v>0</v>
      </c>
      <c r="H914">
        <v>0</v>
      </c>
      <c r="I914" t="str" cm="1">
        <f t="array" ref="I914">TEXT(SUM(10^Code_Mask*(Cohort[[#This Row],[Fetal Pilot Scans, validated or not]:[Has child had an 18 month assessment.  NB this includes limited data, courtesy assessments etc]]&gt;0)),"0000000")</f>
        <v>1100000</v>
      </c>
      <c r="M914" s="1" t="str">
        <f>VLOOKUP(Cohort[[#This Row],[Code]],Codes[],COLUMN(Codes[[#Headers],[Meaning]]),FALSE)</f>
        <v>Fetal scan + term scan, not assessed</v>
      </c>
      <c r="N914" s="1" t="str">
        <f>VLOOKUP(Cohort[[#This Row],[Code]],Codes[],COLUMN(Codes[[#Headers],[Parents Demographic]]),FALSE)</f>
        <v>Yes</v>
      </c>
      <c r="O914" s="1" t="str">
        <f>VLOOKUP(Cohort[[#This Row],[Code]],Codes[],COLUMN(Codes[[#Headers],[Mother''s Past Medical History]]),FALSE)</f>
        <v>Yes</v>
      </c>
      <c r="P914" s="1" t="str">
        <f>VLOOKUP(Cohort[[#This Row],[Code]],Codes[],COLUMN(Codes[[#Headers],[EDD + Mode of Conception]]),FALSE)</f>
        <v>Yes</v>
      </c>
      <c r="Q914" s="1" t="str">
        <f>VLOOKUP(Cohort[[#This Row],[Code]],Codes[],COLUMN(Codes[[#Headers],[Late Pregnancy History]]),FALSE)</f>
        <v>Yes</v>
      </c>
      <c r="R914" s="1" t="str">
        <f>VLOOKUP(Cohort[[#This Row],[Code]],Codes[],COLUMN(Codes[[#Headers],[Labour History]]),FALSE)</f>
        <v>Yes</v>
      </c>
      <c r="S914" s="1" t="str">
        <f>VLOOKUP(Cohort[[#This Row],[Code]],Codes[],COLUMN(Codes[[#Headers],[Baby Background Information]]),FALSE)</f>
        <v>Yes</v>
      </c>
      <c r="T914" s="1" t="str">
        <f>VLOOKUP(Cohort[[#This Row],[Code]],Codes[],COLUMN(Codes[[#Headers],[EPDS]]),FALSE)</f>
        <v>Yes</v>
      </c>
      <c r="U914" s="1" t="str">
        <f>VLOOKUP(Cohort[[#This Row],[Code]],Codes[],COLUMN(Codes[[#Headers],[Mother''s Medications]]),FALSE)</f>
        <v>Yes</v>
      </c>
      <c r="V914" s="1" t="str">
        <f>VLOOKUP(Cohort[[#This Row],[Code]],Codes[],COLUMN(Codes[[#Headers],[Baby Medications]]),FALSE)</f>
        <v>Yes</v>
      </c>
      <c r="W914" s="1" t="str">
        <f>VLOOKUP(Cohort[[#This Row],[Code]],Codes[],COLUMN(Codes[[#Headers],[Obstetric Histpry]]),FALSE)</f>
        <v>Yes</v>
      </c>
      <c r="X914" s="1" t="str">
        <f>VLOOKUP(Cohort[[#This Row],[Code]],Codes[],COLUMN(Codes[[#Headers],[18 Month Follow on Data]]),FALSE)</f>
        <v>No</v>
      </c>
    </row>
    <row r="915" spans="1:24" x14ac:dyDescent="0.2">
      <c r="A915" t="s">
        <v>928</v>
      </c>
      <c r="B915">
        <v>0</v>
      </c>
      <c r="C915">
        <v>0</v>
      </c>
      <c r="D915">
        <v>1</v>
      </c>
      <c r="E915">
        <v>1</v>
      </c>
      <c r="F915">
        <v>0</v>
      </c>
      <c r="G915">
        <v>0</v>
      </c>
      <c r="H915">
        <v>0</v>
      </c>
      <c r="I915" t="str" cm="1">
        <f t="array" ref="I915">TEXT(SUM(10^Code_Mask*(Cohort[[#This Row],[Fetal Pilot Scans, validated or not]:[Has child had an 18 month assessment.  NB this includes limited data, courtesy assessments etc]]&gt;0)),"0000000")</f>
        <v>1100000</v>
      </c>
      <c r="M915" s="1" t="str">
        <f>VLOOKUP(Cohort[[#This Row],[Code]],Codes[],COLUMN(Codes[[#Headers],[Meaning]]),FALSE)</f>
        <v>Fetal scan + term scan, not assessed</v>
      </c>
      <c r="N915" s="1" t="str">
        <f>VLOOKUP(Cohort[[#This Row],[Code]],Codes[],COLUMN(Codes[[#Headers],[Parents Demographic]]),FALSE)</f>
        <v>Yes</v>
      </c>
      <c r="O915" s="1" t="str">
        <f>VLOOKUP(Cohort[[#This Row],[Code]],Codes[],COLUMN(Codes[[#Headers],[Mother''s Past Medical History]]),FALSE)</f>
        <v>Yes</v>
      </c>
      <c r="P915" s="1" t="str">
        <f>VLOOKUP(Cohort[[#This Row],[Code]],Codes[],COLUMN(Codes[[#Headers],[EDD + Mode of Conception]]),FALSE)</f>
        <v>Yes</v>
      </c>
      <c r="Q915" s="1" t="str">
        <f>VLOOKUP(Cohort[[#This Row],[Code]],Codes[],COLUMN(Codes[[#Headers],[Late Pregnancy History]]),FALSE)</f>
        <v>Yes</v>
      </c>
      <c r="R915" s="1" t="str">
        <f>VLOOKUP(Cohort[[#This Row],[Code]],Codes[],COLUMN(Codes[[#Headers],[Labour History]]),FALSE)</f>
        <v>Yes</v>
      </c>
      <c r="S915" s="1" t="str">
        <f>VLOOKUP(Cohort[[#This Row],[Code]],Codes[],COLUMN(Codes[[#Headers],[Baby Background Information]]),FALSE)</f>
        <v>Yes</v>
      </c>
      <c r="T915" s="1" t="str">
        <f>VLOOKUP(Cohort[[#This Row],[Code]],Codes[],COLUMN(Codes[[#Headers],[EPDS]]),FALSE)</f>
        <v>Yes</v>
      </c>
      <c r="U915" s="1" t="str">
        <f>VLOOKUP(Cohort[[#This Row],[Code]],Codes[],COLUMN(Codes[[#Headers],[Mother''s Medications]]),FALSE)</f>
        <v>Yes</v>
      </c>
      <c r="V915" s="1" t="str">
        <f>VLOOKUP(Cohort[[#This Row],[Code]],Codes[],COLUMN(Codes[[#Headers],[Baby Medications]]),FALSE)</f>
        <v>Yes</v>
      </c>
      <c r="W915" s="1" t="str">
        <f>VLOOKUP(Cohort[[#This Row],[Code]],Codes[],COLUMN(Codes[[#Headers],[Obstetric Histpry]]),FALSE)</f>
        <v>Yes</v>
      </c>
      <c r="X915" s="1" t="str">
        <f>VLOOKUP(Cohort[[#This Row],[Code]],Codes[],COLUMN(Codes[[#Headers],[18 Month Follow on Data]]),FALSE)</f>
        <v>No</v>
      </c>
    </row>
    <row r="916" spans="1:24" x14ac:dyDescent="0.2">
      <c r="A916" t="s">
        <v>929</v>
      </c>
      <c r="B916">
        <v>0</v>
      </c>
      <c r="C916">
        <v>0</v>
      </c>
      <c r="D916">
        <v>1</v>
      </c>
      <c r="E916">
        <v>0</v>
      </c>
      <c r="F916">
        <v>0</v>
      </c>
      <c r="G916">
        <v>0</v>
      </c>
      <c r="H916">
        <v>0</v>
      </c>
      <c r="I916" t="str" cm="1">
        <f t="array" ref="I916">TEXT(SUM(10^Code_Mask*(Cohort[[#This Row],[Fetal Pilot Scans, validated or not]:[Has child had an 18 month assessment.  NB this includes limited data, courtesy assessments etc]]&gt;0)),"0000000")</f>
        <v>1000000</v>
      </c>
      <c r="M916" s="1" t="str">
        <f>VLOOKUP(Cohort[[#This Row],[Code]],Codes[],COLUMN(Codes[[#Headers],[Meaning]]),FALSE)</f>
        <v>Fetal scan, no other scans, not assessed</v>
      </c>
      <c r="N916" s="1" t="str">
        <f>VLOOKUP(Cohort[[#This Row],[Code]],Codes[],COLUMN(Codes[[#Headers],[Parents Demographic]]),FALSE)</f>
        <v>Yes</v>
      </c>
      <c r="O916" s="1" t="str">
        <f>VLOOKUP(Cohort[[#This Row],[Code]],Codes[],COLUMN(Codes[[#Headers],[Mother''s Past Medical History]]),FALSE)</f>
        <v>Yes</v>
      </c>
      <c r="P916" s="1" t="str">
        <f>VLOOKUP(Cohort[[#This Row],[Code]],Codes[],COLUMN(Codes[[#Headers],[EDD + Mode of Conception]]),FALSE)</f>
        <v>Yes</v>
      </c>
      <c r="Q916" s="1" t="str">
        <f>VLOOKUP(Cohort[[#This Row],[Code]],Codes[],COLUMN(Codes[[#Headers],[Late Pregnancy History]]),FALSE)</f>
        <v>Yes</v>
      </c>
      <c r="R916" s="1" t="str">
        <f>VLOOKUP(Cohort[[#This Row],[Code]],Codes[],COLUMN(Codes[[#Headers],[Labour History]]),FALSE)</f>
        <v>Yes</v>
      </c>
      <c r="S916" s="1" t="str">
        <f>VLOOKUP(Cohort[[#This Row],[Code]],Codes[],COLUMN(Codes[[#Headers],[Baby Background Information]]),FALSE)</f>
        <v>Yes</v>
      </c>
      <c r="T916" s="1" t="str">
        <f>VLOOKUP(Cohort[[#This Row],[Code]],Codes[],COLUMN(Codes[[#Headers],[EPDS]]),FALSE)</f>
        <v>Yes</v>
      </c>
      <c r="U916" s="1" t="str">
        <f>VLOOKUP(Cohort[[#This Row],[Code]],Codes[],COLUMN(Codes[[#Headers],[Mother''s Medications]]),FALSE)</f>
        <v>Yes</v>
      </c>
      <c r="V916" s="1" t="str">
        <f>VLOOKUP(Cohort[[#This Row],[Code]],Codes[],COLUMN(Codes[[#Headers],[Baby Medications]]),FALSE)</f>
        <v>Yes</v>
      </c>
      <c r="W916" s="1" t="str">
        <f>VLOOKUP(Cohort[[#This Row],[Code]],Codes[],COLUMN(Codes[[#Headers],[Obstetric Histpry]]),FALSE)</f>
        <v>Yes</v>
      </c>
      <c r="X916" s="1" t="str">
        <f>VLOOKUP(Cohort[[#This Row],[Code]],Codes[],COLUMN(Codes[[#Headers],[18 Month Follow on Data]]),FALSE)</f>
        <v>No</v>
      </c>
    </row>
    <row r="917" spans="1:24" x14ac:dyDescent="0.2">
      <c r="A917" t="s">
        <v>930</v>
      </c>
      <c r="B917">
        <v>0</v>
      </c>
      <c r="C917">
        <v>0</v>
      </c>
      <c r="D917">
        <v>1</v>
      </c>
      <c r="E917">
        <v>0</v>
      </c>
      <c r="F917">
        <v>0</v>
      </c>
      <c r="G917">
        <v>0</v>
      </c>
      <c r="H917">
        <v>0</v>
      </c>
      <c r="I917" t="str" cm="1">
        <f t="array" ref="I917">TEXT(SUM(10^Code_Mask*(Cohort[[#This Row],[Fetal Pilot Scans, validated or not]:[Has child had an 18 month assessment.  NB this includes limited data, courtesy assessments etc]]&gt;0)),"0000000")</f>
        <v>1000000</v>
      </c>
      <c r="M917" s="1" t="str">
        <f>VLOOKUP(Cohort[[#This Row],[Code]],Codes[],COLUMN(Codes[[#Headers],[Meaning]]),FALSE)</f>
        <v>Fetal scan, no other scans, not assessed</v>
      </c>
      <c r="N917" s="1" t="str">
        <f>VLOOKUP(Cohort[[#This Row],[Code]],Codes[],COLUMN(Codes[[#Headers],[Parents Demographic]]),FALSE)</f>
        <v>Yes</v>
      </c>
      <c r="O917" s="1" t="str">
        <f>VLOOKUP(Cohort[[#This Row],[Code]],Codes[],COLUMN(Codes[[#Headers],[Mother''s Past Medical History]]),FALSE)</f>
        <v>Yes</v>
      </c>
      <c r="P917" s="1" t="str">
        <f>VLOOKUP(Cohort[[#This Row],[Code]],Codes[],COLUMN(Codes[[#Headers],[EDD + Mode of Conception]]),FALSE)</f>
        <v>Yes</v>
      </c>
      <c r="Q917" s="1" t="str">
        <f>VLOOKUP(Cohort[[#This Row],[Code]],Codes[],COLUMN(Codes[[#Headers],[Late Pregnancy History]]),FALSE)</f>
        <v>Yes</v>
      </c>
      <c r="R917" s="1" t="str">
        <f>VLOOKUP(Cohort[[#This Row],[Code]],Codes[],COLUMN(Codes[[#Headers],[Labour History]]),FALSE)</f>
        <v>Yes</v>
      </c>
      <c r="S917" s="1" t="str">
        <f>VLOOKUP(Cohort[[#This Row],[Code]],Codes[],COLUMN(Codes[[#Headers],[Baby Background Information]]),FALSE)</f>
        <v>Yes</v>
      </c>
      <c r="T917" s="1" t="str">
        <f>VLOOKUP(Cohort[[#This Row],[Code]],Codes[],COLUMN(Codes[[#Headers],[EPDS]]),FALSE)</f>
        <v>Yes</v>
      </c>
      <c r="U917" s="1" t="str">
        <f>VLOOKUP(Cohort[[#This Row],[Code]],Codes[],COLUMN(Codes[[#Headers],[Mother''s Medications]]),FALSE)</f>
        <v>Yes</v>
      </c>
      <c r="V917" s="1" t="str">
        <f>VLOOKUP(Cohort[[#This Row],[Code]],Codes[],COLUMN(Codes[[#Headers],[Baby Medications]]),FALSE)</f>
        <v>Yes</v>
      </c>
      <c r="W917" s="1" t="str">
        <f>VLOOKUP(Cohort[[#This Row],[Code]],Codes[],COLUMN(Codes[[#Headers],[Obstetric Histpry]]),FALSE)</f>
        <v>Yes</v>
      </c>
      <c r="X917" s="1" t="str">
        <f>VLOOKUP(Cohort[[#This Row],[Code]],Codes[],COLUMN(Codes[[#Headers],[18 Month Follow on Data]]),FALSE)</f>
        <v>No</v>
      </c>
    </row>
    <row r="918" spans="1:24" x14ac:dyDescent="0.2">
      <c r="A918" t="s">
        <v>931</v>
      </c>
      <c r="B918">
        <v>0</v>
      </c>
      <c r="C918">
        <v>0</v>
      </c>
      <c r="D918">
        <v>1</v>
      </c>
      <c r="E918">
        <v>1</v>
      </c>
      <c r="F918">
        <v>0</v>
      </c>
      <c r="G918">
        <v>0</v>
      </c>
      <c r="H918">
        <v>0</v>
      </c>
      <c r="I918" t="str" cm="1">
        <f t="array" ref="I918">TEXT(SUM(10^Code_Mask*(Cohort[[#This Row],[Fetal Pilot Scans, validated or not]:[Has child had an 18 month assessment.  NB this includes limited data, courtesy assessments etc]]&gt;0)),"0000000")</f>
        <v>1100000</v>
      </c>
      <c r="M918" s="1" t="str">
        <f>VLOOKUP(Cohort[[#This Row],[Code]],Codes[],COLUMN(Codes[[#Headers],[Meaning]]),FALSE)</f>
        <v>Fetal scan + term scan, not assessed</v>
      </c>
      <c r="N918" s="1" t="str">
        <f>VLOOKUP(Cohort[[#This Row],[Code]],Codes[],COLUMN(Codes[[#Headers],[Parents Demographic]]),FALSE)</f>
        <v>Yes</v>
      </c>
      <c r="O918" s="1" t="str">
        <f>VLOOKUP(Cohort[[#This Row],[Code]],Codes[],COLUMN(Codes[[#Headers],[Mother''s Past Medical History]]),FALSE)</f>
        <v>Yes</v>
      </c>
      <c r="P918" s="1" t="str">
        <f>VLOOKUP(Cohort[[#This Row],[Code]],Codes[],COLUMN(Codes[[#Headers],[EDD + Mode of Conception]]),FALSE)</f>
        <v>Yes</v>
      </c>
      <c r="Q918" s="1" t="str">
        <f>VLOOKUP(Cohort[[#This Row],[Code]],Codes[],COLUMN(Codes[[#Headers],[Late Pregnancy History]]),FALSE)</f>
        <v>Yes</v>
      </c>
      <c r="R918" s="1" t="str">
        <f>VLOOKUP(Cohort[[#This Row],[Code]],Codes[],COLUMN(Codes[[#Headers],[Labour History]]),FALSE)</f>
        <v>Yes</v>
      </c>
      <c r="S918" s="1" t="str">
        <f>VLOOKUP(Cohort[[#This Row],[Code]],Codes[],COLUMN(Codes[[#Headers],[Baby Background Information]]),FALSE)</f>
        <v>Yes</v>
      </c>
      <c r="T918" s="1" t="str">
        <f>VLOOKUP(Cohort[[#This Row],[Code]],Codes[],COLUMN(Codes[[#Headers],[EPDS]]),FALSE)</f>
        <v>Yes</v>
      </c>
      <c r="U918" s="1" t="str">
        <f>VLOOKUP(Cohort[[#This Row],[Code]],Codes[],COLUMN(Codes[[#Headers],[Mother''s Medications]]),FALSE)</f>
        <v>Yes</v>
      </c>
      <c r="V918" s="1" t="str">
        <f>VLOOKUP(Cohort[[#This Row],[Code]],Codes[],COLUMN(Codes[[#Headers],[Baby Medications]]),FALSE)</f>
        <v>Yes</v>
      </c>
      <c r="W918" s="1" t="str">
        <f>VLOOKUP(Cohort[[#This Row],[Code]],Codes[],COLUMN(Codes[[#Headers],[Obstetric Histpry]]),FALSE)</f>
        <v>Yes</v>
      </c>
      <c r="X918" s="1" t="str">
        <f>VLOOKUP(Cohort[[#This Row],[Code]],Codes[],COLUMN(Codes[[#Headers],[18 Month Follow on Data]]),FALSE)</f>
        <v>No</v>
      </c>
    </row>
    <row r="919" spans="1:24" x14ac:dyDescent="0.2">
      <c r="A919" t="s">
        <v>932</v>
      </c>
      <c r="B919">
        <v>0</v>
      </c>
      <c r="C919">
        <v>0</v>
      </c>
      <c r="D919">
        <v>1</v>
      </c>
      <c r="E919">
        <v>0</v>
      </c>
      <c r="F919">
        <v>0</v>
      </c>
      <c r="G919">
        <v>0</v>
      </c>
      <c r="H919">
        <v>0</v>
      </c>
      <c r="I919" t="str" cm="1">
        <f t="array" ref="I919">TEXT(SUM(10^Code_Mask*(Cohort[[#This Row],[Fetal Pilot Scans, validated or not]:[Has child had an 18 month assessment.  NB this includes limited data, courtesy assessments etc]]&gt;0)),"0000000")</f>
        <v>1000000</v>
      </c>
      <c r="M919" s="1" t="str">
        <f>VLOOKUP(Cohort[[#This Row],[Code]],Codes[],COLUMN(Codes[[#Headers],[Meaning]]),FALSE)</f>
        <v>Fetal scan, no other scans, not assessed</v>
      </c>
      <c r="N919" s="1" t="str">
        <f>VLOOKUP(Cohort[[#This Row],[Code]],Codes[],COLUMN(Codes[[#Headers],[Parents Demographic]]),FALSE)</f>
        <v>Yes</v>
      </c>
      <c r="O919" s="1" t="str">
        <f>VLOOKUP(Cohort[[#This Row],[Code]],Codes[],COLUMN(Codes[[#Headers],[Mother''s Past Medical History]]),FALSE)</f>
        <v>Yes</v>
      </c>
      <c r="P919" s="1" t="str">
        <f>VLOOKUP(Cohort[[#This Row],[Code]],Codes[],COLUMN(Codes[[#Headers],[EDD + Mode of Conception]]),FALSE)</f>
        <v>Yes</v>
      </c>
      <c r="Q919" s="1" t="str">
        <f>VLOOKUP(Cohort[[#This Row],[Code]],Codes[],COLUMN(Codes[[#Headers],[Late Pregnancy History]]),FALSE)</f>
        <v>Yes</v>
      </c>
      <c r="R919" s="1" t="str">
        <f>VLOOKUP(Cohort[[#This Row],[Code]],Codes[],COLUMN(Codes[[#Headers],[Labour History]]),FALSE)</f>
        <v>Yes</v>
      </c>
      <c r="S919" s="1" t="str">
        <f>VLOOKUP(Cohort[[#This Row],[Code]],Codes[],COLUMN(Codes[[#Headers],[Baby Background Information]]),FALSE)</f>
        <v>Yes</v>
      </c>
      <c r="T919" s="1" t="str">
        <f>VLOOKUP(Cohort[[#This Row],[Code]],Codes[],COLUMN(Codes[[#Headers],[EPDS]]),FALSE)</f>
        <v>Yes</v>
      </c>
      <c r="U919" s="1" t="str">
        <f>VLOOKUP(Cohort[[#This Row],[Code]],Codes[],COLUMN(Codes[[#Headers],[Mother''s Medications]]),FALSE)</f>
        <v>Yes</v>
      </c>
      <c r="V919" s="1" t="str">
        <f>VLOOKUP(Cohort[[#This Row],[Code]],Codes[],COLUMN(Codes[[#Headers],[Baby Medications]]),FALSE)</f>
        <v>Yes</v>
      </c>
      <c r="W919" s="1" t="str">
        <f>VLOOKUP(Cohort[[#This Row],[Code]],Codes[],COLUMN(Codes[[#Headers],[Obstetric Histpry]]),FALSE)</f>
        <v>Yes</v>
      </c>
      <c r="X919" s="1" t="str">
        <f>VLOOKUP(Cohort[[#This Row],[Code]],Codes[],COLUMN(Codes[[#Headers],[18 Month Follow on Data]]),FALSE)</f>
        <v>No</v>
      </c>
    </row>
    <row r="920" spans="1:24" x14ac:dyDescent="0.2">
      <c r="A920" t="s">
        <v>933</v>
      </c>
      <c r="B920">
        <v>0</v>
      </c>
      <c r="C920">
        <v>0</v>
      </c>
      <c r="D920">
        <v>1</v>
      </c>
      <c r="E920">
        <v>1</v>
      </c>
      <c r="F920">
        <v>0</v>
      </c>
      <c r="G920">
        <v>0</v>
      </c>
      <c r="H920">
        <v>0</v>
      </c>
      <c r="I920" t="str" cm="1">
        <f t="array" ref="I920">TEXT(SUM(10^Code_Mask*(Cohort[[#This Row],[Fetal Pilot Scans, validated or not]:[Has child had an 18 month assessment.  NB this includes limited data, courtesy assessments etc]]&gt;0)),"0000000")</f>
        <v>1100000</v>
      </c>
      <c r="M920" s="1" t="str">
        <f>VLOOKUP(Cohort[[#This Row],[Code]],Codes[],COLUMN(Codes[[#Headers],[Meaning]]),FALSE)</f>
        <v>Fetal scan + term scan, not assessed</v>
      </c>
      <c r="N920" s="1" t="str">
        <f>VLOOKUP(Cohort[[#This Row],[Code]],Codes[],COLUMN(Codes[[#Headers],[Parents Demographic]]),FALSE)</f>
        <v>Yes</v>
      </c>
      <c r="O920" s="1" t="str">
        <f>VLOOKUP(Cohort[[#This Row],[Code]],Codes[],COLUMN(Codes[[#Headers],[Mother''s Past Medical History]]),FALSE)</f>
        <v>Yes</v>
      </c>
      <c r="P920" s="1" t="str">
        <f>VLOOKUP(Cohort[[#This Row],[Code]],Codes[],COLUMN(Codes[[#Headers],[EDD + Mode of Conception]]),FALSE)</f>
        <v>Yes</v>
      </c>
      <c r="Q920" s="1" t="str">
        <f>VLOOKUP(Cohort[[#This Row],[Code]],Codes[],COLUMN(Codes[[#Headers],[Late Pregnancy History]]),FALSE)</f>
        <v>Yes</v>
      </c>
      <c r="R920" s="1" t="str">
        <f>VLOOKUP(Cohort[[#This Row],[Code]],Codes[],COLUMN(Codes[[#Headers],[Labour History]]),FALSE)</f>
        <v>Yes</v>
      </c>
      <c r="S920" s="1" t="str">
        <f>VLOOKUP(Cohort[[#This Row],[Code]],Codes[],COLUMN(Codes[[#Headers],[Baby Background Information]]),FALSE)</f>
        <v>Yes</v>
      </c>
      <c r="T920" s="1" t="str">
        <f>VLOOKUP(Cohort[[#This Row],[Code]],Codes[],COLUMN(Codes[[#Headers],[EPDS]]),FALSE)</f>
        <v>Yes</v>
      </c>
      <c r="U920" s="1" t="str">
        <f>VLOOKUP(Cohort[[#This Row],[Code]],Codes[],COLUMN(Codes[[#Headers],[Mother''s Medications]]),FALSE)</f>
        <v>Yes</v>
      </c>
      <c r="V920" s="1" t="str">
        <f>VLOOKUP(Cohort[[#This Row],[Code]],Codes[],COLUMN(Codes[[#Headers],[Baby Medications]]),FALSE)</f>
        <v>Yes</v>
      </c>
      <c r="W920" s="1" t="str">
        <f>VLOOKUP(Cohort[[#This Row],[Code]],Codes[],COLUMN(Codes[[#Headers],[Obstetric Histpry]]),FALSE)</f>
        <v>Yes</v>
      </c>
      <c r="X920" s="1" t="str">
        <f>VLOOKUP(Cohort[[#This Row],[Code]],Codes[],COLUMN(Codes[[#Headers],[18 Month Follow on Data]]),FALSE)</f>
        <v>No</v>
      </c>
    </row>
    <row r="921" spans="1:24" x14ac:dyDescent="0.2">
      <c r="A921" t="s">
        <v>934</v>
      </c>
      <c r="B921">
        <v>0</v>
      </c>
      <c r="C921">
        <v>0</v>
      </c>
      <c r="D921">
        <v>1</v>
      </c>
      <c r="E921">
        <v>1</v>
      </c>
      <c r="F921">
        <v>0</v>
      </c>
      <c r="G921">
        <v>0</v>
      </c>
      <c r="H921">
        <v>1</v>
      </c>
      <c r="I921" t="str" cm="1">
        <f t="array" ref="I921">TEXT(SUM(10^Code_Mask*(Cohort[[#This Row],[Fetal Pilot Scans, validated or not]:[Has child had an 18 month assessment.  NB this includes limited data, courtesy assessments etc]]&gt;0)),"0000000")</f>
        <v>1100100</v>
      </c>
      <c r="M921" s="1" t="str">
        <f>VLOOKUP(Cohort[[#This Row],[Code]],Codes[],COLUMN(Codes[[#Headers],[Meaning]]),FALSE)</f>
        <v>Fetal scan + term scan, assessed at 18 months</v>
      </c>
      <c r="N921" s="1" t="str">
        <f>VLOOKUP(Cohort[[#This Row],[Code]],Codes[],COLUMN(Codes[[#Headers],[Parents Demographic]]),FALSE)</f>
        <v>Yes</v>
      </c>
      <c r="O921" s="1" t="str">
        <f>VLOOKUP(Cohort[[#This Row],[Code]],Codes[],COLUMN(Codes[[#Headers],[Mother''s Past Medical History]]),FALSE)</f>
        <v>Yes</v>
      </c>
      <c r="P921" s="1" t="str">
        <f>VLOOKUP(Cohort[[#This Row],[Code]],Codes[],COLUMN(Codes[[#Headers],[EDD + Mode of Conception]]),FALSE)</f>
        <v>Yes</v>
      </c>
      <c r="Q921" s="1" t="str">
        <f>VLOOKUP(Cohort[[#This Row],[Code]],Codes[],COLUMN(Codes[[#Headers],[Late Pregnancy History]]),FALSE)</f>
        <v>Yes</v>
      </c>
      <c r="R921" s="1" t="str">
        <f>VLOOKUP(Cohort[[#This Row],[Code]],Codes[],COLUMN(Codes[[#Headers],[Labour History]]),FALSE)</f>
        <v>Yes</v>
      </c>
      <c r="S921" s="1" t="str">
        <f>VLOOKUP(Cohort[[#This Row],[Code]],Codes[],COLUMN(Codes[[#Headers],[Baby Background Information]]),FALSE)</f>
        <v>Yes</v>
      </c>
      <c r="T921" s="1" t="str">
        <f>VLOOKUP(Cohort[[#This Row],[Code]],Codes[],COLUMN(Codes[[#Headers],[EPDS]]),FALSE)</f>
        <v>Yes</v>
      </c>
      <c r="U921" s="1" t="str">
        <f>VLOOKUP(Cohort[[#This Row],[Code]],Codes[],COLUMN(Codes[[#Headers],[Mother''s Medications]]),FALSE)</f>
        <v>Yes</v>
      </c>
      <c r="V921" s="1" t="str">
        <f>VLOOKUP(Cohort[[#This Row],[Code]],Codes[],COLUMN(Codes[[#Headers],[Baby Medications]]),FALSE)</f>
        <v>Yes</v>
      </c>
      <c r="W921" s="1" t="str">
        <f>VLOOKUP(Cohort[[#This Row],[Code]],Codes[],COLUMN(Codes[[#Headers],[Obstetric Histpry]]),FALSE)</f>
        <v>Yes</v>
      </c>
      <c r="X921" s="1" t="str">
        <f>VLOOKUP(Cohort[[#This Row],[Code]],Codes[],COLUMN(Codes[[#Headers],[18 Month Follow on Data]]),FALSE)</f>
        <v>Yes</v>
      </c>
    </row>
    <row r="922" spans="1:24" x14ac:dyDescent="0.2">
      <c r="A922" t="s">
        <v>935</v>
      </c>
      <c r="B922">
        <v>0</v>
      </c>
      <c r="C922">
        <v>0</v>
      </c>
      <c r="D922">
        <v>1</v>
      </c>
      <c r="E922">
        <v>0</v>
      </c>
      <c r="F922">
        <v>0</v>
      </c>
      <c r="G922">
        <v>0</v>
      </c>
      <c r="H922">
        <v>0</v>
      </c>
      <c r="I922" t="str" cm="1">
        <f t="array" ref="I922">TEXT(SUM(10^Code_Mask*(Cohort[[#This Row],[Fetal Pilot Scans, validated or not]:[Has child had an 18 month assessment.  NB this includes limited data, courtesy assessments etc]]&gt;0)),"0000000")</f>
        <v>1000000</v>
      </c>
      <c r="M922" s="1" t="str">
        <f>VLOOKUP(Cohort[[#This Row],[Code]],Codes[],COLUMN(Codes[[#Headers],[Meaning]]),FALSE)</f>
        <v>Fetal scan, no other scans, not assessed</v>
      </c>
      <c r="N922" s="1" t="str">
        <f>VLOOKUP(Cohort[[#This Row],[Code]],Codes[],COLUMN(Codes[[#Headers],[Parents Demographic]]),FALSE)</f>
        <v>Yes</v>
      </c>
      <c r="O922" s="1" t="str">
        <f>VLOOKUP(Cohort[[#This Row],[Code]],Codes[],COLUMN(Codes[[#Headers],[Mother''s Past Medical History]]),FALSE)</f>
        <v>Yes</v>
      </c>
      <c r="P922" s="1" t="str">
        <f>VLOOKUP(Cohort[[#This Row],[Code]],Codes[],COLUMN(Codes[[#Headers],[EDD + Mode of Conception]]),FALSE)</f>
        <v>Yes</v>
      </c>
      <c r="Q922" s="1" t="str">
        <f>VLOOKUP(Cohort[[#This Row],[Code]],Codes[],COLUMN(Codes[[#Headers],[Late Pregnancy History]]),FALSE)</f>
        <v>Yes</v>
      </c>
      <c r="R922" s="1" t="str">
        <f>VLOOKUP(Cohort[[#This Row],[Code]],Codes[],COLUMN(Codes[[#Headers],[Labour History]]),FALSE)</f>
        <v>Yes</v>
      </c>
      <c r="S922" s="1" t="str">
        <f>VLOOKUP(Cohort[[#This Row],[Code]],Codes[],COLUMN(Codes[[#Headers],[Baby Background Information]]),FALSE)</f>
        <v>Yes</v>
      </c>
      <c r="T922" s="1" t="str">
        <f>VLOOKUP(Cohort[[#This Row],[Code]],Codes[],COLUMN(Codes[[#Headers],[EPDS]]),FALSE)</f>
        <v>Yes</v>
      </c>
      <c r="U922" s="1" t="str">
        <f>VLOOKUP(Cohort[[#This Row],[Code]],Codes[],COLUMN(Codes[[#Headers],[Mother''s Medications]]),FALSE)</f>
        <v>Yes</v>
      </c>
      <c r="V922" s="1" t="str">
        <f>VLOOKUP(Cohort[[#This Row],[Code]],Codes[],COLUMN(Codes[[#Headers],[Baby Medications]]),FALSE)</f>
        <v>Yes</v>
      </c>
      <c r="W922" s="1" t="str">
        <f>VLOOKUP(Cohort[[#This Row],[Code]],Codes[],COLUMN(Codes[[#Headers],[Obstetric Histpry]]),FALSE)</f>
        <v>Yes</v>
      </c>
      <c r="X922" s="1" t="str">
        <f>VLOOKUP(Cohort[[#This Row],[Code]],Codes[],COLUMN(Codes[[#Headers],[18 Month Follow on Data]]),FALSE)</f>
        <v>No</v>
      </c>
    </row>
    <row r="923" spans="1:24" x14ac:dyDescent="0.2">
      <c r="A923" t="s">
        <v>936</v>
      </c>
      <c r="B923">
        <v>0</v>
      </c>
      <c r="C923">
        <v>0</v>
      </c>
      <c r="D923">
        <v>1</v>
      </c>
      <c r="E923">
        <v>1</v>
      </c>
      <c r="F923">
        <v>0</v>
      </c>
      <c r="G923">
        <v>0</v>
      </c>
      <c r="H923">
        <v>0</v>
      </c>
      <c r="I923" t="str" cm="1">
        <f t="array" ref="I923">TEXT(SUM(10^Code_Mask*(Cohort[[#This Row],[Fetal Pilot Scans, validated or not]:[Has child had an 18 month assessment.  NB this includes limited data, courtesy assessments etc]]&gt;0)),"0000000")</f>
        <v>1100000</v>
      </c>
      <c r="M923" s="1" t="str">
        <f>VLOOKUP(Cohort[[#This Row],[Code]],Codes[],COLUMN(Codes[[#Headers],[Meaning]]),FALSE)</f>
        <v>Fetal scan + term scan, not assessed</v>
      </c>
      <c r="N923" s="1" t="str">
        <f>VLOOKUP(Cohort[[#This Row],[Code]],Codes[],COLUMN(Codes[[#Headers],[Parents Demographic]]),FALSE)</f>
        <v>Yes</v>
      </c>
      <c r="O923" s="1" t="str">
        <f>VLOOKUP(Cohort[[#This Row],[Code]],Codes[],COLUMN(Codes[[#Headers],[Mother''s Past Medical History]]),FALSE)</f>
        <v>Yes</v>
      </c>
      <c r="P923" s="1" t="str">
        <f>VLOOKUP(Cohort[[#This Row],[Code]],Codes[],COLUMN(Codes[[#Headers],[EDD + Mode of Conception]]),FALSE)</f>
        <v>Yes</v>
      </c>
      <c r="Q923" s="1" t="str">
        <f>VLOOKUP(Cohort[[#This Row],[Code]],Codes[],COLUMN(Codes[[#Headers],[Late Pregnancy History]]),FALSE)</f>
        <v>Yes</v>
      </c>
      <c r="R923" s="1" t="str">
        <f>VLOOKUP(Cohort[[#This Row],[Code]],Codes[],COLUMN(Codes[[#Headers],[Labour History]]),FALSE)</f>
        <v>Yes</v>
      </c>
      <c r="S923" s="1" t="str">
        <f>VLOOKUP(Cohort[[#This Row],[Code]],Codes[],COLUMN(Codes[[#Headers],[Baby Background Information]]),FALSE)</f>
        <v>Yes</v>
      </c>
      <c r="T923" s="1" t="str">
        <f>VLOOKUP(Cohort[[#This Row],[Code]],Codes[],COLUMN(Codes[[#Headers],[EPDS]]),FALSE)</f>
        <v>Yes</v>
      </c>
      <c r="U923" s="1" t="str">
        <f>VLOOKUP(Cohort[[#This Row],[Code]],Codes[],COLUMN(Codes[[#Headers],[Mother''s Medications]]),FALSE)</f>
        <v>Yes</v>
      </c>
      <c r="V923" s="1" t="str">
        <f>VLOOKUP(Cohort[[#This Row],[Code]],Codes[],COLUMN(Codes[[#Headers],[Baby Medications]]),FALSE)</f>
        <v>Yes</v>
      </c>
      <c r="W923" s="1" t="str">
        <f>VLOOKUP(Cohort[[#This Row],[Code]],Codes[],COLUMN(Codes[[#Headers],[Obstetric Histpry]]),FALSE)</f>
        <v>Yes</v>
      </c>
      <c r="X923" s="1" t="str">
        <f>VLOOKUP(Cohort[[#This Row],[Code]],Codes[],COLUMN(Codes[[#Headers],[18 Month Follow on Data]]),FALSE)</f>
        <v>No</v>
      </c>
    </row>
    <row r="924" spans="1:24" x14ac:dyDescent="0.2">
      <c r="A924" t="s">
        <v>937</v>
      </c>
      <c r="B924">
        <v>0</v>
      </c>
      <c r="C924">
        <v>0</v>
      </c>
      <c r="D924">
        <v>0</v>
      </c>
      <c r="E924">
        <v>0</v>
      </c>
      <c r="F924">
        <v>1</v>
      </c>
      <c r="G924">
        <v>0</v>
      </c>
      <c r="H924">
        <v>0</v>
      </c>
      <c r="I924" t="str" cm="1">
        <f t="array" ref="I924">TEXT(SUM(10^Code_Mask*(Cohort[[#This Row],[Fetal Pilot Scans, validated or not]:[Has child had an 18 month assessment.  NB this includes limited data, courtesy assessments etc]]&gt;0)),"0000000")</f>
        <v>0010000</v>
      </c>
      <c r="M924" s="1" t="str">
        <f>VLOOKUP(Cohort[[#This Row],[Code]],Codes[],COLUMN(Codes[[#Headers],[Meaning]]),FALSE)</f>
        <v>Pre-term scan, no other scans, not assessed</v>
      </c>
      <c r="N924" s="1" t="str">
        <f>VLOOKUP(Cohort[[#This Row],[Code]],Codes[],COLUMN(Codes[[#Headers],[Parents Demographic]]),FALSE)</f>
        <v>Yes</v>
      </c>
      <c r="O924" s="1" t="str">
        <f>VLOOKUP(Cohort[[#This Row],[Code]],Codes[],COLUMN(Codes[[#Headers],[Mother''s Past Medical History]]),FALSE)</f>
        <v>Yes</v>
      </c>
      <c r="P924" s="1" t="str">
        <f>VLOOKUP(Cohort[[#This Row],[Code]],Codes[],COLUMN(Codes[[#Headers],[EDD + Mode of Conception]]),FALSE)</f>
        <v>Yes</v>
      </c>
      <c r="Q924" s="1" t="str">
        <f>VLOOKUP(Cohort[[#This Row],[Code]],Codes[],COLUMN(Codes[[#Headers],[Late Pregnancy History]]),FALSE)</f>
        <v>Yes</v>
      </c>
      <c r="R924" s="1" t="str">
        <f>VLOOKUP(Cohort[[#This Row],[Code]],Codes[],COLUMN(Codes[[#Headers],[Labour History]]),FALSE)</f>
        <v>Yes</v>
      </c>
      <c r="S924" s="1" t="str">
        <f>VLOOKUP(Cohort[[#This Row],[Code]],Codes[],COLUMN(Codes[[#Headers],[Baby Background Information]]),FALSE)</f>
        <v>Yes</v>
      </c>
      <c r="T924" s="1" t="str">
        <f>VLOOKUP(Cohort[[#This Row],[Code]],Codes[],COLUMN(Codes[[#Headers],[EPDS]]),FALSE)</f>
        <v>Yes</v>
      </c>
      <c r="U924" s="1" t="str">
        <f>VLOOKUP(Cohort[[#This Row],[Code]],Codes[],COLUMN(Codes[[#Headers],[Mother''s Medications]]),FALSE)</f>
        <v>Yes</v>
      </c>
      <c r="V924" s="1" t="str">
        <f>VLOOKUP(Cohort[[#This Row],[Code]],Codes[],COLUMN(Codes[[#Headers],[Baby Medications]]),FALSE)</f>
        <v>Yes</v>
      </c>
      <c r="W924" s="1" t="str">
        <f>VLOOKUP(Cohort[[#This Row],[Code]],Codes[],COLUMN(Codes[[#Headers],[Obstetric Histpry]]),FALSE)</f>
        <v>Yes</v>
      </c>
      <c r="X924" s="1" t="str">
        <f>VLOOKUP(Cohort[[#This Row],[Code]],Codes[],COLUMN(Codes[[#Headers],[18 Month Follow on Data]]),FALSE)</f>
        <v>No</v>
      </c>
    </row>
    <row r="925" spans="1:24" x14ac:dyDescent="0.2">
      <c r="A925" t="s">
        <v>938</v>
      </c>
      <c r="B925">
        <v>0</v>
      </c>
      <c r="C925">
        <v>0</v>
      </c>
      <c r="D925">
        <v>1</v>
      </c>
      <c r="E925">
        <v>1</v>
      </c>
      <c r="F925">
        <v>0</v>
      </c>
      <c r="G925">
        <v>0</v>
      </c>
      <c r="H925">
        <v>0</v>
      </c>
      <c r="I925" t="str" cm="1">
        <f t="array" ref="I925">TEXT(SUM(10^Code_Mask*(Cohort[[#This Row],[Fetal Pilot Scans, validated or not]:[Has child had an 18 month assessment.  NB this includes limited data, courtesy assessments etc]]&gt;0)),"0000000")</f>
        <v>1100000</v>
      </c>
      <c r="M925" s="1" t="str">
        <f>VLOOKUP(Cohort[[#This Row],[Code]],Codes[],COLUMN(Codes[[#Headers],[Meaning]]),FALSE)</f>
        <v>Fetal scan + term scan, not assessed</v>
      </c>
      <c r="N925" s="1" t="str">
        <f>VLOOKUP(Cohort[[#This Row],[Code]],Codes[],COLUMN(Codes[[#Headers],[Parents Demographic]]),FALSE)</f>
        <v>Yes</v>
      </c>
      <c r="O925" s="1" t="str">
        <f>VLOOKUP(Cohort[[#This Row],[Code]],Codes[],COLUMN(Codes[[#Headers],[Mother''s Past Medical History]]),FALSE)</f>
        <v>Yes</v>
      </c>
      <c r="P925" s="1" t="str">
        <f>VLOOKUP(Cohort[[#This Row],[Code]],Codes[],COLUMN(Codes[[#Headers],[EDD + Mode of Conception]]),FALSE)</f>
        <v>Yes</v>
      </c>
      <c r="Q925" s="1" t="str">
        <f>VLOOKUP(Cohort[[#This Row],[Code]],Codes[],COLUMN(Codes[[#Headers],[Late Pregnancy History]]),FALSE)</f>
        <v>Yes</v>
      </c>
      <c r="R925" s="1" t="str">
        <f>VLOOKUP(Cohort[[#This Row],[Code]],Codes[],COLUMN(Codes[[#Headers],[Labour History]]),FALSE)</f>
        <v>Yes</v>
      </c>
      <c r="S925" s="1" t="str">
        <f>VLOOKUP(Cohort[[#This Row],[Code]],Codes[],COLUMN(Codes[[#Headers],[Baby Background Information]]),FALSE)</f>
        <v>Yes</v>
      </c>
      <c r="T925" s="1" t="str">
        <f>VLOOKUP(Cohort[[#This Row],[Code]],Codes[],COLUMN(Codes[[#Headers],[EPDS]]),FALSE)</f>
        <v>Yes</v>
      </c>
      <c r="U925" s="1" t="str">
        <f>VLOOKUP(Cohort[[#This Row],[Code]],Codes[],COLUMN(Codes[[#Headers],[Mother''s Medications]]),FALSE)</f>
        <v>Yes</v>
      </c>
      <c r="V925" s="1" t="str">
        <f>VLOOKUP(Cohort[[#This Row],[Code]],Codes[],COLUMN(Codes[[#Headers],[Baby Medications]]),FALSE)</f>
        <v>Yes</v>
      </c>
      <c r="W925" s="1" t="str">
        <f>VLOOKUP(Cohort[[#This Row],[Code]],Codes[],COLUMN(Codes[[#Headers],[Obstetric Histpry]]),FALSE)</f>
        <v>Yes</v>
      </c>
      <c r="X925" s="1" t="str">
        <f>VLOOKUP(Cohort[[#This Row],[Code]],Codes[],COLUMN(Codes[[#Headers],[18 Month Follow on Data]]),FALSE)</f>
        <v>No</v>
      </c>
    </row>
    <row r="926" spans="1:24" x14ac:dyDescent="0.2">
      <c r="A926" t="s">
        <v>939</v>
      </c>
      <c r="B926">
        <v>0</v>
      </c>
      <c r="C926">
        <v>0</v>
      </c>
      <c r="D926">
        <v>2</v>
      </c>
      <c r="E926">
        <v>1</v>
      </c>
      <c r="F926">
        <v>0</v>
      </c>
      <c r="G926">
        <v>0</v>
      </c>
      <c r="H926">
        <v>0</v>
      </c>
      <c r="I926" t="str" cm="1">
        <f t="array" ref="I926">TEXT(SUM(10^Code_Mask*(Cohort[[#This Row],[Fetal Pilot Scans, validated or not]:[Has child had an 18 month assessment.  NB this includes limited data, courtesy assessments etc]]&gt;0)),"0000000")</f>
        <v>1100000</v>
      </c>
      <c r="M926" s="1" t="str">
        <f>VLOOKUP(Cohort[[#This Row],[Code]],Codes[],COLUMN(Codes[[#Headers],[Meaning]]),FALSE)</f>
        <v>Fetal scan + term scan, not assessed</v>
      </c>
      <c r="N926" s="1" t="str">
        <f>VLOOKUP(Cohort[[#This Row],[Code]],Codes[],COLUMN(Codes[[#Headers],[Parents Demographic]]),FALSE)</f>
        <v>Yes</v>
      </c>
      <c r="O926" s="1" t="str">
        <f>VLOOKUP(Cohort[[#This Row],[Code]],Codes[],COLUMN(Codes[[#Headers],[Mother''s Past Medical History]]),FALSE)</f>
        <v>Yes</v>
      </c>
      <c r="P926" s="1" t="str">
        <f>VLOOKUP(Cohort[[#This Row],[Code]],Codes[],COLUMN(Codes[[#Headers],[EDD + Mode of Conception]]),FALSE)</f>
        <v>Yes</v>
      </c>
      <c r="Q926" s="1" t="str">
        <f>VLOOKUP(Cohort[[#This Row],[Code]],Codes[],COLUMN(Codes[[#Headers],[Late Pregnancy History]]),FALSE)</f>
        <v>Yes</v>
      </c>
      <c r="R926" s="1" t="str">
        <f>VLOOKUP(Cohort[[#This Row],[Code]],Codes[],COLUMN(Codes[[#Headers],[Labour History]]),FALSE)</f>
        <v>Yes</v>
      </c>
      <c r="S926" s="1" t="str">
        <f>VLOOKUP(Cohort[[#This Row],[Code]],Codes[],COLUMN(Codes[[#Headers],[Baby Background Information]]),FALSE)</f>
        <v>Yes</v>
      </c>
      <c r="T926" s="1" t="str">
        <f>VLOOKUP(Cohort[[#This Row],[Code]],Codes[],COLUMN(Codes[[#Headers],[EPDS]]),FALSE)</f>
        <v>Yes</v>
      </c>
      <c r="U926" s="1" t="str">
        <f>VLOOKUP(Cohort[[#This Row],[Code]],Codes[],COLUMN(Codes[[#Headers],[Mother''s Medications]]),FALSE)</f>
        <v>Yes</v>
      </c>
      <c r="V926" s="1" t="str">
        <f>VLOOKUP(Cohort[[#This Row],[Code]],Codes[],COLUMN(Codes[[#Headers],[Baby Medications]]),FALSE)</f>
        <v>Yes</v>
      </c>
      <c r="W926" s="1" t="str">
        <f>VLOOKUP(Cohort[[#This Row],[Code]],Codes[],COLUMN(Codes[[#Headers],[Obstetric Histpry]]),FALSE)</f>
        <v>Yes</v>
      </c>
      <c r="X926" s="1" t="str">
        <f>VLOOKUP(Cohort[[#This Row],[Code]],Codes[],COLUMN(Codes[[#Headers],[18 Month Follow on Data]]),FALSE)</f>
        <v>No</v>
      </c>
    </row>
    <row r="927" spans="1:24" x14ac:dyDescent="0.2">
      <c r="A927" t="s">
        <v>940</v>
      </c>
      <c r="B927">
        <v>0</v>
      </c>
      <c r="C927">
        <v>0</v>
      </c>
      <c r="D927">
        <v>1</v>
      </c>
      <c r="E927">
        <v>0</v>
      </c>
      <c r="F927">
        <v>0</v>
      </c>
      <c r="G927">
        <v>0</v>
      </c>
      <c r="H927">
        <v>0</v>
      </c>
      <c r="I927" t="str" cm="1">
        <f t="array" ref="I927">TEXT(SUM(10^Code_Mask*(Cohort[[#This Row],[Fetal Pilot Scans, validated or not]:[Has child had an 18 month assessment.  NB this includes limited data, courtesy assessments etc]]&gt;0)),"0000000")</f>
        <v>1000000</v>
      </c>
      <c r="M927" s="1" t="str">
        <f>VLOOKUP(Cohort[[#This Row],[Code]],Codes[],COLUMN(Codes[[#Headers],[Meaning]]),FALSE)</f>
        <v>Fetal scan, no other scans, not assessed</v>
      </c>
      <c r="N927" s="1" t="str">
        <f>VLOOKUP(Cohort[[#This Row],[Code]],Codes[],COLUMN(Codes[[#Headers],[Parents Demographic]]),FALSE)</f>
        <v>Yes</v>
      </c>
      <c r="O927" s="1" t="str">
        <f>VLOOKUP(Cohort[[#This Row],[Code]],Codes[],COLUMN(Codes[[#Headers],[Mother''s Past Medical History]]),FALSE)</f>
        <v>Yes</v>
      </c>
      <c r="P927" s="1" t="str">
        <f>VLOOKUP(Cohort[[#This Row],[Code]],Codes[],COLUMN(Codes[[#Headers],[EDD + Mode of Conception]]),FALSE)</f>
        <v>Yes</v>
      </c>
      <c r="Q927" s="1" t="str">
        <f>VLOOKUP(Cohort[[#This Row],[Code]],Codes[],COLUMN(Codes[[#Headers],[Late Pregnancy History]]),FALSE)</f>
        <v>Yes</v>
      </c>
      <c r="R927" s="1" t="str">
        <f>VLOOKUP(Cohort[[#This Row],[Code]],Codes[],COLUMN(Codes[[#Headers],[Labour History]]),FALSE)</f>
        <v>Yes</v>
      </c>
      <c r="S927" s="1" t="str">
        <f>VLOOKUP(Cohort[[#This Row],[Code]],Codes[],COLUMN(Codes[[#Headers],[Baby Background Information]]),FALSE)</f>
        <v>Yes</v>
      </c>
      <c r="T927" s="1" t="str">
        <f>VLOOKUP(Cohort[[#This Row],[Code]],Codes[],COLUMN(Codes[[#Headers],[EPDS]]),FALSE)</f>
        <v>Yes</v>
      </c>
      <c r="U927" s="1" t="str">
        <f>VLOOKUP(Cohort[[#This Row],[Code]],Codes[],COLUMN(Codes[[#Headers],[Mother''s Medications]]),FALSE)</f>
        <v>Yes</v>
      </c>
      <c r="V927" s="1" t="str">
        <f>VLOOKUP(Cohort[[#This Row],[Code]],Codes[],COLUMN(Codes[[#Headers],[Baby Medications]]),FALSE)</f>
        <v>Yes</v>
      </c>
      <c r="W927" s="1" t="str">
        <f>VLOOKUP(Cohort[[#This Row],[Code]],Codes[],COLUMN(Codes[[#Headers],[Obstetric Histpry]]),FALSE)</f>
        <v>Yes</v>
      </c>
      <c r="X927" s="1" t="str">
        <f>VLOOKUP(Cohort[[#This Row],[Code]],Codes[],COLUMN(Codes[[#Headers],[18 Month Follow on Data]]),FALSE)</f>
        <v>No</v>
      </c>
    </row>
    <row r="928" spans="1:24" x14ac:dyDescent="0.2">
      <c r="A928" t="s">
        <v>941</v>
      </c>
      <c r="B928">
        <v>0</v>
      </c>
      <c r="C928">
        <v>0</v>
      </c>
      <c r="D928">
        <v>1</v>
      </c>
      <c r="E928">
        <v>0</v>
      </c>
      <c r="F928">
        <v>0</v>
      </c>
      <c r="G928">
        <v>0</v>
      </c>
      <c r="H928">
        <v>0</v>
      </c>
      <c r="I928" t="str" cm="1">
        <f t="array" ref="I928">TEXT(SUM(10^Code_Mask*(Cohort[[#This Row],[Fetal Pilot Scans, validated or not]:[Has child had an 18 month assessment.  NB this includes limited data, courtesy assessments etc]]&gt;0)),"0000000")</f>
        <v>1000000</v>
      </c>
      <c r="M928" s="1" t="str">
        <f>VLOOKUP(Cohort[[#This Row],[Code]],Codes[],COLUMN(Codes[[#Headers],[Meaning]]),FALSE)</f>
        <v>Fetal scan, no other scans, not assessed</v>
      </c>
      <c r="N928" s="1" t="str">
        <f>VLOOKUP(Cohort[[#This Row],[Code]],Codes[],COLUMN(Codes[[#Headers],[Parents Demographic]]),FALSE)</f>
        <v>Yes</v>
      </c>
      <c r="O928" s="1" t="str">
        <f>VLOOKUP(Cohort[[#This Row],[Code]],Codes[],COLUMN(Codes[[#Headers],[Mother''s Past Medical History]]),FALSE)</f>
        <v>Yes</v>
      </c>
      <c r="P928" s="1" t="str">
        <f>VLOOKUP(Cohort[[#This Row],[Code]],Codes[],COLUMN(Codes[[#Headers],[EDD + Mode of Conception]]),FALSE)</f>
        <v>Yes</v>
      </c>
      <c r="Q928" s="1" t="str">
        <f>VLOOKUP(Cohort[[#This Row],[Code]],Codes[],COLUMN(Codes[[#Headers],[Late Pregnancy History]]),FALSE)</f>
        <v>Yes</v>
      </c>
      <c r="R928" s="1" t="str">
        <f>VLOOKUP(Cohort[[#This Row],[Code]],Codes[],COLUMN(Codes[[#Headers],[Labour History]]),FALSE)</f>
        <v>Yes</v>
      </c>
      <c r="S928" s="1" t="str">
        <f>VLOOKUP(Cohort[[#This Row],[Code]],Codes[],COLUMN(Codes[[#Headers],[Baby Background Information]]),FALSE)</f>
        <v>Yes</v>
      </c>
      <c r="T928" s="1" t="str">
        <f>VLOOKUP(Cohort[[#This Row],[Code]],Codes[],COLUMN(Codes[[#Headers],[EPDS]]),FALSE)</f>
        <v>Yes</v>
      </c>
      <c r="U928" s="1" t="str">
        <f>VLOOKUP(Cohort[[#This Row],[Code]],Codes[],COLUMN(Codes[[#Headers],[Mother''s Medications]]),FALSE)</f>
        <v>Yes</v>
      </c>
      <c r="V928" s="1" t="str">
        <f>VLOOKUP(Cohort[[#This Row],[Code]],Codes[],COLUMN(Codes[[#Headers],[Baby Medications]]),FALSE)</f>
        <v>Yes</v>
      </c>
      <c r="W928" s="1" t="str">
        <f>VLOOKUP(Cohort[[#This Row],[Code]],Codes[],COLUMN(Codes[[#Headers],[Obstetric Histpry]]),FALSE)</f>
        <v>Yes</v>
      </c>
      <c r="X928" s="1" t="str">
        <f>VLOOKUP(Cohort[[#This Row],[Code]],Codes[],COLUMN(Codes[[#Headers],[18 Month Follow on Data]]),FALSE)</f>
        <v>No</v>
      </c>
    </row>
    <row r="929" spans="1:24" x14ac:dyDescent="0.2">
      <c r="A929" t="s">
        <v>942</v>
      </c>
      <c r="B929">
        <v>0</v>
      </c>
      <c r="C929">
        <v>0</v>
      </c>
      <c r="D929">
        <v>0</v>
      </c>
      <c r="E929">
        <v>0</v>
      </c>
      <c r="F929">
        <v>1</v>
      </c>
      <c r="G929">
        <v>1</v>
      </c>
      <c r="H929">
        <v>1</v>
      </c>
      <c r="I929" t="str" cm="1">
        <f t="array" ref="I929">TEXT(SUM(10^Code_Mask*(Cohort[[#This Row],[Fetal Pilot Scans, validated or not]:[Has child had an 18 month assessment.  NB this includes limited data, courtesy assessments etc]]&gt;0)),"0000000")</f>
        <v>0011100</v>
      </c>
      <c r="M929" s="1" t="str">
        <f>VLOOKUP(Cohort[[#This Row],[Code]],Codes[],COLUMN(Codes[[#Headers],[Meaning]]),FALSE)</f>
        <v>Pre-term and pre-term at term scans, assessed at 18 months</v>
      </c>
      <c r="N929" s="1" t="str">
        <f>VLOOKUP(Cohort[[#This Row],[Code]],Codes[],COLUMN(Codes[[#Headers],[Parents Demographic]]),FALSE)</f>
        <v>Yes</v>
      </c>
      <c r="O929" s="1" t="str">
        <f>VLOOKUP(Cohort[[#This Row],[Code]],Codes[],COLUMN(Codes[[#Headers],[Mother''s Past Medical History]]),FALSE)</f>
        <v>Yes</v>
      </c>
      <c r="P929" s="1" t="str">
        <f>VLOOKUP(Cohort[[#This Row],[Code]],Codes[],COLUMN(Codes[[#Headers],[EDD + Mode of Conception]]),FALSE)</f>
        <v>Yes</v>
      </c>
      <c r="Q929" s="1" t="str">
        <f>VLOOKUP(Cohort[[#This Row],[Code]],Codes[],COLUMN(Codes[[#Headers],[Late Pregnancy History]]),FALSE)</f>
        <v>Yes</v>
      </c>
      <c r="R929" s="1" t="str">
        <f>VLOOKUP(Cohort[[#This Row],[Code]],Codes[],COLUMN(Codes[[#Headers],[Labour History]]),FALSE)</f>
        <v>Yes</v>
      </c>
      <c r="S929" s="1" t="str">
        <f>VLOOKUP(Cohort[[#This Row],[Code]],Codes[],COLUMN(Codes[[#Headers],[Baby Background Information]]),FALSE)</f>
        <v>Yes</v>
      </c>
      <c r="T929" s="1" t="str">
        <f>VLOOKUP(Cohort[[#This Row],[Code]],Codes[],COLUMN(Codes[[#Headers],[EPDS]]),FALSE)</f>
        <v>Yes</v>
      </c>
      <c r="U929" s="1" t="str">
        <f>VLOOKUP(Cohort[[#This Row],[Code]],Codes[],COLUMN(Codes[[#Headers],[Mother''s Medications]]),FALSE)</f>
        <v>Yes</v>
      </c>
      <c r="V929" s="1" t="str">
        <f>VLOOKUP(Cohort[[#This Row],[Code]],Codes[],COLUMN(Codes[[#Headers],[Baby Medications]]),FALSE)</f>
        <v>Yes</v>
      </c>
      <c r="W929" s="1" t="str">
        <f>VLOOKUP(Cohort[[#This Row],[Code]],Codes[],COLUMN(Codes[[#Headers],[Obstetric Histpry]]),FALSE)</f>
        <v>Yes</v>
      </c>
      <c r="X929" s="1" t="str">
        <f>VLOOKUP(Cohort[[#This Row],[Code]],Codes[],COLUMN(Codes[[#Headers],[18 Month Follow on Data]]),FALSE)</f>
        <v>Yes</v>
      </c>
    </row>
    <row r="930" spans="1:24" x14ac:dyDescent="0.2">
      <c r="A930" t="s">
        <v>943</v>
      </c>
      <c r="B930">
        <v>0</v>
      </c>
      <c r="C930">
        <v>0</v>
      </c>
      <c r="D930">
        <v>0</v>
      </c>
      <c r="E930">
        <v>0</v>
      </c>
      <c r="F930">
        <v>1</v>
      </c>
      <c r="G930">
        <v>1</v>
      </c>
      <c r="H930">
        <v>1</v>
      </c>
      <c r="I930" t="str" cm="1">
        <f t="array" ref="I930">TEXT(SUM(10^Code_Mask*(Cohort[[#This Row],[Fetal Pilot Scans, validated or not]:[Has child had an 18 month assessment.  NB this includes limited data, courtesy assessments etc]]&gt;0)),"0000000")</f>
        <v>0011100</v>
      </c>
      <c r="M930" s="1" t="str">
        <f>VLOOKUP(Cohort[[#This Row],[Code]],Codes[],COLUMN(Codes[[#Headers],[Meaning]]),FALSE)</f>
        <v>Pre-term and pre-term at term scans, assessed at 18 months</v>
      </c>
      <c r="N930" s="1" t="str">
        <f>VLOOKUP(Cohort[[#This Row],[Code]],Codes[],COLUMN(Codes[[#Headers],[Parents Demographic]]),FALSE)</f>
        <v>Yes</v>
      </c>
      <c r="O930" s="1" t="str">
        <f>VLOOKUP(Cohort[[#This Row],[Code]],Codes[],COLUMN(Codes[[#Headers],[Mother''s Past Medical History]]),FALSE)</f>
        <v>Yes</v>
      </c>
      <c r="P930" s="1" t="str">
        <f>VLOOKUP(Cohort[[#This Row],[Code]],Codes[],COLUMN(Codes[[#Headers],[EDD + Mode of Conception]]),FALSE)</f>
        <v>Yes</v>
      </c>
      <c r="Q930" s="1" t="str">
        <f>VLOOKUP(Cohort[[#This Row],[Code]],Codes[],COLUMN(Codes[[#Headers],[Late Pregnancy History]]),FALSE)</f>
        <v>Yes</v>
      </c>
      <c r="R930" s="1" t="str">
        <f>VLOOKUP(Cohort[[#This Row],[Code]],Codes[],COLUMN(Codes[[#Headers],[Labour History]]),FALSE)</f>
        <v>Yes</v>
      </c>
      <c r="S930" s="1" t="str">
        <f>VLOOKUP(Cohort[[#This Row],[Code]],Codes[],COLUMN(Codes[[#Headers],[Baby Background Information]]),FALSE)</f>
        <v>Yes</v>
      </c>
      <c r="T930" s="1" t="str">
        <f>VLOOKUP(Cohort[[#This Row],[Code]],Codes[],COLUMN(Codes[[#Headers],[EPDS]]),FALSE)</f>
        <v>Yes</v>
      </c>
      <c r="U930" s="1" t="str">
        <f>VLOOKUP(Cohort[[#This Row],[Code]],Codes[],COLUMN(Codes[[#Headers],[Mother''s Medications]]),FALSE)</f>
        <v>Yes</v>
      </c>
      <c r="V930" s="1" t="str">
        <f>VLOOKUP(Cohort[[#This Row],[Code]],Codes[],COLUMN(Codes[[#Headers],[Baby Medications]]),FALSE)</f>
        <v>Yes</v>
      </c>
      <c r="W930" s="1" t="str">
        <f>VLOOKUP(Cohort[[#This Row],[Code]],Codes[],COLUMN(Codes[[#Headers],[Obstetric Histpry]]),FALSE)</f>
        <v>Yes</v>
      </c>
      <c r="X930" s="1" t="str">
        <f>VLOOKUP(Cohort[[#This Row],[Code]],Codes[],COLUMN(Codes[[#Headers],[18 Month Follow on Data]]),FALSE)</f>
        <v>Yes</v>
      </c>
    </row>
    <row r="931" spans="1:24" x14ac:dyDescent="0.2">
      <c r="A931" t="s">
        <v>944</v>
      </c>
      <c r="B931">
        <v>0</v>
      </c>
      <c r="C931">
        <v>0</v>
      </c>
      <c r="D931">
        <v>1</v>
      </c>
      <c r="E931">
        <v>1</v>
      </c>
      <c r="F931">
        <v>0</v>
      </c>
      <c r="G931">
        <v>0</v>
      </c>
      <c r="H931">
        <v>0</v>
      </c>
      <c r="I931" t="str" cm="1">
        <f t="array" ref="I931">TEXT(SUM(10^Code_Mask*(Cohort[[#This Row],[Fetal Pilot Scans, validated or not]:[Has child had an 18 month assessment.  NB this includes limited data, courtesy assessments etc]]&gt;0)),"0000000")</f>
        <v>1100000</v>
      </c>
      <c r="M931" s="1" t="str">
        <f>VLOOKUP(Cohort[[#This Row],[Code]],Codes[],COLUMN(Codes[[#Headers],[Meaning]]),FALSE)</f>
        <v>Fetal scan + term scan, not assessed</v>
      </c>
      <c r="N931" s="1" t="str">
        <f>VLOOKUP(Cohort[[#This Row],[Code]],Codes[],COLUMN(Codes[[#Headers],[Parents Demographic]]),FALSE)</f>
        <v>Yes</v>
      </c>
      <c r="O931" s="1" t="str">
        <f>VLOOKUP(Cohort[[#This Row],[Code]],Codes[],COLUMN(Codes[[#Headers],[Mother''s Past Medical History]]),FALSE)</f>
        <v>Yes</v>
      </c>
      <c r="P931" s="1" t="str">
        <f>VLOOKUP(Cohort[[#This Row],[Code]],Codes[],COLUMN(Codes[[#Headers],[EDD + Mode of Conception]]),FALSE)</f>
        <v>Yes</v>
      </c>
      <c r="Q931" s="1" t="str">
        <f>VLOOKUP(Cohort[[#This Row],[Code]],Codes[],COLUMN(Codes[[#Headers],[Late Pregnancy History]]),FALSE)</f>
        <v>Yes</v>
      </c>
      <c r="R931" s="1" t="str">
        <f>VLOOKUP(Cohort[[#This Row],[Code]],Codes[],COLUMN(Codes[[#Headers],[Labour History]]),FALSE)</f>
        <v>Yes</v>
      </c>
      <c r="S931" s="1" t="str">
        <f>VLOOKUP(Cohort[[#This Row],[Code]],Codes[],COLUMN(Codes[[#Headers],[Baby Background Information]]),FALSE)</f>
        <v>Yes</v>
      </c>
      <c r="T931" s="1" t="str">
        <f>VLOOKUP(Cohort[[#This Row],[Code]],Codes[],COLUMN(Codes[[#Headers],[EPDS]]),FALSE)</f>
        <v>Yes</v>
      </c>
      <c r="U931" s="1" t="str">
        <f>VLOOKUP(Cohort[[#This Row],[Code]],Codes[],COLUMN(Codes[[#Headers],[Mother''s Medications]]),FALSE)</f>
        <v>Yes</v>
      </c>
      <c r="V931" s="1" t="str">
        <f>VLOOKUP(Cohort[[#This Row],[Code]],Codes[],COLUMN(Codes[[#Headers],[Baby Medications]]),FALSE)</f>
        <v>Yes</v>
      </c>
      <c r="W931" s="1" t="str">
        <f>VLOOKUP(Cohort[[#This Row],[Code]],Codes[],COLUMN(Codes[[#Headers],[Obstetric Histpry]]),FALSE)</f>
        <v>Yes</v>
      </c>
      <c r="X931" s="1" t="str">
        <f>VLOOKUP(Cohort[[#This Row],[Code]],Codes[],COLUMN(Codes[[#Headers],[18 Month Follow on Data]]),FALSE)</f>
        <v>No</v>
      </c>
    </row>
    <row r="932" spans="1:24" x14ac:dyDescent="0.2">
      <c r="A932" t="s">
        <v>945</v>
      </c>
      <c r="B932">
        <v>0</v>
      </c>
      <c r="C932">
        <v>0</v>
      </c>
      <c r="D932">
        <v>1</v>
      </c>
      <c r="E932">
        <v>0</v>
      </c>
      <c r="F932">
        <v>0</v>
      </c>
      <c r="G932">
        <v>0</v>
      </c>
      <c r="H932">
        <v>0</v>
      </c>
      <c r="I932" t="str" cm="1">
        <f t="array" ref="I932">TEXT(SUM(10^Code_Mask*(Cohort[[#This Row],[Fetal Pilot Scans, validated or not]:[Has child had an 18 month assessment.  NB this includes limited data, courtesy assessments etc]]&gt;0)),"0000000")</f>
        <v>1000000</v>
      </c>
      <c r="M932" s="1" t="str">
        <f>VLOOKUP(Cohort[[#This Row],[Code]],Codes[],COLUMN(Codes[[#Headers],[Meaning]]),FALSE)</f>
        <v>Fetal scan, no other scans, not assessed</v>
      </c>
      <c r="N932" s="1" t="str">
        <f>VLOOKUP(Cohort[[#This Row],[Code]],Codes[],COLUMN(Codes[[#Headers],[Parents Demographic]]),FALSE)</f>
        <v>Yes</v>
      </c>
      <c r="O932" s="1" t="str">
        <f>VLOOKUP(Cohort[[#This Row],[Code]],Codes[],COLUMN(Codes[[#Headers],[Mother''s Past Medical History]]),FALSE)</f>
        <v>Yes</v>
      </c>
      <c r="P932" s="1" t="str">
        <f>VLOOKUP(Cohort[[#This Row],[Code]],Codes[],COLUMN(Codes[[#Headers],[EDD + Mode of Conception]]),FALSE)</f>
        <v>Yes</v>
      </c>
      <c r="Q932" s="1" t="str">
        <f>VLOOKUP(Cohort[[#This Row],[Code]],Codes[],COLUMN(Codes[[#Headers],[Late Pregnancy History]]),FALSE)</f>
        <v>Yes</v>
      </c>
      <c r="R932" s="1" t="str">
        <f>VLOOKUP(Cohort[[#This Row],[Code]],Codes[],COLUMN(Codes[[#Headers],[Labour History]]),FALSE)</f>
        <v>Yes</v>
      </c>
      <c r="S932" s="1" t="str">
        <f>VLOOKUP(Cohort[[#This Row],[Code]],Codes[],COLUMN(Codes[[#Headers],[Baby Background Information]]),FALSE)</f>
        <v>Yes</v>
      </c>
      <c r="T932" s="1" t="str">
        <f>VLOOKUP(Cohort[[#This Row],[Code]],Codes[],COLUMN(Codes[[#Headers],[EPDS]]),FALSE)</f>
        <v>Yes</v>
      </c>
      <c r="U932" s="1" t="str">
        <f>VLOOKUP(Cohort[[#This Row],[Code]],Codes[],COLUMN(Codes[[#Headers],[Mother''s Medications]]),FALSE)</f>
        <v>Yes</v>
      </c>
      <c r="V932" s="1" t="str">
        <f>VLOOKUP(Cohort[[#This Row],[Code]],Codes[],COLUMN(Codes[[#Headers],[Baby Medications]]),FALSE)</f>
        <v>Yes</v>
      </c>
      <c r="W932" s="1" t="str">
        <f>VLOOKUP(Cohort[[#This Row],[Code]],Codes[],COLUMN(Codes[[#Headers],[Obstetric Histpry]]),FALSE)</f>
        <v>Yes</v>
      </c>
      <c r="X932" s="1" t="str">
        <f>VLOOKUP(Cohort[[#This Row],[Code]],Codes[],COLUMN(Codes[[#Headers],[18 Month Follow on Data]]),FALSE)</f>
        <v>No</v>
      </c>
    </row>
    <row r="933" spans="1:24" x14ac:dyDescent="0.2">
      <c r="A933" t="s">
        <v>946</v>
      </c>
      <c r="B933">
        <v>0</v>
      </c>
      <c r="C933">
        <v>0</v>
      </c>
      <c r="D933">
        <v>2</v>
      </c>
      <c r="E933">
        <v>1</v>
      </c>
      <c r="F933">
        <v>0</v>
      </c>
      <c r="G933">
        <v>0</v>
      </c>
      <c r="H933">
        <v>0</v>
      </c>
      <c r="I933" t="str" cm="1">
        <f t="array" ref="I933">TEXT(SUM(10^Code_Mask*(Cohort[[#This Row],[Fetal Pilot Scans, validated or not]:[Has child had an 18 month assessment.  NB this includes limited data, courtesy assessments etc]]&gt;0)),"0000000")</f>
        <v>1100000</v>
      </c>
      <c r="M933" s="1" t="str">
        <f>VLOOKUP(Cohort[[#This Row],[Code]],Codes[],COLUMN(Codes[[#Headers],[Meaning]]),FALSE)</f>
        <v>Fetal scan + term scan, not assessed</v>
      </c>
      <c r="N933" s="1" t="str">
        <f>VLOOKUP(Cohort[[#This Row],[Code]],Codes[],COLUMN(Codes[[#Headers],[Parents Demographic]]),FALSE)</f>
        <v>Yes</v>
      </c>
      <c r="O933" s="1" t="str">
        <f>VLOOKUP(Cohort[[#This Row],[Code]],Codes[],COLUMN(Codes[[#Headers],[Mother''s Past Medical History]]),FALSE)</f>
        <v>Yes</v>
      </c>
      <c r="P933" s="1" t="str">
        <f>VLOOKUP(Cohort[[#This Row],[Code]],Codes[],COLUMN(Codes[[#Headers],[EDD + Mode of Conception]]),FALSE)</f>
        <v>Yes</v>
      </c>
      <c r="Q933" s="1" t="str">
        <f>VLOOKUP(Cohort[[#This Row],[Code]],Codes[],COLUMN(Codes[[#Headers],[Late Pregnancy History]]),FALSE)</f>
        <v>Yes</v>
      </c>
      <c r="R933" s="1" t="str">
        <f>VLOOKUP(Cohort[[#This Row],[Code]],Codes[],COLUMN(Codes[[#Headers],[Labour History]]),FALSE)</f>
        <v>Yes</v>
      </c>
      <c r="S933" s="1" t="str">
        <f>VLOOKUP(Cohort[[#This Row],[Code]],Codes[],COLUMN(Codes[[#Headers],[Baby Background Information]]),FALSE)</f>
        <v>Yes</v>
      </c>
      <c r="T933" s="1" t="str">
        <f>VLOOKUP(Cohort[[#This Row],[Code]],Codes[],COLUMN(Codes[[#Headers],[EPDS]]),FALSE)</f>
        <v>Yes</v>
      </c>
      <c r="U933" s="1" t="str">
        <f>VLOOKUP(Cohort[[#This Row],[Code]],Codes[],COLUMN(Codes[[#Headers],[Mother''s Medications]]),FALSE)</f>
        <v>Yes</v>
      </c>
      <c r="V933" s="1" t="str">
        <f>VLOOKUP(Cohort[[#This Row],[Code]],Codes[],COLUMN(Codes[[#Headers],[Baby Medications]]),FALSE)</f>
        <v>Yes</v>
      </c>
      <c r="W933" s="1" t="str">
        <f>VLOOKUP(Cohort[[#This Row],[Code]],Codes[],COLUMN(Codes[[#Headers],[Obstetric Histpry]]),FALSE)</f>
        <v>Yes</v>
      </c>
      <c r="X933" s="1" t="str">
        <f>VLOOKUP(Cohort[[#This Row],[Code]],Codes[],COLUMN(Codes[[#Headers],[18 Month Follow on Data]]),FALSE)</f>
        <v>No</v>
      </c>
    </row>
    <row r="934" spans="1:24" x14ac:dyDescent="0.2">
      <c r="A934" t="s">
        <v>947</v>
      </c>
      <c r="B934">
        <v>0</v>
      </c>
      <c r="C934">
        <v>0</v>
      </c>
      <c r="D934">
        <v>2</v>
      </c>
      <c r="E934">
        <v>0</v>
      </c>
      <c r="F934">
        <v>0</v>
      </c>
      <c r="G934">
        <v>0</v>
      </c>
      <c r="H934">
        <v>0</v>
      </c>
      <c r="I934" t="str" cm="1">
        <f t="array" ref="I934">TEXT(SUM(10^Code_Mask*(Cohort[[#This Row],[Fetal Pilot Scans, validated or not]:[Has child had an 18 month assessment.  NB this includes limited data, courtesy assessments etc]]&gt;0)),"0000000")</f>
        <v>1000000</v>
      </c>
      <c r="M934" s="1" t="str">
        <f>VLOOKUP(Cohort[[#This Row],[Code]],Codes[],COLUMN(Codes[[#Headers],[Meaning]]),FALSE)</f>
        <v>Fetal scan, no other scans, not assessed</v>
      </c>
      <c r="N934" s="1" t="str">
        <f>VLOOKUP(Cohort[[#This Row],[Code]],Codes[],COLUMN(Codes[[#Headers],[Parents Demographic]]),FALSE)</f>
        <v>Yes</v>
      </c>
      <c r="O934" s="1" t="str">
        <f>VLOOKUP(Cohort[[#This Row],[Code]],Codes[],COLUMN(Codes[[#Headers],[Mother''s Past Medical History]]),FALSE)</f>
        <v>Yes</v>
      </c>
      <c r="P934" s="1" t="str">
        <f>VLOOKUP(Cohort[[#This Row],[Code]],Codes[],COLUMN(Codes[[#Headers],[EDD + Mode of Conception]]),FALSE)</f>
        <v>Yes</v>
      </c>
      <c r="Q934" s="1" t="str">
        <f>VLOOKUP(Cohort[[#This Row],[Code]],Codes[],COLUMN(Codes[[#Headers],[Late Pregnancy History]]),FALSE)</f>
        <v>Yes</v>
      </c>
      <c r="R934" s="1" t="str">
        <f>VLOOKUP(Cohort[[#This Row],[Code]],Codes[],COLUMN(Codes[[#Headers],[Labour History]]),FALSE)</f>
        <v>Yes</v>
      </c>
      <c r="S934" s="1" t="str">
        <f>VLOOKUP(Cohort[[#This Row],[Code]],Codes[],COLUMN(Codes[[#Headers],[Baby Background Information]]),FALSE)</f>
        <v>Yes</v>
      </c>
      <c r="T934" s="1" t="str">
        <f>VLOOKUP(Cohort[[#This Row],[Code]],Codes[],COLUMN(Codes[[#Headers],[EPDS]]),FALSE)</f>
        <v>Yes</v>
      </c>
      <c r="U934" s="1" t="str">
        <f>VLOOKUP(Cohort[[#This Row],[Code]],Codes[],COLUMN(Codes[[#Headers],[Mother''s Medications]]),FALSE)</f>
        <v>Yes</v>
      </c>
      <c r="V934" s="1" t="str">
        <f>VLOOKUP(Cohort[[#This Row],[Code]],Codes[],COLUMN(Codes[[#Headers],[Baby Medications]]),FALSE)</f>
        <v>Yes</v>
      </c>
      <c r="W934" s="1" t="str">
        <f>VLOOKUP(Cohort[[#This Row],[Code]],Codes[],COLUMN(Codes[[#Headers],[Obstetric Histpry]]),FALSE)</f>
        <v>Yes</v>
      </c>
      <c r="X934" s="1" t="str">
        <f>VLOOKUP(Cohort[[#This Row],[Code]],Codes[],COLUMN(Codes[[#Headers],[18 Month Follow on Data]]),FALSE)</f>
        <v>No</v>
      </c>
    </row>
    <row r="935" spans="1:24" x14ac:dyDescent="0.2">
      <c r="A935" t="s">
        <v>948</v>
      </c>
      <c r="B935">
        <v>0</v>
      </c>
      <c r="C935">
        <v>0</v>
      </c>
      <c r="D935">
        <v>1</v>
      </c>
      <c r="E935">
        <v>1</v>
      </c>
      <c r="F935">
        <v>0</v>
      </c>
      <c r="G935">
        <v>0</v>
      </c>
      <c r="H935">
        <v>0</v>
      </c>
      <c r="I935" t="str" cm="1">
        <f t="array" ref="I935">TEXT(SUM(10^Code_Mask*(Cohort[[#This Row],[Fetal Pilot Scans, validated or not]:[Has child had an 18 month assessment.  NB this includes limited data, courtesy assessments etc]]&gt;0)),"0000000")</f>
        <v>1100000</v>
      </c>
      <c r="M935" s="1" t="str">
        <f>VLOOKUP(Cohort[[#This Row],[Code]],Codes[],COLUMN(Codes[[#Headers],[Meaning]]),FALSE)</f>
        <v>Fetal scan + term scan, not assessed</v>
      </c>
      <c r="N935" s="1" t="str">
        <f>VLOOKUP(Cohort[[#This Row],[Code]],Codes[],COLUMN(Codes[[#Headers],[Parents Demographic]]),FALSE)</f>
        <v>Yes</v>
      </c>
      <c r="O935" s="1" t="str">
        <f>VLOOKUP(Cohort[[#This Row],[Code]],Codes[],COLUMN(Codes[[#Headers],[Mother''s Past Medical History]]),FALSE)</f>
        <v>Yes</v>
      </c>
      <c r="P935" s="1" t="str">
        <f>VLOOKUP(Cohort[[#This Row],[Code]],Codes[],COLUMN(Codes[[#Headers],[EDD + Mode of Conception]]),FALSE)</f>
        <v>Yes</v>
      </c>
      <c r="Q935" s="1" t="str">
        <f>VLOOKUP(Cohort[[#This Row],[Code]],Codes[],COLUMN(Codes[[#Headers],[Late Pregnancy History]]),FALSE)</f>
        <v>Yes</v>
      </c>
      <c r="R935" s="1" t="str">
        <f>VLOOKUP(Cohort[[#This Row],[Code]],Codes[],COLUMN(Codes[[#Headers],[Labour History]]),FALSE)</f>
        <v>Yes</v>
      </c>
      <c r="S935" s="1" t="str">
        <f>VLOOKUP(Cohort[[#This Row],[Code]],Codes[],COLUMN(Codes[[#Headers],[Baby Background Information]]),FALSE)</f>
        <v>Yes</v>
      </c>
      <c r="T935" s="1" t="str">
        <f>VLOOKUP(Cohort[[#This Row],[Code]],Codes[],COLUMN(Codes[[#Headers],[EPDS]]),FALSE)</f>
        <v>Yes</v>
      </c>
      <c r="U935" s="1" t="str">
        <f>VLOOKUP(Cohort[[#This Row],[Code]],Codes[],COLUMN(Codes[[#Headers],[Mother''s Medications]]),FALSE)</f>
        <v>Yes</v>
      </c>
      <c r="V935" s="1" t="str">
        <f>VLOOKUP(Cohort[[#This Row],[Code]],Codes[],COLUMN(Codes[[#Headers],[Baby Medications]]),FALSE)</f>
        <v>Yes</v>
      </c>
      <c r="W935" s="1" t="str">
        <f>VLOOKUP(Cohort[[#This Row],[Code]],Codes[],COLUMN(Codes[[#Headers],[Obstetric Histpry]]),FALSE)</f>
        <v>Yes</v>
      </c>
      <c r="X935" s="1" t="str">
        <f>VLOOKUP(Cohort[[#This Row],[Code]],Codes[],COLUMN(Codes[[#Headers],[18 Month Follow on Data]]),FALSE)</f>
        <v>No</v>
      </c>
    </row>
    <row r="936" spans="1:24" x14ac:dyDescent="0.2">
      <c r="A936" t="s">
        <v>949</v>
      </c>
      <c r="B936">
        <v>0</v>
      </c>
      <c r="C936">
        <v>0</v>
      </c>
      <c r="D936">
        <v>2</v>
      </c>
      <c r="E936">
        <v>0</v>
      </c>
      <c r="F936">
        <v>0</v>
      </c>
      <c r="G936">
        <v>0</v>
      </c>
      <c r="H936">
        <v>0</v>
      </c>
      <c r="I936" t="str" cm="1">
        <f t="array" ref="I936">TEXT(SUM(10^Code_Mask*(Cohort[[#This Row],[Fetal Pilot Scans, validated or not]:[Has child had an 18 month assessment.  NB this includes limited data, courtesy assessments etc]]&gt;0)),"0000000")</f>
        <v>1000000</v>
      </c>
      <c r="M936" s="1" t="str">
        <f>VLOOKUP(Cohort[[#This Row],[Code]],Codes[],COLUMN(Codes[[#Headers],[Meaning]]),FALSE)</f>
        <v>Fetal scan, no other scans, not assessed</v>
      </c>
      <c r="N936" s="1" t="str">
        <f>VLOOKUP(Cohort[[#This Row],[Code]],Codes[],COLUMN(Codes[[#Headers],[Parents Demographic]]),FALSE)</f>
        <v>Yes</v>
      </c>
      <c r="O936" s="1" t="str">
        <f>VLOOKUP(Cohort[[#This Row],[Code]],Codes[],COLUMN(Codes[[#Headers],[Mother''s Past Medical History]]),FALSE)</f>
        <v>Yes</v>
      </c>
      <c r="P936" s="1" t="str">
        <f>VLOOKUP(Cohort[[#This Row],[Code]],Codes[],COLUMN(Codes[[#Headers],[EDD + Mode of Conception]]),FALSE)</f>
        <v>Yes</v>
      </c>
      <c r="Q936" s="1" t="str">
        <f>VLOOKUP(Cohort[[#This Row],[Code]],Codes[],COLUMN(Codes[[#Headers],[Late Pregnancy History]]),FALSE)</f>
        <v>Yes</v>
      </c>
      <c r="R936" s="1" t="str">
        <f>VLOOKUP(Cohort[[#This Row],[Code]],Codes[],COLUMN(Codes[[#Headers],[Labour History]]),FALSE)</f>
        <v>Yes</v>
      </c>
      <c r="S936" s="1" t="str">
        <f>VLOOKUP(Cohort[[#This Row],[Code]],Codes[],COLUMN(Codes[[#Headers],[Baby Background Information]]),FALSE)</f>
        <v>Yes</v>
      </c>
      <c r="T936" s="1" t="str">
        <f>VLOOKUP(Cohort[[#This Row],[Code]],Codes[],COLUMN(Codes[[#Headers],[EPDS]]),FALSE)</f>
        <v>Yes</v>
      </c>
      <c r="U936" s="1" t="str">
        <f>VLOOKUP(Cohort[[#This Row],[Code]],Codes[],COLUMN(Codes[[#Headers],[Mother''s Medications]]),FALSE)</f>
        <v>Yes</v>
      </c>
      <c r="V936" s="1" t="str">
        <f>VLOOKUP(Cohort[[#This Row],[Code]],Codes[],COLUMN(Codes[[#Headers],[Baby Medications]]),FALSE)</f>
        <v>Yes</v>
      </c>
      <c r="W936" s="1" t="str">
        <f>VLOOKUP(Cohort[[#This Row],[Code]],Codes[],COLUMN(Codes[[#Headers],[Obstetric Histpry]]),FALSE)</f>
        <v>Yes</v>
      </c>
      <c r="X936" s="1" t="str">
        <f>VLOOKUP(Cohort[[#This Row],[Code]],Codes[],COLUMN(Codes[[#Headers],[18 Month Follow on Data]]),FALSE)</f>
        <v>No</v>
      </c>
    </row>
    <row r="937" spans="1:24" x14ac:dyDescent="0.2">
      <c r="A937" t="s">
        <v>950</v>
      </c>
      <c r="B937">
        <v>0</v>
      </c>
      <c r="C937">
        <v>0</v>
      </c>
      <c r="D937">
        <v>1</v>
      </c>
      <c r="E937">
        <v>0</v>
      </c>
      <c r="F937">
        <v>0</v>
      </c>
      <c r="G937">
        <v>0</v>
      </c>
      <c r="H937">
        <v>0</v>
      </c>
      <c r="I937" t="str" cm="1">
        <f t="array" ref="I937">TEXT(SUM(10^Code_Mask*(Cohort[[#This Row],[Fetal Pilot Scans, validated or not]:[Has child had an 18 month assessment.  NB this includes limited data, courtesy assessments etc]]&gt;0)),"0000000")</f>
        <v>1000000</v>
      </c>
      <c r="M937" s="1" t="str">
        <f>VLOOKUP(Cohort[[#This Row],[Code]],Codes[],COLUMN(Codes[[#Headers],[Meaning]]),FALSE)</f>
        <v>Fetal scan, no other scans, not assessed</v>
      </c>
      <c r="N937" s="1" t="str">
        <f>VLOOKUP(Cohort[[#This Row],[Code]],Codes[],COLUMN(Codes[[#Headers],[Parents Demographic]]),FALSE)</f>
        <v>Yes</v>
      </c>
      <c r="O937" s="1" t="str">
        <f>VLOOKUP(Cohort[[#This Row],[Code]],Codes[],COLUMN(Codes[[#Headers],[Mother''s Past Medical History]]),FALSE)</f>
        <v>Yes</v>
      </c>
      <c r="P937" s="1" t="str">
        <f>VLOOKUP(Cohort[[#This Row],[Code]],Codes[],COLUMN(Codes[[#Headers],[EDD + Mode of Conception]]),FALSE)</f>
        <v>Yes</v>
      </c>
      <c r="Q937" s="1" t="str">
        <f>VLOOKUP(Cohort[[#This Row],[Code]],Codes[],COLUMN(Codes[[#Headers],[Late Pregnancy History]]),FALSE)</f>
        <v>Yes</v>
      </c>
      <c r="R937" s="1" t="str">
        <f>VLOOKUP(Cohort[[#This Row],[Code]],Codes[],COLUMN(Codes[[#Headers],[Labour History]]),FALSE)</f>
        <v>Yes</v>
      </c>
      <c r="S937" s="1" t="str">
        <f>VLOOKUP(Cohort[[#This Row],[Code]],Codes[],COLUMN(Codes[[#Headers],[Baby Background Information]]),FALSE)</f>
        <v>Yes</v>
      </c>
      <c r="T937" s="1" t="str">
        <f>VLOOKUP(Cohort[[#This Row],[Code]],Codes[],COLUMN(Codes[[#Headers],[EPDS]]),FALSE)</f>
        <v>Yes</v>
      </c>
      <c r="U937" s="1" t="str">
        <f>VLOOKUP(Cohort[[#This Row],[Code]],Codes[],COLUMN(Codes[[#Headers],[Mother''s Medications]]),FALSE)</f>
        <v>Yes</v>
      </c>
      <c r="V937" s="1" t="str">
        <f>VLOOKUP(Cohort[[#This Row],[Code]],Codes[],COLUMN(Codes[[#Headers],[Baby Medications]]),FALSE)</f>
        <v>Yes</v>
      </c>
      <c r="W937" s="1" t="str">
        <f>VLOOKUP(Cohort[[#This Row],[Code]],Codes[],COLUMN(Codes[[#Headers],[Obstetric Histpry]]),FALSE)</f>
        <v>Yes</v>
      </c>
      <c r="X937" s="1" t="str">
        <f>VLOOKUP(Cohort[[#This Row],[Code]],Codes[],COLUMN(Codes[[#Headers],[18 Month Follow on Data]]),FALSE)</f>
        <v>No</v>
      </c>
    </row>
    <row r="938" spans="1:24" x14ac:dyDescent="0.2">
      <c r="A938" t="s">
        <v>951</v>
      </c>
      <c r="B938">
        <v>0</v>
      </c>
      <c r="C938">
        <v>0</v>
      </c>
      <c r="D938">
        <v>1</v>
      </c>
      <c r="E938">
        <v>0</v>
      </c>
      <c r="F938">
        <v>0</v>
      </c>
      <c r="G938">
        <v>0</v>
      </c>
      <c r="H938">
        <v>0</v>
      </c>
      <c r="I938" t="str" cm="1">
        <f t="array" ref="I938">TEXT(SUM(10^Code_Mask*(Cohort[[#This Row],[Fetal Pilot Scans, validated or not]:[Has child had an 18 month assessment.  NB this includes limited data, courtesy assessments etc]]&gt;0)),"0000000")</f>
        <v>1000000</v>
      </c>
      <c r="M938" s="1" t="str">
        <f>VLOOKUP(Cohort[[#This Row],[Code]],Codes[],COLUMN(Codes[[#Headers],[Meaning]]),FALSE)</f>
        <v>Fetal scan, no other scans, not assessed</v>
      </c>
      <c r="N938" s="1" t="str">
        <f>VLOOKUP(Cohort[[#This Row],[Code]],Codes[],COLUMN(Codes[[#Headers],[Parents Demographic]]),FALSE)</f>
        <v>Yes</v>
      </c>
      <c r="O938" s="1" t="str">
        <f>VLOOKUP(Cohort[[#This Row],[Code]],Codes[],COLUMN(Codes[[#Headers],[Mother''s Past Medical History]]),FALSE)</f>
        <v>Yes</v>
      </c>
      <c r="P938" s="1" t="str">
        <f>VLOOKUP(Cohort[[#This Row],[Code]],Codes[],COLUMN(Codes[[#Headers],[EDD + Mode of Conception]]),FALSE)</f>
        <v>Yes</v>
      </c>
      <c r="Q938" s="1" t="str">
        <f>VLOOKUP(Cohort[[#This Row],[Code]],Codes[],COLUMN(Codes[[#Headers],[Late Pregnancy History]]),FALSE)</f>
        <v>Yes</v>
      </c>
      <c r="R938" s="1" t="str">
        <f>VLOOKUP(Cohort[[#This Row],[Code]],Codes[],COLUMN(Codes[[#Headers],[Labour History]]),FALSE)</f>
        <v>Yes</v>
      </c>
      <c r="S938" s="1" t="str">
        <f>VLOOKUP(Cohort[[#This Row],[Code]],Codes[],COLUMN(Codes[[#Headers],[Baby Background Information]]),FALSE)</f>
        <v>Yes</v>
      </c>
      <c r="T938" s="1" t="str">
        <f>VLOOKUP(Cohort[[#This Row],[Code]],Codes[],COLUMN(Codes[[#Headers],[EPDS]]),FALSE)</f>
        <v>Yes</v>
      </c>
      <c r="U938" s="1" t="str">
        <f>VLOOKUP(Cohort[[#This Row],[Code]],Codes[],COLUMN(Codes[[#Headers],[Mother''s Medications]]),FALSE)</f>
        <v>Yes</v>
      </c>
      <c r="V938" s="1" t="str">
        <f>VLOOKUP(Cohort[[#This Row],[Code]],Codes[],COLUMN(Codes[[#Headers],[Baby Medications]]),FALSE)</f>
        <v>Yes</v>
      </c>
      <c r="W938" s="1" t="str">
        <f>VLOOKUP(Cohort[[#This Row],[Code]],Codes[],COLUMN(Codes[[#Headers],[Obstetric Histpry]]),FALSE)</f>
        <v>Yes</v>
      </c>
      <c r="X938" s="1" t="str">
        <f>VLOOKUP(Cohort[[#This Row],[Code]],Codes[],COLUMN(Codes[[#Headers],[18 Month Follow on Data]]),FALSE)</f>
        <v>No</v>
      </c>
    </row>
    <row r="939" spans="1:24" x14ac:dyDescent="0.2">
      <c r="A939" t="s">
        <v>952</v>
      </c>
      <c r="B939">
        <v>0</v>
      </c>
      <c r="C939">
        <v>0</v>
      </c>
      <c r="D939">
        <v>1</v>
      </c>
      <c r="E939">
        <v>0</v>
      </c>
      <c r="F939">
        <v>0</v>
      </c>
      <c r="G939">
        <v>0</v>
      </c>
      <c r="H939">
        <v>0</v>
      </c>
      <c r="I939" t="str" cm="1">
        <f t="array" ref="I939">TEXT(SUM(10^Code_Mask*(Cohort[[#This Row],[Fetal Pilot Scans, validated or not]:[Has child had an 18 month assessment.  NB this includes limited data, courtesy assessments etc]]&gt;0)),"0000000")</f>
        <v>1000000</v>
      </c>
      <c r="M939" s="1" t="str">
        <f>VLOOKUP(Cohort[[#This Row],[Code]],Codes[],COLUMN(Codes[[#Headers],[Meaning]]),FALSE)</f>
        <v>Fetal scan, no other scans, not assessed</v>
      </c>
      <c r="N939" s="1" t="str">
        <f>VLOOKUP(Cohort[[#This Row],[Code]],Codes[],COLUMN(Codes[[#Headers],[Parents Demographic]]),FALSE)</f>
        <v>Yes</v>
      </c>
      <c r="O939" s="1" t="str">
        <f>VLOOKUP(Cohort[[#This Row],[Code]],Codes[],COLUMN(Codes[[#Headers],[Mother''s Past Medical History]]),FALSE)</f>
        <v>Yes</v>
      </c>
      <c r="P939" s="1" t="str">
        <f>VLOOKUP(Cohort[[#This Row],[Code]],Codes[],COLUMN(Codes[[#Headers],[EDD + Mode of Conception]]),FALSE)</f>
        <v>Yes</v>
      </c>
      <c r="Q939" s="1" t="str">
        <f>VLOOKUP(Cohort[[#This Row],[Code]],Codes[],COLUMN(Codes[[#Headers],[Late Pregnancy History]]),FALSE)</f>
        <v>Yes</v>
      </c>
      <c r="R939" s="1" t="str">
        <f>VLOOKUP(Cohort[[#This Row],[Code]],Codes[],COLUMN(Codes[[#Headers],[Labour History]]),FALSE)</f>
        <v>Yes</v>
      </c>
      <c r="S939" s="1" t="str">
        <f>VLOOKUP(Cohort[[#This Row],[Code]],Codes[],COLUMN(Codes[[#Headers],[Baby Background Information]]),FALSE)</f>
        <v>Yes</v>
      </c>
      <c r="T939" s="1" t="str">
        <f>VLOOKUP(Cohort[[#This Row],[Code]],Codes[],COLUMN(Codes[[#Headers],[EPDS]]),FALSE)</f>
        <v>Yes</v>
      </c>
      <c r="U939" s="1" t="str">
        <f>VLOOKUP(Cohort[[#This Row],[Code]],Codes[],COLUMN(Codes[[#Headers],[Mother''s Medications]]),FALSE)</f>
        <v>Yes</v>
      </c>
      <c r="V939" s="1" t="str">
        <f>VLOOKUP(Cohort[[#This Row],[Code]],Codes[],COLUMN(Codes[[#Headers],[Baby Medications]]),FALSE)</f>
        <v>Yes</v>
      </c>
      <c r="W939" s="1" t="str">
        <f>VLOOKUP(Cohort[[#This Row],[Code]],Codes[],COLUMN(Codes[[#Headers],[Obstetric Histpry]]),FALSE)</f>
        <v>Yes</v>
      </c>
      <c r="X939" s="1" t="str">
        <f>VLOOKUP(Cohort[[#This Row],[Code]],Codes[],COLUMN(Codes[[#Headers],[18 Month Follow on Data]]),FALSE)</f>
        <v>No</v>
      </c>
    </row>
    <row r="940" spans="1:24" x14ac:dyDescent="0.2">
      <c r="A940" t="s">
        <v>953</v>
      </c>
      <c r="B940">
        <v>0</v>
      </c>
      <c r="C940">
        <v>0</v>
      </c>
      <c r="D940">
        <v>0</v>
      </c>
      <c r="E940">
        <v>0</v>
      </c>
      <c r="F940">
        <v>1</v>
      </c>
      <c r="G940">
        <v>1</v>
      </c>
      <c r="H940">
        <v>0</v>
      </c>
      <c r="I940" t="str" cm="1">
        <f t="array" ref="I940">TEXT(SUM(10^Code_Mask*(Cohort[[#This Row],[Fetal Pilot Scans, validated or not]:[Has child had an 18 month assessment.  NB this includes limited data, courtesy assessments etc]]&gt;0)),"0000000")</f>
        <v>0011000</v>
      </c>
      <c r="M940" s="1" t="str">
        <f>VLOOKUP(Cohort[[#This Row],[Code]],Codes[],COLUMN(Codes[[#Headers],[Meaning]]),FALSE)</f>
        <v>Pre-term and pre-term at term scans, not assessed</v>
      </c>
      <c r="N940" s="1" t="str">
        <f>VLOOKUP(Cohort[[#This Row],[Code]],Codes[],COLUMN(Codes[[#Headers],[Parents Demographic]]),FALSE)</f>
        <v>Yes</v>
      </c>
      <c r="O940" s="1" t="str">
        <f>VLOOKUP(Cohort[[#This Row],[Code]],Codes[],COLUMN(Codes[[#Headers],[Mother''s Past Medical History]]),FALSE)</f>
        <v>Yes</v>
      </c>
      <c r="P940" s="1" t="str">
        <f>VLOOKUP(Cohort[[#This Row],[Code]],Codes[],COLUMN(Codes[[#Headers],[EDD + Mode of Conception]]),FALSE)</f>
        <v>Yes</v>
      </c>
      <c r="Q940" s="1" t="str">
        <f>VLOOKUP(Cohort[[#This Row],[Code]],Codes[],COLUMN(Codes[[#Headers],[Late Pregnancy History]]),FALSE)</f>
        <v>Yes</v>
      </c>
      <c r="R940" s="1" t="str">
        <f>VLOOKUP(Cohort[[#This Row],[Code]],Codes[],COLUMN(Codes[[#Headers],[Labour History]]),FALSE)</f>
        <v>Yes</v>
      </c>
      <c r="S940" s="1" t="str">
        <f>VLOOKUP(Cohort[[#This Row],[Code]],Codes[],COLUMN(Codes[[#Headers],[Baby Background Information]]),FALSE)</f>
        <v>Yes</v>
      </c>
      <c r="T940" s="1" t="str">
        <f>VLOOKUP(Cohort[[#This Row],[Code]],Codes[],COLUMN(Codes[[#Headers],[EPDS]]),FALSE)</f>
        <v>Yes</v>
      </c>
      <c r="U940" s="1" t="str">
        <f>VLOOKUP(Cohort[[#This Row],[Code]],Codes[],COLUMN(Codes[[#Headers],[Mother''s Medications]]),FALSE)</f>
        <v>Yes</v>
      </c>
      <c r="V940" s="1" t="str">
        <f>VLOOKUP(Cohort[[#This Row],[Code]],Codes[],COLUMN(Codes[[#Headers],[Baby Medications]]),FALSE)</f>
        <v>Yes</v>
      </c>
      <c r="W940" s="1" t="str">
        <f>VLOOKUP(Cohort[[#This Row],[Code]],Codes[],COLUMN(Codes[[#Headers],[Obstetric Histpry]]),FALSE)</f>
        <v>Yes</v>
      </c>
      <c r="X940" s="1" t="str">
        <f>VLOOKUP(Cohort[[#This Row],[Code]],Codes[],COLUMN(Codes[[#Headers],[18 Month Follow on Data]]),FALSE)</f>
        <v>No</v>
      </c>
    </row>
    <row r="941" spans="1:24" x14ac:dyDescent="0.2">
      <c r="A941" t="s">
        <v>954</v>
      </c>
      <c r="B941">
        <v>0</v>
      </c>
      <c r="C941">
        <v>0</v>
      </c>
      <c r="D941">
        <v>0</v>
      </c>
      <c r="E941">
        <v>0</v>
      </c>
      <c r="F941">
        <v>1</v>
      </c>
      <c r="G941">
        <v>0</v>
      </c>
      <c r="H941">
        <v>0</v>
      </c>
      <c r="I941" t="str" cm="1">
        <f t="array" ref="I941">TEXT(SUM(10^Code_Mask*(Cohort[[#This Row],[Fetal Pilot Scans, validated or not]:[Has child had an 18 month assessment.  NB this includes limited data, courtesy assessments etc]]&gt;0)),"0000000")</f>
        <v>0010000</v>
      </c>
      <c r="M941" s="1" t="str">
        <f>VLOOKUP(Cohort[[#This Row],[Code]],Codes[],COLUMN(Codes[[#Headers],[Meaning]]),FALSE)</f>
        <v>Pre-term scan, no other scans, not assessed</v>
      </c>
      <c r="N941" s="1" t="str">
        <f>VLOOKUP(Cohort[[#This Row],[Code]],Codes[],COLUMN(Codes[[#Headers],[Parents Demographic]]),FALSE)</f>
        <v>Yes</v>
      </c>
      <c r="O941" s="1" t="str">
        <f>VLOOKUP(Cohort[[#This Row],[Code]],Codes[],COLUMN(Codes[[#Headers],[Mother''s Past Medical History]]),FALSE)</f>
        <v>Yes</v>
      </c>
      <c r="P941" s="1" t="str">
        <f>VLOOKUP(Cohort[[#This Row],[Code]],Codes[],COLUMN(Codes[[#Headers],[EDD + Mode of Conception]]),FALSE)</f>
        <v>Yes</v>
      </c>
      <c r="Q941" s="1" t="str">
        <f>VLOOKUP(Cohort[[#This Row],[Code]],Codes[],COLUMN(Codes[[#Headers],[Late Pregnancy History]]),FALSE)</f>
        <v>Yes</v>
      </c>
      <c r="R941" s="1" t="str">
        <f>VLOOKUP(Cohort[[#This Row],[Code]],Codes[],COLUMN(Codes[[#Headers],[Labour History]]),FALSE)</f>
        <v>Yes</v>
      </c>
      <c r="S941" s="1" t="str">
        <f>VLOOKUP(Cohort[[#This Row],[Code]],Codes[],COLUMN(Codes[[#Headers],[Baby Background Information]]),FALSE)</f>
        <v>Yes</v>
      </c>
      <c r="T941" s="1" t="str">
        <f>VLOOKUP(Cohort[[#This Row],[Code]],Codes[],COLUMN(Codes[[#Headers],[EPDS]]),FALSE)</f>
        <v>Yes</v>
      </c>
      <c r="U941" s="1" t="str">
        <f>VLOOKUP(Cohort[[#This Row],[Code]],Codes[],COLUMN(Codes[[#Headers],[Mother''s Medications]]),FALSE)</f>
        <v>Yes</v>
      </c>
      <c r="V941" s="1" t="str">
        <f>VLOOKUP(Cohort[[#This Row],[Code]],Codes[],COLUMN(Codes[[#Headers],[Baby Medications]]),FALSE)</f>
        <v>Yes</v>
      </c>
      <c r="W941" s="1" t="str">
        <f>VLOOKUP(Cohort[[#This Row],[Code]],Codes[],COLUMN(Codes[[#Headers],[Obstetric Histpry]]),FALSE)</f>
        <v>Yes</v>
      </c>
      <c r="X941" s="1" t="str">
        <f>VLOOKUP(Cohort[[#This Row],[Code]],Codes[],COLUMN(Codes[[#Headers],[18 Month Follow on Data]]),FALSE)</f>
        <v>No</v>
      </c>
    </row>
    <row r="942" spans="1:24" x14ac:dyDescent="0.2">
      <c r="A942" t="s">
        <v>955</v>
      </c>
      <c r="B942">
        <v>0</v>
      </c>
      <c r="C942">
        <v>0</v>
      </c>
      <c r="D942">
        <v>0</v>
      </c>
      <c r="E942">
        <v>0</v>
      </c>
      <c r="F942">
        <v>1</v>
      </c>
      <c r="G942">
        <v>0</v>
      </c>
      <c r="H942">
        <v>0</v>
      </c>
      <c r="I942" t="str" cm="1">
        <f t="array" ref="I942">TEXT(SUM(10^Code_Mask*(Cohort[[#This Row],[Fetal Pilot Scans, validated or not]:[Has child had an 18 month assessment.  NB this includes limited data, courtesy assessments etc]]&gt;0)),"0000000")</f>
        <v>0010000</v>
      </c>
      <c r="M942" s="1" t="str">
        <f>VLOOKUP(Cohort[[#This Row],[Code]],Codes[],COLUMN(Codes[[#Headers],[Meaning]]),FALSE)</f>
        <v>Pre-term scan, no other scans, not assessed</v>
      </c>
      <c r="N942" s="1" t="str">
        <f>VLOOKUP(Cohort[[#This Row],[Code]],Codes[],COLUMN(Codes[[#Headers],[Parents Demographic]]),FALSE)</f>
        <v>Yes</v>
      </c>
      <c r="O942" s="1" t="str">
        <f>VLOOKUP(Cohort[[#This Row],[Code]],Codes[],COLUMN(Codes[[#Headers],[Mother''s Past Medical History]]),FALSE)</f>
        <v>Yes</v>
      </c>
      <c r="P942" s="1" t="str">
        <f>VLOOKUP(Cohort[[#This Row],[Code]],Codes[],COLUMN(Codes[[#Headers],[EDD + Mode of Conception]]),FALSE)</f>
        <v>Yes</v>
      </c>
      <c r="Q942" s="1" t="str">
        <f>VLOOKUP(Cohort[[#This Row],[Code]],Codes[],COLUMN(Codes[[#Headers],[Late Pregnancy History]]),FALSE)</f>
        <v>Yes</v>
      </c>
      <c r="R942" s="1" t="str">
        <f>VLOOKUP(Cohort[[#This Row],[Code]],Codes[],COLUMN(Codes[[#Headers],[Labour History]]),FALSE)</f>
        <v>Yes</v>
      </c>
      <c r="S942" s="1" t="str">
        <f>VLOOKUP(Cohort[[#This Row],[Code]],Codes[],COLUMN(Codes[[#Headers],[Baby Background Information]]),FALSE)</f>
        <v>Yes</v>
      </c>
      <c r="T942" s="1" t="str">
        <f>VLOOKUP(Cohort[[#This Row],[Code]],Codes[],COLUMN(Codes[[#Headers],[EPDS]]),FALSE)</f>
        <v>Yes</v>
      </c>
      <c r="U942" s="1" t="str">
        <f>VLOOKUP(Cohort[[#This Row],[Code]],Codes[],COLUMN(Codes[[#Headers],[Mother''s Medications]]),FALSE)</f>
        <v>Yes</v>
      </c>
      <c r="V942" s="1" t="str">
        <f>VLOOKUP(Cohort[[#This Row],[Code]],Codes[],COLUMN(Codes[[#Headers],[Baby Medications]]),FALSE)</f>
        <v>Yes</v>
      </c>
      <c r="W942" s="1" t="str">
        <f>VLOOKUP(Cohort[[#This Row],[Code]],Codes[],COLUMN(Codes[[#Headers],[Obstetric Histpry]]),FALSE)</f>
        <v>Yes</v>
      </c>
      <c r="X942" s="1" t="str">
        <f>VLOOKUP(Cohort[[#This Row],[Code]],Codes[],COLUMN(Codes[[#Headers],[18 Month Follow on Data]]),FALSE)</f>
        <v>No</v>
      </c>
    </row>
    <row r="943" spans="1:24" x14ac:dyDescent="0.2">
      <c r="A943" t="s">
        <v>956</v>
      </c>
      <c r="B943">
        <v>0</v>
      </c>
      <c r="C943">
        <v>0</v>
      </c>
      <c r="D943">
        <v>1</v>
      </c>
      <c r="E943">
        <v>0</v>
      </c>
      <c r="F943">
        <v>0</v>
      </c>
      <c r="G943">
        <v>0</v>
      </c>
      <c r="H943">
        <v>0</v>
      </c>
      <c r="I943" t="str" cm="1">
        <f t="array" ref="I943">TEXT(SUM(10^Code_Mask*(Cohort[[#This Row],[Fetal Pilot Scans, validated or not]:[Has child had an 18 month assessment.  NB this includes limited data, courtesy assessments etc]]&gt;0)),"0000000")</f>
        <v>1000000</v>
      </c>
      <c r="M943" s="1" t="str">
        <f>VLOOKUP(Cohort[[#This Row],[Code]],Codes[],COLUMN(Codes[[#Headers],[Meaning]]),FALSE)</f>
        <v>Fetal scan, no other scans, not assessed</v>
      </c>
      <c r="N943" s="1" t="str">
        <f>VLOOKUP(Cohort[[#This Row],[Code]],Codes[],COLUMN(Codes[[#Headers],[Parents Demographic]]),FALSE)</f>
        <v>Yes</v>
      </c>
      <c r="O943" s="1" t="str">
        <f>VLOOKUP(Cohort[[#This Row],[Code]],Codes[],COLUMN(Codes[[#Headers],[Mother''s Past Medical History]]),FALSE)</f>
        <v>Yes</v>
      </c>
      <c r="P943" s="1" t="str">
        <f>VLOOKUP(Cohort[[#This Row],[Code]],Codes[],COLUMN(Codes[[#Headers],[EDD + Mode of Conception]]),FALSE)</f>
        <v>Yes</v>
      </c>
      <c r="Q943" s="1" t="str">
        <f>VLOOKUP(Cohort[[#This Row],[Code]],Codes[],COLUMN(Codes[[#Headers],[Late Pregnancy History]]),FALSE)</f>
        <v>Yes</v>
      </c>
      <c r="R943" s="1" t="str">
        <f>VLOOKUP(Cohort[[#This Row],[Code]],Codes[],COLUMN(Codes[[#Headers],[Labour History]]),FALSE)</f>
        <v>Yes</v>
      </c>
      <c r="S943" s="1" t="str">
        <f>VLOOKUP(Cohort[[#This Row],[Code]],Codes[],COLUMN(Codes[[#Headers],[Baby Background Information]]),FALSE)</f>
        <v>Yes</v>
      </c>
      <c r="T943" s="1" t="str">
        <f>VLOOKUP(Cohort[[#This Row],[Code]],Codes[],COLUMN(Codes[[#Headers],[EPDS]]),FALSE)</f>
        <v>Yes</v>
      </c>
      <c r="U943" s="1" t="str">
        <f>VLOOKUP(Cohort[[#This Row],[Code]],Codes[],COLUMN(Codes[[#Headers],[Mother''s Medications]]),FALSE)</f>
        <v>Yes</v>
      </c>
      <c r="V943" s="1" t="str">
        <f>VLOOKUP(Cohort[[#This Row],[Code]],Codes[],COLUMN(Codes[[#Headers],[Baby Medications]]),FALSE)</f>
        <v>Yes</v>
      </c>
      <c r="W943" s="1" t="str">
        <f>VLOOKUP(Cohort[[#This Row],[Code]],Codes[],COLUMN(Codes[[#Headers],[Obstetric Histpry]]),FALSE)</f>
        <v>Yes</v>
      </c>
      <c r="X943" s="1" t="str">
        <f>VLOOKUP(Cohort[[#This Row],[Code]],Codes[],COLUMN(Codes[[#Headers],[18 Month Follow on Data]]),FALSE)</f>
        <v>No</v>
      </c>
    </row>
    <row r="944" spans="1:24" x14ac:dyDescent="0.2">
      <c r="A944" t="s">
        <v>957</v>
      </c>
      <c r="B944">
        <v>0</v>
      </c>
      <c r="C944">
        <v>0</v>
      </c>
      <c r="D944">
        <v>1</v>
      </c>
      <c r="E944">
        <v>0</v>
      </c>
      <c r="F944">
        <v>0</v>
      </c>
      <c r="G944">
        <v>0</v>
      </c>
      <c r="H944">
        <v>0</v>
      </c>
      <c r="I944" t="str" cm="1">
        <f t="array" ref="I944">TEXT(SUM(10^Code_Mask*(Cohort[[#This Row],[Fetal Pilot Scans, validated or not]:[Has child had an 18 month assessment.  NB this includes limited data, courtesy assessments etc]]&gt;0)),"0000000")</f>
        <v>1000000</v>
      </c>
      <c r="M944" s="1" t="str">
        <f>VLOOKUP(Cohort[[#This Row],[Code]],Codes[],COLUMN(Codes[[#Headers],[Meaning]]),FALSE)</f>
        <v>Fetal scan, no other scans, not assessed</v>
      </c>
      <c r="N944" s="1" t="str">
        <f>VLOOKUP(Cohort[[#This Row],[Code]],Codes[],COLUMN(Codes[[#Headers],[Parents Demographic]]),FALSE)</f>
        <v>Yes</v>
      </c>
      <c r="O944" s="1" t="str">
        <f>VLOOKUP(Cohort[[#This Row],[Code]],Codes[],COLUMN(Codes[[#Headers],[Mother''s Past Medical History]]),FALSE)</f>
        <v>Yes</v>
      </c>
      <c r="P944" s="1" t="str">
        <f>VLOOKUP(Cohort[[#This Row],[Code]],Codes[],COLUMN(Codes[[#Headers],[EDD + Mode of Conception]]),FALSE)</f>
        <v>Yes</v>
      </c>
      <c r="Q944" s="1" t="str">
        <f>VLOOKUP(Cohort[[#This Row],[Code]],Codes[],COLUMN(Codes[[#Headers],[Late Pregnancy History]]),FALSE)</f>
        <v>Yes</v>
      </c>
      <c r="R944" s="1" t="str">
        <f>VLOOKUP(Cohort[[#This Row],[Code]],Codes[],COLUMN(Codes[[#Headers],[Labour History]]),FALSE)</f>
        <v>Yes</v>
      </c>
      <c r="S944" s="1" t="str">
        <f>VLOOKUP(Cohort[[#This Row],[Code]],Codes[],COLUMN(Codes[[#Headers],[Baby Background Information]]),FALSE)</f>
        <v>Yes</v>
      </c>
      <c r="T944" s="1" t="str">
        <f>VLOOKUP(Cohort[[#This Row],[Code]],Codes[],COLUMN(Codes[[#Headers],[EPDS]]),FALSE)</f>
        <v>Yes</v>
      </c>
      <c r="U944" s="1" t="str">
        <f>VLOOKUP(Cohort[[#This Row],[Code]],Codes[],COLUMN(Codes[[#Headers],[Mother''s Medications]]),FALSE)</f>
        <v>Yes</v>
      </c>
      <c r="V944" s="1" t="str">
        <f>VLOOKUP(Cohort[[#This Row],[Code]],Codes[],COLUMN(Codes[[#Headers],[Baby Medications]]),FALSE)</f>
        <v>Yes</v>
      </c>
      <c r="W944" s="1" t="str">
        <f>VLOOKUP(Cohort[[#This Row],[Code]],Codes[],COLUMN(Codes[[#Headers],[Obstetric Histpry]]),FALSE)</f>
        <v>Yes</v>
      </c>
      <c r="X944" s="1" t="str">
        <f>VLOOKUP(Cohort[[#This Row],[Code]],Codes[],COLUMN(Codes[[#Headers],[18 Month Follow on Data]]),FALSE)</f>
        <v>No</v>
      </c>
    </row>
    <row r="945" spans="1:24" x14ac:dyDescent="0.2">
      <c r="A945" t="s">
        <v>958</v>
      </c>
      <c r="B945">
        <v>0</v>
      </c>
      <c r="C945">
        <v>0</v>
      </c>
      <c r="D945">
        <v>2</v>
      </c>
      <c r="E945">
        <v>0</v>
      </c>
      <c r="F945">
        <v>0</v>
      </c>
      <c r="G945">
        <v>0</v>
      </c>
      <c r="H945">
        <v>0</v>
      </c>
      <c r="I945" t="str" cm="1">
        <f t="array" ref="I945">TEXT(SUM(10^Code_Mask*(Cohort[[#This Row],[Fetal Pilot Scans, validated or not]:[Has child had an 18 month assessment.  NB this includes limited data, courtesy assessments etc]]&gt;0)),"0000000")</f>
        <v>1000000</v>
      </c>
      <c r="M945" s="1" t="str">
        <f>VLOOKUP(Cohort[[#This Row],[Code]],Codes[],COLUMN(Codes[[#Headers],[Meaning]]),FALSE)</f>
        <v>Fetal scan, no other scans, not assessed</v>
      </c>
      <c r="N945" s="1" t="str">
        <f>VLOOKUP(Cohort[[#This Row],[Code]],Codes[],COLUMN(Codes[[#Headers],[Parents Demographic]]),FALSE)</f>
        <v>Yes</v>
      </c>
      <c r="O945" s="1" t="str">
        <f>VLOOKUP(Cohort[[#This Row],[Code]],Codes[],COLUMN(Codes[[#Headers],[Mother''s Past Medical History]]),FALSE)</f>
        <v>Yes</v>
      </c>
      <c r="P945" s="1" t="str">
        <f>VLOOKUP(Cohort[[#This Row],[Code]],Codes[],COLUMN(Codes[[#Headers],[EDD + Mode of Conception]]),FALSE)</f>
        <v>Yes</v>
      </c>
      <c r="Q945" s="1" t="str">
        <f>VLOOKUP(Cohort[[#This Row],[Code]],Codes[],COLUMN(Codes[[#Headers],[Late Pregnancy History]]),FALSE)</f>
        <v>Yes</v>
      </c>
      <c r="R945" s="1" t="str">
        <f>VLOOKUP(Cohort[[#This Row],[Code]],Codes[],COLUMN(Codes[[#Headers],[Labour History]]),FALSE)</f>
        <v>Yes</v>
      </c>
      <c r="S945" s="1" t="str">
        <f>VLOOKUP(Cohort[[#This Row],[Code]],Codes[],COLUMN(Codes[[#Headers],[Baby Background Information]]),FALSE)</f>
        <v>Yes</v>
      </c>
      <c r="T945" s="1" t="str">
        <f>VLOOKUP(Cohort[[#This Row],[Code]],Codes[],COLUMN(Codes[[#Headers],[EPDS]]),FALSE)</f>
        <v>Yes</v>
      </c>
      <c r="U945" s="1" t="str">
        <f>VLOOKUP(Cohort[[#This Row],[Code]],Codes[],COLUMN(Codes[[#Headers],[Mother''s Medications]]),FALSE)</f>
        <v>Yes</v>
      </c>
      <c r="V945" s="1" t="str">
        <f>VLOOKUP(Cohort[[#This Row],[Code]],Codes[],COLUMN(Codes[[#Headers],[Baby Medications]]),FALSE)</f>
        <v>Yes</v>
      </c>
      <c r="W945" s="1" t="str">
        <f>VLOOKUP(Cohort[[#This Row],[Code]],Codes[],COLUMN(Codes[[#Headers],[Obstetric Histpry]]),FALSE)</f>
        <v>Yes</v>
      </c>
      <c r="X945" s="1" t="str">
        <f>VLOOKUP(Cohort[[#This Row],[Code]],Codes[],COLUMN(Codes[[#Headers],[18 Month Follow on Data]]),FALSE)</f>
        <v>No</v>
      </c>
    </row>
    <row r="946" spans="1:24" x14ac:dyDescent="0.2">
      <c r="A946" t="s">
        <v>959</v>
      </c>
      <c r="B946">
        <v>0</v>
      </c>
      <c r="C946">
        <v>0</v>
      </c>
      <c r="D946">
        <v>1</v>
      </c>
      <c r="E946">
        <v>0</v>
      </c>
      <c r="F946">
        <v>0</v>
      </c>
      <c r="G946">
        <v>0</v>
      </c>
      <c r="H946">
        <v>0</v>
      </c>
      <c r="I946" t="str" cm="1">
        <f t="array" ref="I946">TEXT(SUM(10^Code_Mask*(Cohort[[#This Row],[Fetal Pilot Scans, validated or not]:[Has child had an 18 month assessment.  NB this includes limited data, courtesy assessments etc]]&gt;0)),"0000000")</f>
        <v>1000000</v>
      </c>
      <c r="M946" s="1" t="str">
        <f>VLOOKUP(Cohort[[#This Row],[Code]],Codes[],COLUMN(Codes[[#Headers],[Meaning]]),FALSE)</f>
        <v>Fetal scan, no other scans, not assessed</v>
      </c>
      <c r="N946" s="1" t="str">
        <f>VLOOKUP(Cohort[[#This Row],[Code]],Codes[],COLUMN(Codes[[#Headers],[Parents Demographic]]),FALSE)</f>
        <v>Yes</v>
      </c>
      <c r="O946" s="1" t="str">
        <f>VLOOKUP(Cohort[[#This Row],[Code]],Codes[],COLUMN(Codes[[#Headers],[Mother''s Past Medical History]]),FALSE)</f>
        <v>Yes</v>
      </c>
      <c r="P946" s="1" t="str">
        <f>VLOOKUP(Cohort[[#This Row],[Code]],Codes[],COLUMN(Codes[[#Headers],[EDD + Mode of Conception]]),FALSE)</f>
        <v>Yes</v>
      </c>
      <c r="Q946" s="1" t="str">
        <f>VLOOKUP(Cohort[[#This Row],[Code]],Codes[],COLUMN(Codes[[#Headers],[Late Pregnancy History]]),FALSE)</f>
        <v>Yes</v>
      </c>
      <c r="R946" s="1" t="str">
        <f>VLOOKUP(Cohort[[#This Row],[Code]],Codes[],COLUMN(Codes[[#Headers],[Labour History]]),FALSE)</f>
        <v>Yes</v>
      </c>
      <c r="S946" s="1" t="str">
        <f>VLOOKUP(Cohort[[#This Row],[Code]],Codes[],COLUMN(Codes[[#Headers],[Baby Background Information]]),FALSE)</f>
        <v>Yes</v>
      </c>
      <c r="T946" s="1" t="str">
        <f>VLOOKUP(Cohort[[#This Row],[Code]],Codes[],COLUMN(Codes[[#Headers],[EPDS]]),FALSE)</f>
        <v>Yes</v>
      </c>
      <c r="U946" s="1" t="str">
        <f>VLOOKUP(Cohort[[#This Row],[Code]],Codes[],COLUMN(Codes[[#Headers],[Mother''s Medications]]),FALSE)</f>
        <v>Yes</v>
      </c>
      <c r="V946" s="1" t="str">
        <f>VLOOKUP(Cohort[[#This Row],[Code]],Codes[],COLUMN(Codes[[#Headers],[Baby Medications]]),FALSE)</f>
        <v>Yes</v>
      </c>
      <c r="W946" s="1" t="str">
        <f>VLOOKUP(Cohort[[#This Row],[Code]],Codes[],COLUMN(Codes[[#Headers],[Obstetric Histpry]]),FALSE)</f>
        <v>Yes</v>
      </c>
      <c r="X946" s="1" t="str">
        <f>VLOOKUP(Cohort[[#This Row],[Code]],Codes[],COLUMN(Codes[[#Headers],[18 Month Follow on Data]]),FALSE)</f>
        <v>No</v>
      </c>
    </row>
    <row r="947" spans="1:24" x14ac:dyDescent="0.2">
      <c r="A947" t="s">
        <v>960</v>
      </c>
      <c r="B947">
        <v>0</v>
      </c>
      <c r="C947">
        <v>0</v>
      </c>
      <c r="D947">
        <v>1</v>
      </c>
      <c r="E947">
        <v>0</v>
      </c>
      <c r="F947">
        <v>0</v>
      </c>
      <c r="G947">
        <v>0</v>
      </c>
      <c r="H947">
        <v>0</v>
      </c>
      <c r="I947" t="str" cm="1">
        <f t="array" ref="I947">TEXT(SUM(10^Code_Mask*(Cohort[[#This Row],[Fetal Pilot Scans, validated or not]:[Has child had an 18 month assessment.  NB this includes limited data, courtesy assessments etc]]&gt;0)),"0000000")</f>
        <v>1000000</v>
      </c>
      <c r="M947" s="1" t="str">
        <f>VLOOKUP(Cohort[[#This Row],[Code]],Codes[],COLUMN(Codes[[#Headers],[Meaning]]),FALSE)</f>
        <v>Fetal scan, no other scans, not assessed</v>
      </c>
      <c r="N947" s="1" t="str">
        <f>VLOOKUP(Cohort[[#This Row],[Code]],Codes[],COLUMN(Codes[[#Headers],[Parents Demographic]]),FALSE)</f>
        <v>Yes</v>
      </c>
      <c r="O947" s="1" t="str">
        <f>VLOOKUP(Cohort[[#This Row],[Code]],Codes[],COLUMN(Codes[[#Headers],[Mother''s Past Medical History]]),FALSE)</f>
        <v>Yes</v>
      </c>
      <c r="P947" s="1" t="str">
        <f>VLOOKUP(Cohort[[#This Row],[Code]],Codes[],COLUMN(Codes[[#Headers],[EDD + Mode of Conception]]),FALSE)</f>
        <v>Yes</v>
      </c>
      <c r="Q947" s="1" t="str">
        <f>VLOOKUP(Cohort[[#This Row],[Code]],Codes[],COLUMN(Codes[[#Headers],[Late Pregnancy History]]),FALSE)</f>
        <v>Yes</v>
      </c>
      <c r="R947" s="1" t="str">
        <f>VLOOKUP(Cohort[[#This Row],[Code]],Codes[],COLUMN(Codes[[#Headers],[Labour History]]),FALSE)</f>
        <v>Yes</v>
      </c>
      <c r="S947" s="1" t="str">
        <f>VLOOKUP(Cohort[[#This Row],[Code]],Codes[],COLUMN(Codes[[#Headers],[Baby Background Information]]),FALSE)</f>
        <v>Yes</v>
      </c>
      <c r="T947" s="1" t="str">
        <f>VLOOKUP(Cohort[[#This Row],[Code]],Codes[],COLUMN(Codes[[#Headers],[EPDS]]),FALSE)</f>
        <v>Yes</v>
      </c>
      <c r="U947" s="1" t="str">
        <f>VLOOKUP(Cohort[[#This Row],[Code]],Codes[],COLUMN(Codes[[#Headers],[Mother''s Medications]]),FALSE)</f>
        <v>Yes</v>
      </c>
      <c r="V947" s="1" t="str">
        <f>VLOOKUP(Cohort[[#This Row],[Code]],Codes[],COLUMN(Codes[[#Headers],[Baby Medications]]),FALSE)</f>
        <v>Yes</v>
      </c>
      <c r="W947" s="1" t="str">
        <f>VLOOKUP(Cohort[[#This Row],[Code]],Codes[],COLUMN(Codes[[#Headers],[Obstetric Histpry]]),FALSE)</f>
        <v>Yes</v>
      </c>
      <c r="X947" s="1" t="str">
        <f>VLOOKUP(Cohort[[#This Row],[Code]],Codes[],COLUMN(Codes[[#Headers],[18 Month Follow on Data]]),FALSE)</f>
        <v>No</v>
      </c>
    </row>
    <row r="948" spans="1:24" x14ac:dyDescent="0.2">
      <c r="A948" t="s">
        <v>961</v>
      </c>
      <c r="B948">
        <v>0</v>
      </c>
      <c r="C948">
        <v>0</v>
      </c>
      <c r="D948">
        <v>1</v>
      </c>
      <c r="E948">
        <v>1</v>
      </c>
      <c r="F948">
        <v>0</v>
      </c>
      <c r="G948">
        <v>0</v>
      </c>
      <c r="H948">
        <v>0</v>
      </c>
      <c r="I948" t="str" cm="1">
        <f t="array" ref="I948">TEXT(SUM(10^Code_Mask*(Cohort[[#This Row],[Fetal Pilot Scans, validated or not]:[Has child had an 18 month assessment.  NB this includes limited data, courtesy assessments etc]]&gt;0)),"0000000")</f>
        <v>1100000</v>
      </c>
      <c r="M948" s="1" t="str">
        <f>VLOOKUP(Cohort[[#This Row],[Code]],Codes[],COLUMN(Codes[[#Headers],[Meaning]]),FALSE)</f>
        <v>Fetal scan + term scan, not assessed</v>
      </c>
      <c r="N948" s="1" t="str">
        <f>VLOOKUP(Cohort[[#This Row],[Code]],Codes[],COLUMN(Codes[[#Headers],[Parents Demographic]]),FALSE)</f>
        <v>Yes</v>
      </c>
      <c r="O948" s="1" t="str">
        <f>VLOOKUP(Cohort[[#This Row],[Code]],Codes[],COLUMN(Codes[[#Headers],[Mother''s Past Medical History]]),FALSE)</f>
        <v>Yes</v>
      </c>
      <c r="P948" s="1" t="str">
        <f>VLOOKUP(Cohort[[#This Row],[Code]],Codes[],COLUMN(Codes[[#Headers],[EDD + Mode of Conception]]),FALSE)</f>
        <v>Yes</v>
      </c>
      <c r="Q948" s="1" t="str">
        <f>VLOOKUP(Cohort[[#This Row],[Code]],Codes[],COLUMN(Codes[[#Headers],[Late Pregnancy History]]),FALSE)</f>
        <v>Yes</v>
      </c>
      <c r="R948" s="1" t="str">
        <f>VLOOKUP(Cohort[[#This Row],[Code]],Codes[],COLUMN(Codes[[#Headers],[Labour History]]),FALSE)</f>
        <v>Yes</v>
      </c>
      <c r="S948" s="1" t="str">
        <f>VLOOKUP(Cohort[[#This Row],[Code]],Codes[],COLUMN(Codes[[#Headers],[Baby Background Information]]),FALSE)</f>
        <v>Yes</v>
      </c>
      <c r="T948" s="1" t="str">
        <f>VLOOKUP(Cohort[[#This Row],[Code]],Codes[],COLUMN(Codes[[#Headers],[EPDS]]),FALSE)</f>
        <v>Yes</v>
      </c>
      <c r="U948" s="1" t="str">
        <f>VLOOKUP(Cohort[[#This Row],[Code]],Codes[],COLUMN(Codes[[#Headers],[Mother''s Medications]]),FALSE)</f>
        <v>Yes</v>
      </c>
      <c r="V948" s="1" t="str">
        <f>VLOOKUP(Cohort[[#This Row],[Code]],Codes[],COLUMN(Codes[[#Headers],[Baby Medications]]),FALSE)</f>
        <v>Yes</v>
      </c>
      <c r="W948" s="1" t="str">
        <f>VLOOKUP(Cohort[[#This Row],[Code]],Codes[],COLUMN(Codes[[#Headers],[Obstetric Histpry]]),FALSE)</f>
        <v>Yes</v>
      </c>
      <c r="X948" s="1" t="str">
        <f>VLOOKUP(Cohort[[#This Row],[Code]],Codes[],COLUMN(Codes[[#Headers],[18 Month Follow on Data]]),FALSE)</f>
        <v>No</v>
      </c>
    </row>
    <row r="949" spans="1:24" x14ac:dyDescent="0.2">
      <c r="A949" t="s">
        <v>962</v>
      </c>
      <c r="B949">
        <v>0</v>
      </c>
      <c r="C949">
        <v>0</v>
      </c>
      <c r="D949">
        <v>0</v>
      </c>
      <c r="E949">
        <v>0</v>
      </c>
      <c r="F949">
        <v>1</v>
      </c>
      <c r="G949">
        <v>1</v>
      </c>
      <c r="H949">
        <v>0</v>
      </c>
      <c r="I949" t="str" cm="1">
        <f t="array" ref="I949">TEXT(SUM(10^Code_Mask*(Cohort[[#This Row],[Fetal Pilot Scans, validated or not]:[Has child had an 18 month assessment.  NB this includes limited data, courtesy assessments etc]]&gt;0)),"0000000")</f>
        <v>0011000</v>
      </c>
      <c r="M949" s="1" t="str">
        <f>VLOOKUP(Cohort[[#This Row],[Code]],Codes[],COLUMN(Codes[[#Headers],[Meaning]]),FALSE)</f>
        <v>Pre-term and pre-term at term scans, not assessed</v>
      </c>
      <c r="N949" s="1" t="str">
        <f>VLOOKUP(Cohort[[#This Row],[Code]],Codes[],COLUMN(Codes[[#Headers],[Parents Demographic]]),FALSE)</f>
        <v>Yes</v>
      </c>
      <c r="O949" s="1" t="str">
        <f>VLOOKUP(Cohort[[#This Row],[Code]],Codes[],COLUMN(Codes[[#Headers],[Mother''s Past Medical History]]),FALSE)</f>
        <v>Yes</v>
      </c>
      <c r="P949" s="1" t="str">
        <f>VLOOKUP(Cohort[[#This Row],[Code]],Codes[],COLUMN(Codes[[#Headers],[EDD + Mode of Conception]]),FALSE)</f>
        <v>Yes</v>
      </c>
      <c r="Q949" s="1" t="str">
        <f>VLOOKUP(Cohort[[#This Row],[Code]],Codes[],COLUMN(Codes[[#Headers],[Late Pregnancy History]]),FALSE)</f>
        <v>Yes</v>
      </c>
      <c r="R949" s="1" t="str">
        <f>VLOOKUP(Cohort[[#This Row],[Code]],Codes[],COLUMN(Codes[[#Headers],[Labour History]]),FALSE)</f>
        <v>Yes</v>
      </c>
      <c r="S949" s="1" t="str">
        <f>VLOOKUP(Cohort[[#This Row],[Code]],Codes[],COLUMN(Codes[[#Headers],[Baby Background Information]]),FALSE)</f>
        <v>Yes</v>
      </c>
      <c r="T949" s="1" t="str">
        <f>VLOOKUP(Cohort[[#This Row],[Code]],Codes[],COLUMN(Codes[[#Headers],[EPDS]]),FALSE)</f>
        <v>Yes</v>
      </c>
      <c r="U949" s="1" t="str">
        <f>VLOOKUP(Cohort[[#This Row],[Code]],Codes[],COLUMN(Codes[[#Headers],[Mother''s Medications]]),FALSE)</f>
        <v>Yes</v>
      </c>
      <c r="V949" s="1" t="str">
        <f>VLOOKUP(Cohort[[#This Row],[Code]],Codes[],COLUMN(Codes[[#Headers],[Baby Medications]]),FALSE)</f>
        <v>Yes</v>
      </c>
      <c r="W949" s="1" t="str">
        <f>VLOOKUP(Cohort[[#This Row],[Code]],Codes[],COLUMN(Codes[[#Headers],[Obstetric Histpry]]),FALSE)</f>
        <v>Yes</v>
      </c>
      <c r="X949" s="1" t="str">
        <f>VLOOKUP(Cohort[[#This Row],[Code]],Codes[],COLUMN(Codes[[#Headers],[18 Month Follow on Data]]),FALSE)</f>
        <v>No</v>
      </c>
    </row>
    <row r="950" spans="1:24" x14ac:dyDescent="0.2">
      <c r="A950" t="s">
        <v>963</v>
      </c>
      <c r="B950">
        <v>0</v>
      </c>
      <c r="C950">
        <v>0</v>
      </c>
      <c r="D950">
        <v>0</v>
      </c>
      <c r="E950">
        <v>0</v>
      </c>
      <c r="F950">
        <v>1</v>
      </c>
      <c r="G950">
        <v>1</v>
      </c>
      <c r="H950">
        <v>0</v>
      </c>
      <c r="I950" t="str" cm="1">
        <f t="array" ref="I950">TEXT(SUM(10^Code_Mask*(Cohort[[#This Row],[Fetal Pilot Scans, validated or not]:[Has child had an 18 month assessment.  NB this includes limited data, courtesy assessments etc]]&gt;0)),"0000000")</f>
        <v>0011000</v>
      </c>
      <c r="M950" s="1" t="str">
        <f>VLOOKUP(Cohort[[#This Row],[Code]],Codes[],COLUMN(Codes[[#Headers],[Meaning]]),FALSE)</f>
        <v>Pre-term and pre-term at term scans, not assessed</v>
      </c>
      <c r="N950" s="1" t="str">
        <f>VLOOKUP(Cohort[[#This Row],[Code]],Codes[],COLUMN(Codes[[#Headers],[Parents Demographic]]),FALSE)</f>
        <v>Yes</v>
      </c>
      <c r="O950" s="1" t="str">
        <f>VLOOKUP(Cohort[[#This Row],[Code]],Codes[],COLUMN(Codes[[#Headers],[Mother''s Past Medical History]]),FALSE)</f>
        <v>Yes</v>
      </c>
      <c r="P950" s="1" t="str">
        <f>VLOOKUP(Cohort[[#This Row],[Code]],Codes[],COLUMN(Codes[[#Headers],[EDD + Mode of Conception]]),FALSE)</f>
        <v>Yes</v>
      </c>
      <c r="Q950" s="1" t="str">
        <f>VLOOKUP(Cohort[[#This Row],[Code]],Codes[],COLUMN(Codes[[#Headers],[Late Pregnancy History]]),FALSE)</f>
        <v>Yes</v>
      </c>
      <c r="R950" s="1" t="str">
        <f>VLOOKUP(Cohort[[#This Row],[Code]],Codes[],COLUMN(Codes[[#Headers],[Labour History]]),FALSE)</f>
        <v>Yes</v>
      </c>
      <c r="S950" s="1" t="str">
        <f>VLOOKUP(Cohort[[#This Row],[Code]],Codes[],COLUMN(Codes[[#Headers],[Baby Background Information]]),FALSE)</f>
        <v>Yes</v>
      </c>
      <c r="T950" s="1" t="str">
        <f>VLOOKUP(Cohort[[#This Row],[Code]],Codes[],COLUMN(Codes[[#Headers],[EPDS]]),FALSE)</f>
        <v>Yes</v>
      </c>
      <c r="U950" s="1" t="str">
        <f>VLOOKUP(Cohort[[#This Row],[Code]],Codes[],COLUMN(Codes[[#Headers],[Mother''s Medications]]),FALSE)</f>
        <v>Yes</v>
      </c>
      <c r="V950" s="1" t="str">
        <f>VLOOKUP(Cohort[[#This Row],[Code]],Codes[],COLUMN(Codes[[#Headers],[Baby Medications]]),FALSE)</f>
        <v>Yes</v>
      </c>
      <c r="W950" s="1" t="str">
        <f>VLOOKUP(Cohort[[#This Row],[Code]],Codes[],COLUMN(Codes[[#Headers],[Obstetric Histpry]]),FALSE)</f>
        <v>Yes</v>
      </c>
      <c r="X950" s="1" t="str">
        <f>VLOOKUP(Cohort[[#This Row],[Code]],Codes[],COLUMN(Codes[[#Headers],[18 Month Follow on Data]]),FALSE)</f>
        <v>No</v>
      </c>
    </row>
    <row r="951" spans="1:24" x14ac:dyDescent="0.2">
      <c r="A951" t="s">
        <v>964</v>
      </c>
      <c r="B951">
        <v>0</v>
      </c>
      <c r="C951">
        <v>0</v>
      </c>
      <c r="D951">
        <v>1</v>
      </c>
      <c r="E951">
        <v>1</v>
      </c>
      <c r="F951">
        <v>0</v>
      </c>
      <c r="G951">
        <v>0</v>
      </c>
      <c r="H951">
        <v>0</v>
      </c>
      <c r="I951" t="str" cm="1">
        <f t="array" ref="I951">TEXT(SUM(10^Code_Mask*(Cohort[[#This Row],[Fetal Pilot Scans, validated or not]:[Has child had an 18 month assessment.  NB this includes limited data, courtesy assessments etc]]&gt;0)),"0000000")</f>
        <v>1100000</v>
      </c>
      <c r="M951" s="1" t="str">
        <f>VLOOKUP(Cohort[[#This Row],[Code]],Codes[],COLUMN(Codes[[#Headers],[Meaning]]),FALSE)</f>
        <v>Fetal scan + term scan, not assessed</v>
      </c>
      <c r="N951" s="1" t="str">
        <f>VLOOKUP(Cohort[[#This Row],[Code]],Codes[],COLUMN(Codes[[#Headers],[Parents Demographic]]),FALSE)</f>
        <v>Yes</v>
      </c>
      <c r="O951" s="1" t="str">
        <f>VLOOKUP(Cohort[[#This Row],[Code]],Codes[],COLUMN(Codes[[#Headers],[Mother''s Past Medical History]]),FALSE)</f>
        <v>Yes</v>
      </c>
      <c r="P951" s="1" t="str">
        <f>VLOOKUP(Cohort[[#This Row],[Code]],Codes[],COLUMN(Codes[[#Headers],[EDD + Mode of Conception]]),FALSE)</f>
        <v>Yes</v>
      </c>
      <c r="Q951" s="1" t="str">
        <f>VLOOKUP(Cohort[[#This Row],[Code]],Codes[],COLUMN(Codes[[#Headers],[Late Pregnancy History]]),FALSE)</f>
        <v>Yes</v>
      </c>
      <c r="R951" s="1" t="str">
        <f>VLOOKUP(Cohort[[#This Row],[Code]],Codes[],COLUMN(Codes[[#Headers],[Labour History]]),FALSE)</f>
        <v>Yes</v>
      </c>
      <c r="S951" s="1" t="str">
        <f>VLOOKUP(Cohort[[#This Row],[Code]],Codes[],COLUMN(Codes[[#Headers],[Baby Background Information]]),FALSE)</f>
        <v>Yes</v>
      </c>
      <c r="T951" s="1" t="str">
        <f>VLOOKUP(Cohort[[#This Row],[Code]],Codes[],COLUMN(Codes[[#Headers],[EPDS]]),FALSE)</f>
        <v>Yes</v>
      </c>
      <c r="U951" s="1" t="str">
        <f>VLOOKUP(Cohort[[#This Row],[Code]],Codes[],COLUMN(Codes[[#Headers],[Mother''s Medications]]),FALSE)</f>
        <v>Yes</v>
      </c>
      <c r="V951" s="1" t="str">
        <f>VLOOKUP(Cohort[[#This Row],[Code]],Codes[],COLUMN(Codes[[#Headers],[Baby Medications]]),FALSE)</f>
        <v>Yes</v>
      </c>
      <c r="W951" s="1" t="str">
        <f>VLOOKUP(Cohort[[#This Row],[Code]],Codes[],COLUMN(Codes[[#Headers],[Obstetric Histpry]]),FALSE)</f>
        <v>Yes</v>
      </c>
      <c r="X951" s="1" t="str">
        <f>VLOOKUP(Cohort[[#This Row],[Code]],Codes[],COLUMN(Codes[[#Headers],[18 Month Follow on Data]]),FALSE)</f>
        <v>No</v>
      </c>
    </row>
    <row r="952" spans="1:24" x14ac:dyDescent="0.2">
      <c r="A952" t="s">
        <v>965</v>
      </c>
      <c r="B952">
        <v>0</v>
      </c>
      <c r="C952">
        <v>0</v>
      </c>
      <c r="D952">
        <v>1</v>
      </c>
      <c r="E952">
        <v>0</v>
      </c>
      <c r="F952">
        <v>0</v>
      </c>
      <c r="G952">
        <v>0</v>
      </c>
      <c r="H952">
        <v>0</v>
      </c>
      <c r="I952" t="str" cm="1">
        <f t="array" ref="I952">TEXT(SUM(10^Code_Mask*(Cohort[[#This Row],[Fetal Pilot Scans, validated or not]:[Has child had an 18 month assessment.  NB this includes limited data, courtesy assessments etc]]&gt;0)),"0000000")</f>
        <v>1000000</v>
      </c>
      <c r="M952" s="1" t="str">
        <f>VLOOKUP(Cohort[[#This Row],[Code]],Codes[],COLUMN(Codes[[#Headers],[Meaning]]),FALSE)</f>
        <v>Fetal scan, no other scans, not assessed</v>
      </c>
      <c r="N952" s="1" t="str">
        <f>VLOOKUP(Cohort[[#This Row],[Code]],Codes[],COLUMN(Codes[[#Headers],[Parents Demographic]]),FALSE)</f>
        <v>Yes</v>
      </c>
      <c r="O952" s="1" t="str">
        <f>VLOOKUP(Cohort[[#This Row],[Code]],Codes[],COLUMN(Codes[[#Headers],[Mother''s Past Medical History]]),FALSE)</f>
        <v>Yes</v>
      </c>
      <c r="P952" s="1" t="str">
        <f>VLOOKUP(Cohort[[#This Row],[Code]],Codes[],COLUMN(Codes[[#Headers],[EDD + Mode of Conception]]),FALSE)</f>
        <v>Yes</v>
      </c>
      <c r="Q952" s="1" t="str">
        <f>VLOOKUP(Cohort[[#This Row],[Code]],Codes[],COLUMN(Codes[[#Headers],[Late Pregnancy History]]),FALSE)</f>
        <v>Yes</v>
      </c>
      <c r="R952" s="1" t="str">
        <f>VLOOKUP(Cohort[[#This Row],[Code]],Codes[],COLUMN(Codes[[#Headers],[Labour History]]),FALSE)</f>
        <v>Yes</v>
      </c>
      <c r="S952" s="1" t="str">
        <f>VLOOKUP(Cohort[[#This Row],[Code]],Codes[],COLUMN(Codes[[#Headers],[Baby Background Information]]),FALSE)</f>
        <v>Yes</v>
      </c>
      <c r="T952" s="1" t="str">
        <f>VLOOKUP(Cohort[[#This Row],[Code]],Codes[],COLUMN(Codes[[#Headers],[EPDS]]),FALSE)</f>
        <v>Yes</v>
      </c>
      <c r="U952" s="1" t="str">
        <f>VLOOKUP(Cohort[[#This Row],[Code]],Codes[],COLUMN(Codes[[#Headers],[Mother''s Medications]]),FALSE)</f>
        <v>Yes</v>
      </c>
      <c r="V952" s="1" t="str">
        <f>VLOOKUP(Cohort[[#This Row],[Code]],Codes[],COLUMN(Codes[[#Headers],[Baby Medications]]),FALSE)</f>
        <v>Yes</v>
      </c>
      <c r="W952" s="1" t="str">
        <f>VLOOKUP(Cohort[[#This Row],[Code]],Codes[],COLUMN(Codes[[#Headers],[Obstetric Histpry]]),FALSE)</f>
        <v>Yes</v>
      </c>
      <c r="X952" s="1" t="str">
        <f>VLOOKUP(Cohort[[#This Row],[Code]],Codes[],COLUMN(Codes[[#Headers],[18 Month Follow on Data]]),FALSE)</f>
        <v>No</v>
      </c>
    </row>
    <row r="953" spans="1:24" x14ac:dyDescent="0.2">
      <c r="A953" t="s">
        <v>966</v>
      </c>
      <c r="B953">
        <v>0</v>
      </c>
      <c r="C953">
        <v>0</v>
      </c>
      <c r="D953">
        <v>0</v>
      </c>
      <c r="E953">
        <v>0</v>
      </c>
      <c r="F953">
        <v>1</v>
      </c>
      <c r="G953">
        <v>0</v>
      </c>
      <c r="H953">
        <v>0</v>
      </c>
      <c r="I953" t="str" cm="1">
        <f t="array" ref="I953">TEXT(SUM(10^Code_Mask*(Cohort[[#This Row],[Fetal Pilot Scans, validated or not]:[Has child had an 18 month assessment.  NB this includes limited data, courtesy assessments etc]]&gt;0)),"0000000")</f>
        <v>0010000</v>
      </c>
      <c r="M953" s="1" t="str">
        <f>VLOOKUP(Cohort[[#This Row],[Code]],Codes[],COLUMN(Codes[[#Headers],[Meaning]]),FALSE)</f>
        <v>Pre-term scan, no other scans, not assessed</v>
      </c>
      <c r="N953" s="1" t="str">
        <f>VLOOKUP(Cohort[[#This Row],[Code]],Codes[],COLUMN(Codes[[#Headers],[Parents Demographic]]),FALSE)</f>
        <v>Yes</v>
      </c>
      <c r="O953" s="1" t="str">
        <f>VLOOKUP(Cohort[[#This Row],[Code]],Codes[],COLUMN(Codes[[#Headers],[Mother''s Past Medical History]]),FALSE)</f>
        <v>Yes</v>
      </c>
      <c r="P953" s="1" t="str">
        <f>VLOOKUP(Cohort[[#This Row],[Code]],Codes[],COLUMN(Codes[[#Headers],[EDD + Mode of Conception]]),FALSE)</f>
        <v>Yes</v>
      </c>
      <c r="Q953" s="1" t="str">
        <f>VLOOKUP(Cohort[[#This Row],[Code]],Codes[],COLUMN(Codes[[#Headers],[Late Pregnancy History]]),FALSE)</f>
        <v>Yes</v>
      </c>
      <c r="R953" s="1" t="str">
        <f>VLOOKUP(Cohort[[#This Row],[Code]],Codes[],COLUMN(Codes[[#Headers],[Labour History]]),FALSE)</f>
        <v>Yes</v>
      </c>
      <c r="S953" s="1" t="str">
        <f>VLOOKUP(Cohort[[#This Row],[Code]],Codes[],COLUMN(Codes[[#Headers],[Baby Background Information]]),FALSE)</f>
        <v>Yes</v>
      </c>
      <c r="T953" s="1" t="str">
        <f>VLOOKUP(Cohort[[#This Row],[Code]],Codes[],COLUMN(Codes[[#Headers],[EPDS]]),FALSE)</f>
        <v>Yes</v>
      </c>
      <c r="U953" s="1" t="str">
        <f>VLOOKUP(Cohort[[#This Row],[Code]],Codes[],COLUMN(Codes[[#Headers],[Mother''s Medications]]),FALSE)</f>
        <v>Yes</v>
      </c>
      <c r="V953" s="1" t="str">
        <f>VLOOKUP(Cohort[[#This Row],[Code]],Codes[],COLUMN(Codes[[#Headers],[Baby Medications]]),FALSE)</f>
        <v>Yes</v>
      </c>
      <c r="W953" s="1" t="str">
        <f>VLOOKUP(Cohort[[#This Row],[Code]],Codes[],COLUMN(Codes[[#Headers],[Obstetric Histpry]]),FALSE)</f>
        <v>Yes</v>
      </c>
      <c r="X953" s="1" t="str">
        <f>VLOOKUP(Cohort[[#This Row],[Code]],Codes[],COLUMN(Codes[[#Headers],[18 Month Follow on Data]]),FALSE)</f>
        <v>No</v>
      </c>
    </row>
    <row r="954" spans="1:24" x14ac:dyDescent="0.2">
      <c r="A954" t="s">
        <v>967</v>
      </c>
      <c r="B954">
        <v>0</v>
      </c>
      <c r="C954">
        <v>0</v>
      </c>
      <c r="D954">
        <v>2</v>
      </c>
      <c r="E954">
        <v>0</v>
      </c>
      <c r="F954">
        <v>0</v>
      </c>
      <c r="G954">
        <v>0</v>
      </c>
      <c r="H954">
        <v>0</v>
      </c>
      <c r="I954" t="str" cm="1">
        <f t="array" ref="I954">TEXT(SUM(10^Code_Mask*(Cohort[[#This Row],[Fetal Pilot Scans, validated or not]:[Has child had an 18 month assessment.  NB this includes limited data, courtesy assessments etc]]&gt;0)),"0000000")</f>
        <v>1000000</v>
      </c>
      <c r="M954" s="1" t="str">
        <f>VLOOKUP(Cohort[[#This Row],[Code]],Codes[],COLUMN(Codes[[#Headers],[Meaning]]),FALSE)</f>
        <v>Fetal scan, no other scans, not assessed</v>
      </c>
      <c r="N954" s="1" t="str">
        <f>VLOOKUP(Cohort[[#This Row],[Code]],Codes[],COLUMN(Codes[[#Headers],[Parents Demographic]]),FALSE)</f>
        <v>Yes</v>
      </c>
      <c r="O954" s="1" t="str">
        <f>VLOOKUP(Cohort[[#This Row],[Code]],Codes[],COLUMN(Codes[[#Headers],[Mother''s Past Medical History]]),FALSE)</f>
        <v>Yes</v>
      </c>
      <c r="P954" s="1" t="str">
        <f>VLOOKUP(Cohort[[#This Row],[Code]],Codes[],COLUMN(Codes[[#Headers],[EDD + Mode of Conception]]),FALSE)</f>
        <v>Yes</v>
      </c>
      <c r="Q954" s="1" t="str">
        <f>VLOOKUP(Cohort[[#This Row],[Code]],Codes[],COLUMN(Codes[[#Headers],[Late Pregnancy History]]),FALSE)</f>
        <v>Yes</v>
      </c>
      <c r="R954" s="1" t="str">
        <f>VLOOKUP(Cohort[[#This Row],[Code]],Codes[],COLUMN(Codes[[#Headers],[Labour History]]),FALSE)</f>
        <v>Yes</v>
      </c>
      <c r="S954" s="1" t="str">
        <f>VLOOKUP(Cohort[[#This Row],[Code]],Codes[],COLUMN(Codes[[#Headers],[Baby Background Information]]),FALSE)</f>
        <v>Yes</v>
      </c>
      <c r="T954" s="1" t="str">
        <f>VLOOKUP(Cohort[[#This Row],[Code]],Codes[],COLUMN(Codes[[#Headers],[EPDS]]),FALSE)</f>
        <v>Yes</v>
      </c>
      <c r="U954" s="1" t="str">
        <f>VLOOKUP(Cohort[[#This Row],[Code]],Codes[],COLUMN(Codes[[#Headers],[Mother''s Medications]]),FALSE)</f>
        <v>Yes</v>
      </c>
      <c r="V954" s="1" t="str">
        <f>VLOOKUP(Cohort[[#This Row],[Code]],Codes[],COLUMN(Codes[[#Headers],[Baby Medications]]),FALSE)</f>
        <v>Yes</v>
      </c>
      <c r="W954" s="1" t="str">
        <f>VLOOKUP(Cohort[[#This Row],[Code]],Codes[],COLUMN(Codes[[#Headers],[Obstetric Histpry]]),FALSE)</f>
        <v>Yes</v>
      </c>
      <c r="X954" s="1" t="str">
        <f>VLOOKUP(Cohort[[#This Row],[Code]],Codes[],COLUMN(Codes[[#Headers],[18 Month Follow on Data]]),FALSE)</f>
        <v>No</v>
      </c>
    </row>
    <row r="955" spans="1:24" x14ac:dyDescent="0.2">
      <c r="A955" t="s">
        <v>968</v>
      </c>
      <c r="B955">
        <v>0</v>
      </c>
      <c r="C955">
        <v>0</v>
      </c>
      <c r="D955">
        <v>0</v>
      </c>
      <c r="E955">
        <v>0</v>
      </c>
      <c r="F955">
        <v>1</v>
      </c>
      <c r="G955">
        <v>2</v>
      </c>
      <c r="H955">
        <v>0</v>
      </c>
      <c r="I955" t="str" cm="1">
        <f t="array" ref="I955">TEXT(SUM(10^Code_Mask*(Cohort[[#This Row],[Fetal Pilot Scans, validated or not]:[Has child had an 18 month assessment.  NB this includes limited data, courtesy assessments etc]]&gt;0)),"0000000")</f>
        <v>0011000</v>
      </c>
      <c r="M955" s="1" t="str">
        <f>VLOOKUP(Cohort[[#This Row],[Code]],Codes[],COLUMN(Codes[[#Headers],[Meaning]]),FALSE)</f>
        <v>Pre-term and pre-term at term scans, not assessed</v>
      </c>
      <c r="N955" s="1" t="str">
        <f>VLOOKUP(Cohort[[#This Row],[Code]],Codes[],COLUMN(Codes[[#Headers],[Parents Demographic]]),FALSE)</f>
        <v>Yes</v>
      </c>
      <c r="O955" s="1" t="str">
        <f>VLOOKUP(Cohort[[#This Row],[Code]],Codes[],COLUMN(Codes[[#Headers],[Mother''s Past Medical History]]),FALSE)</f>
        <v>Yes</v>
      </c>
      <c r="P955" s="1" t="str">
        <f>VLOOKUP(Cohort[[#This Row],[Code]],Codes[],COLUMN(Codes[[#Headers],[EDD + Mode of Conception]]),FALSE)</f>
        <v>Yes</v>
      </c>
      <c r="Q955" s="1" t="str">
        <f>VLOOKUP(Cohort[[#This Row],[Code]],Codes[],COLUMN(Codes[[#Headers],[Late Pregnancy History]]),FALSE)</f>
        <v>Yes</v>
      </c>
      <c r="R955" s="1" t="str">
        <f>VLOOKUP(Cohort[[#This Row],[Code]],Codes[],COLUMN(Codes[[#Headers],[Labour History]]),FALSE)</f>
        <v>Yes</v>
      </c>
      <c r="S955" s="1" t="str">
        <f>VLOOKUP(Cohort[[#This Row],[Code]],Codes[],COLUMN(Codes[[#Headers],[Baby Background Information]]),FALSE)</f>
        <v>Yes</v>
      </c>
      <c r="T955" s="1" t="str">
        <f>VLOOKUP(Cohort[[#This Row],[Code]],Codes[],COLUMN(Codes[[#Headers],[EPDS]]),FALSE)</f>
        <v>Yes</v>
      </c>
      <c r="U955" s="1" t="str">
        <f>VLOOKUP(Cohort[[#This Row],[Code]],Codes[],COLUMN(Codes[[#Headers],[Mother''s Medications]]),FALSE)</f>
        <v>Yes</v>
      </c>
      <c r="V955" s="1" t="str">
        <f>VLOOKUP(Cohort[[#This Row],[Code]],Codes[],COLUMN(Codes[[#Headers],[Baby Medications]]),FALSE)</f>
        <v>Yes</v>
      </c>
      <c r="W955" s="1" t="str">
        <f>VLOOKUP(Cohort[[#This Row],[Code]],Codes[],COLUMN(Codes[[#Headers],[Obstetric Histpry]]),FALSE)</f>
        <v>Yes</v>
      </c>
      <c r="X955" s="1" t="str">
        <f>VLOOKUP(Cohort[[#This Row],[Code]],Codes[],COLUMN(Codes[[#Headers],[18 Month Follow on Data]]),FALSE)</f>
        <v>No</v>
      </c>
    </row>
    <row r="956" spans="1:24" x14ac:dyDescent="0.2">
      <c r="A956" t="s">
        <v>969</v>
      </c>
      <c r="B956">
        <v>0</v>
      </c>
      <c r="C956">
        <v>0</v>
      </c>
      <c r="D956">
        <v>2</v>
      </c>
      <c r="E956">
        <v>1</v>
      </c>
      <c r="F956">
        <v>0</v>
      </c>
      <c r="G956">
        <v>0</v>
      </c>
      <c r="H956">
        <v>0</v>
      </c>
      <c r="I956" t="str" cm="1">
        <f t="array" ref="I956">TEXT(SUM(10^Code_Mask*(Cohort[[#This Row],[Fetal Pilot Scans, validated or not]:[Has child had an 18 month assessment.  NB this includes limited data, courtesy assessments etc]]&gt;0)),"0000000")</f>
        <v>1100000</v>
      </c>
      <c r="M956" s="1" t="str">
        <f>VLOOKUP(Cohort[[#This Row],[Code]],Codes[],COLUMN(Codes[[#Headers],[Meaning]]),FALSE)</f>
        <v>Fetal scan + term scan, not assessed</v>
      </c>
      <c r="N956" s="1" t="str">
        <f>VLOOKUP(Cohort[[#This Row],[Code]],Codes[],COLUMN(Codes[[#Headers],[Parents Demographic]]),FALSE)</f>
        <v>Yes</v>
      </c>
      <c r="O956" s="1" t="str">
        <f>VLOOKUP(Cohort[[#This Row],[Code]],Codes[],COLUMN(Codes[[#Headers],[Mother''s Past Medical History]]),FALSE)</f>
        <v>Yes</v>
      </c>
      <c r="P956" s="1" t="str">
        <f>VLOOKUP(Cohort[[#This Row],[Code]],Codes[],COLUMN(Codes[[#Headers],[EDD + Mode of Conception]]),FALSE)</f>
        <v>Yes</v>
      </c>
      <c r="Q956" s="1" t="str">
        <f>VLOOKUP(Cohort[[#This Row],[Code]],Codes[],COLUMN(Codes[[#Headers],[Late Pregnancy History]]),FALSE)</f>
        <v>Yes</v>
      </c>
      <c r="R956" s="1" t="str">
        <f>VLOOKUP(Cohort[[#This Row],[Code]],Codes[],COLUMN(Codes[[#Headers],[Labour History]]),FALSE)</f>
        <v>Yes</v>
      </c>
      <c r="S956" s="1" t="str">
        <f>VLOOKUP(Cohort[[#This Row],[Code]],Codes[],COLUMN(Codes[[#Headers],[Baby Background Information]]),FALSE)</f>
        <v>Yes</v>
      </c>
      <c r="T956" s="1" t="str">
        <f>VLOOKUP(Cohort[[#This Row],[Code]],Codes[],COLUMN(Codes[[#Headers],[EPDS]]),FALSE)</f>
        <v>Yes</v>
      </c>
      <c r="U956" s="1" t="str">
        <f>VLOOKUP(Cohort[[#This Row],[Code]],Codes[],COLUMN(Codes[[#Headers],[Mother''s Medications]]),FALSE)</f>
        <v>Yes</v>
      </c>
      <c r="V956" s="1" t="str">
        <f>VLOOKUP(Cohort[[#This Row],[Code]],Codes[],COLUMN(Codes[[#Headers],[Baby Medications]]),FALSE)</f>
        <v>Yes</v>
      </c>
      <c r="W956" s="1" t="str">
        <f>VLOOKUP(Cohort[[#This Row],[Code]],Codes[],COLUMN(Codes[[#Headers],[Obstetric Histpry]]),FALSE)</f>
        <v>Yes</v>
      </c>
      <c r="X956" s="1" t="str">
        <f>VLOOKUP(Cohort[[#This Row],[Code]],Codes[],COLUMN(Codes[[#Headers],[18 Month Follow on Data]]),FALSE)</f>
        <v>No</v>
      </c>
    </row>
    <row r="957" spans="1:24" x14ac:dyDescent="0.2">
      <c r="A957" t="s">
        <v>970</v>
      </c>
      <c r="B957">
        <v>0</v>
      </c>
      <c r="C957">
        <v>0</v>
      </c>
      <c r="D957">
        <v>1</v>
      </c>
      <c r="E957">
        <v>1</v>
      </c>
      <c r="F957">
        <v>0</v>
      </c>
      <c r="G957">
        <v>0</v>
      </c>
      <c r="H957">
        <v>0</v>
      </c>
      <c r="I957" t="str" cm="1">
        <f t="array" ref="I957">TEXT(SUM(10^Code_Mask*(Cohort[[#This Row],[Fetal Pilot Scans, validated or not]:[Has child had an 18 month assessment.  NB this includes limited data, courtesy assessments etc]]&gt;0)),"0000000")</f>
        <v>1100000</v>
      </c>
      <c r="M957" s="1" t="str">
        <f>VLOOKUP(Cohort[[#This Row],[Code]],Codes[],COLUMN(Codes[[#Headers],[Meaning]]),FALSE)</f>
        <v>Fetal scan + term scan, not assessed</v>
      </c>
      <c r="N957" s="1" t="str">
        <f>VLOOKUP(Cohort[[#This Row],[Code]],Codes[],COLUMN(Codes[[#Headers],[Parents Demographic]]),FALSE)</f>
        <v>Yes</v>
      </c>
      <c r="O957" s="1" t="str">
        <f>VLOOKUP(Cohort[[#This Row],[Code]],Codes[],COLUMN(Codes[[#Headers],[Mother''s Past Medical History]]),FALSE)</f>
        <v>Yes</v>
      </c>
      <c r="P957" s="1" t="str">
        <f>VLOOKUP(Cohort[[#This Row],[Code]],Codes[],COLUMN(Codes[[#Headers],[EDD + Mode of Conception]]),FALSE)</f>
        <v>Yes</v>
      </c>
      <c r="Q957" s="1" t="str">
        <f>VLOOKUP(Cohort[[#This Row],[Code]],Codes[],COLUMN(Codes[[#Headers],[Late Pregnancy History]]),FALSE)</f>
        <v>Yes</v>
      </c>
      <c r="R957" s="1" t="str">
        <f>VLOOKUP(Cohort[[#This Row],[Code]],Codes[],COLUMN(Codes[[#Headers],[Labour History]]),FALSE)</f>
        <v>Yes</v>
      </c>
      <c r="S957" s="1" t="str">
        <f>VLOOKUP(Cohort[[#This Row],[Code]],Codes[],COLUMN(Codes[[#Headers],[Baby Background Information]]),FALSE)</f>
        <v>Yes</v>
      </c>
      <c r="T957" s="1" t="str">
        <f>VLOOKUP(Cohort[[#This Row],[Code]],Codes[],COLUMN(Codes[[#Headers],[EPDS]]),FALSE)</f>
        <v>Yes</v>
      </c>
      <c r="U957" s="1" t="str">
        <f>VLOOKUP(Cohort[[#This Row],[Code]],Codes[],COLUMN(Codes[[#Headers],[Mother''s Medications]]),FALSE)</f>
        <v>Yes</v>
      </c>
      <c r="V957" s="1" t="str">
        <f>VLOOKUP(Cohort[[#This Row],[Code]],Codes[],COLUMN(Codes[[#Headers],[Baby Medications]]),FALSE)</f>
        <v>Yes</v>
      </c>
      <c r="W957" s="1" t="str">
        <f>VLOOKUP(Cohort[[#This Row],[Code]],Codes[],COLUMN(Codes[[#Headers],[Obstetric Histpry]]),FALSE)</f>
        <v>Yes</v>
      </c>
      <c r="X957" s="1" t="str">
        <f>VLOOKUP(Cohort[[#This Row],[Code]],Codes[],COLUMN(Codes[[#Headers],[18 Month Follow on Data]]),FALSE)</f>
        <v>No</v>
      </c>
    </row>
    <row r="958" spans="1:24" x14ac:dyDescent="0.2">
      <c r="A958" t="s">
        <v>971</v>
      </c>
      <c r="B958">
        <v>0</v>
      </c>
      <c r="C958">
        <v>0</v>
      </c>
      <c r="D958">
        <v>1</v>
      </c>
      <c r="E958">
        <v>1</v>
      </c>
      <c r="F958">
        <v>0</v>
      </c>
      <c r="G958">
        <v>0</v>
      </c>
      <c r="H958">
        <v>0</v>
      </c>
      <c r="I958" t="str" cm="1">
        <f t="array" ref="I958">TEXT(SUM(10^Code_Mask*(Cohort[[#This Row],[Fetal Pilot Scans, validated or not]:[Has child had an 18 month assessment.  NB this includes limited data, courtesy assessments etc]]&gt;0)),"0000000")</f>
        <v>1100000</v>
      </c>
      <c r="M958" s="1" t="str">
        <f>VLOOKUP(Cohort[[#This Row],[Code]],Codes[],COLUMN(Codes[[#Headers],[Meaning]]),FALSE)</f>
        <v>Fetal scan + term scan, not assessed</v>
      </c>
      <c r="N958" s="1" t="str">
        <f>VLOOKUP(Cohort[[#This Row],[Code]],Codes[],COLUMN(Codes[[#Headers],[Parents Demographic]]),FALSE)</f>
        <v>Yes</v>
      </c>
      <c r="O958" s="1" t="str">
        <f>VLOOKUP(Cohort[[#This Row],[Code]],Codes[],COLUMN(Codes[[#Headers],[Mother''s Past Medical History]]),FALSE)</f>
        <v>Yes</v>
      </c>
      <c r="P958" s="1" t="str">
        <f>VLOOKUP(Cohort[[#This Row],[Code]],Codes[],COLUMN(Codes[[#Headers],[EDD + Mode of Conception]]),FALSE)</f>
        <v>Yes</v>
      </c>
      <c r="Q958" s="1" t="str">
        <f>VLOOKUP(Cohort[[#This Row],[Code]],Codes[],COLUMN(Codes[[#Headers],[Late Pregnancy History]]),FALSE)</f>
        <v>Yes</v>
      </c>
      <c r="R958" s="1" t="str">
        <f>VLOOKUP(Cohort[[#This Row],[Code]],Codes[],COLUMN(Codes[[#Headers],[Labour History]]),FALSE)</f>
        <v>Yes</v>
      </c>
      <c r="S958" s="1" t="str">
        <f>VLOOKUP(Cohort[[#This Row],[Code]],Codes[],COLUMN(Codes[[#Headers],[Baby Background Information]]),FALSE)</f>
        <v>Yes</v>
      </c>
      <c r="T958" s="1" t="str">
        <f>VLOOKUP(Cohort[[#This Row],[Code]],Codes[],COLUMN(Codes[[#Headers],[EPDS]]),FALSE)</f>
        <v>Yes</v>
      </c>
      <c r="U958" s="1" t="str">
        <f>VLOOKUP(Cohort[[#This Row],[Code]],Codes[],COLUMN(Codes[[#Headers],[Mother''s Medications]]),FALSE)</f>
        <v>Yes</v>
      </c>
      <c r="V958" s="1" t="str">
        <f>VLOOKUP(Cohort[[#This Row],[Code]],Codes[],COLUMN(Codes[[#Headers],[Baby Medications]]),FALSE)</f>
        <v>Yes</v>
      </c>
      <c r="W958" s="1" t="str">
        <f>VLOOKUP(Cohort[[#This Row],[Code]],Codes[],COLUMN(Codes[[#Headers],[Obstetric Histpry]]),FALSE)</f>
        <v>Yes</v>
      </c>
      <c r="X958" s="1" t="str">
        <f>VLOOKUP(Cohort[[#This Row],[Code]],Codes[],COLUMN(Codes[[#Headers],[18 Month Follow on Data]]),FALSE)</f>
        <v>No</v>
      </c>
    </row>
    <row r="959" spans="1:24" x14ac:dyDescent="0.2">
      <c r="A959" t="s">
        <v>972</v>
      </c>
      <c r="B959">
        <v>0</v>
      </c>
      <c r="C959">
        <v>0</v>
      </c>
      <c r="D959">
        <v>2</v>
      </c>
      <c r="E959">
        <v>0</v>
      </c>
      <c r="F959">
        <v>0</v>
      </c>
      <c r="G959">
        <v>0</v>
      </c>
      <c r="H959">
        <v>0</v>
      </c>
      <c r="I959" t="str" cm="1">
        <f t="array" ref="I959">TEXT(SUM(10^Code_Mask*(Cohort[[#This Row],[Fetal Pilot Scans, validated or not]:[Has child had an 18 month assessment.  NB this includes limited data, courtesy assessments etc]]&gt;0)),"0000000")</f>
        <v>1000000</v>
      </c>
      <c r="M959" s="1" t="str">
        <f>VLOOKUP(Cohort[[#This Row],[Code]],Codes[],COLUMN(Codes[[#Headers],[Meaning]]),FALSE)</f>
        <v>Fetal scan, no other scans, not assessed</v>
      </c>
      <c r="N959" s="1" t="str">
        <f>VLOOKUP(Cohort[[#This Row],[Code]],Codes[],COLUMN(Codes[[#Headers],[Parents Demographic]]),FALSE)</f>
        <v>Yes</v>
      </c>
      <c r="O959" s="1" t="str">
        <f>VLOOKUP(Cohort[[#This Row],[Code]],Codes[],COLUMN(Codes[[#Headers],[Mother''s Past Medical History]]),FALSE)</f>
        <v>Yes</v>
      </c>
      <c r="P959" s="1" t="str">
        <f>VLOOKUP(Cohort[[#This Row],[Code]],Codes[],COLUMN(Codes[[#Headers],[EDD + Mode of Conception]]),FALSE)</f>
        <v>Yes</v>
      </c>
      <c r="Q959" s="1" t="str">
        <f>VLOOKUP(Cohort[[#This Row],[Code]],Codes[],COLUMN(Codes[[#Headers],[Late Pregnancy History]]),FALSE)</f>
        <v>Yes</v>
      </c>
      <c r="R959" s="1" t="str">
        <f>VLOOKUP(Cohort[[#This Row],[Code]],Codes[],COLUMN(Codes[[#Headers],[Labour History]]),FALSE)</f>
        <v>Yes</v>
      </c>
      <c r="S959" s="1" t="str">
        <f>VLOOKUP(Cohort[[#This Row],[Code]],Codes[],COLUMN(Codes[[#Headers],[Baby Background Information]]),FALSE)</f>
        <v>Yes</v>
      </c>
      <c r="T959" s="1" t="str">
        <f>VLOOKUP(Cohort[[#This Row],[Code]],Codes[],COLUMN(Codes[[#Headers],[EPDS]]),FALSE)</f>
        <v>Yes</v>
      </c>
      <c r="U959" s="1" t="str">
        <f>VLOOKUP(Cohort[[#This Row],[Code]],Codes[],COLUMN(Codes[[#Headers],[Mother''s Medications]]),FALSE)</f>
        <v>Yes</v>
      </c>
      <c r="V959" s="1" t="str">
        <f>VLOOKUP(Cohort[[#This Row],[Code]],Codes[],COLUMN(Codes[[#Headers],[Baby Medications]]),FALSE)</f>
        <v>Yes</v>
      </c>
      <c r="W959" s="1" t="str">
        <f>VLOOKUP(Cohort[[#This Row],[Code]],Codes[],COLUMN(Codes[[#Headers],[Obstetric Histpry]]),FALSE)</f>
        <v>Yes</v>
      </c>
      <c r="X959" s="1" t="str">
        <f>VLOOKUP(Cohort[[#This Row],[Code]],Codes[],COLUMN(Codes[[#Headers],[18 Month Follow on Data]]),FALSE)</f>
        <v>No</v>
      </c>
    </row>
    <row r="960" spans="1:24" x14ac:dyDescent="0.2">
      <c r="A960" t="s">
        <v>973</v>
      </c>
      <c r="B960">
        <v>0</v>
      </c>
      <c r="C960">
        <v>0</v>
      </c>
      <c r="D960">
        <v>1</v>
      </c>
      <c r="E960">
        <v>0</v>
      </c>
      <c r="F960">
        <v>0</v>
      </c>
      <c r="G960">
        <v>0</v>
      </c>
      <c r="H960">
        <v>0</v>
      </c>
      <c r="I960" t="str" cm="1">
        <f t="array" ref="I960">TEXT(SUM(10^Code_Mask*(Cohort[[#This Row],[Fetal Pilot Scans, validated or not]:[Has child had an 18 month assessment.  NB this includes limited data, courtesy assessments etc]]&gt;0)),"0000000")</f>
        <v>1000000</v>
      </c>
      <c r="M960" s="1" t="str">
        <f>VLOOKUP(Cohort[[#This Row],[Code]],Codes[],COLUMN(Codes[[#Headers],[Meaning]]),FALSE)</f>
        <v>Fetal scan, no other scans, not assessed</v>
      </c>
      <c r="N960" s="1" t="str">
        <f>VLOOKUP(Cohort[[#This Row],[Code]],Codes[],COLUMN(Codes[[#Headers],[Parents Demographic]]),FALSE)</f>
        <v>Yes</v>
      </c>
      <c r="O960" s="1" t="str">
        <f>VLOOKUP(Cohort[[#This Row],[Code]],Codes[],COLUMN(Codes[[#Headers],[Mother''s Past Medical History]]),FALSE)</f>
        <v>Yes</v>
      </c>
      <c r="P960" s="1" t="str">
        <f>VLOOKUP(Cohort[[#This Row],[Code]],Codes[],COLUMN(Codes[[#Headers],[EDD + Mode of Conception]]),FALSE)</f>
        <v>Yes</v>
      </c>
      <c r="Q960" s="1" t="str">
        <f>VLOOKUP(Cohort[[#This Row],[Code]],Codes[],COLUMN(Codes[[#Headers],[Late Pregnancy History]]),FALSE)</f>
        <v>Yes</v>
      </c>
      <c r="R960" s="1" t="str">
        <f>VLOOKUP(Cohort[[#This Row],[Code]],Codes[],COLUMN(Codes[[#Headers],[Labour History]]),FALSE)</f>
        <v>Yes</v>
      </c>
      <c r="S960" s="1" t="str">
        <f>VLOOKUP(Cohort[[#This Row],[Code]],Codes[],COLUMN(Codes[[#Headers],[Baby Background Information]]),FALSE)</f>
        <v>Yes</v>
      </c>
      <c r="T960" s="1" t="str">
        <f>VLOOKUP(Cohort[[#This Row],[Code]],Codes[],COLUMN(Codes[[#Headers],[EPDS]]),FALSE)</f>
        <v>Yes</v>
      </c>
      <c r="U960" s="1" t="str">
        <f>VLOOKUP(Cohort[[#This Row],[Code]],Codes[],COLUMN(Codes[[#Headers],[Mother''s Medications]]),FALSE)</f>
        <v>Yes</v>
      </c>
      <c r="V960" s="1" t="str">
        <f>VLOOKUP(Cohort[[#This Row],[Code]],Codes[],COLUMN(Codes[[#Headers],[Baby Medications]]),FALSE)</f>
        <v>Yes</v>
      </c>
      <c r="W960" s="1" t="str">
        <f>VLOOKUP(Cohort[[#This Row],[Code]],Codes[],COLUMN(Codes[[#Headers],[Obstetric Histpry]]),FALSE)</f>
        <v>Yes</v>
      </c>
      <c r="X960" s="1" t="str">
        <f>VLOOKUP(Cohort[[#This Row],[Code]],Codes[],COLUMN(Codes[[#Headers],[18 Month Follow on Data]]),FALSE)</f>
        <v>No</v>
      </c>
    </row>
    <row r="961" spans="1:24" x14ac:dyDescent="0.2">
      <c r="A961" t="s">
        <v>974</v>
      </c>
      <c r="B961">
        <v>0</v>
      </c>
      <c r="C961">
        <v>0</v>
      </c>
      <c r="D961">
        <v>0</v>
      </c>
      <c r="E961">
        <v>0</v>
      </c>
      <c r="F961">
        <v>1</v>
      </c>
      <c r="G961">
        <v>0</v>
      </c>
      <c r="H961">
        <v>0</v>
      </c>
      <c r="I961" t="str" cm="1">
        <f t="array" ref="I961">TEXT(SUM(10^Code_Mask*(Cohort[[#This Row],[Fetal Pilot Scans, validated or not]:[Has child had an 18 month assessment.  NB this includes limited data, courtesy assessments etc]]&gt;0)),"0000000")</f>
        <v>0010000</v>
      </c>
      <c r="M961" s="1" t="str">
        <f>VLOOKUP(Cohort[[#This Row],[Code]],Codes[],COLUMN(Codes[[#Headers],[Meaning]]),FALSE)</f>
        <v>Pre-term scan, no other scans, not assessed</v>
      </c>
      <c r="N961" s="1" t="str">
        <f>VLOOKUP(Cohort[[#This Row],[Code]],Codes[],COLUMN(Codes[[#Headers],[Parents Demographic]]),FALSE)</f>
        <v>Yes</v>
      </c>
      <c r="O961" s="1" t="str">
        <f>VLOOKUP(Cohort[[#This Row],[Code]],Codes[],COLUMN(Codes[[#Headers],[Mother''s Past Medical History]]),FALSE)</f>
        <v>Yes</v>
      </c>
      <c r="P961" s="1" t="str">
        <f>VLOOKUP(Cohort[[#This Row],[Code]],Codes[],COLUMN(Codes[[#Headers],[EDD + Mode of Conception]]),FALSE)</f>
        <v>Yes</v>
      </c>
      <c r="Q961" s="1" t="str">
        <f>VLOOKUP(Cohort[[#This Row],[Code]],Codes[],COLUMN(Codes[[#Headers],[Late Pregnancy History]]),FALSE)</f>
        <v>Yes</v>
      </c>
      <c r="R961" s="1" t="str">
        <f>VLOOKUP(Cohort[[#This Row],[Code]],Codes[],COLUMN(Codes[[#Headers],[Labour History]]),FALSE)</f>
        <v>Yes</v>
      </c>
      <c r="S961" s="1" t="str">
        <f>VLOOKUP(Cohort[[#This Row],[Code]],Codes[],COLUMN(Codes[[#Headers],[Baby Background Information]]),FALSE)</f>
        <v>Yes</v>
      </c>
      <c r="T961" s="1" t="str">
        <f>VLOOKUP(Cohort[[#This Row],[Code]],Codes[],COLUMN(Codes[[#Headers],[EPDS]]),FALSE)</f>
        <v>Yes</v>
      </c>
      <c r="U961" s="1" t="str">
        <f>VLOOKUP(Cohort[[#This Row],[Code]],Codes[],COLUMN(Codes[[#Headers],[Mother''s Medications]]),FALSE)</f>
        <v>Yes</v>
      </c>
      <c r="V961" s="1" t="str">
        <f>VLOOKUP(Cohort[[#This Row],[Code]],Codes[],COLUMN(Codes[[#Headers],[Baby Medications]]),FALSE)</f>
        <v>Yes</v>
      </c>
      <c r="W961" s="1" t="str">
        <f>VLOOKUP(Cohort[[#This Row],[Code]],Codes[],COLUMN(Codes[[#Headers],[Obstetric Histpry]]),FALSE)</f>
        <v>Yes</v>
      </c>
      <c r="X961" s="1" t="str">
        <f>VLOOKUP(Cohort[[#This Row],[Code]],Codes[],COLUMN(Codes[[#Headers],[18 Month Follow on Data]]),FALSE)</f>
        <v>No</v>
      </c>
    </row>
    <row r="962" spans="1:24" x14ac:dyDescent="0.2">
      <c r="A962" t="s">
        <v>975</v>
      </c>
      <c r="B962">
        <v>0</v>
      </c>
      <c r="C962">
        <v>0</v>
      </c>
      <c r="D962">
        <v>3</v>
      </c>
      <c r="E962">
        <v>1</v>
      </c>
      <c r="F962">
        <v>0</v>
      </c>
      <c r="G962">
        <v>0</v>
      </c>
      <c r="H962">
        <v>0</v>
      </c>
      <c r="I962" t="str" cm="1">
        <f t="array" ref="I962">TEXT(SUM(10^Code_Mask*(Cohort[[#This Row],[Fetal Pilot Scans, validated or not]:[Has child had an 18 month assessment.  NB this includes limited data, courtesy assessments etc]]&gt;0)),"0000000")</f>
        <v>1100000</v>
      </c>
      <c r="M962" s="1" t="str">
        <f>VLOOKUP(Cohort[[#This Row],[Code]],Codes[],COLUMN(Codes[[#Headers],[Meaning]]),FALSE)</f>
        <v>Fetal scan + term scan, not assessed</v>
      </c>
      <c r="N962" s="1" t="str">
        <f>VLOOKUP(Cohort[[#This Row],[Code]],Codes[],COLUMN(Codes[[#Headers],[Parents Demographic]]),FALSE)</f>
        <v>Yes</v>
      </c>
      <c r="O962" s="1" t="str">
        <f>VLOOKUP(Cohort[[#This Row],[Code]],Codes[],COLUMN(Codes[[#Headers],[Mother''s Past Medical History]]),FALSE)</f>
        <v>Yes</v>
      </c>
      <c r="P962" s="1" t="str">
        <f>VLOOKUP(Cohort[[#This Row],[Code]],Codes[],COLUMN(Codes[[#Headers],[EDD + Mode of Conception]]),FALSE)</f>
        <v>Yes</v>
      </c>
      <c r="Q962" s="1" t="str">
        <f>VLOOKUP(Cohort[[#This Row],[Code]],Codes[],COLUMN(Codes[[#Headers],[Late Pregnancy History]]),FALSE)</f>
        <v>Yes</v>
      </c>
      <c r="R962" s="1" t="str">
        <f>VLOOKUP(Cohort[[#This Row],[Code]],Codes[],COLUMN(Codes[[#Headers],[Labour History]]),FALSE)</f>
        <v>Yes</v>
      </c>
      <c r="S962" s="1" t="str">
        <f>VLOOKUP(Cohort[[#This Row],[Code]],Codes[],COLUMN(Codes[[#Headers],[Baby Background Information]]),FALSE)</f>
        <v>Yes</v>
      </c>
      <c r="T962" s="1" t="str">
        <f>VLOOKUP(Cohort[[#This Row],[Code]],Codes[],COLUMN(Codes[[#Headers],[EPDS]]),FALSE)</f>
        <v>Yes</v>
      </c>
      <c r="U962" s="1" t="str">
        <f>VLOOKUP(Cohort[[#This Row],[Code]],Codes[],COLUMN(Codes[[#Headers],[Mother''s Medications]]),FALSE)</f>
        <v>Yes</v>
      </c>
      <c r="V962" s="1" t="str">
        <f>VLOOKUP(Cohort[[#This Row],[Code]],Codes[],COLUMN(Codes[[#Headers],[Baby Medications]]),FALSE)</f>
        <v>Yes</v>
      </c>
      <c r="W962" s="1" t="str">
        <f>VLOOKUP(Cohort[[#This Row],[Code]],Codes[],COLUMN(Codes[[#Headers],[Obstetric Histpry]]),FALSE)</f>
        <v>Yes</v>
      </c>
      <c r="X962" s="1" t="str">
        <f>VLOOKUP(Cohort[[#This Row],[Code]],Codes[],COLUMN(Codes[[#Headers],[18 Month Follow on Data]]),FALSE)</f>
        <v>No</v>
      </c>
    </row>
    <row r="963" spans="1:24" x14ac:dyDescent="0.2">
      <c r="A963" t="s">
        <v>976</v>
      </c>
      <c r="B963">
        <v>0</v>
      </c>
      <c r="C963">
        <v>0</v>
      </c>
      <c r="D963">
        <v>1</v>
      </c>
      <c r="E963">
        <v>1</v>
      </c>
      <c r="F963">
        <v>0</v>
      </c>
      <c r="G963">
        <v>0</v>
      </c>
      <c r="H963">
        <v>0</v>
      </c>
      <c r="I963" t="str" cm="1">
        <f t="array" ref="I963">TEXT(SUM(10^Code_Mask*(Cohort[[#This Row],[Fetal Pilot Scans, validated or not]:[Has child had an 18 month assessment.  NB this includes limited data, courtesy assessments etc]]&gt;0)),"0000000")</f>
        <v>1100000</v>
      </c>
      <c r="M963" s="1" t="str">
        <f>VLOOKUP(Cohort[[#This Row],[Code]],Codes[],COLUMN(Codes[[#Headers],[Meaning]]),FALSE)</f>
        <v>Fetal scan + term scan, not assessed</v>
      </c>
      <c r="N963" s="1" t="str">
        <f>VLOOKUP(Cohort[[#This Row],[Code]],Codes[],COLUMN(Codes[[#Headers],[Parents Demographic]]),FALSE)</f>
        <v>Yes</v>
      </c>
      <c r="O963" s="1" t="str">
        <f>VLOOKUP(Cohort[[#This Row],[Code]],Codes[],COLUMN(Codes[[#Headers],[Mother''s Past Medical History]]),FALSE)</f>
        <v>Yes</v>
      </c>
      <c r="P963" s="1" t="str">
        <f>VLOOKUP(Cohort[[#This Row],[Code]],Codes[],COLUMN(Codes[[#Headers],[EDD + Mode of Conception]]),FALSE)</f>
        <v>Yes</v>
      </c>
      <c r="Q963" s="1" t="str">
        <f>VLOOKUP(Cohort[[#This Row],[Code]],Codes[],COLUMN(Codes[[#Headers],[Late Pregnancy History]]),FALSE)</f>
        <v>Yes</v>
      </c>
      <c r="R963" s="1" t="str">
        <f>VLOOKUP(Cohort[[#This Row],[Code]],Codes[],COLUMN(Codes[[#Headers],[Labour History]]),FALSE)</f>
        <v>Yes</v>
      </c>
      <c r="S963" s="1" t="str">
        <f>VLOOKUP(Cohort[[#This Row],[Code]],Codes[],COLUMN(Codes[[#Headers],[Baby Background Information]]),FALSE)</f>
        <v>Yes</v>
      </c>
      <c r="T963" s="1" t="str">
        <f>VLOOKUP(Cohort[[#This Row],[Code]],Codes[],COLUMN(Codes[[#Headers],[EPDS]]),FALSE)</f>
        <v>Yes</v>
      </c>
      <c r="U963" s="1" t="str">
        <f>VLOOKUP(Cohort[[#This Row],[Code]],Codes[],COLUMN(Codes[[#Headers],[Mother''s Medications]]),FALSE)</f>
        <v>Yes</v>
      </c>
      <c r="V963" s="1" t="str">
        <f>VLOOKUP(Cohort[[#This Row],[Code]],Codes[],COLUMN(Codes[[#Headers],[Baby Medications]]),FALSE)</f>
        <v>Yes</v>
      </c>
      <c r="W963" s="1" t="str">
        <f>VLOOKUP(Cohort[[#This Row],[Code]],Codes[],COLUMN(Codes[[#Headers],[Obstetric Histpry]]),FALSE)</f>
        <v>Yes</v>
      </c>
      <c r="X963" s="1" t="str">
        <f>VLOOKUP(Cohort[[#This Row],[Code]],Codes[],COLUMN(Codes[[#Headers],[18 Month Follow on Data]]),FALSE)</f>
        <v>No</v>
      </c>
    </row>
    <row r="964" spans="1:24" x14ac:dyDescent="0.2">
      <c r="A964" t="s">
        <v>977</v>
      </c>
      <c r="B964">
        <v>0</v>
      </c>
      <c r="C964">
        <v>0</v>
      </c>
      <c r="D964">
        <v>1</v>
      </c>
      <c r="E964">
        <v>1</v>
      </c>
      <c r="F964">
        <v>0</v>
      </c>
      <c r="G964">
        <v>0</v>
      </c>
      <c r="H964">
        <v>0</v>
      </c>
      <c r="I964" t="str" cm="1">
        <f t="array" ref="I964">TEXT(SUM(10^Code_Mask*(Cohort[[#This Row],[Fetal Pilot Scans, validated or not]:[Has child had an 18 month assessment.  NB this includes limited data, courtesy assessments etc]]&gt;0)),"0000000")</f>
        <v>1100000</v>
      </c>
      <c r="M964" s="1" t="str">
        <f>VLOOKUP(Cohort[[#This Row],[Code]],Codes[],COLUMN(Codes[[#Headers],[Meaning]]),FALSE)</f>
        <v>Fetal scan + term scan, not assessed</v>
      </c>
      <c r="N964" s="1" t="str">
        <f>VLOOKUP(Cohort[[#This Row],[Code]],Codes[],COLUMN(Codes[[#Headers],[Parents Demographic]]),FALSE)</f>
        <v>Yes</v>
      </c>
      <c r="O964" s="1" t="str">
        <f>VLOOKUP(Cohort[[#This Row],[Code]],Codes[],COLUMN(Codes[[#Headers],[Mother''s Past Medical History]]),FALSE)</f>
        <v>Yes</v>
      </c>
      <c r="P964" s="1" t="str">
        <f>VLOOKUP(Cohort[[#This Row],[Code]],Codes[],COLUMN(Codes[[#Headers],[EDD + Mode of Conception]]),FALSE)</f>
        <v>Yes</v>
      </c>
      <c r="Q964" s="1" t="str">
        <f>VLOOKUP(Cohort[[#This Row],[Code]],Codes[],COLUMN(Codes[[#Headers],[Late Pregnancy History]]),FALSE)</f>
        <v>Yes</v>
      </c>
      <c r="R964" s="1" t="str">
        <f>VLOOKUP(Cohort[[#This Row],[Code]],Codes[],COLUMN(Codes[[#Headers],[Labour History]]),FALSE)</f>
        <v>Yes</v>
      </c>
      <c r="S964" s="1" t="str">
        <f>VLOOKUP(Cohort[[#This Row],[Code]],Codes[],COLUMN(Codes[[#Headers],[Baby Background Information]]),FALSE)</f>
        <v>Yes</v>
      </c>
      <c r="T964" s="1" t="str">
        <f>VLOOKUP(Cohort[[#This Row],[Code]],Codes[],COLUMN(Codes[[#Headers],[EPDS]]),FALSE)</f>
        <v>Yes</v>
      </c>
      <c r="U964" s="1" t="str">
        <f>VLOOKUP(Cohort[[#This Row],[Code]],Codes[],COLUMN(Codes[[#Headers],[Mother''s Medications]]),FALSE)</f>
        <v>Yes</v>
      </c>
      <c r="V964" s="1" t="str">
        <f>VLOOKUP(Cohort[[#This Row],[Code]],Codes[],COLUMN(Codes[[#Headers],[Baby Medications]]),FALSE)</f>
        <v>Yes</v>
      </c>
      <c r="W964" s="1" t="str">
        <f>VLOOKUP(Cohort[[#This Row],[Code]],Codes[],COLUMN(Codes[[#Headers],[Obstetric Histpry]]),FALSE)</f>
        <v>Yes</v>
      </c>
      <c r="X964" s="1" t="str">
        <f>VLOOKUP(Cohort[[#This Row],[Code]],Codes[],COLUMN(Codes[[#Headers],[18 Month Follow on Data]]),FALSE)</f>
        <v>No</v>
      </c>
    </row>
    <row r="965" spans="1:24" x14ac:dyDescent="0.2">
      <c r="A965" t="s">
        <v>978</v>
      </c>
      <c r="B965">
        <v>0</v>
      </c>
      <c r="C965">
        <v>0</v>
      </c>
      <c r="D965">
        <v>2</v>
      </c>
      <c r="E965">
        <v>1</v>
      </c>
      <c r="F965">
        <v>0</v>
      </c>
      <c r="G965">
        <v>0</v>
      </c>
      <c r="H965">
        <v>0</v>
      </c>
      <c r="I965" t="str" cm="1">
        <f t="array" ref="I965">TEXT(SUM(10^Code_Mask*(Cohort[[#This Row],[Fetal Pilot Scans, validated or not]:[Has child had an 18 month assessment.  NB this includes limited data, courtesy assessments etc]]&gt;0)),"0000000")</f>
        <v>1100000</v>
      </c>
      <c r="M965" s="1" t="str">
        <f>VLOOKUP(Cohort[[#This Row],[Code]],Codes[],COLUMN(Codes[[#Headers],[Meaning]]),FALSE)</f>
        <v>Fetal scan + term scan, not assessed</v>
      </c>
      <c r="N965" s="1" t="str">
        <f>VLOOKUP(Cohort[[#This Row],[Code]],Codes[],COLUMN(Codes[[#Headers],[Parents Demographic]]),FALSE)</f>
        <v>Yes</v>
      </c>
      <c r="O965" s="1" t="str">
        <f>VLOOKUP(Cohort[[#This Row],[Code]],Codes[],COLUMN(Codes[[#Headers],[Mother''s Past Medical History]]),FALSE)</f>
        <v>Yes</v>
      </c>
      <c r="P965" s="1" t="str">
        <f>VLOOKUP(Cohort[[#This Row],[Code]],Codes[],COLUMN(Codes[[#Headers],[EDD + Mode of Conception]]),FALSE)</f>
        <v>Yes</v>
      </c>
      <c r="Q965" s="1" t="str">
        <f>VLOOKUP(Cohort[[#This Row],[Code]],Codes[],COLUMN(Codes[[#Headers],[Late Pregnancy History]]),FALSE)</f>
        <v>Yes</v>
      </c>
      <c r="R965" s="1" t="str">
        <f>VLOOKUP(Cohort[[#This Row],[Code]],Codes[],COLUMN(Codes[[#Headers],[Labour History]]),FALSE)</f>
        <v>Yes</v>
      </c>
      <c r="S965" s="1" t="str">
        <f>VLOOKUP(Cohort[[#This Row],[Code]],Codes[],COLUMN(Codes[[#Headers],[Baby Background Information]]),FALSE)</f>
        <v>Yes</v>
      </c>
      <c r="T965" s="1" t="str">
        <f>VLOOKUP(Cohort[[#This Row],[Code]],Codes[],COLUMN(Codes[[#Headers],[EPDS]]),FALSE)</f>
        <v>Yes</v>
      </c>
      <c r="U965" s="1" t="str">
        <f>VLOOKUP(Cohort[[#This Row],[Code]],Codes[],COLUMN(Codes[[#Headers],[Mother''s Medications]]),FALSE)</f>
        <v>Yes</v>
      </c>
      <c r="V965" s="1" t="str">
        <f>VLOOKUP(Cohort[[#This Row],[Code]],Codes[],COLUMN(Codes[[#Headers],[Baby Medications]]),FALSE)</f>
        <v>Yes</v>
      </c>
      <c r="W965" s="1" t="str">
        <f>VLOOKUP(Cohort[[#This Row],[Code]],Codes[],COLUMN(Codes[[#Headers],[Obstetric Histpry]]),FALSE)</f>
        <v>Yes</v>
      </c>
      <c r="X965" s="1" t="str">
        <f>VLOOKUP(Cohort[[#This Row],[Code]],Codes[],COLUMN(Codes[[#Headers],[18 Month Follow on Data]]),FALSE)</f>
        <v>No</v>
      </c>
    </row>
    <row r="966" spans="1:24" x14ac:dyDescent="0.2">
      <c r="A966" t="s">
        <v>979</v>
      </c>
      <c r="B966">
        <v>0</v>
      </c>
      <c r="C966">
        <v>0</v>
      </c>
      <c r="D966">
        <v>1</v>
      </c>
      <c r="E966">
        <v>1</v>
      </c>
      <c r="F966">
        <v>0</v>
      </c>
      <c r="G966">
        <v>0</v>
      </c>
      <c r="H966">
        <v>0</v>
      </c>
      <c r="I966" t="str" cm="1">
        <f t="array" ref="I966">TEXT(SUM(10^Code_Mask*(Cohort[[#This Row],[Fetal Pilot Scans, validated or not]:[Has child had an 18 month assessment.  NB this includes limited data, courtesy assessments etc]]&gt;0)),"0000000")</f>
        <v>1100000</v>
      </c>
      <c r="M966" s="1" t="str">
        <f>VLOOKUP(Cohort[[#This Row],[Code]],Codes[],COLUMN(Codes[[#Headers],[Meaning]]),FALSE)</f>
        <v>Fetal scan + term scan, not assessed</v>
      </c>
      <c r="N966" s="1" t="str">
        <f>VLOOKUP(Cohort[[#This Row],[Code]],Codes[],COLUMN(Codes[[#Headers],[Parents Demographic]]),FALSE)</f>
        <v>Yes</v>
      </c>
      <c r="O966" s="1" t="str">
        <f>VLOOKUP(Cohort[[#This Row],[Code]],Codes[],COLUMN(Codes[[#Headers],[Mother''s Past Medical History]]),FALSE)</f>
        <v>Yes</v>
      </c>
      <c r="P966" s="1" t="str">
        <f>VLOOKUP(Cohort[[#This Row],[Code]],Codes[],COLUMN(Codes[[#Headers],[EDD + Mode of Conception]]),FALSE)</f>
        <v>Yes</v>
      </c>
      <c r="Q966" s="1" t="str">
        <f>VLOOKUP(Cohort[[#This Row],[Code]],Codes[],COLUMN(Codes[[#Headers],[Late Pregnancy History]]),FALSE)</f>
        <v>Yes</v>
      </c>
      <c r="R966" s="1" t="str">
        <f>VLOOKUP(Cohort[[#This Row],[Code]],Codes[],COLUMN(Codes[[#Headers],[Labour History]]),FALSE)</f>
        <v>Yes</v>
      </c>
      <c r="S966" s="1" t="str">
        <f>VLOOKUP(Cohort[[#This Row],[Code]],Codes[],COLUMN(Codes[[#Headers],[Baby Background Information]]),FALSE)</f>
        <v>Yes</v>
      </c>
      <c r="T966" s="1" t="str">
        <f>VLOOKUP(Cohort[[#This Row],[Code]],Codes[],COLUMN(Codes[[#Headers],[EPDS]]),FALSE)</f>
        <v>Yes</v>
      </c>
      <c r="U966" s="1" t="str">
        <f>VLOOKUP(Cohort[[#This Row],[Code]],Codes[],COLUMN(Codes[[#Headers],[Mother''s Medications]]),FALSE)</f>
        <v>Yes</v>
      </c>
      <c r="V966" s="1" t="str">
        <f>VLOOKUP(Cohort[[#This Row],[Code]],Codes[],COLUMN(Codes[[#Headers],[Baby Medications]]),FALSE)</f>
        <v>Yes</v>
      </c>
      <c r="W966" s="1" t="str">
        <f>VLOOKUP(Cohort[[#This Row],[Code]],Codes[],COLUMN(Codes[[#Headers],[Obstetric Histpry]]),FALSE)</f>
        <v>Yes</v>
      </c>
      <c r="X966" s="1" t="str">
        <f>VLOOKUP(Cohort[[#This Row],[Code]],Codes[],COLUMN(Codes[[#Headers],[18 Month Follow on Data]]),FALSE)</f>
        <v>No</v>
      </c>
    </row>
    <row r="967" spans="1:24" x14ac:dyDescent="0.2">
      <c r="A967" t="s">
        <v>980</v>
      </c>
      <c r="B967">
        <v>0</v>
      </c>
      <c r="C967">
        <v>0</v>
      </c>
      <c r="D967">
        <v>2</v>
      </c>
      <c r="E967">
        <v>1</v>
      </c>
      <c r="F967">
        <v>0</v>
      </c>
      <c r="G967">
        <v>0</v>
      </c>
      <c r="H967">
        <v>0</v>
      </c>
      <c r="I967" t="str" cm="1">
        <f t="array" ref="I967">TEXT(SUM(10^Code_Mask*(Cohort[[#This Row],[Fetal Pilot Scans, validated or not]:[Has child had an 18 month assessment.  NB this includes limited data, courtesy assessments etc]]&gt;0)),"0000000")</f>
        <v>1100000</v>
      </c>
      <c r="M967" s="1" t="str">
        <f>VLOOKUP(Cohort[[#This Row],[Code]],Codes[],COLUMN(Codes[[#Headers],[Meaning]]),FALSE)</f>
        <v>Fetal scan + term scan, not assessed</v>
      </c>
      <c r="N967" s="1" t="str">
        <f>VLOOKUP(Cohort[[#This Row],[Code]],Codes[],COLUMN(Codes[[#Headers],[Parents Demographic]]),FALSE)</f>
        <v>Yes</v>
      </c>
      <c r="O967" s="1" t="str">
        <f>VLOOKUP(Cohort[[#This Row],[Code]],Codes[],COLUMN(Codes[[#Headers],[Mother''s Past Medical History]]),FALSE)</f>
        <v>Yes</v>
      </c>
      <c r="P967" s="1" t="str">
        <f>VLOOKUP(Cohort[[#This Row],[Code]],Codes[],COLUMN(Codes[[#Headers],[EDD + Mode of Conception]]),FALSE)</f>
        <v>Yes</v>
      </c>
      <c r="Q967" s="1" t="str">
        <f>VLOOKUP(Cohort[[#This Row],[Code]],Codes[],COLUMN(Codes[[#Headers],[Late Pregnancy History]]),FALSE)</f>
        <v>Yes</v>
      </c>
      <c r="R967" s="1" t="str">
        <f>VLOOKUP(Cohort[[#This Row],[Code]],Codes[],COLUMN(Codes[[#Headers],[Labour History]]),FALSE)</f>
        <v>Yes</v>
      </c>
      <c r="S967" s="1" t="str">
        <f>VLOOKUP(Cohort[[#This Row],[Code]],Codes[],COLUMN(Codes[[#Headers],[Baby Background Information]]),FALSE)</f>
        <v>Yes</v>
      </c>
      <c r="T967" s="1" t="str">
        <f>VLOOKUP(Cohort[[#This Row],[Code]],Codes[],COLUMN(Codes[[#Headers],[EPDS]]),FALSE)</f>
        <v>Yes</v>
      </c>
      <c r="U967" s="1" t="str">
        <f>VLOOKUP(Cohort[[#This Row],[Code]],Codes[],COLUMN(Codes[[#Headers],[Mother''s Medications]]),FALSE)</f>
        <v>Yes</v>
      </c>
      <c r="V967" s="1" t="str">
        <f>VLOOKUP(Cohort[[#This Row],[Code]],Codes[],COLUMN(Codes[[#Headers],[Baby Medications]]),FALSE)</f>
        <v>Yes</v>
      </c>
      <c r="W967" s="1" t="str">
        <f>VLOOKUP(Cohort[[#This Row],[Code]],Codes[],COLUMN(Codes[[#Headers],[Obstetric Histpry]]),FALSE)</f>
        <v>Yes</v>
      </c>
      <c r="X967" s="1" t="str">
        <f>VLOOKUP(Cohort[[#This Row],[Code]],Codes[],COLUMN(Codes[[#Headers],[18 Month Follow on Data]]),FALSE)</f>
        <v>No</v>
      </c>
    </row>
    <row r="968" spans="1:24" x14ac:dyDescent="0.2">
      <c r="A968" t="s">
        <v>981</v>
      </c>
      <c r="B968">
        <v>0</v>
      </c>
      <c r="C968">
        <v>0</v>
      </c>
      <c r="D968">
        <v>0</v>
      </c>
      <c r="E968">
        <v>0</v>
      </c>
      <c r="F968">
        <v>1</v>
      </c>
      <c r="G968">
        <v>1</v>
      </c>
      <c r="H968">
        <v>0</v>
      </c>
      <c r="I968" t="str" cm="1">
        <f t="array" ref="I968">TEXT(SUM(10^Code_Mask*(Cohort[[#This Row],[Fetal Pilot Scans, validated or not]:[Has child had an 18 month assessment.  NB this includes limited data, courtesy assessments etc]]&gt;0)),"0000000")</f>
        <v>0011000</v>
      </c>
      <c r="M968" s="1" t="str">
        <f>VLOOKUP(Cohort[[#This Row],[Code]],Codes[],COLUMN(Codes[[#Headers],[Meaning]]),FALSE)</f>
        <v>Pre-term and pre-term at term scans, not assessed</v>
      </c>
      <c r="N968" s="1" t="str">
        <f>VLOOKUP(Cohort[[#This Row],[Code]],Codes[],COLUMN(Codes[[#Headers],[Parents Demographic]]),FALSE)</f>
        <v>Yes</v>
      </c>
      <c r="O968" s="1" t="str">
        <f>VLOOKUP(Cohort[[#This Row],[Code]],Codes[],COLUMN(Codes[[#Headers],[Mother''s Past Medical History]]),FALSE)</f>
        <v>Yes</v>
      </c>
      <c r="P968" s="1" t="str">
        <f>VLOOKUP(Cohort[[#This Row],[Code]],Codes[],COLUMN(Codes[[#Headers],[EDD + Mode of Conception]]),FALSE)</f>
        <v>Yes</v>
      </c>
      <c r="Q968" s="1" t="str">
        <f>VLOOKUP(Cohort[[#This Row],[Code]],Codes[],COLUMN(Codes[[#Headers],[Late Pregnancy History]]),FALSE)</f>
        <v>Yes</v>
      </c>
      <c r="R968" s="1" t="str">
        <f>VLOOKUP(Cohort[[#This Row],[Code]],Codes[],COLUMN(Codes[[#Headers],[Labour History]]),FALSE)</f>
        <v>Yes</v>
      </c>
      <c r="S968" s="1" t="str">
        <f>VLOOKUP(Cohort[[#This Row],[Code]],Codes[],COLUMN(Codes[[#Headers],[Baby Background Information]]),FALSE)</f>
        <v>Yes</v>
      </c>
      <c r="T968" s="1" t="str">
        <f>VLOOKUP(Cohort[[#This Row],[Code]],Codes[],COLUMN(Codes[[#Headers],[EPDS]]),FALSE)</f>
        <v>Yes</v>
      </c>
      <c r="U968" s="1" t="str">
        <f>VLOOKUP(Cohort[[#This Row],[Code]],Codes[],COLUMN(Codes[[#Headers],[Mother''s Medications]]),FALSE)</f>
        <v>Yes</v>
      </c>
      <c r="V968" s="1" t="str">
        <f>VLOOKUP(Cohort[[#This Row],[Code]],Codes[],COLUMN(Codes[[#Headers],[Baby Medications]]),FALSE)</f>
        <v>Yes</v>
      </c>
      <c r="W968" s="1" t="str">
        <f>VLOOKUP(Cohort[[#This Row],[Code]],Codes[],COLUMN(Codes[[#Headers],[Obstetric Histpry]]),FALSE)</f>
        <v>Yes</v>
      </c>
      <c r="X968" s="1" t="str">
        <f>VLOOKUP(Cohort[[#This Row],[Code]],Codes[],COLUMN(Codes[[#Headers],[18 Month Follow on Data]]),FALSE)</f>
        <v>No</v>
      </c>
    </row>
    <row r="969" spans="1:24" x14ac:dyDescent="0.2">
      <c r="A969" t="s">
        <v>982</v>
      </c>
      <c r="B969">
        <v>0</v>
      </c>
      <c r="C969">
        <v>0</v>
      </c>
      <c r="D969">
        <v>1</v>
      </c>
      <c r="E969">
        <v>0</v>
      </c>
      <c r="F969">
        <v>0</v>
      </c>
      <c r="G969">
        <v>0</v>
      </c>
      <c r="H969">
        <v>0</v>
      </c>
      <c r="I969" t="str" cm="1">
        <f t="array" ref="I969">TEXT(SUM(10^Code_Mask*(Cohort[[#This Row],[Fetal Pilot Scans, validated or not]:[Has child had an 18 month assessment.  NB this includes limited data, courtesy assessments etc]]&gt;0)),"0000000")</f>
        <v>1000000</v>
      </c>
      <c r="M969" s="1" t="str">
        <f>VLOOKUP(Cohort[[#This Row],[Code]],Codes[],COLUMN(Codes[[#Headers],[Meaning]]),FALSE)</f>
        <v>Fetal scan, no other scans, not assessed</v>
      </c>
      <c r="N969" s="1" t="str">
        <f>VLOOKUP(Cohort[[#This Row],[Code]],Codes[],COLUMN(Codes[[#Headers],[Parents Demographic]]),FALSE)</f>
        <v>Yes</v>
      </c>
      <c r="O969" s="1" t="str">
        <f>VLOOKUP(Cohort[[#This Row],[Code]],Codes[],COLUMN(Codes[[#Headers],[Mother''s Past Medical History]]),FALSE)</f>
        <v>Yes</v>
      </c>
      <c r="P969" s="1" t="str">
        <f>VLOOKUP(Cohort[[#This Row],[Code]],Codes[],COLUMN(Codes[[#Headers],[EDD + Mode of Conception]]),FALSE)</f>
        <v>Yes</v>
      </c>
      <c r="Q969" s="1" t="str">
        <f>VLOOKUP(Cohort[[#This Row],[Code]],Codes[],COLUMN(Codes[[#Headers],[Late Pregnancy History]]),FALSE)</f>
        <v>Yes</v>
      </c>
      <c r="R969" s="1" t="str">
        <f>VLOOKUP(Cohort[[#This Row],[Code]],Codes[],COLUMN(Codes[[#Headers],[Labour History]]),FALSE)</f>
        <v>Yes</v>
      </c>
      <c r="S969" s="1" t="str">
        <f>VLOOKUP(Cohort[[#This Row],[Code]],Codes[],COLUMN(Codes[[#Headers],[Baby Background Information]]),FALSE)</f>
        <v>Yes</v>
      </c>
      <c r="T969" s="1" t="str">
        <f>VLOOKUP(Cohort[[#This Row],[Code]],Codes[],COLUMN(Codes[[#Headers],[EPDS]]),FALSE)</f>
        <v>Yes</v>
      </c>
      <c r="U969" s="1" t="str">
        <f>VLOOKUP(Cohort[[#This Row],[Code]],Codes[],COLUMN(Codes[[#Headers],[Mother''s Medications]]),FALSE)</f>
        <v>Yes</v>
      </c>
      <c r="V969" s="1" t="str">
        <f>VLOOKUP(Cohort[[#This Row],[Code]],Codes[],COLUMN(Codes[[#Headers],[Baby Medications]]),FALSE)</f>
        <v>Yes</v>
      </c>
      <c r="W969" s="1" t="str">
        <f>VLOOKUP(Cohort[[#This Row],[Code]],Codes[],COLUMN(Codes[[#Headers],[Obstetric Histpry]]),FALSE)</f>
        <v>Yes</v>
      </c>
      <c r="X969" s="1" t="str">
        <f>VLOOKUP(Cohort[[#This Row],[Code]],Codes[],COLUMN(Codes[[#Headers],[18 Month Follow on Data]]),FALSE)</f>
        <v>No</v>
      </c>
    </row>
    <row r="970" spans="1:24" x14ac:dyDescent="0.2">
      <c r="A970" t="s">
        <v>983</v>
      </c>
      <c r="B970">
        <v>0</v>
      </c>
      <c r="C970">
        <v>0</v>
      </c>
      <c r="D970">
        <v>1</v>
      </c>
      <c r="E970">
        <v>1</v>
      </c>
      <c r="F970">
        <v>0</v>
      </c>
      <c r="G970">
        <v>0</v>
      </c>
      <c r="H970">
        <v>0</v>
      </c>
      <c r="I970" t="str" cm="1">
        <f t="array" ref="I970">TEXT(SUM(10^Code_Mask*(Cohort[[#This Row],[Fetal Pilot Scans, validated or not]:[Has child had an 18 month assessment.  NB this includes limited data, courtesy assessments etc]]&gt;0)),"0000000")</f>
        <v>1100000</v>
      </c>
      <c r="M970" s="1" t="str">
        <f>VLOOKUP(Cohort[[#This Row],[Code]],Codes[],COLUMN(Codes[[#Headers],[Meaning]]),FALSE)</f>
        <v>Fetal scan + term scan, not assessed</v>
      </c>
      <c r="N970" s="1" t="str">
        <f>VLOOKUP(Cohort[[#This Row],[Code]],Codes[],COLUMN(Codes[[#Headers],[Parents Demographic]]),FALSE)</f>
        <v>Yes</v>
      </c>
      <c r="O970" s="1" t="str">
        <f>VLOOKUP(Cohort[[#This Row],[Code]],Codes[],COLUMN(Codes[[#Headers],[Mother''s Past Medical History]]),FALSE)</f>
        <v>Yes</v>
      </c>
      <c r="P970" s="1" t="str">
        <f>VLOOKUP(Cohort[[#This Row],[Code]],Codes[],COLUMN(Codes[[#Headers],[EDD + Mode of Conception]]),FALSE)</f>
        <v>Yes</v>
      </c>
      <c r="Q970" s="1" t="str">
        <f>VLOOKUP(Cohort[[#This Row],[Code]],Codes[],COLUMN(Codes[[#Headers],[Late Pregnancy History]]),FALSE)</f>
        <v>Yes</v>
      </c>
      <c r="R970" s="1" t="str">
        <f>VLOOKUP(Cohort[[#This Row],[Code]],Codes[],COLUMN(Codes[[#Headers],[Labour History]]),FALSE)</f>
        <v>Yes</v>
      </c>
      <c r="S970" s="1" t="str">
        <f>VLOOKUP(Cohort[[#This Row],[Code]],Codes[],COLUMN(Codes[[#Headers],[Baby Background Information]]),FALSE)</f>
        <v>Yes</v>
      </c>
      <c r="T970" s="1" t="str">
        <f>VLOOKUP(Cohort[[#This Row],[Code]],Codes[],COLUMN(Codes[[#Headers],[EPDS]]),FALSE)</f>
        <v>Yes</v>
      </c>
      <c r="U970" s="1" t="str">
        <f>VLOOKUP(Cohort[[#This Row],[Code]],Codes[],COLUMN(Codes[[#Headers],[Mother''s Medications]]),FALSE)</f>
        <v>Yes</v>
      </c>
      <c r="V970" s="1" t="str">
        <f>VLOOKUP(Cohort[[#This Row],[Code]],Codes[],COLUMN(Codes[[#Headers],[Baby Medications]]),FALSE)</f>
        <v>Yes</v>
      </c>
      <c r="W970" s="1" t="str">
        <f>VLOOKUP(Cohort[[#This Row],[Code]],Codes[],COLUMN(Codes[[#Headers],[Obstetric Histpry]]),FALSE)</f>
        <v>Yes</v>
      </c>
      <c r="X970" s="1" t="str">
        <f>VLOOKUP(Cohort[[#This Row],[Code]],Codes[],COLUMN(Codes[[#Headers],[18 Month Follow on Data]]),FALSE)</f>
        <v>No</v>
      </c>
    </row>
    <row r="971" spans="1:24" x14ac:dyDescent="0.2">
      <c r="A971" t="s">
        <v>984</v>
      </c>
      <c r="B971">
        <v>0</v>
      </c>
      <c r="C971">
        <v>0</v>
      </c>
      <c r="D971">
        <v>1</v>
      </c>
      <c r="E971">
        <v>0</v>
      </c>
      <c r="F971">
        <v>0</v>
      </c>
      <c r="G971">
        <v>0</v>
      </c>
      <c r="H971">
        <v>0</v>
      </c>
      <c r="I971" t="str" cm="1">
        <f t="array" ref="I971">TEXT(SUM(10^Code_Mask*(Cohort[[#This Row],[Fetal Pilot Scans, validated or not]:[Has child had an 18 month assessment.  NB this includes limited data, courtesy assessments etc]]&gt;0)),"0000000")</f>
        <v>1000000</v>
      </c>
      <c r="M971" s="1" t="str">
        <f>VLOOKUP(Cohort[[#This Row],[Code]],Codes[],COLUMN(Codes[[#Headers],[Meaning]]),FALSE)</f>
        <v>Fetal scan, no other scans, not assessed</v>
      </c>
      <c r="N971" s="1" t="str">
        <f>VLOOKUP(Cohort[[#This Row],[Code]],Codes[],COLUMN(Codes[[#Headers],[Parents Demographic]]),FALSE)</f>
        <v>Yes</v>
      </c>
      <c r="O971" s="1" t="str">
        <f>VLOOKUP(Cohort[[#This Row],[Code]],Codes[],COLUMN(Codes[[#Headers],[Mother''s Past Medical History]]),FALSE)</f>
        <v>Yes</v>
      </c>
      <c r="P971" s="1" t="str">
        <f>VLOOKUP(Cohort[[#This Row],[Code]],Codes[],COLUMN(Codes[[#Headers],[EDD + Mode of Conception]]),FALSE)</f>
        <v>Yes</v>
      </c>
      <c r="Q971" s="1" t="str">
        <f>VLOOKUP(Cohort[[#This Row],[Code]],Codes[],COLUMN(Codes[[#Headers],[Late Pregnancy History]]),FALSE)</f>
        <v>Yes</v>
      </c>
      <c r="R971" s="1" t="str">
        <f>VLOOKUP(Cohort[[#This Row],[Code]],Codes[],COLUMN(Codes[[#Headers],[Labour History]]),FALSE)</f>
        <v>Yes</v>
      </c>
      <c r="S971" s="1" t="str">
        <f>VLOOKUP(Cohort[[#This Row],[Code]],Codes[],COLUMN(Codes[[#Headers],[Baby Background Information]]),FALSE)</f>
        <v>Yes</v>
      </c>
      <c r="T971" s="1" t="str">
        <f>VLOOKUP(Cohort[[#This Row],[Code]],Codes[],COLUMN(Codes[[#Headers],[EPDS]]),FALSE)</f>
        <v>Yes</v>
      </c>
      <c r="U971" s="1" t="str">
        <f>VLOOKUP(Cohort[[#This Row],[Code]],Codes[],COLUMN(Codes[[#Headers],[Mother''s Medications]]),FALSE)</f>
        <v>Yes</v>
      </c>
      <c r="V971" s="1" t="str">
        <f>VLOOKUP(Cohort[[#This Row],[Code]],Codes[],COLUMN(Codes[[#Headers],[Baby Medications]]),FALSE)</f>
        <v>Yes</v>
      </c>
      <c r="W971" s="1" t="str">
        <f>VLOOKUP(Cohort[[#This Row],[Code]],Codes[],COLUMN(Codes[[#Headers],[Obstetric Histpry]]),FALSE)</f>
        <v>Yes</v>
      </c>
      <c r="X971" s="1" t="str">
        <f>VLOOKUP(Cohort[[#This Row],[Code]],Codes[],COLUMN(Codes[[#Headers],[18 Month Follow on Data]]),FALSE)</f>
        <v>No</v>
      </c>
    </row>
    <row r="972" spans="1:24" x14ac:dyDescent="0.2">
      <c r="A972" t="s">
        <v>985</v>
      </c>
      <c r="B972">
        <v>0</v>
      </c>
      <c r="C972">
        <v>0</v>
      </c>
      <c r="D972">
        <v>1</v>
      </c>
      <c r="E972">
        <v>1</v>
      </c>
      <c r="F972">
        <v>0</v>
      </c>
      <c r="G972">
        <v>0</v>
      </c>
      <c r="H972">
        <v>0</v>
      </c>
      <c r="I972" t="str" cm="1">
        <f t="array" ref="I972">TEXT(SUM(10^Code_Mask*(Cohort[[#This Row],[Fetal Pilot Scans, validated or not]:[Has child had an 18 month assessment.  NB this includes limited data, courtesy assessments etc]]&gt;0)),"0000000")</f>
        <v>1100000</v>
      </c>
      <c r="M972" s="1" t="str">
        <f>VLOOKUP(Cohort[[#This Row],[Code]],Codes[],COLUMN(Codes[[#Headers],[Meaning]]),FALSE)</f>
        <v>Fetal scan + term scan, not assessed</v>
      </c>
      <c r="N972" s="1" t="str">
        <f>VLOOKUP(Cohort[[#This Row],[Code]],Codes[],COLUMN(Codes[[#Headers],[Parents Demographic]]),FALSE)</f>
        <v>Yes</v>
      </c>
      <c r="O972" s="1" t="str">
        <f>VLOOKUP(Cohort[[#This Row],[Code]],Codes[],COLUMN(Codes[[#Headers],[Mother''s Past Medical History]]),FALSE)</f>
        <v>Yes</v>
      </c>
      <c r="P972" s="1" t="str">
        <f>VLOOKUP(Cohort[[#This Row],[Code]],Codes[],COLUMN(Codes[[#Headers],[EDD + Mode of Conception]]),FALSE)</f>
        <v>Yes</v>
      </c>
      <c r="Q972" s="1" t="str">
        <f>VLOOKUP(Cohort[[#This Row],[Code]],Codes[],COLUMN(Codes[[#Headers],[Late Pregnancy History]]),FALSE)</f>
        <v>Yes</v>
      </c>
      <c r="R972" s="1" t="str">
        <f>VLOOKUP(Cohort[[#This Row],[Code]],Codes[],COLUMN(Codes[[#Headers],[Labour History]]),FALSE)</f>
        <v>Yes</v>
      </c>
      <c r="S972" s="1" t="str">
        <f>VLOOKUP(Cohort[[#This Row],[Code]],Codes[],COLUMN(Codes[[#Headers],[Baby Background Information]]),FALSE)</f>
        <v>Yes</v>
      </c>
      <c r="T972" s="1" t="str">
        <f>VLOOKUP(Cohort[[#This Row],[Code]],Codes[],COLUMN(Codes[[#Headers],[EPDS]]),FALSE)</f>
        <v>Yes</v>
      </c>
      <c r="U972" s="1" t="str">
        <f>VLOOKUP(Cohort[[#This Row],[Code]],Codes[],COLUMN(Codes[[#Headers],[Mother''s Medications]]),FALSE)</f>
        <v>Yes</v>
      </c>
      <c r="V972" s="1" t="str">
        <f>VLOOKUP(Cohort[[#This Row],[Code]],Codes[],COLUMN(Codes[[#Headers],[Baby Medications]]),FALSE)</f>
        <v>Yes</v>
      </c>
      <c r="W972" s="1" t="str">
        <f>VLOOKUP(Cohort[[#This Row],[Code]],Codes[],COLUMN(Codes[[#Headers],[Obstetric Histpry]]),FALSE)</f>
        <v>Yes</v>
      </c>
      <c r="X972" s="1" t="str">
        <f>VLOOKUP(Cohort[[#This Row],[Code]],Codes[],COLUMN(Codes[[#Headers],[18 Month Follow on Data]]),FALSE)</f>
        <v>No</v>
      </c>
    </row>
    <row r="973" spans="1:24" x14ac:dyDescent="0.2">
      <c r="A973" t="s">
        <v>986</v>
      </c>
      <c r="B973">
        <v>0</v>
      </c>
      <c r="C973">
        <v>0</v>
      </c>
      <c r="D973">
        <v>1</v>
      </c>
      <c r="E973">
        <v>0</v>
      </c>
      <c r="F973">
        <v>0</v>
      </c>
      <c r="G973">
        <v>0</v>
      </c>
      <c r="H973">
        <v>0</v>
      </c>
      <c r="I973" t="str" cm="1">
        <f t="array" ref="I973">TEXT(SUM(10^Code_Mask*(Cohort[[#This Row],[Fetal Pilot Scans, validated or not]:[Has child had an 18 month assessment.  NB this includes limited data, courtesy assessments etc]]&gt;0)),"0000000")</f>
        <v>1000000</v>
      </c>
      <c r="M973" s="1" t="str">
        <f>VLOOKUP(Cohort[[#This Row],[Code]],Codes[],COLUMN(Codes[[#Headers],[Meaning]]),FALSE)</f>
        <v>Fetal scan, no other scans, not assessed</v>
      </c>
      <c r="N973" s="1" t="str">
        <f>VLOOKUP(Cohort[[#This Row],[Code]],Codes[],COLUMN(Codes[[#Headers],[Parents Demographic]]),FALSE)</f>
        <v>Yes</v>
      </c>
      <c r="O973" s="1" t="str">
        <f>VLOOKUP(Cohort[[#This Row],[Code]],Codes[],COLUMN(Codes[[#Headers],[Mother''s Past Medical History]]),FALSE)</f>
        <v>Yes</v>
      </c>
      <c r="P973" s="1" t="str">
        <f>VLOOKUP(Cohort[[#This Row],[Code]],Codes[],COLUMN(Codes[[#Headers],[EDD + Mode of Conception]]),FALSE)</f>
        <v>Yes</v>
      </c>
      <c r="Q973" s="1" t="str">
        <f>VLOOKUP(Cohort[[#This Row],[Code]],Codes[],COLUMN(Codes[[#Headers],[Late Pregnancy History]]),FALSE)</f>
        <v>Yes</v>
      </c>
      <c r="R973" s="1" t="str">
        <f>VLOOKUP(Cohort[[#This Row],[Code]],Codes[],COLUMN(Codes[[#Headers],[Labour History]]),FALSE)</f>
        <v>Yes</v>
      </c>
      <c r="S973" s="1" t="str">
        <f>VLOOKUP(Cohort[[#This Row],[Code]],Codes[],COLUMN(Codes[[#Headers],[Baby Background Information]]),FALSE)</f>
        <v>Yes</v>
      </c>
      <c r="T973" s="1" t="str">
        <f>VLOOKUP(Cohort[[#This Row],[Code]],Codes[],COLUMN(Codes[[#Headers],[EPDS]]),FALSE)</f>
        <v>Yes</v>
      </c>
      <c r="U973" s="1" t="str">
        <f>VLOOKUP(Cohort[[#This Row],[Code]],Codes[],COLUMN(Codes[[#Headers],[Mother''s Medications]]),FALSE)</f>
        <v>Yes</v>
      </c>
      <c r="V973" s="1" t="str">
        <f>VLOOKUP(Cohort[[#This Row],[Code]],Codes[],COLUMN(Codes[[#Headers],[Baby Medications]]),FALSE)</f>
        <v>Yes</v>
      </c>
      <c r="W973" s="1" t="str">
        <f>VLOOKUP(Cohort[[#This Row],[Code]],Codes[],COLUMN(Codes[[#Headers],[Obstetric Histpry]]),FALSE)</f>
        <v>Yes</v>
      </c>
      <c r="X973" s="1" t="str">
        <f>VLOOKUP(Cohort[[#This Row],[Code]],Codes[],COLUMN(Codes[[#Headers],[18 Month Follow on Data]]),FALSE)</f>
        <v>No</v>
      </c>
    </row>
    <row r="974" spans="1:24" x14ac:dyDescent="0.2">
      <c r="A974" t="s">
        <v>987</v>
      </c>
      <c r="B974">
        <v>0</v>
      </c>
      <c r="C974">
        <v>0</v>
      </c>
      <c r="D974">
        <v>1</v>
      </c>
      <c r="E974">
        <v>0</v>
      </c>
      <c r="F974">
        <v>0</v>
      </c>
      <c r="G974">
        <v>0</v>
      </c>
      <c r="H974">
        <v>0</v>
      </c>
      <c r="I974" t="str" cm="1">
        <f t="array" ref="I974">TEXT(SUM(10^Code_Mask*(Cohort[[#This Row],[Fetal Pilot Scans, validated or not]:[Has child had an 18 month assessment.  NB this includes limited data, courtesy assessments etc]]&gt;0)),"0000000")</f>
        <v>1000000</v>
      </c>
      <c r="M974" s="1" t="str">
        <f>VLOOKUP(Cohort[[#This Row],[Code]],Codes[],COLUMN(Codes[[#Headers],[Meaning]]),FALSE)</f>
        <v>Fetal scan, no other scans, not assessed</v>
      </c>
      <c r="N974" s="1" t="str">
        <f>VLOOKUP(Cohort[[#This Row],[Code]],Codes[],COLUMN(Codes[[#Headers],[Parents Demographic]]),FALSE)</f>
        <v>Yes</v>
      </c>
      <c r="O974" s="1" t="str">
        <f>VLOOKUP(Cohort[[#This Row],[Code]],Codes[],COLUMN(Codes[[#Headers],[Mother''s Past Medical History]]),FALSE)</f>
        <v>Yes</v>
      </c>
      <c r="P974" s="1" t="str">
        <f>VLOOKUP(Cohort[[#This Row],[Code]],Codes[],COLUMN(Codes[[#Headers],[EDD + Mode of Conception]]),FALSE)</f>
        <v>Yes</v>
      </c>
      <c r="Q974" s="1" t="str">
        <f>VLOOKUP(Cohort[[#This Row],[Code]],Codes[],COLUMN(Codes[[#Headers],[Late Pregnancy History]]),FALSE)</f>
        <v>Yes</v>
      </c>
      <c r="R974" s="1" t="str">
        <f>VLOOKUP(Cohort[[#This Row],[Code]],Codes[],COLUMN(Codes[[#Headers],[Labour History]]),FALSE)</f>
        <v>Yes</v>
      </c>
      <c r="S974" s="1" t="str">
        <f>VLOOKUP(Cohort[[#This Row],[Code]],Codes[],COLUMN(Codes[[#Headers],[Baby Background Information]]),FALSE)</f>
        <v>Yes</v>
      </c>
      <c r="T974" s="1" t="str">
        <f>VLOOKUP(Cohort[[#This Row],[Code]],Codes[],COLUMN(Codes[[#Headers],[EPDS]]),FALSE)</f>
        <v>Yes</v>
      </c>
      <c r="U974" s="1" t="str">
        <f>VLOOKUP(Cohort[[#This Row],[Code]],Codes[],COLUMN(Codes[[#Headers],[Mother''s Medications]]),FALSE)</f>
        <v>Yes</v>
      </c>
      <c r="V974" s="1" t="str">
        <f>VLOOKUP(Cohort[[#This Row],[Code]],Codes[],COLUMN(Codes[[#Headers],[Baby Medications]]),FALSE)</f>
        <v>Yes</v>
      </c>
      <c r="W974" s="1" t="str">
        <f>VLOOKUP(Cohort[[#This Row],[Code]],Codes[],COLUMN(Codes[[#Headers],[Obstetric Histpry]]),FALSE)</f>
        <v>Yes</v>
      </c>
      <c r="X974" s="1" t="str">
        <f>VLOOKUP(Cohort[[#This Row],[Code]],Codes[],COLUMN(Codes[[#Headers],[18 Month Follow on Data]]),FALSE)</f>
        <v>No</v>
      </c>
    </row>
    <row r="975" spans="1:24" x14ac:dyDescent="0.2">
      <c r="A975" t="s">
        <v>988</v>
      </c>
      <c r="B975">
        <v>0</v>
      </c>
      <c r="C975">
        <v>0</v>
      </c>
      <c r="D975">
        <v>1</v>
      </c>
      <c r="E975">
        <v>1</v>
      </c>
      <c r="F975">
        <v>0</v>
      </c>
      <c r="G975">
        <v>0</v>
      </c>
      <c r="H975">
        <v>0</v>
      </c>
      <c r="I975" t="str" cm="1">
        <f t="array" ref="I975">TEXT(SUM(10^Code_Mask*(Cohort[[#This Row],[Fetal Pilot Scans, validated or not]:[Has child had an 18 month assessment.  NB this includes limited data, courtesy assessments etc]]&gt;0)),"0000000")</f>
        <v>1100000</v>
      </c>
      <c r="M975" s="1" t="str">
        <f>VLOOKUP(Cohort[[#This Row],[Code]],Codes[],COLUMN(Codes[[#Headers],[Meaning]]),FALSE)</f>
        <v>Fetal scan + term scan, not assessed</v>
      </c>
      <c r="N975" s="1" t="str">
        <f>VLOOKUP(Cohort[[#This Row],[Code]],Codes[],COLUMN(Codes[[#Headers],[Parents Demographic]]),FALSE)</f>
        <v>Yes</v>
      </c>
      <c r="O975" s="1" t="str">
        <f>VLOOKUP(Cohort[[#This Row],[Code]],Codes[],COLUMN(Codes[[#Headers],[Mother''s Past Medical History]]),FALSE)</f>
        <v>Yes</v>
      </c>
      <c r="P975" s="1" t="str">
        <f>VLOOKUP(Cohort[[#This Row],[Code]],Codes[],COLUMN(Codes[[#Headers],[EDD + Mode of Conception]]),FALSE)</f>
        <v>Yes</v>
      </c>
      <c r="Q975" s="1" t="str">
        <f>VLOOKUP(Cohort[[#This Row],[Code]],Codes[],COLUMN(Codes[[#Headers],[Late Pregnancy History]]),FALSE)</f>
        <v>Yes</v>
      </c>
      <c r="R975" s="1" t="str">
        <f>VLOOKUP(Cohort[[#This Row],[Code]],Codes[],COLUMN(Codes[[#Headers],[Labour History]]),FALSE)</f>
        <v>Yes</v>
      </c>
      <c r="S975" s="1" t="str">
        <f>VLOOKUP(Cohort[[#This Row],[Code]],Codes[],COLUMN(Codes[[#Headers],[Baby Background Information]]),FALSE)</f>
        <v>Yes</v>
      </c>
      <c r="T975" s="1" t="str">
        <f>VLOOKUP(Cohort[[#This Row],[Code]],Codes[],COLUMN(Codes[[#Headers],[EPDS]]),FALSE)</f>
        <v>Yes</v>
      </c>
      <c r="U975" s="1" t="str">
        <f>VLOOKUP(Cohort[[#This Row],[Code]],Codes[],COLUMN(Codes[[#Headers],[Mother''s Medications]]),FALSE)</f>
        <v>Yes</v>
      </c>
      <c r="V975" s="1" t="str">
        <f>VLOOKUP(Cohort[[#This Row],[Code]],Codes[],COLUMN(Codes[[#Headers],[Baby Medications]]),FALSE)</f>
        <v>Yes</v>
      </c>
      <c r="W975" s="1" t="str">
        <f>VLOOKUP(Cohort[[#This Row],[Code]],Codes[],COLUMN(Codes[[#Headers],[Obstetric Histpry]]),FALSE)</f>
        <v>Yes</v>
      </c>
      <c r="X975" s="1" t="str">
        <f>VLOOKUP(Cohort[[#This Row],[Code]],Codes[],COLUMN(Codes[[#Headers],[18 Month Follow on Data]]),FALSE)</f>
        <v>No</v>
      </c>
    </row>
    <row r="976" spans="1:24" x14ac:dyDescent="0.2">
      <c r="A976" t="s">
        <v>989</v>
      </c>
      <c r="B976">
        <v>0</v>
      </c>
      <c r="C976">
        <v>0</v>
      </c>
      <c r="D976">
        <v>1</v>
      </c>
      <c r="E976">
        <v>0</v>
      </c>
      <c r="F976">
        <v>0</v>
      </c>
      <c r="G976">
        <v>0</v>
      </c>
      <c r="H976">
        <v>0</v>
      </c>
      <c r="I976" t="str" cm="1">
        <f t="array" ref="I976">TEXT(SUM(10^Code_Mask*(Cohort[[#This Row],[Fetal Pilot Scans, validated or not]:[Has child had an 18 month assessment.  NB this includes limited data, courtesy assessments etc]]&gt;0)),"0000000")</f>
        <v>1000000</v>
      </c>
      <c r="M976" s="1" t="str">
        <f>VLOOKUP(Cohort[[#This Row],[Code]],Codes[],COLUMN(Codes[[#Headers],[Meaning]]),FALSE)</f>
        <v>Fetal scan, no other scans, not assessed</v>
      </c>
      <c r="N976" s="1" t="str">
        <f>VLOOKUP(Cohort[[#This Row],[Code]],Codes[],COLUMN(Codes[[#Headers],[Parents Demographic]]),FALSE)</f>
        <v>Yes</v>
      </c>
      <c r="O976" s="1" t="str">
        <f>VLOOKUP(Cohort[[#This Row],[Code]],Codes[],COLUMN(Codes[[#Headers],[Mother''s Past Medical History]]),FALSE)</f>
        <v>Yes</v>
      </c>
      <c r="P976" s="1" t="str">
        <f>VLOOKUP(Cohort[[#This Row],[Code]],Codes[],COLUMN(Codes[[#Headers],[EDD + Mode of Conception]]),FALSE)</f>
        <v>Yes</v>
      </c>
      <c r="Q976" s="1" t="str">
        <f>VLOOKUP(Cohort[[#This Row],[Code]],Codes[],COLUMN(Codes[[#Headers],[Late Pregnancy History]]),FALSE)</f>
        <v>Yes</v>
      </c>
      <c r="R976" s="1" t="str">
        <f>VLOOKUP(Cohort[[#This Row],[Code]],Codes[],COLUMN(Codes[[#Headers],[Labour History]]),FALSE)</f>
        <v>Yes</v>
      </c>
      <c r="S976" s="1" t="str">
        <f>VLOOKUP(Cohort[[#This Row],[Code]],Codes[],COLUMN(Codes[[#Headers],[Baby Background Information]]),FALSE)</f>
        <v>Yes</v>
      </c>
      <c r="T976" s="1" t="str">
        <f>VLOOKUP(Cohort[[#This Row],[Code]],Codes[],COLUMN(Codes[[#Headers],[EPDS]]),FALSE)</f>
        <v>Yes</v>
      </c>
      <c r="U976" s="1" t="str">
        <f>VLOOKUP(Cohort[[#This Row],[Code]],Codes[],COLUMN(Codes[[#Headers],[Mother''s Medications]]),FALSE)</f>
        <v>Yes</v>
      </c>
      <c r="V976" s="1" t="str">
        <f>VLOOKUP(Cohort[[#This Row],[Code]],Codes[],COLUMN(Codes[[#Headers],[Baby Medications]]),FALSE)</f>
        <v>Yes</v>
      </c>
      <c r="W976" s="1" t="str">
        <f>VLOOKUP(Cohort[[#This Row],[Code]],Codes[],COLUMN(Codes[[#Headers],[Obstetric Histpry]]),FALSE)</f>
        <v>Yes</v>
      </c>
      <c r="X976" s="1" t="str">
        <f>VLOOKUP(Cohort[[#This Row],[Code]],Codes[],COLUMN(Codes[[#Headers],[18 Month Follow on Data]]),FALSE)</f>
        <v>No</v>
      </c>
    </row>
    <row r="977" spans="1:24" x14ac:dyDescent="0.2">
      <c r="A977" t="s">
        <v>990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1</v>
      </c>
      <c r="H977">
        <v>0</v>
      </c>
      <c r="I977" t="str" cm="1">
        <f t="array" ref="I977">TEXT(SUM(10^Code_Mask*(Cohort[[#This Row],[Fetal Pilot Scans, validated or not]:[Has child had an 18 month assessment.  NB this includes limited data, courtesy assessments etc]]&gt;0)),"0000000")</f>
        <v>0001000</v>
      </c>
      <c r="M977" s="1" t="str">
        <f>VLOOKUP(Cohort[[#This Row],[Code]],Codes[],COLUMN(Codes[[#Headers],[Meaning]]),FALSE)</f>
        <v>Pre-term_at term only, no other scans not assessed</v>
      </c>
      <c r="N977" s="1" t="str">
        <f>VLOOKUP(Cohort[[#This Row],[Code]],Codes[],COLUMN(Codes[[#Headers],[Parents Demographic]]),FALSE)</f>
        <v>Yes</v>
      </c>
      <c r="O977" s="1" t="str">
        <f>VLOOKUP(Cohort[[#This Row],[Code]],Codes[],COLUMN(Codes[[#Headers],[Mother''s Past Medical History]]),FALSE)</f>
        <v>Yes</v>
      </c>
      <c r="P977" s="1" t="str">
        <f>VLOOKUP(Cohort[[#This Row],[Code]],Codes[],COLUMN(Codes[[#Headers],[EDD + Mode of Conception]]),FALSE)</f>
        <v>Yes</v>
      </c>
      <c r="Q977" s="1" t="str">
        <f>VLOOKUP(Cohort[[#This Row],[Code]],Codes[],COLUMN(Codes[[#Headers],[Late Pregnancy History]]),FALSE)</f>
        <v>Yes</v>
      </c>
      <c r="R977" s="1" t="str">
        <f>VLOOKUP(Cohort[[#This Row],[Code]],Codes[],COLUMN(Codes[[#Headers],[Labour History]]),FALSE)</f>
        <v>Yes</v>
      </c>
      <c r="S977" s="1" t="str">
        <f>VLOOKUP(Cohort[[#This Row],[Code]],Codes[],COLUMN(Codes[[#Headers],[Baby Background Information]]),FALSE)</f>
        <v>Yes</v>
      </c>
      <c r="T977" s="1" t="str">
        <f>VLOOKUP(Cohort[[#This Row],[Code]],Codes[],COLUMN(Codes[[#Headers],[EPDS]]),FALSE)</f>
        <v>Yes</v>
      </c>
      <c r="U977" s="1" t="str">
        <f>VLOOKUP(Cohort[[#This Row],[Code]],Codes[],COLUMN(Codes[[#Headers],[Mother''s Medications]]),FALSE)</f>
        <v>Yes</v>
      </c>
      <c r="V977" s="1" t="str">
        <f>VLOOKUP(Cohort[[#This Row],[Code]],Codes[],COLUMN(Codes[[#Headers],[Baby Medications]]),FALSE)</f>
        <v>Yes</v>
      </c>
      <c r="W977" s="1" t="str">
        <f>VLOOKUP(Cohort[[#This Row],[Code]],Codes[],COLUMN(Codes[[#Headers],[Obstetric Histpry]]),FALSE)</f>
        <v>Yes</v>
      </c>
      <c r="X977" s="1" t="str">
        <f>VLOOKUP(Cohort[[#This Row],[Code]],Codes[],COLUMN(Codes[[#Headers],[18 Month Follow on Data]]),FALSE)</f>
        <v>No</v>
      </c>
    </row>
    <row r="978" spans="1:24" x14ac:dyDescent="0.2">
      <c r="A978" t="s">
        <v>991</v>
      </c>
      <c r="B978">
        <v>0</v>
      </c>
      <c r="C978">
        <v>0</v>
      </c>
      <c r="D978">
        <v>1</v>
      </c>
      <c r="E978">
        <v>0</v>
      </c>
      <c r="F978">
        <v>0</v>
      </c>
      <c r="G978">
        <v>0</v>
      </c>
      <c r="H978">
        <v>0</v>
      </c>
      <c r="I978" t="str" cm="1">
        <f t="array" ref="I978">TEXT(SUM(10^Code_Mask*(Cohort[[#This Row],[Fetal Pilot Scans, validated or not]:[Has child had an 18 month assessment.  NB this includes limited data, courtesy assessments etc]]&gt;0)),"0000000")</f>
        <v>1000000</v>
      </c>
      <c r="M978" s="1" t="str">
        <f>VLOOKUP(Cohort[[#This Row],[Code]],Codes[],COLUMN(Codes[[#Headers],[Meaning]]),FALSE)</f>
        <v>Fetal scan, no other scans, not assessed</v>
      </c>
      <c r="N978" s="1" t="str">
        <f>VLOOKUP(Cohort[[#This Row],[Code]],Codes[],COLUMN(Codes[[#Headers],[Parents Demographic]]),FALSE)</f>
        <v>Yes</v>
      </c>
      <c r="O978" s="1" t="str">
        <f>VLOOKUP(Cohort[[#This Row],[Code]],Codes[],COLUMN(Codes[[#Headers],[Mother''s Past Medical History]]),FALSE)</f>
        <v>Yes</v>
      </c>
      <c r="P978" s="1" t="str">
        <f>VLOOKUP(Cohort[[#This Row],[Code]],Codes[],COLUMN(Codes[[#Headers],[EDD + Mode of Conception]]),FALSE)</f>
        <v>Yes</v>
      </c>
      <c r="Q978" s="1" t="str">
        <f>VLOOKUP(Cohort[[#This Row],[Code]],Codes[],COLUMN(Codes[[#Headers],[Late Pregnancy History]]),FALSE)</f>
        <v>Yes</v>
      </c>
      <c r="R978" s="1" t="str">
        <f>VLOOKUP(Cohort[[#This Row],[Code]],Codes[],COLUMN(Codes[[#Headers],[Labour History]]),FALSE)</f>
        <v>Yes</v>
      </c>
      <c r="S978" s="1" t="str">
        <f>VLOOKUP(Cohort[[#This Row],[Code]],Codes[],COLUMN(Codes[[#Headers],[Baby Background Information]]),FALSE)</f>
        <v>Yes</v>
      </c>
      <c r="T978" s="1" t="str">
        <f>VLOOKUP(Cohort[[#This Row],[Code]],Codes[],COLUMN(Codes[[#Headers],[EPDS]]),FALSE)</f>
        <v>Yes</v>
      </c>
      <c r="U978" s="1" t="str">
        <f>VLOOKUP(Cohort[[#This Row],[Code]],Codes[],COLUMN(Codes[[#Headers],[Mother''s Medications]]),FALSE)</f>
        <v>Yes</v>
      </c>
      <c r="V978" s="1" t="str">
        <f>VLOOKUP(Cohort[[#This Row],[Code]],Codes[],COLUMN(Codes[[#Headers],[Baby Medications]]),FALSE)</f>
        <v>Yes</v>
      </c>
      <c r="W978" s="1" t="str">
        <f>VLOOKUP(Cohort[[#This Row],[Code]],Codes[],COLUMN(Codes[[#Headers],[Obstetric Histpry]]),FALSE)</f>
        <v>Yes</v>
      </c>
      <c r="X978" s="1" t="str">
        <f>VLOOKUP(Cohort[[#This Row],[Code]],Codes[],COLUMN(Codes[[#Headers],[18 Month Follow on Data]]),FALSE)</f>
        <v>No</v>
      </c>
    </row>
    <row r="979" spans="1:24" x14ac:dyDescent="0.2">
      <c r="A979" t="s">
        <v>992</v>
      </c>
      <c r="B979">
        <v>0</v>
      </c>
      <c r="C979">
        <v>0</v>
      </c>
      <c r="D979">
        <v>1</v>
      </c>
      <c r="E979">
        <v>1</v>
      </c>
      <c r="F979">
        <v>0</v>
      </c>
      <c r="G979">
        <v>0</v>
      </c>
      <c r="H979">
        <v>0</v>
      </c>
      <c r="I979" t="str" cm="1">
        <f t="array" ref="I979">TEXT(SUM(10^Code_Mask*(Cohort[[#This Row],[Fetal Pilot Scans, validated or not]:[Has child had an 18 month assessment.  NB this includes limited data, courtesy assessments etc]]&gt;0)),"0000000")</f>
        <v>1100000</v>
      </c>
      <c r="M979" s="1" t="str">
        <f>VLOOKUP(Cohort[[#This Row],[Code]],Codes[],COLUMN(Codes[[#Headers],[Meaning]]),FALSE)</f>
        <v>Fetal scan + term scan, not assessed</v>
      </c>
      <c r="N979" s="1" t="str">
        <f>VLOOKUP(Cohort[[#This Row],[Code]],Codes[],COLUMN(Codes[[#Headers],[Parents Demographic]]),FALSE)</f>
        <v>Yes</v>
      </c>
      <c r="O979" s="1" t="str">
        <f>VLOOKUP(Cohort[[#This Row],[Code]],Codes[],COLUMN(Codes[[#Headers],[Mother''s Past Medical History]]),FALSE)</f>
        <v>Yes</v>
      </c>
      <c r="P979" s="1" t="str">
        <f>VLOOKUP(Cohort[[#This Row],[Code]],Codes[],COLUMN(Codes[[#Headers],[EDD + Mode of Conception]]),FALSE)</f>
        <v>Yes</v>
      </c>
      <c r="Q979" s="1" t="str">
        <f>VLOOKUP(Cohort[[#This Row],[Code]],Codes[],COLUMN(Codes[[#Headers],[Late Pregnancy History]]),FALSE)</f>
        <v>Yes</v>
      </c>
      <c r="R979" s="1" t="str">
        <f>VLOOKUP(Cohort[[#This Row],[Code]],Codes[],COLUMN(Codes[[#Headers],[Labour History]]),FALSE)</f>
        <v>Yes</v>
      </c>
      <c r="S979" s="1" t="str">
        <f>VLOOKUP(Cohort[[#This Row],[Code]],Codes[],COLUMN(Codes[[#Headers],[Baby Background Information]]),FALSE)</f>
        <v>Yes</v>
      </c>
      <c r="T979" s="1" t="str">
        <f>VLOOKUP(Cohort[[#This Row],[Code]],Codes[],COLUMN(Codes[[#Headers],[EPDS]]),FALSE)</f>
        <v>Yes</v>
      </c>
      <c r="U979" s="1" t="str">
        <f>VLOOKUP(Cohort[[#This Row],[Code]],Codes[],COLUMN(Codes[[#Headers],[Mother''s Medications]]),FALSE)</f>
        <v>Yes</v>
      </c>
      <c r="V979" s="1" t="str">
        <f>VLOOKUP(Cohort[[#This Row],[Code]],Codes[],COLUMN(Codes[[#Headers],[Baby Medications]]),FALSE)</f>
        <v>Yes</v>
      </c>
      <c r="W979" s="1" t="str">
        <f>VLOOKUP(Cohort[[#This Row],[Code]],Codes[],COLUMN(Codes[[#Headers],[Obstetric Histpry]]),FALSE)</f>
        <v>Yes</v>
      </c>
      <c r="X979" s="1" t="str">
        <f>VLOOKUP(Cohort[[#This Row],[Code]],Codes[],COLUMN(Codes[[#Headers],[18 Month Follow on Data]]),FALSE)</f>
        <v>No</v>
      </c>
    </row>
    <row r="980" spans="1:24" x14ac:dyDescent="0.2">
      <c r="A980" t="s">
        <v>993</v>
      </c>
      <c r="B980">
        <v>0</v>
      </c>
      <c r="C980">
        <v>0</v>
      </c>
      <c r="D980">
        <v>0</v>
      </c>
      <c r="E980">
        <v>0</v>
      </c>
      <c r="F980">
        <v>1</v>
      </c>
      <c r="G980">
        <v>1</v>
      </c>
      <c r="H980">
        <v>0</v>
      </c>
      <c r="I980" t="str" cm="1">
        <f t="array" ref="I980">TEXT(SUM(10^Code_Mask*(Cohort[[#This Row],[Fetal Pilot Scans, validated or not]:[Has child had an 18 month assessment.  NB this includes limited data, courtesy assessments etc]]&gt;0)),"0000000")</f>
        <v>0011000</v>
      </c>
      <c r="M980" s="1" t="str">
        <f>VLOOKUP(Cohort[[#This Row],[Code]],Codes[],COLUMN(Codes[[#Headers],[Meaning]]),FALSE)</f>
        <v>Pre-term and pre-term at term scans, not assessed</v>
      </c>
      <c r="N980" s="1" t="str">
        <f>VLOOKUP(Cohort[[#This Row],[Code]],Codes[],COLUMN(Codes[[#Headers],[Parents Demographic]]),FALSE)</f>
        <v>Yes</v>
      </c>
      <c r="O980" s="1" t="str">
        <f>VLOOKUP(Cohort[[#This Row],[Code]],Codes[],COLUMN(Codes[[#Headers],[Mother''s Past Medical History]]),FALSE)</f>
        <v>Yes</v>
      </c>
      <c r="P980" s="1" t="str">
        <f>VLOOKUP(Cohort[[#This Row],[Code]],Codes[],COLUMN(Codes[[#Headers],[EDD + Mode of Conception]]),FALSE)</f>
        <v>Yes</v>
      </c>
      <c r="Q980" s="1" t="str">
        <f>VLOOKUP(Cohort[[#This Row],[Code]],Codes[],COLUMN(Codes[[#Headers],[Late Pregnancy History]]),FALSE)</f>
        <v>Yes</v>
      </c>
      <c r="R980" s="1" t="str">
        <f>VLOOKUP(Cohort[[#This Row],[Code]],Codes[],COLUMN(Codes[[#Headers],[Labour History]]),FALSE)</f>
        <v>Yes</v>
      </c>
      <c r="S980" s="1" t="str">
        <f>VLOOKUP(Cohort[[#This Row],[Code]],Codes[],COLUMN(Codes[[#Headers],[Baby Background Information]]),FALSE)</f>
        <v>Yes</v>
      </c>
      <c r="T980" s="1" t="str">
        <f>VLOOKUP(Cohort[[#This Row],[Code]],Codes[],COLUMN(Codes[[#Headers],[EPDS]]),FALSE)</f>
        <v>Yes</v>
      </c>
      <c r="U980" s="1" t="str">
        <f>VLOOKUP(Cohort[[#This Row],[Code]],Codes[],COLUMN(Codes[[#Headers],[Mother''s Medications]]),FALSE)</f>
        <v>Yes</v>
      </c>
      <c r="V980" s="1" t="str">
        <f>VLOOKUP(Cohort[[#This Row],[Code]],Codes[],COLUMN(Codes[[#Headers],[Baby Medications]]),FALSE)</f>
        <v>Yes</v>
      </c>
      <c r="W980" s="1" t="str">
        <f>VLOOKUP(Cohort[[#This Row],[Code]],Codes[],COLUMN(Codes[[#Headers],[Obstetric Histpry]]),FALSE)</f>
        <v>Yes</v>
      </c>
      <c r="X980" s="1" t="str">
        <f>VLOOKUP(Cohort[[#This Row],[Code]],Codes[],COLUMN(Codes[[#Headers],[18 Month Follow on Data]]),FALSE)</f>
        <v>No</v>
      </c>
    </row>
    <row r="981" spans="1:24" x14ac:dyDescent="0.2">
      <c r="A981" t="s">
        <v>994</v>
      </c>
      <c r="B981">
        <v>0</v>
      </c>
      <c r="C981">
        <v>0</v>
      </c>
      <c r="D981">
        <v>1</v>
      </c>
      <c r="E981">
        <v>1</v>
      </c>
      <c r="F981">
        <v>0</v>
      </c>
      <c r="G981">
        <v>0</v>
      </c>
      <c r="H981">
        <v>0</v>
      </c>
      <c r="I981" t="str" cm="1">
        <f t="array" ref="I981">TEXT(SUM(10^Code_Mask*(Cohort[[#This Row],[Fetal Pilot Scans, validated or not]:[Has child had an 18 month assessment.  NB this includes limited data, courtesy assessments etc]]&gt;0)),"0000000")</f>
        <v>1100000</v>
      </c>
      <c r="M981" s="1" t="str">
        <f>VLOOKUP(Cohort[[#This Row],[Code]],Codes[],COLUMN(Codes[[#Headers],[Meaning]]),FALSE)</f>
        <v>Fetal scan + term scan, not assessed</v>
      </c>
      <c r="N981" s="1" t="str">
        <f>VLOOKUP(Cohort[[#This Row],[Code]],Codes[],COLUMN(Codes[[#Headers],[Parents Demographic]]),FALSE)</f>
        <v>Yes</v>
      </c>
      <c r="O981" s="1" t="str">
        <f>VLOOKUP(Cohort[[#This Row],[Code]],Codes[],COLUMN(Codes[[#Headers],[Mother''s Past Medical History]]),FALSE)</f>
        <v>Yes</v>
      </c>
      <c r="P981" s="1" t="str">
        <f>VLOOKUP(Cohort[[#This Row],[Code]],Codes[],COLUMN(Codes[[#Headers],[EDD + Mode of Conception]]),FALSE)</f>
        <v>Yes</v>
      </c>
      <c r="Q981" s="1" t="str">
        <f>VLOOKUP(Cohort[[#This Row],[Code]],Codes[],COLUMN(Codes[[#Headers],[Late Pregnancy History]]),FALSE)</f>
        <v>Yes</v>
      </c>
      <c r="R981" s="1" t="str">
        <f>VLOOKUP(Cohort[[#This Row],[Code]],Codes[],COLUMN(Codes[[#Headers],[Labour History]]),FALSE)</f>
        <v>Yes</v>
      </c>
      <c r="S981" s="1" t="str">
        <f>VLOOKUP(Cohort[[#This Row],[Code]],Codes[],COLUMN(Codes[[#Headers],[Baby Background Information]]),FALSE)</f>
        <v>Yes</v>
      </c>
      <c r="T981" s="1" t="str">
        <f>VLOOKUP(Cohort[[#This Row],[Code]],Codes[],COLUMN(Codes[[#Headers],[EPDS]]),FALSE)</f>
        <v>Yes</v>
      </c>
      <c r="U981" s="1" t="str">
        <f>VLOOKUP(Cohort[[#This Row],[Code]],Codes[],COLUMN(Codes[[#Headers],[Mother''s Medications]]),FALSE)</f>
        <v>Yes</v>
      </c>
      <c r="V981" s="1" t="str">
        <f>VLOOKUP(Cohort[[#This Row],[Code]],Codes[],COLUMN(Codes[[#Headers],[Baby Medications]]),FALSE)</f>
        <v>Yes</v>
      </c>
      <c r="W981" s="1" t="str">
        <f>VLOOKUP(Cohort[[#This Row],[Code]],Codes[],COLUMN(Codes[[#Headers],[Obstetric Histpry]]),FALSE)</f>
        <v>Yes</v>
      </c>
      <c r="X981" s="1" t="str">
        <f>VLOOKUP(Cohort[[#This Row],[Code]],Codes[],COLUMN(Codes[[#Headers],[18 Month Follow on Data]]),FALSE)</f>
        <v>No</v>
      </c>
    </row>
    <row r="982" spans="1:24" x14ac:dyDescent="0.2">
      <c r="A982" t="s">
        <v>995</v>
      </c>
      <c r="B982">
        <v>0</v>
      </c>
      <c r="C982">
        <v>0</v>
      </c>
      <c r="D982">
        <v>1</v>
      </c>
      <c r="E982">
        <v>1</v>
      </c>
      <c r="F982">
        <v>0</v>
      </c>
      <c r="G982">
        <v>0</v>
      </c>
      <c r="H982">
        <v>0</v>
      </c>
      <c r="I982" t="str" cm="1">
        <f t="array" ref="I982">TEXT(SUM(10^Code_Mask*(Cohort[[#This Row],[Fetal Pilot Scans, validated or not]:[Has child had an 18 month assessment.  NB this includes limited data, courtesy assessments etc]]&gt;0)),"0000000")</f>
        <v>1100000</v>
      </c>
      <c r="M982" s="1" t="str">
        <f>VLOOKUP(Cohort[[#This Row],[Code]],Codes[],COLUMN(Codes[[#Headers],[Meaning]]),FALSE)</f>
        <v>Fetal scan + term scan, not assessed</v>
      </c>
      <c r="N982" s="1" t="str">
        <f>VLOOKUP(Cohort[[#This Row],[Code]],Codes[],COLUMN(Codes[[#Headers],[Parents Demographic]]),FALSE)</f>
        <v>Yes</v>
      </c>
      <c r="O982" s="1" t="str">
        <f>VLOOKUP(Cohort[[#This Row],[Code]],Codes[],COLUMN(Codes[[#Headers],[Mother''s Past Medical History]]),FALSE)</f>
        <v>Yes</v>
      </c>
      <c r="P982" s="1" t="str">
        <f>VLOOKUP(Cohort[[#This Row],[Code]],Codes[],COLUMN(Codes[[#Headers],[EDD + Mode of Conception]]),FALSE)</f>
        <v>Yes</v>
      </c>
      <c r="Q982" s="1" t="str">
        <f>VLOOKUP(Cohort[[#This Row],[Code]],Codes[],COLUMN(Codes[[#Headers],[Late Pregnancy History]]),FALSE)</f>
        <v>Yes</v>
      </c>
      <c r="R982" s="1" t="str">
        <f>VLOOKUP(Cohort[[#This Row],[Code]],Codes[],COLUMN(Codes[[#Headers],[Labour History]]),FALSE)</f>
        <v>Yes</v>
      </c>
      <c r="S982" s="1" t="str">
        <f>VLOOKUP(Cohort[[#This Row],[Code]],Codes[],COLUMN(Codes[[#Headers],[Baby Background Information]]),FALSE)</f>
        <v>Yes</v>
      </c>
      <c r="T982" s="1" t="str">
        <f>VLOOKUP(Cohort[[#This Row],[Code]],Codes[],COLUMN(Codes[[#Headers],[EPDS]]),FALSE)</f>
        <v>Yes</v>
      </c>
      <c r="U982" s="1" t="str">
        <f>VLOOKUP(Cohort[[#This Row],[Code]],Codes[],COLUMN(Codes[[#Headers],[Mother''s Medications]]),FALSE)</f>
        <v>Yes</v>
      </c>
      <c r="V982" s="1" t="str">
        <f>VLOOKUP(Cohort[[#This Row],[Code]],Codes[],COLUMN(Codes[[#Headers],[Baby Medications]]),FALSE)</f>
        <v>Yes</v>
      </c>
      <c r="W982" s="1" t="str">
        <f>VLOOKUP(Cohort[[#This Row],[Code]],Codes[],COLUMN(Codes[[#Headers],[Obstetric Histpry]]),FALSE)</f>
        <v>Yes</v>
      </c>
      <c r="X982" s="1" t="str">
        <f>VLOOKUP(Cohort[[#This Row],[Code]],Codes[],COLUMN(Codes[[#Headers],[18 Month Follow on Data]]),FALSE)</f>
        <v>No</v>
      </c>
    </row>
    <row r="983" spans="1:24" x14ac:dyDescent="0.2">
      <c r="A983" t="s">
        <v>996</v>
      </c>
      <c r="B983">
        <v>0</v>
      </c>
      <c r="C983">
        <v>0</v>
      </c>
      <c r="D983">
        <v>1</v>
      </c>
      <c r="E983">
        <v>0</v>
      </c>
      <c r="F983">
        <v>0</v>
      </c>
      <c r="G983">
        <v>0</v>
      </c>
      <c r="H983">
        <v>0</v>
      </c>
      <c r="I983" t="str" cm="1">
        <f t="array" ref="I983">TEXT(SUM(10^Code_Mask*(Cohort[[#This Row],[Fetal Pilot Scans, validated or not]:[Has child had an 18 month assessment.  NB this includes limited data, courtesy assessments etc]]&gt;0)),"0000000")</f>
        <v>1000000</v>
      </c>
      <c r="M983" s="1" t="str">
        <f>VLOOKUP(Cohort[[#This Row],[Code]],Codes[],COLUMN(Codes[[#Headers],[Meaning]]),FALSE)</f>
        <v>Fetal scan, no other scans, not assessed</v>
      </c>
      <c r="N983" s="1" t="str">
        <f>VLOOKUP(Cohort[[#This Row],[Code]],Codes[],COLUMN(Codes[[#Headers],[Parents Demographic]]),FALSE)</f>
        <v>Yes</v>
      </c>
      <c r="O983" s="1" t="str">
        <f>VLOOKUP(Cohort[[#This Row],[Code]],Codes[],COLUMN(Codes[[#Headers],[Mother''s Past Medical History]]),FALSE)</f>
        <v>Yes</v>
      </c>
      <c r="P983" s="1" t="str">
        <f>VLOOKUP(Cohort[[#This Row],[Code]],Codes[],COLUMN(Codes[[#Headers],[EDD + Mode of Conception]]),FALSE)</f>
        <v>Yes</v>
      </c>
      <c r="Q983" s="1" t="str">
        <f>VLOOKUP(Cohort[[#This Row],[Code]],Codes[],COLUMN(Codes[[#Headers],[Late Pregnancy History]]),FALSE)</f>
        <v>Yes</v>
      </c>
      <c r="R983" s="1" t="str">
        <f>VLOOKUP(Cohort[[#This Row],[Code]],Codes[],COLUMN(Codes[[#Headers],[Labour History]]),FALSE)</f>
        <v>Yes</v>
      </c>
      <c r="S983" s="1" t="str">
        <f>VLOOKUP(Cohort[[#This Row],[Code]],Codes[],COLUMN(Codes[[#Headers],[Baby Background Information]]),FALSE)</f>
        <v>Yes</v>
      </c>
      <c r="T983" s="1" t="str">
        <f>VLOOKUP(Cohort[[#This Row],[Code]],Codes[],COLUMN(Codes[[#Headers],[EPDS]]),FALSE)</f>
        <v>Yes</v>
      </c>
      <c r="U983" s="1" t="str">
        <f>VLOOKUP(Cohort[[#This Row],[Code]],Codes[],COLUMN(Codes[[#Headers],[Mother''s Medications]]),FALSE)</f>
        <v>Yes</v>
      </c>
      <c r="V983" s="1" t="str">
        <f>VLOOKUP(Cohort[[#This Row],[Code]],Codes[],COLUMN(Codes[[#Headers],[Baby Medications]]),FALSE)</f>
        <v>Yes</v>
      </c>
      <c r="W983" s="1" t="str">
        <f>VLOOKUP(Cohort[[#This Row],[Code]],Codes[],COLUMN(Codes[[#Headers],[Obstetric Histpry]]),FALSE)</f>
        <v>Yes</v>
      </c>
      <c r="X983" s="1" t="str">
        <f>VLOOKUP(Cohort[[#This Row],[Code]],Codes[],COLUMN(Codes[[#Headers],[18 Month Follow on Data]]),FALSE)</f>
        <v>No</v>
      </c>
    </row>
    <row r="984" spans="1:24" x14ac:dyDescent="0.2">
      <c r="A984" t="s">
        <v>997</v>
      </c>
      <c r="B984">
        <v>0</v>
      </c>
      <c r="C984">
        <v>0</v>
      </c>
      <c r="D984">
        <v>0</v>
      </c>
      <c r="E984">
        <v>1</v>
      </c>
      <c r="F984">
        <v>0</v>
      </c>
      <c r="G984">
        <v>0</v>
      </c>
      <c r="H984">
        <v>0</v>
      </c>
      <c r="I984" t="str" cm="1">
        <f t="array" ref="I984">TEXT(SUM(10^Code_Mask*(Cohort[[#This Row],[Fetal Pilot Scans, validated or not]:[Has child had an 18 month assessment.  NB this includes limited data, courtesy assessments etc]]&gt;0)),"0000000")</f>
        <v>0100000</v>
      </c>
      <c r="M984" s="1" t="str">
        <f>VLOOKUP(Cohort[[#This Row],[Code]],Codes[],COLUMN(Codes[[#Headers],[Meaning]]),FALSE)</f>
        <v>Term scan, not assessed</v>
      </c>
      <c r="N984" s="1" t="str">
        <f>VLOOKUP(Cohort[[#This Row],[Code]],Codes[],COLUMN(Codes[[#Headers],[Parents Demographic]]),FALSE)</f>
        <v>Yes</v>
      </c>
      <c r="O984" s="1" t="str">
        <f>VLOOKUP(Cohort[[#This Row],[Code]],Codes[],COLUMN(Codes[[#Headers],[Mother''s Past Medical History]]),FALSE)</f>
        <v>Yes</v>
      </c>
      <c r="P984" s="1" t="str">
        <f>VLOOKUP(Cohort[[#This Row],[Code]],Codes[],COLUMN(Codes[[#Headers],[EDD + Mode of Conception]]),FALSE)</f>
        <v>Yes</v>
      </c>
      <c r="Q984" s="1" t="str">
        <f>VLOOKUP(Cohort[[#This Row],[Code]],Codes[],COLUMN(Codes[[#Headers],[Late Pregnancy History]]),FALSE)</f>
        <v>Yes</v>
      </c>
      <c r="R984" s="1" t="str">
        <f>VLOOKUP(Cohort[[#This Row],[Code]],Codes[],COLUMN(Codes[[#Headers],[Labour History]]),FALSE)</f>
        <v>Yes</v>
      </c>
      <c r="S984" s="1" t="str">
        <f>VLOOKUP(Cohort[[#This Row],[Code]],Codes[],COLUMN(Codes[[#Headers],[Baby Background Information]]),FALSE)</f>
        <v>Yes</v>
      </c>
      <c r="T984" s="1" t="str">
        <f>VLOOKUP(Cohort[[#This Row],[Code]],Codes[],COLUMN(Codes[[#Headers],[EPDS]]),FALSE)</f>
        <v>Yes</v>
      </c>
      <c r="U984" s="1" t="str">
        <f>VLOOKUP(Cohort[[#This Row],[Code]],Codes[],COLUMN(Codes[[#Headers],[Mother''s Medications]]),FALSE)</f>
        <v>Yes</v>
      </c>
      <c r="V984" s="1" t="str">
        <f>VLOOKUP(Cohort[[#This Row],[Code]],Codes[],COLUMN(Codes[[#Headers],[Baby Medications]]),FALSE)</f>
        <v>Yes</v>
      </c>
      <c r="W984" s="1" t="str">
        <f>VLOOKUP(Cohort[[#This Row],[Code]],Codes[],COLUMN(Codes[[#Headers],[Obstetric Histpry]]),FALSE)</f>
        <v>Yes</v>
      </c>
      <c r="X984" s="1" t="str">
        <f>VLOOKUP(Cohort[[#This Row],[Code]],Codes[],COLUMN(Codes[[#Headers],[18 Month Follow on Data]]),FALSE)</f>
        <v>No</v>
      </c>
    </row>
    <row r="985" spans="1:24" x14ac:dyDescent="0.2">
      <c r="A985" t="s">
        <v>998</v>
      </c>
      <c r="B985">
        <v>0</v>
      </c>
      <c r="C985">
        <v>0</v>
      </c>
      <c r="D985">
        <v>0</v>
      </c>
      <c r="E985">
        <v>0</v>
      </c>
      <c r="F985">
        <v>1</v>
      </c>
      <c r="G985">
        <v>0</v>
      </c>
      <c r="H985">
        <v>0</v>
      </c>
      <c r="I985" t="str" cm="1">
        <f t="array" ref="I985">TEXT(SUM(10^Code_Mask*(Cohort[[#This Row],[Fetal Pilot Scans, validated or not]:[Has child had an 18 month assessment.  NB this includes limited data, courtesy assessments etc]]&gt;0)),"0000000")</f>
        <v>0010000</v>
      </c>
      <c r="M985" s="1" t="str">
        <f>VLOOKUP(Cohort[[#This Row],[Code]],Codes[],COLUMN(Codes[[#Headers],[Meaning]]),FALSE)</f>
        <v>Pre-term scan, no other scans, not assessed</v>
      </c>
      <c r="N985" s="1" t="str">
        <f>VLOOKUP(Cohort[[#This Row],[Code]],Codes[],COLUMN(Codes[[#Headers],[Parents Demographic]]),FALSE)</f>
        <v>Yes</v>
      </c>
      <c r="O985" s="1" t="str">
        <f>VLOOKUP(Cohort[[#This Row],[Code]],Codes[],COLUMN(Codes[[#Headers],[Mother''s Past Medical History]]),FALSE)</f>
        <v>Yes</v>
      </c>
      <c r="P985" s="1" t="str">
        <f>VLOOKUP(Cohort[[#This Row],[Code]],Codes[],COLUMN(Codes[[#Headers],[EDD + Mode of Conception]]),FALSE)</f>
        <v>Yes</v>
      </c>
      <c r="Q985" s="1" t="str">
        <f>VLOOKUP(Cohort[[#This Row],[Code]],Codes[],COLUMN(Codes[[#Headers],[Late Pregnancy History]]),FALSE)</f>
        <v>Yes</v>
      </c>
      <c r="R985" s="1" t="str">
        <f>VLOOKUP(Cohort[[#This Row],[Code]],Codes[],COLUMN(Codes[[#Headers],[Labour History]]),FALSE)</f>
        <v>Yes</v>
      </c>
      <c r="S985" s="1" t="str">
        <f>VLOOKUP(Cohort[[#This Row],[Code]],Codes[],COLUMN(Codes[[#Headers],[Baby Background Information]]),FALSE)</f>
        <v>Yes</v>
      </c>
      <c r="T985" s="1" t="str">
        <f>VLOOKUP(Cohort[[#This Row],[Code]],Codes[],COLUMN(Codes[[#Headers],[EPDS]]),FALSE)</f>
        <v>Yes</v>
      </c>
      <c r="U985" s="1" t="str">
        <f>VLOOKUP(Cohort[[#This Row],[Code]],Codes[],COLUMN(Codes[[#Headers],[Mother''s Medications]]),FALSE)</f>
        <v>Yes</v>
      </c>
      <c r="V985" s="1" t="str">
        <f>VLOOKUP(Cohort[[#This Row],[Code]],Codes[],COLUMN(Codes[[#Headers],[Baby Medications]]),FALSE)</f>
        <v>Yes</v>
      </c>
      <c r="W985" s="1" t="str">
        <f>VLOOKUP(Cohort[[#This Row],[Code]],Codes[],COLUMN(Codes[[#Headers],[Obstetric Histpry]]),FALSE)</f>
        <v>Yes</v>
      </c>
      <c r="X985" s="1" t="str">
        <f>VLOOKUP(Cohort[[#This Row],[Code]],Codes[],COLUMN(Codes[[#Headers],[18 Month Follow on Data]]),FALSE)</f>
        <v>No</v>
      </c>
    </row>
    <row r="986" spans="1:24" x14ac:dyDescent="0.2">
      <c r="A986" t="s">
        <v>999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1</v>
      </c>
      <c r="H986">
        <v>0</v>
      </c>
      <c r="I986" t="str" cm="1">
        <f t="array" ref="I986">TEXT(SUM(10^Code_Mask*(Cohort[[#This Row],[Fetal Pilot Scans, validated or not]:[Has child had an 18 month assessment.  NB this includes limited data, courtesy assessments etc]]&gt;0)),"0000000")</f>
        <v>0001000</v>
      </c>
      <c r="M986" s="1" t="str">
        <f>VLOOKUP(Cohort[[#This Row],[Code]],Codes[],COLUMN(Codes[[#Headers],[Meaning]]),FALSE)</f>
        <v>Pre-term_at term only, no other scans not assessed</v>
      </c>
      <c r="N986" s="1" t="str">
        <f>VLOOKUP(Cohort[[#This Row],[Code]],Codes[],COLUMN(Codes[[#Headers],[Parents Demographic]]),FALSE)</f>
        <v>Yes</v>
      </c>
      <c r="O986" s="1" t="str">
        <f>VLOOKUP(Cohort[[#This Row],[Code]],Codes[],COLUMN(Codes[[#Headers],[Mother''s Past Medical History]]),FALSE)</f>
        <v>Yes</v>
      </c>
      <c r="P986" s="1" t="str">
        <f>VLOOKUP(Cohort[[#This Row],[Code]],Codes[],COLUMN(Codes[[#Headers],[EDD + Mode of Conception]]),FALSE)</f>
        <v>Yes</v>
      </c>
      <c r="Q986" s="1" t="str">
        <f>VLOOKUP(Cohort[[#This Row],[Code]],Codes[],COLUMN(Codes[[#Headers],[Late Pregnancy History]]),FALSE)</f>
        <v>Yes</v>
      </c>
      <c r="R986" s="1" t="str">
        <f>VLOOKUP(Cohort[[#This Row],[Code]],Codes[],COLUMN(Codes[[#Headers],[Labour History]]),FALSE)</f>
        <v>Yes</v>
      </c>
      <c r="S986" s="1" t="str">
        <f>VLOOKUP(Cohort[[#This Row],[Code]],Codes[],COLUMN(Codes[[#Headers],[Baby Background Information]]),FALSE)</f>
        <v>Yes</v>
      </c>
      <c r="T986" s="1" t="str">
        <f>VLOOKUP(Cohort[[#This Row],[Code]],Codes[],COLUMN(Codes[[#Headers],[EPDS]]),FALSE)</f>
        <v>Yes</v>
      </c>
      <c r="U986" s="1" t="str">
        <f>VLOOKUP(Cohort[[#This Row],[Code]],Codes[],COLUMN(Codes[[#Headers],[Mother''s Medications]]),FALSE)</f>
        <v>Yes</v>
      </c>
      <c r="V986" s="1" t="str">
        <f>VLOOKUP(Cohort[[#This Row],[Code]],Codes[],COLUMN(Codes[[#Headers],[Baby Medications]]),FALSE)</f>
        <v>Yes</v>
      </c>
      <c r="W986" s="1" t="str">
        <f>VLOOKUP(Cohort[[#This Row],[Code]],Codes[],COLUMN(Codes[[#Headers],[Obstetric Histpry]]),FALSE)</f>
        <v>Yes</v>
      </c>
      <c r="X986" s="1" t="str">
        <f>VLOOKUP(Cohort[[#This Row],[Code]],Codes[],COLUMN(Codes[[#Headers],[18 Month Follow on Data]]),FALSE)</f>
        <v>No</v>
      </c>
    </row>
    <row r="987" spans="1:24" x14ac:dyDescent="0.2">
      <c r="A987" t="s">
        <v>1000</v>
      </c>
      <c r="B987">
        <v>0</v>
      </c>
      <c r="C987">
        <v>0</v>
      </c>
      <c r="D987">
        <v>1</v>
      </c>
      <c r="E987">
        <v>1</v>
      </c>
      <c r="F987">
        <v>0</v>
      </c>
      <c r="G987">
        <v>0</v>
      </c>
      <c r="H987">
        <v>0</v>
      </c>
      <c r="I987" t="str" cm="1">
        <f t="array" ref="I987">TEXT(SUM(10^Code_Mask*(Cohort[[#This Row],[Fetal Pilot Scans, validated or not]:[Has child had an 18 month assessment.  NB this includes limited data, courtesy assessments etc]]&gt;0)),"0000000")</f>
        <v>1100000</v>
      </c>
      <c r="M987" s="1" t="str">
        <f>VLOOKUP(Cohort[[#This Row],[Code]],Codes[],COLUMN(Codes[[#Headers],[Meaning]]),FALSE)</f>
        <v>Fetal scan + term scan, not assessed</v>
      </c>
      <c r="N987" s="1" t="str">
        <f>VLOOKUP(Cohort[[#This Row],[Code]],Codes[],COLUMN(Codes[[#Headers],[Parents Demographic]]),FALSE)</f>
        <v>Yes</v>
      </c>
      <c r="O987" s="1" t="str">
        <f>VLOOKUP(Cohort[[#This Row],[Code]],Codes[],COLUMN(Codes[[#Headers],[Mother''s Past Medical History]]),FALSE)</f>
        <v>Yes</v>
      </c>
      <c r="P987" s="1" t="str">
        <f>VLOOKUP(Cohort[[#This Row],[Code]],Codes[],COLUMN(Codes[[#Headers],[EDD + Mode of Conception]]),FALSE)</f>
        <v>Yes</v>
      </c>
      <c r="Q987" s="1" t="str">
        <f>VLOOKUP(Cohort[[#This Row],[Code]],Codes[],COLUMN(Codes[[#Headers],[Late Pregnancy History]]),FALSE)</f>
        <v>Yes</v>
      </c>
      <c r="R987" s="1" t="str">
        <f>VLOOKUP(Cohort[[#This Row],[Code]],Codes[],COLUMN(Codes[[#Headers],[Labour History]]),FALSE)</f>
        <v>Yes</v>
      </c>
      <c r="S987" s="1" t="str">
        <f>VLOOKUP(Cohort[[#This Row],[Code]],Codes[],COLUMN(Codes[[#Headers],[Baby Background Information]]),FALSE)</f>
        <v>Yes</v>
      </c>
      <c r="T987" s="1" t="str">
        <f>VLOOKUP(Cohort[[#This Row],[Code]],Codes[],COLUMN(Codes[[#Headers],[EPDS]]),FALSE)</f>
        <v>Yes</v>
      </c>
      <c r="U987" s="1" t="str">
        <f>VLOOKUP(Cohort[[#This Row],[Code]],Codes[],COLUMN(Codes[[#Headers],[Mother''s Medications]]),FALSE)</f>
        <v>Yes</v>
      </c>
      <c r="V987" s="1" t="str">
        <f>VLOOKUP(Cohort[[#This Row],[Code]],Codes[],COLUMN(Codes[[#Headers],[Baby Medications]]),FALSE)</f>
        <v>Yes</v>
      </c>
      <c r="W987" s="1" t="str">
        <f>VLOOKUP(Cohort[[#This Row],[Code]],Codes[],COLUMN(Codes[[#Headers],[Obstetric Histpry]]),FALSE)</f>
        <v>Yes</v>
      </c>
      <c r="X987" s="1" t="str">
        <f>VLOOKUP(Cohort[[#This Row],[Code]],Codes[],COLUMN(Codes[[#Headers],[18 Month Follow on Data]]),FALSE)</f>
        <v>No</v>
      </c>
    </row>
    <row r="988" spans="1:24" x14ac:dyDescent="0.2">
      <c r="A988" t="s">
        <v>1001</v>
      </c>
      <c r="B988">
        <v>0</v>
      </c>
      <c r="C988">
        <v>0</v>
      </c>
      <c r="D988">
        <v>1</v>
      </c>
      <c r="E988">
        <v>0</v>
      </c>
      <c r="F988">
        <v>0</v>
      </c>
      <c r="G988">
        <v>0</v>
      </c>
      <c r="H988">
        <v>0</v>
      </c>
      <c r="I988" t="str" cm="1">
        <f t="array" ref="I988">TEXT(SUM(10^Code_Mask*(Cohort[[#This Row],[Fetal Pilot Scans, validated or not]:[Has child had an 18 month assessment.  NB this includes limited data, courtesy assessments etc]]&gt;0)),"0000000")</f>
        <v>1000000</v>
      </c>
      <c r="M988" s="1" t="str">
        <f>VLOOKUP(Cohort[[#This Row],[Code]],Codes[],COLUMN(Codes[[#Headers],[Meaning]]),FALSE)</f>
        <v>Fetal scan, no other scans, not assessed</v>
      </c>
      <c r="N988" s="1" t="str">
        <f>VLOOKUP(Cohort[[#This Row],[Code]],Codes[],COLUMN(Codes[[#Headers],[Parents Demographic]]),FALSE)</f>
        <v>Yes</v>
      </c>
      <c r="O988" s="1" t="str">
        <f>VLOOKUP(Cohort[[#This Row],[Code]],Codes[],COLUMN(Codes[[#Headers],[Mother''s Past Medical History]]),FALSE)</f>
        <v>Yes</v>
      </c>
      <c r="P988" s="1" t="str">
        <f>VLOOKUP(Cohort[[#This Row],[Code]],Codes[],COLUMN(Codes[[#Headers],[EDD + Mode of Conception]]),FALSE)</f>
        <v>Yes</v>
      </c>
      <c r="Q988" s="1" t="str">
        <f>VLOOKUP(Cohort[[#This Row],[Code]],Codes[],COLUMN(Codes[[#Headers],[Late Pregnancy History]]),FALSE)</f>
        <v>Yes</v>
      </c>
      <c r="R988" s="1" t="str">
        <f>VLOOKUP(Cohort[[#This Row],[Code]],Codes[],COLUMN(Codes[[#Headers],[Labour History]]),FALSE)</f>
        <v>Yes</v>
      </c>
      <c r="S988" s="1" t="str">
        <f>VLOOKUP(Cohort[[#This Row],[Code]],Codes[],COLUMN(Codes[[#Headers],[Baby Background Information]]),FALSE)</f>
        <v>Yes</v>
      </c>
      <c r="T988" s="1" t="str">
        <f>VLOOKUP(Cohort[[#This Row],[Code]],Codes[],COLUMN(Codes[[#Headers],[EPDS]]),FALSE)</f>
        <v>Yes</v>
      </c>
      <c r="U988" s="1" t="str">
        <f>VLOOKUP(Cohort[[#This Row],[Code]],Codes[],COLUMN(Codes[[#Headers],[Mother''s Medications]]),FALSE)</f>
        <v>Yes</v>
      </c>
      <c r="V988" s="1" t="str">
        <f>VLOOKUP(Cohort[[#This Row],[Code]],Codes[],COLUMN(Codes[[#Headers],[Baby Medications]]),FALSE)</f>
        <v>Yes</v>
      </c>
      <c r="W988" s="1" t="str">
        <f>VLOOKUP(Cohort[[#This Row],[Code]],Codes[],COLUMN(Codes[[#Headers],[Obstetric Histpry]]),FALSE)</f>
        <v>Yes</v>
      </c>
      <c r="X988" s="1" t="str">
        <f>VLOOKUP(Cohort[[#This Row],[Code]],Codes[],COLUMN(Codes[[#Headers],[18 Month Follow on Data]]),FALSE)</f>
        <v>No</v>
      </c>
    </row>
    <row r="989" spans="1:24" x14ac:dyDescent="0.2">
      <c r="A989" t="s">
        <v>1002</v>
      </c>
      <c r="B989">
        <v>0</v>
      </c>
      <c r="C989">
        <v>0</v>
      </c>
      <c r="D989">
        <v>1</v>
      </c>
      <c r="E989">
        <v>1</v>
      </c>
      <c r="F989">
        <v>0</v>
      </c>
      <c r="G989">
        <v>0</v>
      </c>
      <c r="H989">
        <v>0</v>
      </c>
      <c r="I989" t="str" cm="1">
        <f t="array" ref="I989">TEXT(SUM(10^Code_Mask*(Cohort[[#This Row],[Fetal Pilot Scans, validated or not]:[Has child had an 18 month assessment.  NB this includes limited data, courtesy assessments etc]]&gt;0)),"0000000")</f>
        <v>1100000</v>
      </c>
      <c r="M989" s="1" t="str">
        <f>VLOOKUP(Cohort[[#This Row],[Code]],Codes[],COLUMN(Codes[[#Headers],[Meaning]]),FALSE)</f>
        <v>Fetal scan + term scan, not assessed</v>
      </c>
      <c r="N989" s="1" t="str">
        <f>VLOOKUP(Cohort[[#This Row],[Code]],Codes[],COLUMN(Codes[[#Headers],[Parents Demographic]]),FALSE)</f>
        <v>Yes</v>
      </c>
      <c r="O989" s="1" t="str">
        <f>VLOOKUP(Cohort[[#This Row],[Code]],Codes[],COLUMN(Codes[[#Headers],[Mother''s Past Medical History]]),FALSE)</f>
        <v>Yes</v>
      </c>
      <c r="P989" s="1" t="str">
        <f>VLOOKUP(Cohort[[#This Row],[Code]],Codes[],COLUMN(Codes[[#Headers],[EDD + Mode of Conception]]),FALSE)</f>
        <v>Yes</v>
      </c>
      <c r="Q989" s="1" t="str">
        <f>VLOOKUP(Cohort[[#This Row],[Code]],Codes[],COLUMN(Codes[[#Headers],[Late Pregnancy History]]),FALSE)</f>
        <v>Yes</v>
      </c>
      <c r="R989" s="1" t="str">
        <f>VLOOKUP(Cohort[[#This Row],[Code]],Codes[],COLUMN(Codes[[#Headers],[Labour History]]),FALSE)</f>
        <v>Yes</v>
      </c>
      <c r="S989" s="1" t="str">
        <f>VLOOKUP(Cohort[[#This Row],[Code]],Codes[],COLUMN(Codes[[#Headers],[Baby Background Information]]),FALSE)</f>
        <v>Yes</v>
      </c>
      <c r="T989" s="1" t="str">
        <f>VLOOKUP(Cohort[[#This Row],[Code]],Codes[],COLUMN(Codes[[#Headers],[EPDS]]),FALSE)</f>
        <v>Yes</v>
      </c>
      <c r="U989" s="1" t="str">
        <f>VLOOKUP(Cohort[[#This Row],[Code]],Codes[],COLUMN(Codes[[#Headers],[Mother''s Medications]]),FALSE)</f>
        <v>Yes</v>
      </c>
      <c r="V989" s="1" t="str">
        <f>VLOOKUP(Cohort[[#This Row],[Code]],Codes[],COLUMN(Codes[[#Headers],[Baby Medications]]),FALSE)</f>
        <v>Yes</v>
      </c>
      <c r="W989" s="1" t="str">
        <f>VLOOKUP(Cohort[[#This Row],[Code]],Codes[],COLUMN(Codes[[#Headers],[Obstetric Histpry]]),FALSE)</f>
        <v>Yes</v>
      </c>
      <c r="X989" s="1" t="str">
        <f>VLOOKUP(Cohort[[#This Row],[Code]],Codes[],COLUMN(Codes[[#Headers],[18 Month Follow on Data]]),FALSE)</f>
        <v>No</v>
      </c>
    </row>
    <row r="990" spans="1:24" x14ac:dyDescent="0.2">
      <c r="A990" t="s">
        <v>1003</v>
      </c>
      <c r="B990">
        <v>0</v>
      </c>
      <c r="C990">
        <v>0</v>
      </c>
      <c r="D990">
        <v>1</v>
      </c>
      <c r="E990">
        <v>1</v>
      </c>
      <c r="F990">
        <v>0</v>
      </c>
      <c r="G990">
        <v>0</v>
      </c>
      <c r="H990">
        <v>0</v>
      </c>
      <c r="I990" t="str" cm="1">
        <f t="array" ref="I990">TEXT(SUM(10^Code_Mask*(Cohort[[#This Row],[Fetal Pilot Scans, validated or not]:[Has child had an 18 month assessment.  NB this includes limited data, courtesy assessments etc]]&gt;0)),"0000000")</f>
        <v>1100000</v>
      </c>
      <c r="M990" s="1" t="str">
        <f>VLOOKUP(Cohort[[#This Row],[Code]],Codes[],COLUMN(Codes[[#Headers],[Meaning]]),FALSE)</f>
        <v>Fetal scan + term scan, not assessed</v>
      </c>
      <c r="N990" s="1" t="str">
        <f>VLOOKUP(Cohort[[#This Row],[Code]],Codes[],COLUMN(Codes[[#Headers],[Parents Demographic]]),FALSE)</f>
        <v>Yes</v>
      </c>
      <c r="O990" s="1" t="str">
        <f>VLOOKUP(Cohort[[#This Row],[Code]],Codes[],COLUMN(Codes[[#Headers],[Mother''s Past Medical History]]),FALSE)</f>
        <v>Yes</v>
      </c>
      <c r="P990" s="1" t="str">
        <f>VLOOKUP(Cohort[[#This Row],[Code]],Codes[],COLUMN(Codes[[#Headers],[EDD + Mode of Conception]]),FALSE)</f>
        <v>Yes</v>
      </c>
      <c r="Q990" s="1" t="str">
        <f>VLOOKUP(Cohort[[#This Row],[Code]],Codes[],COLUMN(Codes[[#Headers],[Late Pregnancy History]]),FALSE)</f>
        <v>Yes</v>
      </c>
      <c r="R990" s="1" t="str">
        <f>VLOOKUP(Cohort[[#This Row],[Code]],Codes[],COLUMN(Codes[[#Headers],[Labour History]]),FALSE)</f>
        <v>Yes</v>
      </c>
      <c r="S990" s="1" t="str">
        <f>VLOOKUP(Cohort[[#This Row],[Code]],Codes[],COLUMN(Codes[[#Headers],[Baby Background Information]]),FALSE)</f>
        <v>Yes</v>
      </c>
      <c r="T990" s="1" t="str">
        <f>VLOOKUP(Cohort[[#This Row],[Code]],Codes[],COLUMN(Codes[[#Headers],[EPDS]]),FALSE)</f>
        <v>Yes</v>
      </c>
      <c r="U990" s="1" t="str">
        <f>VLOOKUP(Cohort[[#This Row],[Code]],Codes[],COLUMN(Codes[[#Headers],[Mother''s Medications]]),FALSE)</f>
        <v>Yes</v>
      </c>
      <c r="V990" s="1" t="str">
        <f>VLOOKUP(Cohort[[#This Row],[Code]],Codes[],COLUMN(Codes[[#Headers],[Baby Medications]]),FALSE)</f>
        <v>Yes</v>
      </c>
      <c r="W990" s="1" t="str">
        <f>VLOOKUP(Cohort[[#This Row],[Code]],Codes[],COLUMN(Codes[[#Headers],[Obstetric Histpry]]),FALSE)</f>
        <v>Yes</v>
      </c>
      <c r="X990" s="1" t="str">
        <f>VLOOKUP(Cohort[[#This Row],[Code]],Codes[],COLUMN(Codes[[#Headers],[18 Month Follow on Data]]),FALSE)</f>
        <v>No</v>
      </c>
    </row>
    <row r="991" spans="1:24" x14ac:dyDescent="0.2">
      <c r="A991" t="s">
        <v>1004</v>
      </c>
      <c r="B991">
        <v>0</v>
      </c>
      <c r="C991">
        <v>0</v>
      </c>
      <c r="D991">
        <v>1</v>
      </c>
      <c r="E991">
        <v>0</v>
      </c>
      <c r="F991">
        <v>0</v>
      </c>
      <c r="G991">
        <v>0</v>
      </c>
      <c r="H991">
        <v>0</v>
      </c>
      <c r="I991" t="str" cm="1">
        <f t="array" ref="I991">TEXT(SUM(10^Code_Mask*(Cohort[[#This Row],[Fetal Pilot Scans, validated or not]:[Has child had an 18 month assessment.  NB this includes limited data, courtesy assessments etc]]&gt;0)),"0000000")</f>
        <v>1000000</v>
      </c>
      <c r="M991" s="1" t="str">
        <f>VLOOKUP(Cohort[[#This Row],[Code]],Codes[],COLUMN(Codes[[#Headers],[Meaning]]),FALSE)</f>
        <v>Fetal scan, no other scans, not assessed</v>
      </c>
      <c r="N991" s="1" t="str">
        <f>VLOOKUP(Cohort[[#This Row],[Code]],Codes[],COLUMN(Codes[[#Headers],[Parents Demographic]]),FALSE)</f>
        <v>Yes</v>
      </c>
      <c r="O991" s="1" t="str">
        <f>VLOOKUP(Cohort[[#This Row],[Code]],Codes[],COLUMN(Codes[[#Headers],[Mother''s Past Medical History]]),FALSE)</f>
        <v>Yes</v>
      </c>
      <c r="P991" s="1" t="str">
        <f>VLOOKUP(Cohort[[#This Row],[Code]],Codes[],COLUMN(Codes[[#Headers],[EDD + Mode of Conception]]),FALSE)</f>
        <v>Yes</v>
      </c>
      <c r="Q991" s="1" t="str">
        <f>VLOOKUP(Cohort[[#This Row],[Code]],Codes[],COLUMN(Codes[[#Headers],[Late Pregnancy History]]),FALSE)</f>
        <v>Yes</v>
      </c>
      <c r="R991" s="1" t="str">
        <f>VLOOKUP(Cohort[[#This Row],[Code]],Codes[],COLUMN(Codes[[#Headers],[Labour History]]),FALSE)</f>
        <v>Yes</v>
      </c>
      <c r="S991" s="1" t="str">
        <f>VLOOKUP(Cohort[[#This Row],[Code]],Codes[],COLUMN(Codes[[#Headers],[Baby Background Information]]),FALSE)</f>
        <v>Yes</v>
      </c>
      <c r="T991" s="1" t="str">
        <f>VLOOKUP(Cohort[[#This Row],[Code]],Codes[],COLUMN(Codes[[#Headers],[EPDS]]),FALSE)</f>
        <v>Yes</v>
      </c>
      <c r="U991" s="1" t="str">
        <f>VLOOKUP(Cohort[[#This Row],[Code]],Codes[],COLUMN(Codes[[#Headers],[Mother''s Medications]]),FALSE)</f>
        <v>Yes</v>
      </c>
      <c r="V991" s="1" t="str">
        <f>VLOOKUP(Cohort[[#This Row],[Code]],Codes[],COLUMN(Codes[[#Headers],[Baby Medications]]),FALSE)</f>
        <v>Yes</v>
      </c>
      <c r="W991" s="1" t="str">
        <f>VLOOKUP(Cohort[[#This Row],[Code]],Codes[],COLUMN(Codes[[#Headers],[Obstetric Histpry]]),FALSE)</f>
        <v>Yes</v>
      </c>
      <c r="X991" s="1" t="str">
        <f>VLOOKUP(Cohort[[#This Row],[Code]],Codes[],COLUMN(Codes[[#Headers],[18 Month Follow on Data]]),FALSE)</f>
        <v>No</v>
      </c>
    </row>
    <row r="992" spans="1:24" x14ac:dyDescent="0.2">
      <c r="A992" t="s">
        <v>1005</v>
      </c>
      <c r="B992">
        <v>0</v>
      </c>
      <c r="C992">
        <v>0</v>
      </c>
      <c r="D992">
        <v>1</v>
      </c>
      <c r="E992">
        <v>1</v>
      </c>
      <c r="F992">
        <v>0</v>
      </c>
      <c r="G992">
        <v>0</v>
      </c>
      <c r="H992">
        <v>0</v>
      </c>
      <c r="I992" t="str" cm="1">
        <f t="array" ref="I992">TEXT(SUM(10^Code_Mask*(Cohort[[#This Row],[Fetal Pilot Scans, validated or not]:[Has child had an 18 month assessment.  NB this includes limited data, courtesy assessments etc]]&gt;0)),"0000000")</f>
        <v>1100000</v>
      </c>
      <c r="M992" s="1" t="str">
        <f>VLOOKUP(Cohort[[#This Row],[Code]],Codes[],COLUMN(Codes[[#Headers],[Meaning]]),FALSE)</f>
        <v>Fetal scan + term scan, not assessed</v>
      </c>
      <c r="N992" s="1" t="str">
        <f>VLOOKUP(Cohort[[#This Row],[Code]],Codes[],COLUMN(Codes[[#Headers],[Parents Demographic]]),FALSE)</f>
        <v>Yes</v>
      </c>
      <c r="O992" s="1" t="str">
        <f>VLOOKUP(Cohort[[#This Row],[Code]],Codes[],COLUMN(Codes[[#Headers],[Mother''s Past Medical History]]),FALSE)</f>
        <v>Yes</v>
      </c>
      <c r="P992" s="1" t="str">
        <f>VLOOKUP(Cohort[[#This Row],[Code]],Codes[],COLUMN(Codes[[#Headers],[EDD + Mode of Conception]]),FALSE)</f>
        <v>Yes</v>
      </c>
      <c r="Q992" s="1" t="str">
        <f>VLOOKUP(Cohort[[#This Row],[Code]],Codes[],COLUMN(Codes[[#Headers],[Late Pregnancy History]]),FALSE)</f>
        <v>Yes</v>
      </c>
      <c r="R992" s="1" t="str">
        <f>VLOOKUP(Cohort[[#This Row],[Code]],Codes[],COLUMN(Codes[[#Headers],[Labour History]]),FALSE)</f>
        <v>Yes</v>
      </c>
      <c r="S992" s="1" t="str">
        <f>VLOOKUP(Cohort[[#This Row],[Code]],Codes[],COLUMN(Codes[[#Headers],[Baby Background Information]]),FALSE)</f>
        <v>Yes</v>
      </c>
      <c r="T992" s="1" t="str">
        <f>VLOOKUP(Cohort[[#This Row],[Code]],Codes[],COLUMN(Codes[[#Headers],[EPDS]]),FALSE)</f>
        <v>Yes</v>
      </c>
      <c r="U992" s="1" t="str">
        <f>VLOOKUP(Cohort[[#This Row],[Code]],Codes[],COLUMN(Codes[[#Headers],[Mother''s Medications]]),FALSE)</f>
        <v>Yes</v>
      </c>
      <c r="V992" s="1" t="str">
        <f>VLOOKUP(Cohort[[#This Row],[Code]],Codes[],COLUMN(Codes[[#Headers],[Baby Medications]]),FALSE)</f>
        <v>Yes</v>
      </c>
      <c r="W992" s="1" t="str">
        <f>VLOOKUP(Cohort[[#This Row],[Code]],Codes[],COLUMN(Codes[[#Headers],[Obstetric Histpry]]),FALSE)</f>
        <v>Yes</v>
      </c>
      <c r="X992" s="1" t="str">
        <f>VLOOKUP(Cohort[[#This Row],[Code]],Codes[],COLUMN(Codes[[#Headers],[18 Month Follow on Data]]),FALSE)</f>
        <v>No</v>
      </c>
    </row>
    <row r="993" spans="1:24" x14ac:dyDescent="0.2">
      <c r="A993" t="s">
        <v>1006</v>
      </c>
      <c r="B993">
        <v>0</v>
      </c>
      <c r="C993">
        <v>0</v>
      </c>
      <c r="D993">
        <v>1</v>
      </c>
      <c r="E993">
        <v>0</v>
      </c>
      <c r="F993">
        <v>0</v>
      </c>
      <c r="G993">
        <v>0</v>
      </c>
      <c r="H993">
        <v>0</v>
      </c>
      <c r="I993" t="str" cm="1">
        <f t="array" ref="I993">TEXT(SUM(10^Code_Mask*(Cohort[[#This Row],[Fetal Pilot Scans, validated or not]:[Has child had an 18 month assessment.  NB this includes limited data, courtesy assessments etc]]&gt;0)),"0000000")</f>
        <v>1000000</v>
      </c>
      <c r="M993" s="1" t="str">
        <f>VLOOKUP(Cohort[[#This Row],[Code]],Codes[],COLUMN(Codes[[#Headers],[Meaning]]),FALSE)</f>
        <v>Fetal scan, no other scans, not assessed</v>
      </c>
      <c r="N993" s="1" t="str">
        <f>VLOOKUP(Cohort[[#This Row],[Code]],Codes[],COLUMN(Codes[[#Headers],[Parents Demographic]]),FALSE)</f>
        <v>Yes</v>
      </c>
      <c r="O993" s="1" t="str">
        <f>VLOOKUP(Cohort[[#This Row],[Code]],Codes[],COLUMN(Codes[[#Headers],[Mother''s Past Medical History]]),FALSE)</f>
        <v>Yes</v>
      </c>
      <c r="P993" s="1" t="str">
        <f>VLOOKUP(Cohort[[#This Row],[Code]],Codes[],COLUMN(Codes[[#Headers],[EDD + Mode of Conception]]),FALSE)</f>
        <v>Yes</v>
      </c>
      <c r="Q993" s="1" t="str">
        <f>VLOOKUP(Cohort[[#This Row],[Code]],Codes[],COLUMN(Codes[[#Headers],[Late Pregnancy History]]),FALSE)</f>
        <v>Yes</v>
      </c>
      <c r="R993" s="1" t="str">
        <f>VLOOKUP(Cohort[[#This Row],[Code]],Codes[],COLUMN(Codes[[#Headers],[Labour History]]),FALSE)</f>
        <v>Yes</v>
      </c>
      <c r="S993" s="1" t="str">
        <f>VLOOKUP(Cohort[[#This Row],[Code]],Codes[],COLUMN(Codes[[#Headers],[Baby Background Information]]),FALSE)</f>
        <v>Yes</v>
      </c>
      <c r="T993" s="1" t="str">
        <f>VLOOKUP(Cohort[[#This Row],[Code]],Codes[],COLUMN(Codes[[#Headers],[EPDS]]),FALSE)</f>
        <v>Yes</v>
      </c>
      <c r="U993" s="1" t="str">
        <f>VLOOKUP(Cohort[[#This Row],[Code]],Codes[],COLUMN(Codes[[#Headers],[Mother''s Medications]]),FALSE)</f>
        <v>Yes</v>
      </c>
      <c r="V993" s="1" t="str">
        <f>VLOOKUP(Cohort[[#This Row],[Code]],Codes[],COLUMN(Codes[[#Headers],[Baby Medications]]),FALSE)</f>
        <v>Yes</v>
      </c>
      <c r="W993" s="1" t="str">
        <f>VLOOKUP(Cohort[[#This Row],[Code]],Codes[],COLUMN(Codes[[#Headers],[Obstetric Histpry]]),FALSE)</f>
        <v>Yes</v>
      </c>
      <c r="X993" s="1" t="str">
        <f>VLOOKUP(Cohort[[#This Row],[Code]],Codes[],COLUMN(Codes[[#Headers],[18 Month Follow on Data]]),FALSE)</f>
        <v>No</v>
      </c>
    </row>
    <row r="994" spans="1:24" x14ac:dyDescent="0.2">
      <c r="A994" t="s">
        <v>1007</v>
      </c>
      <c r="B994">
        <v>0</v>
      </c>
      <c r="C994">
        <v>0</v>
      </c>
      <c r="D994">
        <v>1</v>
      </c>
      <c r="E994">
        <v>1</v>
      </c>
      <c r="F994">
        <v>0</v>
      </c>
      <c r="G994">
        <v>0</v>
      </c>
      <c r="H994">
        <v>0</v>
      </c>
      <c r="I994" t="str" cm="1">
        <f t="array" ref="I994">TEXT(SUM(10^Code_Mask*(Cohort[[#This Row],[Fetal Pilot Scans, validated or not]:[Has child had an 18 month assessment.  NB this includes limited data, courtesy assessments etc]]&gt;0)),"0000000")</f>
        <v>1100000</v>
      </c>
      <c r="M994" s="1" t="str">
        <f>VLOOKUP(Cohort[[#This Row],[Code]],Codes[],COLUMN(Codes[[#Headers],[Meaning]]),FALSE)</f>
        <v>Fetal scan + term scan, not assessed</v>
      </c>
      <c r="N994" s="1" t="str">
        <f>VLOOKUP(Cohort[[#This Row],[Code]],Codes[],COLUMN(Codes[[#Headers],[Parents Demographic]]),FALSE)</f>
        <v>Yes</v>
      </c>
      <c r="O994" s="1" t="str">
        <f>VLOOKUP(Cohort[[#This Row],[Code]],Codes[],COLUMN(Codes[[#Headers],[Mother''s Past Medical History]]),FALSE)</f>
        <v>Yes</v>
      </c>
      <c r="P994" s="1" t="str">
        <f>VLOOKUP(Cohort[[#This Row],[Code]],Codes[],COLUMN(Codes[[#Headers],[EDD + Mode of Conception]]),FALSE)</f>
        <v>Yes</v>
      </c>
      <c r="Q994" s="1" t="str">
        <f>VLOOKUP(Cohort[[#This Row],[Code]],Codes[],COLUMN(Codes[[#Headers],[Late Pregnancy History]]),FALSE)</f>
        <v>Yes</v>
      </c>
      <c r="R994" s="1" t="str">
        <f>VLOOKUP(Cohort[[#This Row],[Code]],Codes[],COLUMN(Codes[[#Headers],[Labour History]]),FALSE)</f>
        <v>Yes</v>
      </c>
      <c r="S994" s="1" t="str">
        <f>VLOOKUP(Cohort[[#This Row],[Code]],Codes[],COLUMN(Codes[[#Headers],[Baby Background Information]]),FALSE)</f>
        <v>Yes</v>
      </c>
      <c r="T994" s="1" t="str">
        <f>VLOOKUP(Cohort[[#This Row],[Code]],Codes[],COLUMN(Codes[[#Headers],[EPDS]]),FALSE)</f>
        <v>Yes</v>
      </c>
      <c r="U994" s="1" t="str">
        <f>VLOOKUP(Cohort[[#This Row],[Code]],Codes[],COLUMN(Codes[[#Headers],[Mother''s Medications]]),FALSE)</f>
        <v>Yes</v>
      </c>
      <c r="V994" s="1" t="str">
        <f>VLOOKUP(Cohort[[#This Row],[Code]],Codes[],COLUMN(Codes[[#Headers],[Baby Medications]]),FALSE)</f>
        <v>Yes</v>
      </c>
      <c r="W994" s="1" t="str">
        <f>VLOOKUP(Cohort[[#This Row],[Code]],Codes[],COLUMN(Codes[[#Headers],[Obstetric Histpry]]),FALSE)</f>
        <v>Yes</v>
      </c>
      <c r="X994" s="1" t="str">
        <f>VLOOKUP(Cohort[[#This Row],[Code]],Codes[],COLUMN(Codes[[#Headers],[18 Month Follow on Data]]),FALSE)</f>
        <v>No</v>
      </c>
    </row>
    <row r="995" spans="1:24" ht="34" x14ac:dyDescent="0.2">
      <c r="A995" t="s">
        <v>1008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 t="str" cm="1">
        <f t="array" ref="I995">TEXT(SUM(10^Code_Mask*(Cohort[[#This Row],[Fetal Pilot Scans, validated or not]:[Has child had an 18 month assessment.  NB this includes limited data, courtesy assessments etc]]&gt;0)),"0000000")</f>
        <v>0000000</v>
      </c>
      <c r="L995" s="1" t="s">
        <v>1212</v>
      </c>
      <c r="M995" s="1" t="str">
        <f>VLOOKUP(Cohort[[#This Row],[Code]],Codes[],COLUMN(Codes[[#Headers],[Meaning]]),FALSE)</f>
        <v>No dHCP data at ll.  ?Enrolment, ?Baby Born, ?EPDS but not cleaned</v>
      </c>
      <c r="N995" s="1" t="str">
        <f>VLOOKUP(Cohort[[#This Row],[Code]],Codes[],COLUMN(Codes[[#Headers],[Parents Demographic]]),FALSE)</f>
        <v>No</v>
      </c>
      <c r="O995" s="1" t="str">
        <f>VLOOKUP(Cohort[[#This Row],[Code]],Codes[],COLUMN(Codes[[#Headers],[Mother''s Past Medical History]]),FALSE)</f>
        <v>No</v>
      </c>
      <c r="P995" s="1" t="str">
        <f>VLOOKUP(Cohort[[#This Row],[Code]],Codes[],COLUMN(Codes[[#Headers],[EDD + Mode of Conception]]),FALSE)</f>
        <v>No</v>
      </c>
      <c r="Q995" s="1" t="str">
        <f>VLOOKUP(Cohort[[#This Row],[Code]],Codes[],COLUMN(Codes[[#Headers],[Late Pregnancy History]]),FALSE)</f>
        <v>No</v>
      </c>
      <c r="R995" s="1" t="str">
        <f>VLOOKUP(Cohort[[#This Row],[Code]],Codes[],COLUMN(Codes[[#Headers],[Labour History]]),FALSE)</f>
        <v>No</v>
      </c>
      <c r="S995" s="1" t="str">
        <f>VLOOKUP(Cohort[[#This Row],[Code]],Codes[],COLUMN(Codes[[#Headers],[Baby Background Information]]),FALSE)</f>
        <v>No</v>
      </c>
      <c r="T995" s="1" t="str">
        <f>VLOOKUP(Cohort[[#This Row],[Code]],Codes[],COLUMN(Codes[[#Headers],[EPDS]]),FALSE)</f>
        <v>No</v>
      </c>
      <c r="U995" s="1" t="str">
        <f>VLOOKUP(Cohort[[#This Row],[Code]],Codes[],COLUMN(Codes[[#Headers],[Mother''s Medications]]),FALSE)</f>
        <v>No</v>
      </c>
      <c r="V995" s="1" t="str">
        <f>VLOOKUP(Cohort[[#This Row],[Code]],Codes[],COLUMN(Codes[[#Headers],[Baby Medications]]),FALSE)</f>
        <v>No</v>
      </c>
      <c r="W995" s="1" t="str">
        <f>VLOOKUP(Cohort[[#This Row],[Code]],Codes[],COLUMN(Codes[[#Headers],[Obstetric Histpry]]),FALSE)</f>
        <v>No</v>
      </c>
      <c r="X995" s="1" t="str">
        <f>VLOOKUP(Cohort[[#This Row],[Code]],Codes[],COLUMN(Codes[[#Headers],[18 Month Follow on Data]]),FALSE)</f>
        <v>No</v>
      </c>
    </row>
    <row r="996" spans="1:24" x14ac:dyDescent="0.2">
      <c r="A996" t="s">
        <v>1009</v>
      </c>
      <c r="B996">
        <v>0</v>
      </c>
      <c r="C996">
        <v>0</v>
      </c>
      <c r="D996">
        <v>1</v>
      </c>
      <c r="E996">
        <v>1</v>
      </c>
      <c r="F996">
        <v>0</v>
      </c>
      <c r="G996">
        <v>0</v>
      </c>
      <c r="H996">
        <v>0</v>
      </c>
      <c r="I996" t="str" cm="1">
        <f t="array" ref="I996">TEXT(SUM(10^Code_Mask*(Cohort[[#This Row],[Fetal Pilot Scans, validated or not]:[Has child had an 18 month assessment.  NB this includes limited data, courtesy assessments etc]]&gt;0)),"0000000")</f>
        <v>1100000</v>
      </c>
      <c r="M996" s="1" t="str">
        <f>VLOOKUP(Cohort[[#This Row],[Code]],Codes[],COLUMN(Codes[[#Headers],[Meaning]]),FALSE)</f>
        <v>Fetal scan + term scan, not assessed</v>
      </c>
      <c r="N996" s="1" t="str">
        <f>VLOOKUP(Cohort[[#This Row],[Code]],Codes[],COLUMN(Codes[[#Headers],[Parents Demographic]]),FALSE)</f>
        <v>Yes</v>
      </c>
      <c r="O996" s="1" t="str">
        <f>VLOOKUP(Cohort[[#This Row],[Code]],Codes[],COLUMN(Codes[[#Headers],[Mother''s Past Medical History]]),FALSE)</f>
        <v>Yes</v>
      </c>
      <c r="P996" s="1" t="str">
        <f>VLOOKUP(Cohort[[#This Row],[Code]],Codes[],COLUMN(Codes[[#Headers],[EDD + Mode of Conception]]),FALSE)</f>
        <v>Yes</v>
      </c>
      <c r="Q996" s="1" t="str">
        <f>VLOOKUP(Cohort[[#This Row],[Code]],Codes[],COLUMN(Codes[[#Headers],[Late Pregnancy History]]),FALSE)</f>
        <v>Yes</v>
      </c>
      <c r="R996" s="1" t="str">
        <f>VLOOKUP(Cohort[[#This Row],[Code]],Codes[],COLUMN(Codes[[#Headers],[Labour History]]),FALSE)</f>
        <v>Yes</v>
      </c>
      <c r="S996" s="1" t="str">
        <f>VLOOKUP(Cohort[[#This Row],[Code]],Codes[],COLUMN(Codes[[#Headers],[Baby Background Information]]),FALSE)</f>
        <v>Yes</v>
      </c>
      <c r="T996" s="1" t="str">
        <f>VLOOKUP(Cohort[[#This Row],[Code]],Codes[],COLUMN(Codes[[#Headers],[EPDS]]),FALSE)</f>
        <v>Yes</v>
      </c>
      <c r="U996" s="1" t="str">
        <f>VLOOKUP(Cohort[[#This Row],[Code]],Codes[],COLUMN(Codes[[#Headers],[Mother''s Medications]]),FALSE)</f>
        <v>Yes</v>
      </c>
      <c r="V996" s="1" t="str">
        <f>VLOOKUP(Cohort[[#This Row],[Code]],Codes[],COLUMN(Codes[[#Headers],[Baby Medications]]),FALSE)</f>
        <v>Yes</v>
      </c>
      <c r="W996" s="1" t="str">
        <f>VLOOKUP(Cohort[[#This Row],[Code]],Codes[],COLUMN(Codes[[#Headers],[Obstetric Histpry]]),FALSE)</f>
        <v>Yes</v>
      </c>
      <c r="X996" s="1" t="str">
        <f>VLOOKUP(Cohort[[#This Row],[Code]],Codes[],COLUMN(Codes[[#Headers],[18 Month Follow on Data]]),FALSE)</f>
        <v>No</v>
      </c>
    </row>
    <row r="997" spans="1:24" x14ac:dyDescent="0.2">
      <c r="A997" t="s">
        <v>1010</v>
      </c>
      <c r="B997">
        <v>0</v>
      </c>
      <c r="C997">
        <v>0</v>
      </c>
      <c r="D997">
        <v>1</v>
      </c>
      <c r="E997">
        <v>0</v>
      </c>
      <c r="F997">
        <v>0</v>
      </c>
      <c r="G997">
        <v>0</v>
      </c>
      <c r="H997">
        <v>0</v>
      </c>
      <c r="I997" t="str" cm="1">
        <f t="array" ref="I997">TEXT(SUM(10^Code_Mask*(Cohort[[#This Row],[Fetal Pilot Scans, validated or not]:[Has child had an 18 month assessment.  NB this includes limited data, courtesy assessments etc]]&gt;0)),"0000000")</f>
        <v>1000000</v>
      </c>
      <c r="M997" s="1" t="str">
        <f>VLOOKUP(Cohort[[#This Row],[Code]],Codes[],COLUMN(Codes[[#Headers],[Meaning]]),FALSE)</f>
        <v>Fetal scan, no other scans, not assessed</v>
      </c>
      <c r="N997" s="1" t="str">
        <f>VLOOKUP(Cohort[[#This Row],[Code]],Codes[],COLUMN(Codes[[#Headers],[Parents Demographic]]),FALSE)</f>
        <v>Yes</v>
      </c>
      <c r="O997" s="1" t="str">
        <f>VLOOKUP(Cohort[[#This Row],[Code]],Codes[],COLUMN(Codes[[#Headers],[Mother''s Past Medical History]]),FALSE)</f>
        <v>Yes</v>
      </c>
      <c r="P997" s="1" t="str">
        <f>VLOOKUP(Cohort[[#This Row],[Code]],Codes[],COLUMN(Codes[[#Headers],[EDD + Mode of Conception]]),FALSE)</f>
        <v>Yes</v>
      </c>
      <c r="Q997" s="1" t="str">
        <f>VLOOKUP(Cohort[[#This Row],[Code]],Codes[],COLUMN(Codes[[#Headers],[Late Pregnancy History]]),FALSE)</f>
        <v>Yes</v>
      </c>
      <c r="R997" s="1" t="str">
        <f>VLOOKUP(Cohort[[#This Row],[Code]],Codes[],COLUMN(Codes[[#Headers],[Labour History]]),FALSE)</f>
        <v>Yes</v>
      </c>
      <c r="S997" s="1" t="str">
        <f>VLOOKUP(Cohort[[#This Row],[Code]],Codes[],COLUMN(Codes[[#Headers],[Baby Background Information]]),FALSE)</f>
        <v>Yes</v>
      </c>
      <c r="T997" s="1" t="str">
        <f>VLOOKUP(Cohort[[#This Row],[Code]],Codes[],COLUMN(Codes[[#Headers],[EPDS]]),FALSE)</f>
        <v>Yes</v>
      </c>
      <c r="U997" s="1" t="str">
        <f>VLOOKUP(Cohort[[#This Row],[Code]],Codes[],COLUMN(Codes[[#Headers],[Mother''s Medications]]),FALSE)</f>
        <v>Yes</v>
      </c>
      <c r="V997" s="1" t="str">
        <f>VLOOKUP(Cohort[[#This Row],[Code]],Codes[],COLUMN(Codes[[#Headers],[Baby Medications]]),FALSE)</f>
        <v>Yes</v>
      </c>
      <c r="W997" s="1" t="str">
        <f>VLOOKUP(Cohort[[#This Row],[Code]],Codes[],COLUMN(Codes[[#Headers],[Obstetric Histpry]]),FALSE)</f>
        <v>Yes</v>
      </c>
      <c r="X997" s="1" t="str">
        <f>VLOOKUP(Cohort[[#This Row],[Code]],Codes[],COLUMN(Codes[[#Headers],[18 Month Follow on Data]]),FALSE)</f>
        <v>No</v>
      </c>
    </row>
    <row r="998" spans="1:24" x14ac:dyDescent="0.2">
      <c r="A998" t="s">
        <v>1011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1</v>
      </c>
      <c r="H998">
        <v>0</v>
      </c>
      <c r="I998" t="str" cm="1">
        <f t="array" ref="I998">TEXT(SUM(10^Code_Mask*(Cohort[[#This Row],[Fetal Pilot Scans, validated or not]:[Has child had an 18 month assessment.  NB this includes limited data, courtesy assessments etc]]&gt;0)),"0000000")</f>
        <v>0001000</v>
      </c>
      <c r="M998" s="1" t="str">
        <f>VLOOKUP(Cohort[[#This Row],[Code]],Codes[],COLUMN(Codes[[#Headers],[Meaning]]),FALSE)</f>
        <v>Pre-term_at term only, no other scans not assessed</v>
      </c>
      <c r="N998" s="1" t="str">
        <f>VLOOKUP(Cohort[[#This Row],[Code]],Codes[],COLUMN(Codes[[#Headers],[Parents Demographic]]),FALSE)</f>
        <v>Yes</v>
      </c>
      <c r="O998" s="1" t="str">
        <f>VLOOKUP(Cohort[[#This Row],[Code]],Codes[],COLUMN(Codes[[#Headers],[Mother''s Past Medical History]]),FALSE)</f>
        <v>Yes</v>
      </c>
      <c r="P998" s="1" t="str">
        <f>VLOOKUP(Cohort[[#This Row],[Code]],Codes[],COLUMN(Codes[[#Headers],[EDD + Mode of Conception]]),FALSE)</f>
        <v>Yes</v>
      </c>
      <c r="Q998" s="1" t="str">
        <f>VLOOKUP(Cohort[[#This Row],[Code]],Codes[],COLUMN(Codes[[#Headers],[Late Pregnancy History]]),FALSE)</f>
        <v>Yes</v>
      </c>
      <c r="R998" s="1" t="str">
        <f>VLOOKUP(Cohort[[#This Row],[Code]],Codes[],COLUMN(Codes[[#Headers],[Labour History]]),FALSE)</f>
        <v>Yes</v>
      </c>
      <c r="S998" s="1" t="str">
        <f>VLOOKUP(Cohort[[#This Row],[Code]],Codes[],COLUMN(Codes[[#Headers],[Baby Background Information]]),FALSE)</f>
        <v>Yes</v>
      </c>
      <c r="T998" s="1" t="str">
        <f>VLOOKUP(Cohort[[#This Row],[Code]],Codes[],COLUMN(Codes[[#Headers],[EPDS]]),FALSE)</f>
        <v>Yes</v>
      </c>
      <c r="U998" s="1" t="str">
        <f>VLOOKUP(Cohort[[#This Row],[Code]],Codes[],COLUMN(Codes[[#Headers],[Mother''s Medications]]),FALSE)</f>
        <v>Yes</v>
      </c>
      <c r="V998" s="1" t="str">
        <f>VLOOKUP(Cohort[[#This Row],[Code]],Codes[],COLUMN(Codes[[#Headers],[Baby Medications]]),FALSE)</f>
        <v>Yes</v>
      </c>
      <c r="W998" s="1" t="str">
        <f>VLOOKUP(Cohort[[#This Row],[Code]],Codes[],COLUMN(Codes[[#Headers],[Obstetric Histpry]]),FALSE)</f>
        <v>Yes</v>
      </c>
      <c r="X998" s="1" t="str">
        <f>VLOOKUP(Cohort[[#This Row],[Code]],Codes[],COLUMN(Codes[[#Headers],[18 Month Follow on Data]]),FALSE)</f>
        <v>No</v>
      </c>
    </row>
    <row r="999" spans="1:24" x14ac:dyDescent="0.2">
      <c r="A999" t="s">
        <v>1012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1</v>
      </c>
      <c r="H999">
        <v>0</v>
      </c>
      <c r="I999" t="str" cm="1">
        <f t="array" ref="I999">TEXT(SUM(10^Code_Mask*(Cohort[[#This Row],[Fetal Pilot Scans, validated or not]:[Has child had an 18 month assessment.  NB this includes limited data, courtesy assessments etc]]&gt;0)),"0000000")</f>
        <v>0001000</v>
      </c>
      <c r="M999" s="1" t="str">
        <f>VLOOKUP(Cohort[[#This Row],[Code]],Codes[],COLUMN(Codes[[#Headers],[Meaning]]),FALSE)</f>
        <v>Pre-term_at term only, no other scans not assessed</v>
      </c>
      <c r="N999" s="1" t="str">
        <f>VLOOKUP(Cohort[[#This Row],[Code]],Codes[],COLUMN(Codes[[#Headers],[Parents Demographic]]),FALSE)</f>
        <v>Yes</v>
      </c>
      <c r="O999" s="1" t="str">
        <f>VLOOKUP(Cohort[[#This Row],[Code]],Codes[],COLUMN(Codes[[#Headers],[Mother''s Past Medical History]]),FALSE)</f>
        <v>Yes</v>
      </c>
      <c r="P999" s="1" t="str">
        <f>VLOOKUP(Cohort[[#This Row],[Code]],Codes[],COLUMN(Codes[[#Headers],[EDD + Mode of Conception]]),FALSE)</f>
        <v>Yes</v>
      </c>
      <c r="Q999" s="1" t="str">
        <f>VLOOKUP(Cohort[[#This Row],[Code]],Codes[],COLUMN(Codes[[#Headers],[Late Pregnancy History]]),FALSE)</f>
        <v>Yes</v>
      </c>
      <c r="R999" s="1" t="str">
        <f>VLOOKUP(Cohort[[#This Row],[Code]],Codes[],COLUMN(Codes[[#Headers],[Labour History]]),FALSE)</f>
        <v>Yes</v>
      </c>
      <c r="S999" s="1" t="str">
        <f>VLOOKUP(Cohort[[#This Row],[Code]],Codes[],COLUMN(Codes[[#Headers],[Baby Background Information]]),FALSE)</f>
        <v>Yes</v>
      </c>
      <c r="T999" s="1" t="str">
        <f>VLOOKUP(Cohort[[#This Row],[Code]],Codes[],COLUMN(Codes[[#Headers],[EPDS]]),FALSE)</f>
        <v>Yes</v>
      </c>
      <c r="U999" s="1" t="str">
        <f>VLOOKUP(Cohort[[#This Row],[Code]],Codes[],COLUMN(Codes[[#Headers],[Mother''s Medications]]),FALSE)</f>
        <v>Yes</v>
      </c>
      <c r="V999" s="1" t="str">
        <f>VLOOKUP(Cohort[[#This Row],[Code]],Codes[],COLUMN(Codes[[#Headers],[Baby Medications]]),FALSE)</f>
        <v>Yes</v>
      </c>
      <c r="W999" s="1" t="str">
        <f>VLOOKUP(Cohort[[#This Row],[Code]],Codes[],COLUMN(Codes[[#Headers],[Obstetric Histpry]]),FALSE)</f>
        <v>Yes</v>
      </c>
      <c r="X999" s="1" t="str">
        <f>VLOOKUP(Cohort[[#This Row],[Code]],Codes[],COLUMN(Codes[[#Headers],[18 Month Follow on Data]]),FALSE)</f>
        <v>No</v>
      </c>
    </row>
    <row r="1000" spans="1:24" x14ac:dyDescent="0.2">
      <c r="A1000" t="s">
        <v>1013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1</v>
      </c>
      <c r="H1000">
        <v>0</v>
      </c>
      <c r="I1000" t="str" cm="1">
        <f t="array" ref="I1000">TEXT(SUM(10^Code_Mask*(Cohort[[#This Row],[Fetal Pilot Scans, validated or not]:[Has child had an 18 month assessment.  NB this includes limited data, courtesy assessments etc]]&gt;0)),"0000000")</f>
        <v>0001000</v>
      </c>
      <c r="M1000" s="1" t="str">
        <f>VLOOKUP(Cohort[[#This Row],[Code]],Codes[],COLUMN(Codes[[#Headers],[Meaning]]),FALSE)</f>
        <v>Pre-term_at term only, no other scans not assessed</v>
      </c>
      <c r="N1000" s="1" t="str">
        <f>VLOOKUP(Cohort[[#This Row],[Code]],Codes[],COLUMN(Codes[[#Headers],[Parents Demographic]]),FALSE)</f>
        <v>Yes</v>
      </c>
      <c r="O1000" s="1" t="str">
        <f>VLOOKUP(Cohort[[#This Row],[Code]],Codes[],COLUMN(Codes[[#Headers],[Mother''s Past Medical History]]),FALSE)</f>
        <v>Yes</v>
      </c>
      <c r="P1000" s="1" t="str">
        <f>VLOOKUP(Cohort[[#This Row],[Code]],Codes[],COLUMN(Codes[[#Headers],[EDD + Mode of Conception]]),FALSE)</f>
        <v>Yes</v>
      </c>
      <c r="Q1000" s="1" t="str">
        <f>VLOOKUP(Cohort[[#This Row],[Code]],Codes[],COLUMN(Codes[[#Headers],[Late Pregnancy History]]),FALSE)</f>
        <v>Yes</v>
      </c>
      <c r="R1000" s="1" t="str">
        <f>VLOOKUP(Cohort[[#This Row],[Code]],Codes[],COLUMN(Codes[[#Headers],[Labour History]]),FALSE)</f>
        <v>Yes</v>
      </c>
      <c r="S1000" s="1" t="str">
        <f>VLOOKUP(Cohort[[#This Row],[Code]],Codes[],COLUMN(Codes[[#Headers],[Baby Background Information]]),FALSE)</f>
        <v>Yes</v>
      </c>
      <c r="T1000" s="1" t="str">
        <f>VLOOKUP(Cohort[[#This Row],[Code]],Codes[],COLUMN(Codes[[#Headers],[EPDS]]),FALSE)</f>
        <v>Yes</v>
      </c>
      <c r="U1000" s="1" t="str">
        <f>VLOOKUP(Cohort[[#This Row],[Code]],Codes[],COLUMN(Codes[[#Headers],[Mother''s Medications]]),FALSE)</f>
        <v>Yes</v>
      </c>
      <c r="V1000" s="1" t="str">
        <f>VLOOKUP(Cohort[[#This Row],[Code]],Codes[],COLUMN(Codes[[#Headers],[Baby Medications]]),FALSE)</f>
        <v>Yes</v>
      </c>
      <c r="W1000" s="1" t="str">
        <f>VLOOKUP(Cohort[[#This Row],[Code]],Codes[],COLUMN(Codes[[#Headers],[Obstetric Histpry]]),FALSE)</f>
        <v>Yes</v>
      </c>
      <c r="X1000" s="1" t="str">
        <f>VLOOKUP(Cohort[[#This Row],[Code]],Codes[],COLUMN(Codes[[#Headers],[18 Month Follow on Data]]),FALSE)</f>
        <v>No</v>
      </c>
    </row>
    <row r="1001" spans="1:24" x14ac:dyDescent="0.2">
      <c r="A1001" t="s">
        <v>1014</v>
      </c>
      <c r="B1001">
        <v>0</v>
      </c>
      <c r="C1001">
        <v>0</v>
      </c>
      <c r="D1001">
        <v>1</v>
      </c>
      <c r="E1001">
        <v>0</v>
      </c>
      <c r="F1001">
        <v>0</v>
      </c>
      <c r="G1001">
        <v>0</v>
      </c>
      <c r="H1001">
        <v>0</v>
      </c>
      <c r="I1001" t="str" cm="1">
        <f t="array" ref="I1001">TEXT(SUM(10^Code_Mask*(Cohort[[#This Row],[Fetal Pilot Scans, validated or not]:[Has child had an 18 month assessment.  NB this includes limited data, courtesy assessments etc]]&gt;0)),"0000000")</f>
        <v>1000000</v>
      </c>
      <c r="M1001" s="1" t="str">
        <f>VLOOKUP(Cohort[[#This Row],[Code]],Codes[],COLUMN(Codes[[#Headers],[Meaning]]),FALSE)</f>
        <v>Fetal scan, no other scans, not assessed</v>
      </c>
      <c r="N1001" s="1" t="str">
        <f>VLOOKUP(Cohort[[#This Row],[Code]],Codes[],COLUMN(Codes[[#Headers],[Parents Demographic]]),FALSE)</f>
        <v>Yes</v>
      </c>
      <c r="O1001" s="1" t="str">
        <f>VLOOKUP(Cohort[[#This Row],[Code]],Codes[],COLUMN(Codes[[#Headers],[Mother''s Past Medical History]]),FALSE)</f>
        <v>Yes</v>
      </c>
      <c r="P1001" s="1" t="str">
        <f>VLOOKUP(Cohort[[#This Row],[Code]],Codes[],COLUMN(Codes[[#Headers],[EDD + Mode of Conception]]),FALSE)</f>
        <v>Yes</v>
      </c>
      <c r="Q1001" s="1" t="str">
        <f>VLOOKUP(Cohort[[#This Row],[Code]],Codes[],COLUMN(Codes[[#Headers],[Late Pregnancy History]]),FALSE)</f>
        <v>Yes</v>
      </c>
      <c r="R1001" s="1" t="str">
        <f>VLOOKUP(Cohort[[#This Row],[Code]],Codes[],COLUMN(Codes[[#Headers],[Labour History]]),FALSE)</f>
        <v>Yes</v>
      </c>
      <c r="S1001" s="1" t="str">
        <f>VLOOKUP(Cohort[[#This Row],[Code]],Codes[],COLUMN(Codes[[#Headers],[Baby Background Information]]),FALSE)</f>
        <v>Yes</v>
      </c>
      <c r="T1001" s="1" t="str">
        <f>VLOOKUP(Cohort[[#This Row],[Code]],Codes[],COLUMN(Codes[[#Headers],[EPDS]]),FALSE)</f>
        <v>Yes</v>
      </c>
      <c r="U1001" s="1" t="str">
        <f>VLOOKUP(Cohort[[#This Row],[Code]],Codes[],COLUMN(Codes[[#Headers],[Mother''s Medications]]),FALSE)</f>
        <v>Yes</v>
      </c>
      <c r="V1001" s="1" t="str">
        <f>VLOOKUP(Cohort[[#This Row],[Code]],Codes[],COLUMN(Codes[[#Headers],[Baby Medications]]),FALSE)</f>
        <v>Yes</v>
      </c>
      <c r="W1001" s="1" t="str">
        <f>VLOOKUP(Cohort[[#This Row],[Code]],Codes[],COLUMN(Codes[[#Headers],[Obstetric Histpry]]),FALSE)</f>
        <v>Yes</v>
      </c>
      <c r="X1001" s="1" t="str">
        <f>VLOOKUP(Cohort[[#This Row],[Code]],Codes[],COLUMN(Codes[[#Headers],[18 Month Follow on Data]]),FALSE)</f>
        <v>No</v>
      </c>
    </row>
    <row r="1002" spans="1:24" x14ac:dyDescent="0.2">
      <c r="A1002" t="s">
        <v>1015</v>
      </c>
      <c r="B1002">
        <v>0</v>
      </c>
      <c r="C1002">
        <v>0</v>
      </c>
      <c r="D1002">
        <v>2</v>
      </c>
      <c r="E1002">
        <v>0</v>
      </c>
      <c r="F1002">
        <v>0</v>
      </c>
      <c r="G1002">
        <v>0</v>
      </c>
      <c r="H1002">
        <v>0</v>
      </c>
      <c r="I1002" t="str" cm="1">
        <f t="array" ref="I1002">TEXT(SUM(10^Code_Mask*(Cohort[[#This Row],[Fetal Pilot Scans, validated or not]:[Has child had an 18 month assessment.  NB this includes limited data, courtesy assessments etc]]&gt;0)),"0000000")</f>
        <v>1000000</v>
      </c>
      <c r="M1002" s="1" t="str">
        <f>VLOOKUP(Cohort[[#This Row],[Code]],Codes[],COLUMN(Codes[[#Headers],[Meaning]]),FALSE)</f>
        <v>Fetal scan, no other scans, not assessed</v>
      </c>
      <c r="N1002" s="1" t="str">
        <f>VLOOKUP(Cohort[[#This Row],[Code]],Codes[],COLUMN(Codes[[#Headers],[Parents Demographic]]),FALSE)</f>
        <v>Yes</v>
      </c>
      <c r="O1002" s="1" t="str">
        <f>VLOOKUP(Cohort[[#This Row],[Code]],Codes[],COLUMN(Codes[[#Headers],[Mother''s Past Medical History]]),FALSE)</f>
        <v>Yes</v>
      </c>
      <c r="P1002" s="1" t="str">
        <f>VLOOKUP(Cohort[[#This Row],[Code]],Codes[],COLUMN(Codes[[#Headers],[EDD + Mode of Conception]]),FALSE)</f>
        <v>Yes</v>
      </c>
      <c r="Q1002" s="1" t="str">
        <f>VLOOKUP(Cohort[[#This Row],[Code]],Codes[],COLUMN(Codes[[#Headers],[Late Pregnancy History]]),FALSE)</f>
        <v>Yes</v>
      </c>
      <c r="R1002" s="1" t="str">
        <f>VLOOKUP(Cohort[[#This Row],[Code]],Codes[],COLUMN(Codes[[#Headers],[Labour History]]),FALSE)</f>
        <v>Yes</v>
      </c>
      <c r="S1002" s="1" t="str">
        <f>VLOOKUP(Cohort[[#This Row],[Code]],Codes[],COLUMN(Codes[[#Headers],[Baby Background Information]]),FALSE)</f>
        <v>Yes</v>
      </c>
      <c r="T1002" s="1" t="str">
        <f>VLOOKUP(Cohort[[#This Row],[Code]],Codes[],COLUMN(Codes[[#Headers],[EPDS]]),FALSE)</f>
        <v>Yes</v>
      </c>
      <c r="U1002" s="1" t="str">
        <f>VLOOKUP(Cohort[[#This Row],[Code]],Codes[],COLUMN(Codes[[#Headers],[Mother''s Medications]]),FALSE)</f>
        <v>Yes</v>
      </c>
      <c r="V1002" s="1" t="str">
        <f>VLOOKUP(Cohort[[#This Row],[Code]],Codes[],COLUMN(Codes[[#Headers],[Baby Medications]]),FALSE)</f>
        <v>Yes</v>
      </c>
      <c r="W1002" s="1" t="str">
        <f>VLOOKUP(Cohort[[#This Row],[Code]],Codes[],COLUMN(Codes[[#Headers],[Obstetric Histpry]]),FALSE)</f>
        <v>Yes</v>
      </c>
      <c r="X1002" s="1" t="str">
        <f>VLOOKUP(Cohort[[#This Row],[Code]],Codes[],COLUMN(Codes[[#Headers],[18 Month Follow on Data]]),FALSE)</f>
        <v>No</v>
      </c>
    </row>
    <row r="1003" spans="1:24" x14ac:dyDescent="0.2">
      <c r="A1003" t="s">
        <v>1016</v>
      </c>
      <c r="B1003">
        <v>0</v>
      </c>
      <c r="C1003">
        <v>0</v>
      </c>
      <c r="D1003">
        <v>1</v>
      </c>
      <c r="E1003">
        <v>0</v>
      </c>
      <c r="F1003">
        <v>0</v>
      </c>
      <c r="G1003">
        <v>0</v>
      </c>
      <c r="H1003">
        <v>0</v>
      </c>
      <c r="I1003" t="str" cm="1">
        <f t="array" ref="I1003">TEXT(SUM(10^Code_Mask*(Cohort[[#This Row],[Fetal Pilot Scans, validated or not]:[Has child had an 18 month assessment.  NB this includes limited data, courtesy assessments etc]]&gt;0)),"0000000")</f>
        <v>1000000</v>
      </c>
      <c r="M1003" s="1" t="str">
        <f>VLOOKUP(Cohort[[#This Row],[Code]],Codes[],COLUMN(Codes[[#Headers],[Meaning]]),FALSE)</f>
        <v>Fetal scan, no other scans, not assessed</v>
      </c>
      <c r="N1003" s="1" t="str">
        <f>VLOOKUP(Cohort[[#This Row],[Code]],Codes[],COLUMN(Codes[[#Headers],[Parents Demographic]]),FALSE)</f>
        <v>Yes</v>
      </c>
      <c r="O1003" s="1" t="str">
        <f>VLOOKUP(Cohort[[#This Row],[Code]],Codes[],COLUMN(Codes[[#Headers],[Mother''s Past Medical History]]),FALSE)</f>
        <v>Yes</v>
      </c>
      <c r="P1003" s="1" t="str">
        <f>VLOOKUP(Cohort[[#This Row],[Code]],Codes[],COLUMN(Codes[[#Headers],[EDD + Mode of Conception]]),FALSE)</f>
        <v>Yes</v>
      </c>
      <c r="Q1003" s="1" t="str">
        <f>VLOOKUP(Cohort[[#This Row],[Code]],Codes[],COLUMN(Codes[[#Headers],[Late Pregnancy History]]),FALSE)</f>
        <v>Yes</v>
      </c>
      <c r="R1003" s="1" t="str">
        <f>VLOOKUP(Cohort[[#This Row],[Code]],Codes[],COLUMN(Codes[[#Headers],[Labour History]]),FALSE)</f>
        <v>Yes</v>
      </c>
      <c r="S1003" s="1" t="str">
        <f>VLOOKUP(Cohort[[#This Row],[Code]],Codes[],COLUMN(Codes[[#Headers],[Baby Background Information]]),FALSE)</f>
        <v>Yes</v>
      </c>
      <c r="T1003" s="1" t="str">
        <f>VLOOKUP(Cohort[[#This Row],[Code]],Codes[],COLUMN(Codes[[#Headers],[EPDS]]),FALSE)</f>
        <v>Yes</v>
      </c>
      <c r="U1003" s="1" t="str">
        <f>VLOOKUP(Cohort[[#This Row],[Code]],Codes[],COLUMN(Codes[[#Headers],[Mother''s Medications]]),FALSE)</f>
        <v>Yes</v>
      </c>
      <c r="V1003" s="1" t="str">
        <f>VLOOKUP(Cohort[[#This Row],[Code]],Codes[],COLUMN(Codes[[#Headers],[Baby Medications]]),FALSE)</f>
        <v>Yes</v>
      </c>
      <c r="W1003" s="1" t="str">
        <f>VLOOKUP(Cohort[[#This Row],[Code]],Codes[],COLUMN(Codes[[#Headers],[Obstetric Histpry]]),FALSE)</f>
        <v>Yes</v>
      </c>
      <c r="X1003" s="1" t="str">
        <f>VLOOKUP(Cohort[[#This Row],[Code]],Codes[],COLUMN(Codes[[#Headers],[18 Month Follow on Data]]),FALSE)</f>
        <v>No</v>
      </c>
    </row>
    <row r="1004" spans="1:24" x14ac:dyDescent="0.2">
      <c r="A1004" t="s">
        <v>1017</v>
      </c>
      <c r="B1004">
        <v>0</v>
      </c>
      <c r="C1004">
        <v>0</v>
      </c>
      <c r="D1004">
        <v>1</v>
      </c>
      <c r="E1004">
        <v>0</v>
      </c>
      <c r="F1004">
        <v>0</v>
      </c>
      <c r="G1004">
        <v>0</v>
      </c>
      <c r="H1004">
        <v>0</v>
      </c>
      <c r="I1004" t="str" cm="1">
        <f t="array" ref="I1004">TEXT(SUM(10^Code_Mask*(Cohort[[#This Row],[Fetal Pilot Scans, validated or not]:[Has child had an 18 month assessment.  NB this includes limited data, courtesy assessments etc]]&gt;0)),"0000000")</f>
        <v>1000000</v>
      </c>
      <c r="M1004" s="1" t="str">
        <f>VLOOKUP(Cohort[[#This Row],[Code]],Codes[],COLUMN(Codes[[#Headers],[Meaning]]),FALSE)</f>
        <v>Fetal scan, no other scans, not assessed</v>
      </c>
      <c r="N1004" s="1" t="str">
        <f>VLOOKUP(Cohort[[#This Row],[Code]],Codes[],COLUMN(Codes[[#Headers],[Parents Demographic]]),FALSE)</f>
        <v>Yes</v>
      </c>
      <c r="O1004" s="1" t="str">
        <f>VLOOKUP(Cohort[[#This Row],[Code]],Codes[],COLUMN(Codes[[#Headers],[Mother''s Past Medical History]]),FALSE)</f>
        <v>Yes</v>
      </c>
      <c r="P1004" s="1" t="str">
        <f>VLOOKUP(Cohort[[#This Row],[Code]],Codes[],COLUMN(Codes[[#Headers],[EDD + Mode of Conception]]),FALSE)</f>
        <v>Yes</v>
      </c>
      <c r="Q1004" s="1" t="str">
        <f>VLOOKUP(Cohort[[#This Row],[Code]],Codes[],COLUMN(Codes[[#Headers],[Late Pregnancy History]]),FALSE)</f>
        <v>Yes</v>
      </c>
      <c r="R1004" s="1" t="str">
        <f>VLOOKUP(Cohort[[#This Row],[Code]],Codes[],COLUMN(Codes[[#Headers],[Labour History]]),FALSE)</f>
        <v>Yes</v>
      </c>
      <c r="S1004" s="1" t="str">
        <f>VLOOKUP(Cohort[[#This Row],[Code]],Codes[],COLUMN(Codes[[#Headers],[Baby Background Information]]),FALSE)</f>
        <v>Yes</v>
      </c>
      <c r="T1004" s="1" t="str">
        <f>VLOOKUP(Cohort[[#This Row],[Code]],Codes[],COLUMN(Codes[[#Headers],[EPDS]]),FALSE)</f>
        <v>Yes</v>
      </c>
      <c r="U1004" s="1" t="str">
        <f>VLOOKUP(Cohort[[#This Row],[Code]],Codes[],COLUMN(Codes[[#Headers],[Mother''s Medications]]),FALSE)</f>
        <v>Yes</v>
      </c>
      <c r="V1004" s="1" t="str">
        <f>VLOOKUP(Cohort[[#This Row],[Code]],Codes[],COLUMN(Codes[[#Headers],[Baby Medications]]),FALSE)</f>
        <v>Yes</v>
      </c>
      <c r="W1004" s="1" t="str">
        <f>VLOOKUP(Cohort[[#This Row],[Code]],Codes[],COLUMN(Codes[[#Headers],[Obstetric Histpry]]),FALSE)</f>
        <v>Yes</v>
      </c>
      <c r="X1004" s="1" t="str">
        <f>VLOOKUP(Cohort[[#This Row],[Code]],Codes[],COLUMN(Codes[[#Headers],[18 Month Follow on Data]]),FALSE)</f>
        <v>No</v>
      </c>
    </row>
    <row r="1005" spans="1:24" x14ac:dyDescent="0.2">
      <c r="A1005" t="s">
        <v>1018</v>
      </c>
      <c r="B1005">
        <v>0</v>
      </c>
      <c r="C1005">
        <v>0</v>
      </c>
      <c r="D1005">
        <v>1</v>
      </c>
      <c r="E1005">
        <v>0</v>
      </c>
      <c r="F1005">
        <v>0</v>
      </c>
      <c r="G1005">
        <v>0</v>
      </c>
      <c r="H1005">
        <v>0</v>
      </c>
      <c r="I1005" t="str" cm="1">
        <f t="array" ref="I1005">TEXT(SUM(10^Code_Mask*(Cohort[[#This Row],[Fetal Pilot Scans, validated or not]:[Has child had an 18 month assessment.  NB this includes limited data, courtesy assessments etc]]&gt;0)),"0000000")</f>
        <v>1000000</v>
      </c>
      <c r="M1005" s="1" t="str">
        <f>VLOOKUP(Cohort[[#This Row],[Code]],Codes[],COLUMN(Codes[[#Headers],[Meaning]]),FALSE)</f>
        <v>Fetal scan, no other scans, not assessed</v>
      </c>
      <c r="N1005" s="1" t="str">
        <f>VLOOKUP(Cohort[[#This Row],[Code]],Codes[],COLUMN(Codes[[#Headers],[Parents Demographic]]),FALSE)</f>
        <v>Yes</v>
      </c>
      <c r="O1005" s="1" t="str">
        <f>VLOOKUP(Cohort[[#This Row],[Code]],Codes[],COLUMN(Codes[[#Headers],[Mother''s Past Medical History]]),FALSE)</f>
        <v>Yes</v>
      </c>
      <c r="P1005" s="1" t="str">
        <f>VLOOKUP(Cohort[[#This Row],[Code]],Codes[],COLUMN(Codes[[#Headers],[EDD + Mode of Conception]]),FALSE)</f>
        <v>Yes</v>
      </c>
      <c r="Q1005" s="1" t="str">
        <f>VLOOKUP(Cohort[[#This Row],[Code]],Codes[],COLUMN(Codes[[#Headers],[Late Pregnancy History]]),FALSE)</f>
        <v>Yes</v>
      </c>
      <c r="R1005" s="1" t="str">
        <f>VLOOKUP(Cohort[[#This Row],[Code]],Codes[],COLUMN(Codes[[#Headers],[Labour History]]),FALSE)</f>
        <v>Yes</v>
      </c>
      <c r="S1005" s="1" t="str">
        <f>VLOOKUP(Cohort[[#This Row],[Code]],Codes[],COLUMN(Codes[[#Headers],[Baby Background Information]]),FALSE)</f>
        <v>Yes</v>
      </c>
      <c r="T1005" s="1" t="str">
        <f>VLOOKUP(Cohort[[#This Row],[Code]],Codes[],COLUMN(Codes[[#Headers],[EPDS]]),FALSE)</f>
        <v>Yes</v>
      </c>
      <c r="U1005" s="1" t="str">
        <f>VLOOKUP(Cohort[[#This Row],[Code]],Codes[],COLUMN(Codes[[#Headers],[Mother''s Medications]]),FALSE)</f>
        <v>Yes</v>
      </c>
      <c r="V1005" s="1" t="str">
        <f>VLOOKUP(Cohort[[#This Row],[Code]],Codes[],COLUMN(Codes[[#Headers],[Baby Medications]]),FALSE)</f>
        <v>Yes</v>
      </c>
      <c r="W1005" s="1" t="str">
        <f>VLOOKUP(Cohort[[#This Row],[Code]],Codes[],COLUMN(Codes[[#Headers],[Obstetric Histpry]]),FALSE)</f>
        <v>Yes</v>
      </c>
      <c r="X1005" s="1" t="str">
        <f>VLOOKUP(Cohort[[#This Row],[Code]],Codes[],COLUMN(Codes[[#Headers],[18 Month Follow on Data]]),FALSE)</f>
        <v>No</v>
      </c>
    </row>
    <row r="1006" spans="1:24" x14ac:dyDescent="0.2">
      <c r="A1006" t="s">
        <v>1019</v>
      </c>
      <c r="B1006">
        <v>0</v>
      </c>
      <c r="C1006">
        <v>0</v>
      </c>
      <c r="D1006">
        <v>1</v>
      </c>
      <c r="E1006">
        <v>0</v>
      </c>
      <c r="F1006">
        <v>0</v>
      </c>
      <c r="G1006">
        <v>0</v>
      </c>
      <c r="H1006">
        <v>0</v>
      </c>
      <c r="I1006" t="str" cm="1">
        <f t="array" ref="I1006">TEXT(SUM(10^Code_Mask*(Cohort[[#This Row],[Fetal Pilot Scans, validated or not]:[Has child had an 18 month assessment.  NB this includes limited data, courtesy assessments etc]]&gt;0)),"0000000")</f>
        <v>1000000</v>
      </c>
      <c r="M1006" s="1" t="str">
        <f>VLOOKUP(Cohort[[#This Row],[Code]],Codes[],COLUMN(Codes[[#Headers],[Meaning]]),FALSE)</f>
        <v>Fetal scan, no other scans, not assessed</v>
      </c>
      <c r="N1006" s="1" t="str">
        <f>VLOOKUP(Cohort[[#This Row],[Code]],Codes[],COLUMN(Codes[[#Headers],[Parents Demographic]]),FALSE)</f>
        <v>Yes</v>
      </c>
      <c r="O1006" s="1" t="str">
        <f>VLOOKUP(Cohort[[#This Row],[Code]],Codes[],COLUMN(Codes[[#Headers],[Mother''s Past Medical History]]),FALSE)</f>
        <v>Yes</v>
      </c>
      <c r="P1006" s="1" t="str">
        <f>VLOOKUP(Cohort[[#This Row],[Code]],Codes[],COLUMN(Codes[[#Headers],[EDD + Mode of Conception]]),FALSE)</f>
        <v>Yes</v>
      </c>
      <c r="Q1006" s="1" t="str">
        <f>VLOOKUP(Cohort[[#This Row],[Code]],Codes[],COLUMN(Codes[[#Headers],[Late Pregnancy History]]),FALSE)</f>
        <v>Yes</v>
      </c>
      <c r="R1006" s="1" t="str">
        <f>VLOOKUP(Cohort[[#This Row],[Code]],Codes[],COLUMN(Codes[[#Headers],[Labour History]]),FALSE)</f>
        <v>Yes</v>
      </c>
      <c r="S1006" s="1" t="str">
        <f>VLOOKUP(Cohort[[#This Row],[Code]],Codes[],COLUMN(Codes[[#Headers],[Baby Background Information]]),FALSE)</f>
        <v>Yes</v>
      </c>
      <c r="T1006" s="1" t="str">
        <f>VLOOKUP(Cohort[[#This Row],[Code]],Codes[],COLUMN(Codes[[#Headers],[EPDS]]),FALSE)</f>
        <v>Yes</v>
      </c>
      <c r="U1006" s="1" t="str">
        <f>VLOOKUP(Cohort[[#This Row],[Code]],Codes[],COLUMN(Codes[[#Headers],[Mother''s Medications]]),FALSE)</f>
        <v>Yes</v>
      </c>
      <c r="V1006" s="1" t="str">
        <f>VLOOKUP(Cohort[[#This Row],[Code]],Codes[],COLUMN(Codes[[#Headers],[Baby Medications]]),FALSE)</f>
        <v>Yes</v>
      </c>
      <c r="W1006" s="1" t="str">
        <f>VLOOKUP(Cohort[[#This Row],[Code]],Codes[],COLUMN(Codes[[#Headers],[Obstetric Histpry]]),FALSE)</f>
        <v>Yes</v>
      </c>
      <c r="X1006" s="1" t="str">
        <f>VLOOKUP(Cohort[[#This Row],[Code]],Codes[],COLUMN(Codes[[#Headers],[18 Month Follow on Data]]),FALSE)</f>
        <v>No</v>
      </c>
    </row>
    <row r="1007" spans="1:24" x14ac:dyDescent="0.2">
      <c r="A1007" t="s">
        <v>1020</v>
      </c>
      <c r="B1007">
        <v>0</v>
      </c>
      <c r="C1007">
        <v>0</v>
      </c>
      <c r="D1007">
        <v>1</v>
      </c>
      <c r="E1007">
        <v>0</v>
      </c>
      <c r="F1007">
        <v>0</v>
      </c>
      <c r="G1007">
        <v>0</v>
      </c>
      <c r="H1007">
        <v>0</v>
      </c>
      <c r="I1007" t="str" cm="1">
        <f t="array" ref="I1007">TEXT(SUM(10^Code_Mask*(Cohort[[#This Row],[Fetal Pilot Scans, validated or not]:[Has child had an 18 month assessment.  NB this includes limited data, courtesy assessments etc]]&gt;0)),"0000000")</f>
        <v>1000000</v>
      </c>
      <c r="M1007" s="1" t="str">
        <f>VLOOKUP(Cohort[[#This Row],[Code]],Codes[],COLUMN(Codes[[#Headers],[Meaning]]),FALSE)</f>
        <v>Fetal scan, no other scans, not assessed</v>
      </c>
      <c r="N1007" s="1" t="str">
        <f>VLOOKUP(Cohort[[#This Row],[Code]],Codes[],COLUMN(Codes[[#Headers],[Parents Demographic]]),FALSE)</f>
        <v>Yes</v>
      </c>
      <c r="O1007" s="1" t="str">
        <f>VLOOKUP(Cohort[[#This Row],[Code]],Codes[],COLUMN(Codes[[#Headers],[Mother''s Past Medical History]]),FALSE)</f>
        <v>Yes</v>
      </c>
      <c r="P1007" s="1" t="str">
        <f>VLOOKUP(Cohort[[#This Row],[Code]],Codes[],COLUMN(Codes[[#Headers],[EDD + Mode of Conception]]),FALSE)</f>
        <v>Yes</v>
      </c>
      <c r="Q1007" s="1" t="str">
        <f>VLOOKUP(Cohort[[#This Row],[Code]],Codes[],COLUMN(Codes[[#Headers],[Late Pregnancy History]]),FALSE)</f>
        <v>Yes</v>
      </c>
      <c r="R1007" s="1" t="str">
        <f>VLOOKUP(Cohort[[#This Row],[Code]],Codes[],COLUMN(Codes[[#Headers],[Labour History]]),FALSE)</f>
        <v>Yes</v>
      </c>
      <c r="S1007" s="1" t="str">
        <f>VLOOKUP(Cohort[[#This Row],[Code]],Codes[],COLUMN(Codes[[#Headers],[Baby Background Information]]),FALSE)</f>
        <v>Yes</v>
      </c>
      <c r="T1007" s="1" t="str">
        <f>VLOOKUP(Cohort[[#This Row],[Code]],Codes[],COLUMN(Codes[[#Headers],[EPDS]]),FALSE)</f>
        <v>Yes</v>
      </c>
      <c r="U1007" s="1" t="str">
        <f>VLOOKUP(Cohort[[#This Row],[Code]],Codes[],COLUMN(Codes[[#Headers],[Mother''s Medications]]),FALSE)</f>
        <v>Yes</v>
      </c>
      <c r="V1007" s="1" t="str">
        <f>VLOOKUP(Cohort[[#This Row],[Code]],Codes[],COLUMN(Codes[[#Headers],[Baby Medications]]),FALSE)</f>
        <v>Yes</v>
      </c>
      <c r="W1007" s="1" t="str">
        <f>VLOOKUP(Cohort[[#This Row],[Code]],Codes[],COLUMN(Codes[[#Headers],[Obstetric Histpry]]),FALSE)</f>
        <v>Yes</v>
      </c>
      <c r="X1007" s="1" t="str">
        <f>VLOOKUP(Cohort[[#This Row],[Code]],Codes[],COLUMN(Codes[[#Headers],[18 Month Follow on Data]]),FALSE)</f>
        <v>No</v>
      </c>
    </row>
    <row r="1008" spans="1:24" x14ac:dyDescent="0.2">
      <c r="A1008" t="s">
        <v>1021</v>
      </c>
      <c r="B1008">
        <v>0</v>
      </c>
      <c r="C1008">
        <v>0</v>
      </c>
      <c r="D1008">
        <v>1</v>
      </c>
      <c r="E1008">
        <v>0</v>
      </c>
      <c r="F1008">
        <v>0</v>
      </c>
      <c r="G1008">
        <v>1</v>
      </c>
      <c r="H1008">
        <v>0</v>
      </c>
      <c r="I1008" t="str" cm="1">
        <f t="array" ref="I1008">TEXT(SUM(10^Code_Mask*(Cohort[[#This Row],[Fetal Pilot Scans, validated or not]:[Has child had an 18 month assessment.  NB this includes limited data, courtesy assessments etc]]&gt;0)),"0000000")</f>
        <v>1001000</v>
      </c>
      <c r="M1008" s="1" t="str">
        <f>VLOOKUP(Cohort[[#This Row],[Code]],Codes[],COLUMN(Codes[[#Headers],[Meaning]]),FALSE)</f>
        <v>Fetal scan + Pre_term_at_term scan, not assessed</v>
      </c>
      <c r="N1008" s="1" t="str">
        <f>VLOOKUP(Cohort[[#This Row],[Code]],Codes[],COLUMN(Codes[[#Headers],[Parents Demographic]]),FALSE)</f>
        <v>Yes</v>
      </c>
      <c r="O1008" s="1" t="str">
        <f>VLOOKUP(Cohort[[#This Row],[Code]],Codes[],COLUMN(Codes[[#Headers],[Mother''s Past Medical History]]),FALSE)</f>
        <v>Yes</v>
      </c>
      <c r="P1008" s="1" t="str">
        <f>VLOOKUP(Cohort[[#This Row],[Code]],Codes[],COLUMN(Codes[[#Headers],[EDD + Mode of Conception]]),FALSE)</f>
        <v>Yes</v>
      </c>
      <c r="Q1008" s="1" t="str">
        <f>VLOOKUP(Cohort[[#This Row],[Code]],Codes[],COLUMN(Codes[[#Headers],[Late Pregnancy History]]),FALSE)</f>
        <v>Yes</v>
      </c>
      <c r="R1008" s="1" t="str">
        <f>VLOOKUP(Cohort[[#This Row],[Code]],Codes[],COLUMN(Codes[[#Headers],[Labour History]]),FALSE)</f>
        <v>Yes</v>
      </c>
      <c r="S1008" s="1" t="str">
        <f>VLOOKUP(Cohort[[#This Row],[Code]],Codes[],COLUMN(Codes[[#Headers],[Baby Background Information]]),FALSE)</f>
        <v>Yes</v>
      </c>
      <c r="T1008" s="1" t="str">
        <f>VLOOKUP(Cohort[[#This Row],[Code]],Codes[],COLUMN(Codes[[#Headers],[EPDS]]),FALSE)</f>
        <v>Yes</v>
      </c>
      <c r="U1008" s="1" t="str">
        <f>VLOOKUP(Cohort[[#This Row],[Code]],Codes[],COLUMN(Codes[[#Headers],[Mother''s Medications]]),FALSE)</f>
        <v>Yes</v>
      </c>
      <c r="V1008" s="1" t="str">
        <f>VLOOKUP(Cohort[[#This Row],[Code]],Codes[],COLUMN(Codes[[#Headers],[Baby Medications]]),FALSE)</f>
        <v>Yes</v>
      </c>
      <c r="W1008" s="1" t="str">
        <f>VLOOKUP(Cohort[[#This Row],[Code]],Codes[],COLUMN(Codes[[#Headers],[Obstetric Histpry]]),FALSE)</f>
        <v>Yes</v>
      </c>
      <c r="X1008" s="1" t="str">
        <f>VLOOKUP(Cohort[[#This Row],[Code]],Codes[],COLUMN(Codes[[#Headers],[18 Month Follow on Data]]),FALSE)</f>
        <v>No</v>
      </c>
    </row>
    <row r="1009" spans="1:24" x14ac:dyDescent="0.2">
      <c r="A1009" t="s">
        <v>1022</v>
      </c>
      <c r="B1009">
        <v>0</v>
      </c>
      <c r="C1009">
        <v>0</v>
      </c>
      <c r="D1009">
        <v>2</v>
      </c>
      <c r="E1009">
        <v>1</v>
      </c>
      <c r="F1009">
        <v>0</v>
      </c>
      <c r="G1009">
        <v>0</v>
      </c>
      <c r="H1009">
        <v>0</v>
      </c>
      <c r="I1009" t="str" cm="1">
        <f t="array" ref="I1009">TEXT(SUM(10^Code_Mask*(Cohort[[#This Row],[Fetal Pilot Scans, validated or not]:[Has child had an 18 month assessment.  NB this includes limited data, courtesy assessments etc]]&gt;0)),"0000000")</f>
        <v>1100000</v>
      </c>
      <c r="M1009" s="1" t="str">
        <f>VLOOKUP(Cohort[[#This Row],[Code]],Codes[],COLUMN(Codes[[#Headers],[Meaning]]),FALSE)</f>
        <v>Fetal scan + term scan, not assessed</v>
      </c>
      <c r="N1009" s="1" t="str">
        <f>VLOOKUP(Cohort[[#This Row],[Code]],Codes[],COLUMN(Codes[[#Headers],[Parents Demographic]]),FALSE)</f>
        <v>Yes</v>
      </c>
      <c r="O1009" s="1" t="str">
        <f>VLOOKUP(Cohort[[#This Row],[Code]],Codes[],COLUMN(Codes[[#Headers],[Mother''s Past Medical History]]),FALSE)</f>
        <v>Yes</v>
      </c>
      <c r="P1009" s="1" t="str">
        <f>VLOOKUP(Cohort[[#This Row],[Code]],Codes[],COLUMN(Codes[[#Headers],[EDD + Mode of Conception]]),FALSE)</f>
        <v>Yes</v>
      </c>
      <c r="Q1009" s="1" t="str">
        <f>VLOOKUP(Cohort[[#This Row],[Code]],Codes[],COLUMN(Codes[[#Headers],[Late Pregnancy History]]),FALSE)</f>
        <v>Yes</v>
      </c>
      <c r="R1009" s="1" t="str">
        <f>VLOOKUP(Cohort[[#This Row],[Code]],Codes[],COLUMN(Codes[[#Headers],[Labour History]]),FALSE)</f>
        <v>Yes</v>
      </c>
      <c r="S1009" s="1" t="str">
        <f>VLOOKUP(Cohort[[#This Row],[Code]],Codes[],COLUMN(Codes[[#Headers],[Baby Background Information]]),FALSE)</f>
        <v>Yes</v>
      </c>
      <c r="T1009" s="1" t="str">
        <f>VLOOKUP(Cohort[[#This Row],[Code]],Codes[],COLUMN(Codes[[#Headers],[EPDS]]),FALSE)</f>
        <v>Yes</v>
      </c>
      <c r="U1009" s="1" t="str">
        <f>VLOOKUP(Cohort[[#This Row],[Code]],Codes[],COLUMN(Codes[[#Headers],[Mother''s Medications]]),FALSE)</f>
        <v>Yes</v>
      </c>
      <c r="V1009" s="1" t="str">
        <f>VLOOKUP(Cohort[[#This Row],[Code]],Codes[],COLUMN(Codes[[#Headers],[Baby Medications]]),FALSE)</f>
        <v>Yes</v>
      </c>
      <c r="W1009" s="1" t="str">
        <f>VLOOKUP(Cohort[[#This Row],[Code]],Codes[],COLUMN(Codes[[#Headers],[Obstetric Histpry]]),FALSE)</f>
        <v>Yes</v>
      </c>
      <c r="X1009" s="1" t="str">
        <f>VLOOKUP(Cohort[[#This Row],[Code]],Codes[],COLUMN(Codes[[#Headers],[18 Month Follow on Data]]),FALSE)</f>
        <v>No</v>
      </c>
    </row>
    <row r="1010" spans="1:24" x14ac:dyDescent="0.2">
      <c r="A1010" t="s">
        <v>1023</v>
      </c>
      <c r="B1010">
        <v>0</v>
      </c>
      <c r="C1010">
        <v>0</v>
      </c>
      <c r="D1010">
        <v>1</v>
      </c>
      <c r="E1010">
        <v>0</v>
      </c>
      <c r="F1010">
        <v>0</v>
      </c>
      <c r="G1010">
        <v>0</v>
      </c>
      <c r="H1010">
        <v>0</v>
      </c>
      <c r="I1010" t="str" cm="1">
        <f t="array" ref="I1010">TEXT(SUM(10^Code_Mask*(Cohort[[#This Row],[Fetal Pilot Scans, validated or not]:[Has child had an 18 month assessment.  NB this includes limited data, courtesy assessments etc]]&gt;0)),"0000000")</f>
        <v>1000000</v>
      </c>
      <c r="M1010" s="1" t="str">
        <f>VLOOKUP(Cohort[[#This Row],[Code]],Codes[],COLUMN(Codes[[#Headers],[Meaning]]),FALSE)</f>
        <v>Fetal scan, no other scans, not assessed</v>
      </c>
      <c r="N1010" s="1" t="str">
        <f>VLOOKUP(Cohort[[#This Row],[Code]],Codes[],COLUMN(Codes[[#Headers],[Parents Demographic]]),FALSE)</f>
        <v>Yes</v>
      </c>
      <c r="O1010" s="1" t="str">
        <f>VLOOKUP(Cohort[[#This Row],[Code]],Codes[],COLUMN(Codes[[#Headers],[Mother''s Past Medical History]]),FALSE)</f>
        <v>Yes</v>
      </c>
      <c r="P1010" s="1" t="str">
        <f>VLOOKUP(Cohort[[#This Row],[Code]],Codes[],COLUMN(Codes[[#Headers],[EDD + Mode of Conception]]),FALSE)</f>
        <v>Yes</v>
      </c>
      <c r="Q1010" s="1" t="str">
        <f>VLOOKUP(Cohort[[#This Row],[Code]],Codes[],COLUMN(Codes[[#Headers],[Late Pregnancy History]]),FALSE)</f>
        <v>Yes</v>
      </c>
      <c r="R1010" s="1" t="str">
        <f>VLOOKUP(Cohort[[#This Row],[Code]],Codes[],COLUMN(Codes[[#Headers],[Labour History]]),FALSE)</f>
        <v>Yes</v>
      </c>
      <c r="S1010" s="1" t="str">
        <f>VLOOKUP(Cohort[[#This Row],[Code]],Codes[],COLUMN(Codes[[#Headers],[Baby Background Information]]),FALSE)</f>
        <v>Yes</v>
      </c>
      <c r="T1010" s="1" t="str">
        <f>VLOOKUP(Cohort[[#This Row],[Code]],Codes[],COLUMN(Codes[[#Headers],[EPDS]]),FALSE)</f>
        <v>Yes</v>
      </c>
      <c r="U1010" s="1" t="str">
        <f>VLOOKUP(Cohort[[#This Row],[Code]],Codes[],COLUMN(Codes[[#Headers],[Mother''s Medications]]),FALSE)</f>
        <v>Yes</v>
      </c>
      <c r="V1010" s="1" t="str">
        <f>VLOOKUP(Cohort[[#This Row],[Code]],Codes[],COLUMN(Codes[[#Headers],[Baby Medications]]),FALSE)</f>
        <v>Yes</v>
      </c>
      <c r="W1010" s="1" t="str">
        <f>VLOOKUP(Cohort[[#This Row],[Code]],Codes[],COLUMN(Codes[[#Headers],[Obstetric Histpry]]),FALSE)</f>
        <v>Yes</v>
      </c>
      <c r="X1010" s="1" t="str">
        <f>VLOOKUP(Cohort[[#This Row],[Code]],Codes[],COLUMN(Codes[[#Headers],[18 Month Follow on Data]]),FALSE)</f>
        <v>No</v>
      </c>
    </row>
    <row r="1011" spans="1:24" x14ac:dyDescent="0.2">
      <c r="A1011" t="s">
        <v>1024</v>
      </c>
      <c r="B1011">
        <v>0</v>
      </c>
      <c r="C1011">
        <v>0</v>
      </c>
      <c r="D1011">
        <v>1</v>
      </c>
      <c r="E1011">
        <v>0</v>
      </c>
      <c r="F1011">
        <v>0</v>
      </c>
      <c r="G1011">
        <v>0</v>
      </c>
      <c r="H1011">
        <v>0</v>
      </c>
      <c r="I1011" t="str" cm="1">
        <f t="array" ref="I1011">TEXT(SUM(10^Code_Mask*(Cohort[[#This Row],[Fetal Pilot Scans, validated or not]:[Has child had an 18 month assessment.  NB this includes limited data, courtesy assessments etc]]&gt;0)),"0000000")</f>
        <v>1000000</v>
      </c>
      <c r="M1011" s="1" t="str">
        <f>VLOOKUP(Cohort[[#This Row],[Code]],Codes[],COLUMN(Codes[[#Headers],[Meaning]]),FALSE)</f>
        <v>Fetal scan, no other scans, not assessed</v>
      </c>
      <c r="N1011" s="1" t="str">
        <f>VLOOKUP(Cohort[[#This Row],[Code]],Codes[],COLUMN(Codes[[#Headers],[Parents Demographic]]),FALSE)</f>
        <v>Yes</v>
      </c>
      <c r="O1011" s="1" t="str">
        <f>VLOOKUP(Cohort[[#This Row],[Code]],Codes[],COLUMN(Codes[[#Headers],[Mother''s Past Medical History]]),FALSE)</f>
        <v>Yes</v>
      </c>
      <c r="P1011" s="1" t="str">
        <f>VLOOKUP(Cohort[[#This Row],[Code]],Codes[],COLUMN(Codes[[#Headers],[EDD + Mode of Conception]]),FALSE)</f>
        <v>Yes</v>
      </c>
      <c r="Q1011" s="1" t="str">
        <f>VLOOKUP(Cohort[[#This Row],[Code]],Codes[],COLUMN(Codes[[#Headers],[Late Pregnancy History]]),FALSE)</f>
        <v>Yes</v>
      </c>
      <c r="R1011" s="1" t="str">
        <f>VLOOKUP(Cohort[[#This Row],[Code]],Codes[],COLUMN(Codes[[#Headers],[Labour History]]),FALSE)</f>
        <v>Yes</v>
      </c>
      <c r="S1011" s="1" t="str">
        <f>VLOOKUP(Cohort[[#This Row],[Code]],Codes[],COLUMN(Codes[[#Headers],[Baby Background Information]]),FALSE)</f>
        <v>Yes</v>
      </c>
      <c r="T1011" s="1" t="str">
        <f>VLOOKUP(Cohort[[#This Row],[Code]],Codes[],COLUMN(Codes[[#Headers],[EPDS]]),FALSE)</f>
        <v>Yes</v>
      </c>
      <c r="U1011" s="1" t="str">
        <f>VLOOKUP(Cohort[[#This Row],[Code]],Codes[],COLUMN(Codes[[#Headers],[Mother''s Medications]]),FALSE)</f>
        <v>Yes</v>
      </c>
      <c r="V1011" s="1" t="str">
        <f>VLOOKUP(Cohort[[#This Row],[Code]],Codes[],COLUMN(Codes[[#Headers],[Baby Medications]]),FALSE)</f>
        <v>Yes</v>
      </c>
      <c r="W1011" s="1" t="str">
        <f>VLOOKUP(Cohort[[#This Row],[Code]],Codes[],COLUMN(Codes[[#Headers],[Obstetric Histpry]]),FALSE)</f>
        <v>Yes</v>
      </c>
      <c r="X1011" s="1" t="str">
        <f>VLOOKUP(Cohort[[#This Row],[Code]],Codes[],COLUMN(Codes[[#Headers],[18 Month Follow on Data]]),FALSE)</f>
        <v>No</v>
      </c>
    </row>
    <row r="1012" spans="1:24" x14ac:dyDescent="0.2">
      <c r="A1012" t="s">
        <v>1025</v>
      </c>
      <c r="B1012">
        <v>0</v>
      </c>
      <c r="C1012">
        <v>0</v>
      </c>
      <c r="D1012">
        <v>0</v>
      </c>
      <c r="E1012">
        <v>1</v>
      </c>
      <c r="F1012">
        <v>0</v>
      </c>
      <c r="G1012">
        <v>0</v>
      </c>
      <c r="H1012">
        <v>0</v>
      </c>
      <c r="I1012" t="str" cm="1">
        <f t="array" ref="I1012">TEXT(SUM(10^Code_Mask*(Cohort[[#This Row],[Fetal Pilot Scans, validated or not]:[Has child had an 18 month assessment.  NB this includes limited data, courtesy assessments etc]]&gt;0)),"0000000")</f>
        <v>0100000</v>
      </c>
      <c r="M1012" s="1" t="str">
        <f>VLOOKUP(Cohort[[#This Row],[Code]],Codes[],COLUMN(Codes[[#Headers],[Meaning]]),FALSE)</f>
        <v>Term scan, not assessed</v>
      </c>
      <c r="N1012" s="1" t="str">
        <f>VLOOKUP(Cohort[[#This Row],[Code]],Codes[],COLUMN(Codes[[#Headers],[Parents Demographic]]),FALSE)</f>
        <v>Yes</v>
      </c>
      <c r="O1012" s="1" t="str">
        <f>VLOOKUP(Cohort[[#This Row],[Code]],Codes[],COLUMN(Codes[[#Headers],[Mother''s Past Medical History]]),FALSE)</f>
        <v>Yes</v>
      </c>
      <c r="P1012" s="1" t="str">
        <f>VLOOKUP(Cohort[[#This Row],[Code]],Codes[],COLUMN(Codes[[#Headers],[EDD + Mode of Conception]]),FALSE)</f>
        <v>Yes</v>
      </c>
      <c r="Q1012" s="1" t="str">
        <f>VLOOKUP(Cohort[[#This Row],[Code]],Codes[],COLUMN(Codes[[#Headers],[Late Pregnancy History]]),FALSE)</f>
        <v>Yes</v>
      </c>
      <c r="R1012" s="1" t="str">
        <f>VLOOKUP(Cohort[[#This Row],[Code]],Codes[],COLUMN(Codes[[#Headers],[Labour History]]),FALSE)</f>
        <v>Yes</v>
      </c>
      <c r="S1012" s="1" t="str">
        <f>VLOOKUP(Cohort[[#This Row],[Code]],Codes[],COLUMN(Codes[[#Headers],[Baby Background Information]]),FALSE)</f>
        <v>Yes</v>
      </c>
      <c r="T1012" s="1" t="str">
        <f>VLOOKUP(Cohort[[#This Row],[Code]],Codes[],COLUMN(Codes[[#Headers],[EPDS]]),FALSE)</f>
        <v>Yes</v>
      </c>
      <c r="U1012" s="1" t="str">
        <f>VLOOKUP(Cohort[[#This Row],[Code]],Codes[],COLUMN(Codes[[#Headers],[Mother''s Medications]]),FALSE)</f>
        <v>Yes</v>
      </c>
      <c r="V1012" s="1" t="str">
        <f>VLOOKUP(Cohort[[#This Row],[Code]],Codes[],COLUMN(Codes[[#Headers],[Baby Medications]]),FALSE)</f>
        <v>Yes</v>
      </c>
      <c r="W1012" s="1" t="str">
        <f>VLOOKUP(Cohort[[#This Row],[Code]],Codes[],COLUMN(Codes[[#Headers],[Obstetric Histpry]]),FALSE)</f>
        <v>Yes</v>
      </c>
      <c r="X1012" s="1" t="str">
        <f>VLOOKUP(Cohort[[#This Row],[Code]],Codes[],COLUMN(Codes[[#Headers],[18 Month Follow on Data]]),FALSE)</f>
        <v>No</v>
      </c>
    </row>
    <row r="1013" spans="1:24" x14ac:dyDescent="0.2">
      <c r="A1013" t="s">
        <v>1026</v>
      </c>
      <c r="B1013">
        <v>0</v>
      </c>
      <c r="C1013">
        <v>0</v>
      </c>
      <c r="D1013">
        <v>1</v>
      </c>
      <c r="E1013">
        <v>0</v>
      </c>
      <c r="F1013">
        <v>0</v>
      </c>
      <c r="G1013">
        <v>0</v>
      </c>
      <c r="H1013">
        <v>0</v>
      </c>
      <c r="I1013" t="str" cm="1">
        <f t="array" ref="I1013">TEXT(SUM(10^Code_Mask*(Cohort[[#This Row],[Fetal Pilot Scans, validated or not]:[Has child had an 18 month assessment.  NB this includes limited data, courtesy assessments etc]]&gt;0)),"0000000")</f>
        <v>1000000</v>
      </c>
      <c r="M1013" s="1" t="str">
        <f>VLOOKUP(Cohort[[#This Row],[Code]],Codes[],COLUMN(Codes[[#Headers],[Meaning]]),FALSE)</f>
        <v>Fetal scan, no other scans, not assessed</v>
      </c>
      <c r="N1013" s="1" t="str">
        <f>VLOOKUP(Cohort[[#This Row],[Code]],Codes[],COLUMN(Codes[[#Headers],[Parents Demographic]]),FALSE)</f>
        <v>Yes</v>
      </c>
      <c r="O1013" s="1" t="str">
        <f>VLOOKUP(Cohort[[#This Row],[Code]],Codes[],COLUMN(Codes[[#Headers],[Mother''s Past Medical History]]),FALSE)</f>
        <v>Yes</v>
      </c>
      <c r="P1013" s="1" t="str">
        <f>VLOOKUP(Cohort[[#This Row],[Code]],Codes[],COLUMN(Codes[[#Headers],[EDD + Mode of Conception]]),FALSE)</f>
        <v>Yes</v>
      </c>
      <c r="Q1013" s="1" t="str">
        <f>VLOOKUP(Cohort[[#This Row],[Code]],Codes[],COLUMN(Codes[[#Headers],[Late Pregnancy History]]),FALSE)</f>
        <v>Yes</v>
      </c>
      <c r="R1013" s="1" t="str">
        <f>VLOOKUP(Cohort[[#This Row],[Code]],Codes[],COLUMN(Codes[[#Headers],[Labour History]]),FALSE)</f>
        <v>Yes</v>
      </c>
      <c r="S1013" s="1" t="str">
        <f>VLOOKUP(Cohort[[#This Row],[Code]],Codes[],COLUMN(Codes[[#Headers],[Baby Background Information]]),FALSE)</f>
        <v>Yes</v>
      </c>
      <c r="T1013" s="1" t="str">
        <f>VLOOKUP(Cohort[[#This Row],[Code]],Codes[],COLUMN(Codes[[#Headers],[EPDS]]),FALSE)</f>
        <v>Yes</v>
      </c>
      <c r="U1013" s="1" t="str">
        <f>VLOOKUP(Cohort[[#This Row],[Code]],Codes[],COLUMN(Codes[[#Headers],[Mother''s Medications]]),FALSE)</f>
        <v>Yes</v>
      </c>
      <c r="V1013" s="1" t="str">
        <f>VLOOKUP(Cohort[[#This Row],[Code]],Codes[],COLUMN(Codes[[#Headers],[Baby Medications]]),FALSE)</f>
        <v>Yes</v>
      </c>
      <c r="W1013" s="1" t="str">
        <f>VLOOKUP(Cohort[[#This Row],[Code]],Codes[],COLUMN(Codes[[#Headers],[Obstetric Histpry]]),FALSE)</f>
        <v>Yes</v>
      </c>
      <c r="X1013" s="1" t="str">
        <f>VLOOKUP(Cohort[[#This Row],[Code]],Codes[],COLUMN(Codes[[#Headers],[18 Month Follow on Data]]),FALSE)</f>
        <v>No</v>
      </c>
    </row>
    <row r="1014" spans="1:24" x14ac:dyDescent="0.2">
      <c r="A1014" t="s">
        <v>1027</v>
      </c>
      <c r="B1014">
        <v>0</v>
      </c>
      <c r="C1014">
        <v>0</v>
      </c>
      <c r="D1014">
        <v>1</v>
      </c>
      <c r="E1014">
        <v>0</v>
      </c>
      <c r="F1014">
        <v>0</v>
      </c>
      <c r="G1014">
        <v>0</v>
      </c>
      <c r="H1014">
        <v>0</v>
      </c>
      <c r="I1014" t="str" cm="1">
        <f t="array" ref="I1014">TEXT(SUM(10^Code_Mask*(Cohort[[#This Row],[Fetal Pilot Scans, validated or not]:[Has child had an 18 month assessment.  NB this includes limited data, courtesy assessments etc]]&gt;0)),"0000000")</f>
        <v>1000000</v>
      </c>
      <c r="M1014" s="1" t="str">
        <f>VLOOKUP(Cohort[[#This Row],[Code]],Codes[],COLUMN(Codes[[#Headers],[Meaning]]),FALSE)</f>
        <v>Fetal scan, no other scans, not assessed</v>
      </c>
      <c r="N1014" s="1" t="str">
        <f>VLOOKUP(Cohort[[#This Row],[Code]],Codes[],COLUMN(Codes[[#Headers],[Parents Demographic]]),FALSE)</f>
        <v>Yes</v>
      </c>
      <c r="O1014" s="1" t="str">
        <f>VLOOKUP(Cohort[[#This Row],[Code]],Codes[],COLUMN(Codes[[#Headers],[Mother''s Past Medical History]]),FALSE)</f>
        <v>Yes</v>
      </c>
      <c r="P1014" s="1" t="str">
        <f>VLOOKUP(Cohort[[#This Row],[Code]],Codes[],COLUMN(Codes[[#Headers],[EDD + Mode of Conception]]),FALSE)</f>
        <v>Yes</v>
      </c>
      <c r="Q1014" s="1" t="str">
        <f>VLOOKUP(Cohort[[#This Row],[Code]],Codes[],COLUMN(Codes[[#Headers],[Late Pregnancy History]]),FALSE)</f>
        <v>Yes</v>
      </c>
      <c r="R1014" s="1" t="str">
        <f>VLOOKUP(Cohort[[#This Row],[Code]],Codes[],COLUMN(Codes[[#Headers],[Labour History]]),FALSE)</f>
        <v>Yes</v>
      </c>
      <c r="S1014" s="1" t="str">
        <f>VLOOKUP(Cohort[[#This Row],[Code]],Codes[],COLUMN(Codes[[#Headers],[Baby Background Information]]),FALSE)</f>
        <v>Yes</v>
      </c>
      <c r="T1014" s="1" t="str">
        <f>VLOOKUP(Cohort[[#This Row],[Code]],Codes[],COLUMN(Codes[[#Headers],[EPDS]]),FALSE)</f>
        <v>Yes</v>
      </c>
      <c r="U1014" s="1" t="str">
        <f>VLOOKUP(Cohort[[#This Row],[Code]],Codes[],COLUMN(Codes[[#Headers],[Mother''s Medications]]),FALSE)</f>
        <v>Yes</v>
      </c>
      <c r="V1014" s="1" t="str">
        <f>VLOOKUP(Cohort[[#This Row],[Code]],Codes[],COLUMN(Codes[[#Headers],[Baby Medications]]),FALSE)</f>
        <v>Yes</v>
      </c>
      <c r="W1014" s="1" t="str">
        <f>VLOOKUP(Cohort[[#This Row],[Code]],Codes[],COLUMN(Codes[[#Headers],[Obstetric Histpry]]),FALSE)</f>
        <v>Yes</v>
      </c>
      <c r="X1014" s="1" t="str">
        <f>VLOOKUP(Cohort[[#This Row],[Code]],Codes[],COLUMN(Codes[[#Headers],[18 Month Follow on Data]]),FALSE)</f>
        <v>No</v>
      </c>
    </row>
    <row r="1015" spans="1:24" x14ac:dyDescent="0.2">
      <c r="A1015" t="s">
        <v>1028</v>
      </c>
      <c r="B1015">
        <v>0</v>
      </c>
      <c r="C1015">
        <v>0</v>
      </c>
      <c r="D1015">
        <v>0</v>
      </c>
      <c r="E1015">
        <v>0</v>
      </c>
      <c r="F1015">
        <v>1</v>
      </c>
      <c r="G1015">
        <v>1</v>
      </c>
      <c r="H1015">
        <v>0</v>
      </c>
      <c r="I1015" t="str" cm="1">
        <f t="array" ref="I1015">TEXT(SUM(10^Code_Mask*(Cohort[[#This Row],[Fetal Pilot Scans, validated or not]:[Has child had an 18 month assessment.  NB this includes limited data, courtesy assessments etc]]&gt;0)),"0000000")</f>
        <v>0011000</v>
      </c>
      <c r="M1015" s="1" t="str">
        <f>VLOOKUP(Cohort[[#This Row],[Code]],Codes[],COLUMN(Codes[[#Headers],[Meaning]]),FALSE)</f>
        <v>Pre-term and pre-term at term scans, not assessed</v>
      </c>
      <c r="N1015" s="1" t="str">
        <f>VLOOKUP(Cohort[[#This Row],[Code]],Codes[],COLUMN(Codes[[#Headers],[Parents Demographic]]),FALSE)</f>
        <v>Yes</v>
      </c>
      <c r="O1015" s="1" t="str">
        <f>VLOOKUP(Cohort[[#This Row],[Code]],Codes[],COLUMN(Codes[[#Headers],[Mother''s Past Medical History]]),FALSE)</f>
        <v>Yes</v>
      </c>
      <c r="P1015" s="1" t="str">
        <f>VLOOKUP(Cohort[[#This Row],[Code]],Codes[],COLUMN(Codes[[#Headers],[EDD + Mode of Conception]]),FALSE)</f>
        <v>Yes</v>
      </c>
      <c r="Q1015" s="1" t="str">
        <f>VLOOKUP(Cohort[[#This Row],[Code]],Codes[],COLUMN(Codes[[#Headers],[Late Pregnancy History]]),FALSE)</f>
        <v>Yes</v>
      </c>
      <c r="R1015" s="1" t="str">
        <f>VLOOKUP(Cohort[[#This Row],[Code]],Codes[],COLUMN(Codes[[#Headers],[Labour History]]),FALSE)</f>
        <v>Yes</v>
      </c>
      <c r="S1015" s="1" t="str">
        <f>VLOOKUP(Cohort[[#This Row],[Code]],Codes[],COLUMN(Codes[[#Headers],[Baby Background Information]]),FALSE)</f>
        <v>Yes</v>
      </c>
      <c r="T1015" s="1" t="str">
        <f>VLOOKUP(Cohort[[#This Row],[Code]],Codes[],COLUMN(Codes[[#Headers],[EPDS]]),FALSE)</f>
        <v>Yes</v>
      </c>
      <c r="U1015" s="1" t="str">
        <f>VLOOKUP(Cohort[[#This Row],[Code]],Codes[],COLUMN(Codes[[#Headers],[Mother''s Medications]]),FALSE)</f>
        <v>Yes</v>
      </c>
      <c r="V1015" s="1" t="str">
        <f>VLOOKUP(Cohort[[#This Row],[Code]],Codes[],COLUMN(Codes[[#Headers],[Baby Medications]]),FALSE)</f>
        <v>Yes</v>
      </c>
      <c r="W1015" s="1" t="str">
        <f>VLOOKUP(Cohort[[#This Row],[Code]],Codes[],COLUMN(Codes[[#Headers],[Obstetric Histpry]]),FALSE)</f>
        <v>Yes</v>
      </c>
      <c r="X1015" s="1" t="str">
        <f>VLOOKUP(Cohort[[#This Row],[Code]],Codes[],COLUMN(Codes[[#Headers],[18 Month Follow on Data]]),FALSE)</f>
        <v>No</v>
      </c>
    </row>
    <row r="1016" spans="1:24" x14ac:dyDescent="0.2">
      <c r="A1016" t="s">
        <v>1029</v>
      </c>
      <c r="B1016">
        <v>0</v>
      </c>
      <c r="C1016">
        <v>0</v>
      </c>
      <c r="D1016">
        <v>1</v>
      </c>
      <c r="E1016">
        <v>0</v>
      </c>
      <c r="F1016">
        <v>0</v>
      </c>
      <c r="G1016">
        <v>0</v>
      </c>
      <c r="H1016">
        <v>0</v>
      </c>
      <c r="I1016" t="str" cm="1">
        <f t="array" ref="I1016">TEXT(SUM(10^Code_Mask*(Cohort[[#This Row],[Fetal Pilot Scans, validated or not]:[Has child had an 18 month assessment.  NB this includes limited data, courtesy assessments etc]]&gt;0)),"0000000")</f>
        <v>1000000</v>
      </c>
      <c r="M1016" s="1" t="str">
        <f>VLOOKUP(Cohort[[#This Row],[Code]],Codes[],COLUMN(Codes[[#Headers],[Meaning]]),FALSE)</f>
        <v>Fetal scan, no other scans, not assessed</v>
      </c>
      <c r="N1016" s="1" t="str">
        <f>VLOOKUP(Cohort[[#This Row],[Code]],Codes[],COLUMN(Codes[[#Headers],[Parents Demographic]]),FALSE)</f>
        <v>Yes</v>
      </c>
      <c r="O1016" s="1" t="str">
        <f>VLOOKUP(Cohort[[#This Row],[Code]],Codes[],COLUMN(Codes[[#Headers],[Mother''s Past Medical History]]),FALSE)</f>
        <v>Yes</v>
      </c>
      <c r="P1016" s="1" t="str">
        <f>VLOOKUP(Cohort[[#This Row],[Code]],Codes[],COLUMN(Codes[[#Headers],[EDD + Mode of Conception]]),FALSE)</f>
        <v>Yes</v>
      </c>
      <c r="Q1016" s="1" t="str">
        <f>VLOOKUP(Cohort[[#This Row],[Code]],Codes[],COLUMN(Codes[[#Headers],[Late Pregnancy History]]),FALSE)</f>
        <v>Yes</v>
      </c>
      <c r="R1016" s="1" t="str">
        <f>VLOOKUP(Cohort[[#This Row],[Code]],Codes[],COLUMN(Codes[[#Headers],[Labour History]]),FALSE)</f>
        <v>Yes</v>
      </c>
      <c r="S1016" s="1" t="str">
        <f>VLOOKUP(Cohort[[#This Row],[Code]],Codes[],COLUMN(Codes[[#Headers],[Baby Background Information]]),FALSE)</f>
        <v>Yes</v>
      </c>
      <c r="T1016" s="1" t="str">
        <f>VLOOKUP(Cohort[[#This Row],[Code]],Codes[],COLUMN(Codes[[#Headers],[EPDS]]),FALSE)</f>
        <v>Yes</v>
      </c>
      <c r="U1016" s="1" t="str">
        <f>VLOOKUP(Cohort[[#This Row],[Code]],Codes[],COLUMN(Codes[[#Headers],[Mother''s Medications]]),FALSE)</f>
        <v>Yes</v>
      </c>
      <c r="V1016" s="1" t="str">
        <f>VLOOKUP(Cohort[[#This Row],[Code]],Codes[],COLUMN(Codes[[#Headers],[Baby Medications]]),FALSE)</f>
        <v>Yes</v>
      </c>
      <c r="W1016" s="1" t="str">
        <f>VLOOKUP(Cohort[[#This Row],[Code]],Codes[],COLUMN(Codes[[#Headers],[Obstetric Histpry]]),FALSE)</f>
        <v>Yes</v>
      </c>
      <c r="X1016" s="1" t="str">
        <f>VLOOKUP(Cohort[[#This Row],[Code]],Codes[],COLUMN(Codes[[#Headers],[18 Month Follow on Data]]),FALSE)</f>
        <v>No</v>
      </c>
    </row>
    <row r="1017" spans="1:24" x14ac:dyDescent="0.2">
      <c r="A1017" t="s">
        <v>1030</v>
      </c>
      <c r="B1017">
        <v>0</v>
      </c>
      <c r="C1017">
        <v>0</v>
      </c>
      <c r="D1017">
        <v>1</v>
      </c>
      <c r="E1017">
        <v>0</v>
      </c>
      <c r="F1017">
        <v>0</v>
      </c>
      <c r="G1017">
        <v>0</v>
      </c>
      <c r="H1017">
        <v>0</v>
      </c>
      <c r="I1017" t="str" cm="1">
        <f t="array" ref="I1017">TEXT(SUM(10^Code_Mask*(Cohort[[#This Row],[Fetal Pilot Scans, validated or not]:[Has child had an 18 month assessment.  NB this includes limited data, courtesy assessments etc]]&gt;0)),"0000000")</f>
        <v>1000000</v>
      </c>
      <c r="M1017" s="1" t="str">
        <f>VLOOKUP(Cohort[[#This Row],[Code]],Codes[],COLUMN(Codes[[#Headers],[Meaning]]),FALSE)</f>
        <v>Fetal scan, no other scans, not assessed</v>
      </c>
      <c r="N1017" s="1" t="str">
        <f>VLOOKUP(Cohort[[#This Row],[Code]],Codes[],COLUMN(Codes[[#Headers],[Parents Demographic]]),FALSE)</f>
        <v>Yes</v>
      </c>
      <c r="O1017" s="1" t="str">
        <f>VLOOKUP(Cohort[[#This Row],[Code]],Codes[],COLUMN(Codes[[#Headers],[Mother''s Past Medical History]]),FALSE)</f>
        <v>Yes</v>
      </c>
      <c r="P1017" s="1" t="str">
        <f>VLOOKUP(Cohort[[#This Row],[Code]],Codes[],COLUMN(Codes[[#Headers],[EDD + Mode of Conception]]),FALSE)</f>
        <v>Yes</v>
      </c>
      <c r="Q1017" s="1" t="str">
        <f>VLOOKUP(Cohort[[#This Row],[Code]],Codes[],COLUMN(Codes[[#Headers],[Late Pregnancy History]]),FALSE)</f>
        <v>Yes</v>
      </c>
      <c r="R1017" s="1" t="str">
        <f>VLOOKUP(Cohort[[#This Row],[Code]],Codes[],COLUMN(Codes[[#Headers],[Labour History]]),FALSE)</f>
        <v>Yes</v>
      </c>
      <c r="S1017" s="1" t="str">
        <f>VLOOKUP(Cohort[[#This Row],[Code]],Codes[],COLUMN(Codes[[#Headers],[Baby Background Information]]),FALSE)</f>
        <v>Yes</v>
      </c>
      <c r="T1017" s="1" t="str">
        <f>VLOOKUP(Cohort[[#This Row],[Code]],Codes[],COLUMN(Codes[[#Headers],[EPDS]]),FALSE)</f>
        <v>Yes</v>
      </c>
      <c r="U1017" s="1" t="str">
        <f>VLOOKUP(Cohort[[#This Row],[Code]],Codes[],COLUMN(Codes[[#Headers],[Mother''s Medications]]),FALSE)</f>
        <v>Yes</v>
      </c>
      <c r="V1017" s="1" t="str">
        <f>VLOOKUP(Cohort[[#This Row],[Code]],Codes[],COLUMN(Codes[[#Headers],[Baby Medications]]),FALSE)</f>
        <v>Yes</v>
      </c>
      <c r="W1017" s="1" t="str">
        <f>VLOOKUP(Cohort[[#This Row],[Code]],Codes[],COLUMN(Codes[[#Headers],[Obstetric Histpry]]),FALSE)</f>
        <v>Yes</v>
      </c>
      <c r="X1017" s="1" t="str">
        <f>VLOOKUP(Cohort[[#This Row],[Code]],Codes[],COLUMN(Codes[[#Headers],[18 Month Follow on Data]]),FALSE)</f>
        <v>No</v>
      </c>
    </row>
    <row r="1018" spans="1:24" x14ac:dyDescent="0.2">
      <c r="A1018" t="s">
        <v>1031</v>
      </c>
      <c r="B1018">
        <v>0</v>
      </c>
      <c r="C1018">
        <v>0</v>
      </c>
      <c r="D1018">
        <v>0</v>
      </c>
      <c r="E1018">
        <v>0</v>
      </c>
      <c r="F1018">
        <v>1</v>
      </c>
      <c r="G1018">
        <v>1</v>
      </c>
      <c r="H1018">
        <v>0</v>
      </c>
      <c r="I1018" t="str" cm="1">
        <f t="array" ref="I1018">TEXT(SUM(10^Code_Mask*(Cohort[[#This Row],[Fetal Pilot Scans, validated or not]:[Has child had an 18 month assessment.  NB this includes limited data, courtesy assessments etc]]&gt;0)),"0000000")</f>
        <v>0011000</v>
      </c>
      <c r="M1018" s="1" t="str">
        <f>VLOOKUP(Cohort[[#This Row],[Code]],Codes[],COLUMN(Codes[[#Headers],[Meaning]]),FALSE)</f>
        <v>Pre-term and pre-term at term scans, not assessed</v>
      </c>
      <c r="N1018" s="1" t="str">
        <f>VLOOKUP(Cohort[[#This Row],[Code]],Codes[],COLUMN(Codes[[#Headers],[Parents Demographic]]),FALSE)</f>
        <v>Yes</v>
      </c>
      <c r="O1018" s="1" t="str">
        <f>VLOOKUP(Cohort[[#This Row],[Code]],Codes[],COLUMN(Codes[[#Headers],[Mother''s Past Medical History]]),FALSE)</f>
        <v>Yes</v>
      </c>
      <c r="P1018" s="1" t="str">
        <f>VLOOKUP(Cohort[[#This Row],[Code]],Codes[],COLUMN(Codes[[#Headers],[EDD + Mode of Conception]]),FALSE)</f>
        <v>Yes</v>
      </c>
      <c r="Q1018" s="1" t="str">
        <f>VLOOKUP(Cohort[[#This Row],[Code]],Codes[],COLUMN(Codes[[#Headers],[Late Pregnancy History]]),FALSE)</f>
        <v>Yes</v>
      </c>
      <c r="R1018" s="1" t="str">
        <f>VLOOKUP(Cohort[[#This Row],[Code]],Codes[],COLUMN(Codes[[#Headers],[Labour History]]),FALSE)</f>
        <v>Yes</v>
      </c>
      <c r="S1018" s="1" t="str">
        <f>VLOOKUP(Cohort[[#This Row],[Code]],Codes[],COLUMN(Codes[[#Headers],[Baby Background Information]]),FALSE)</f>
        <v>Yes</v>
      </c>
      <c r="T1018" s="1" t="str">
        <f>VLOOKUP(Cohort[[#This Row],[Code]],Codes[],COLUMN(Codes[[#Headers],[EPDS]]),FALSE)</f>
        <v>Yes</v>
      </c>
      <c r="U1018" s="1" t="str">
        <f>VLOOKUP(Cohort[[#This Row],[Code]],Codes[],COLUMN(Codes[[#Headers],[Mother''s Medications]]),FALSE)</f>
        <v>Yes</v>
      </c>
      <c r="V1018" s="1" t="str">
        <f>VLOOKUP(Cohort[[#This Row],[Code]],Codes[],COLUMN(Codes[[#Headers],[Baby Medications]]),FALSE)</f>
        <v>Yes</v>
      </c>
      <c r="W1018" s="1" t="str">
        <f>VLOOKUP(Cohort[[#This Row],[Code]],Codes[],COLUMN(Codes[[#Headers],[Obstetric Histpry]]),FALSE)</f>
        <v>Yes</v>
      </c>
      <c r="X1018" s="1" t="str">
        <f>VLOOKUP(Cohort[[#This Row],[Code]],Codes[],COLUMN(Codes[[#Headers],[18 Month Follow on Data]]),FALSE)</f>
        <v>No</v>
      </c>
    </row>
    <row r="1019" spans="1:24" x14ac:dyDescent="0.2">
      <c r="A1019" t="s">
        <v>1032</v>
      </c>
      <c r="B1019">
        <v>0</v>
      </c>
      <c r="C1019">
        <v>0</v>
      </c>
      <c r="D1019">
        <v>1</v>
      </c>
      <c r="E1019">
        <v>0</v>
      </c>
      <c r="F1019">
        <v>0</v>
      </c>
      <c r="G1019">
        <v>0</v>
      </c>
      <c r="H1019">
        <v>0</v>
      </c>
      <c r="I1019" t="str" cm="1">
        <f t="array" ref="I1019">TEXT(SUM(10^Code_Mask*(Cohort[[#This Row],[Fetal Pilot Scans, validated or not]:[Has child had an 18 month assessment.  NB this includes limited data, courtesy assessments etc]]&gt;0)),"0000000")</f>
        <v>1000000</v>
      </c>
      <c r="M1019" s="1" t="str">
        <f>VLOOKUP(Cohort[[#This Row],[Code]],Codes[],COLUMN(Codes[[#Headers],[Meaning]]),FALSE)</f>
        <v>Fetal scan, no other scans, not assessed</v>
      </c>
      <c r="N1019" s="1" t="str">
        <f>VLOOKUP(Cohort[[#This Row],[Code]],Codes[],COLUMN(Codes[[#Headers],[Parents Demographic]]),FALSE)</f>
        <v>Yes</v>
      </c>
      <c r="O1019" s="1" t="str">
        <f>VLOOKUP(Cohort[[#This Row],[Code]],Codes[],COLUMN(Codes[[#Headers],[Mother''s Past Medical History]]),FALSE)</f>
        <v>Yes</v>
      </c>
      <c r="P1019" s="1" t="str">
        <f>VLOOKUP(Cohort[[#This Row],[Code]],Codes[],COLUMN(Codes[[#Headers],[EDD + Mode of Conception]]),FALSE)</f>
        <v>Yes</v>
      </c>
      <c r="Q1019" s="1" t="str">
        <f>VLOOKUP(Cohort[[#This Row],[Code]],Codes[],COLUMN(Codes[[#Headers],[Late Pregnancy History]]),FALSE)</f>
        <v>Yes</v>
      </c>
      <c r="R1019" s="1" t="str">
        <f>VLOOKUP(Cohort[[#This Row],[Code]],Codes[],COLUMN(Codes[[#Headers],[Labour History]]),FALSE)</f>
        <v>Yes</v>
      </c>
      <c r="S1019" s="1" t="str">
        <f>VLOOKUP(Cohort[[#This Row],[Code]],Codes[],COLUMN(Codes[[#Headers],[Baby Background Information]]),FALSE)</f>
        <v>Yes</v>
      </c>
      <c r="T1019" s="1" t="str">
        <f>VLOOKUP(Cohort[[#This Row],[Code]],Codes[],COLUMN(Codes[[#Headers],[EPDS]]),FALSE)</f>
        <v>Yes</v>
      </c>
      <c r="U1019" s="1" t="str">
        <f>VLOOKUP(Cohort[[#This Row],[Code]],Codes[],COLUMN(Codes[[#Headers],[Mother''s Medications]]),FALSE)</f>
        <v>Yes</v>
      </c>
      <c r="V1019" s="1" t="str">
        <f>VLOOKUP(Cohort[[#This Row],[Code]],Codes[],COLUMN(Codes[[#Headers],[Baby Medications]]),FALSE)</f>
        <v>Yes</v>
      </c>
      <c r="W1019" s="1" t="str">
        <f>VLOOKUP(Cohort[[#This Row],[Code]],Codes[],COLUMN(Codes[[#Headers],[Obstetric Histpry]]),FALSE)</f>
        <v>Yes</v>
      </c>
      <c r="X1019" s="1" t="str">
        <f>VLOOKUP(Cohort[[#This Row],[Code]],Codes[],COLUMN(Codes[[#Headers],[18 Month Follow on Data]]),FALSE)</f>
        <v>No</v>
      </c>
    </row>
    <row r="1020" spans="1:24" x14ac:dyDescent="0.2">
      <c r="A1020" t="s">
        <v>1033</v>
      </c>
      <c r="B1020">
        <v>0</v>
      </c>
      <c r="C1020">
        <v>0</v>
      </c>
      <c r="D1020">
        <v>0</v>
      </c>
      <c r="E1020">
        <v>1</v>
      </c>
      <c r="F1020">
        <v>0</v>
      </c>
      <c r="G1020">
        <v>0</v>
      </c>
      <c r="H1020">
        <v>0</v>
      </c>
      <c r="I1020" t="str" cm="1">
        <f t="array" ref="I1020">TEXT(SUM(10^Code_Mask*(Cohort[[#This Row],[Fetal Pilot Scans, validated or not]:[Has child had an 18 month assessment.  NB this includes limited data, courtesy assessments etc]]&gt;0)),"0000000")</f>
        <v>0100000</v>
      </c>
      <c r="M1020" s="1" t="str">
        <f>VLOOKUP(Cohort[[#This Row],[Code]],Codes[],COLUMN(Codes[[#Headers],[Meaning]]),FALSE)</f>
        <v>Term scan, not assessed</v>
      </c>
      <c r="N1020" s="1" t="str">
        <f>VLOOKUP(Cohort[[#This Row],[Code]],Codes[],COLUMN(Codes[[#Headers],[Parents Demographic]]),FALSE)</f>
        <v>Yes</v>
      </c>
      <c r="O1020" s="1" t="str">
        <f>VLOOKUP(Cohort[[#This Row],[Code]],Codes[],COLUMN(Codes[[#Headers],[Mother''s Past Medical History]]),FALSE)</f>
        <v>Yes</v>
      </c>
      <c r="P1020" s="1" t="str">
        <f>VLOOKUP(Cohort[[#This Row],[Code]],Codes[],COLUMN(Codes[[#Headers],[EDD + Mode of Conception]]),FALSE)</f>
        <v>Yes</v>
      </c>
      <c r="Q1020" s="1" t="str">
        <f>VLOOKUP(Cohort[[#This Row],[Code]],Codes[],COLUMN(Codes[[#Headers],[Late Pregnancy History]]),FALSE)</f>
        <v>Yes</v>
      </c>
      <c r="R1020" s="1" t="str">
        <f>VLOOKUP(Cohort[[#This Row],[Code]],Codes[],COLUMN(Codes[[#Headers],[Labour History]]),FALSE)</f>
        <v>Yes</v>
      </c>
      <c r="S1020" s="1" t="str">
        <f>VLOOKUP(Cohort[[#This Row],[Code]],Codes[],COLUMN(Codes[[#Headers],[Baby Background Information]]),FALSE)</f>
        <v>Yes</v>
      </c>
      <c r="T1020" s="1" t="str">
        <f>VLOOKUP(Cohort[[#This Row],[Code]],Codes[],COLUMN(Codes[[#Headers],[EPDS]]),FALSE)</f>
        <v>Yes</v>
      </c>
      <c r="U1020" s="1" t="str">
        <f>VLOOKUP(Cohort[[#This Row],[Code]],Codes[],COLUMN(Codes[[#Headers],[Mother''s Medications]]),FALSE)</f>
        <v>Yes</v>
      </c>
      <c r="V1020" s="1" t="str">
        <f>VLOOKUP(Cohort[[#This Row],[Code]],Codes[],COLUMN(Codes[[#Headers],[Baby Medications]]),FALSE)</f>
        <v>Yes</v>
      </c>
      <c r="W1020" s="1" t="str">
        <f>VLOOKUP(Cohort[[#This Row],[Code]],Codes[],COLUMN(Codes[[#Headers],[Obstetric Histpry]]),FALSE)</f>
        <v>Yes</v>
      </c>
      <c r="X1020" s="1" t="str">
        <f>VLOOKUP(Cohort[[#This Row],[Code]],Codes[],COLUMN(Codes[[#Headers],[18 Month Follow on Data]]),FALSE)</f>
        <v>No</v>
      </c>
    </row>
    <row r="1021" spans="1:24" x14ac:dyDescent="0.2">
      <c r="A1021" t="s">
        <v>1034</v>
      </c>
      <c r="B1021">
        <v>0</v>
      </c>
      <c r="C1021">
        <v>0</v>
      </c>
      <c r="D1021">
        <v>0</v>
      </c>
      <c r="E1021">
        <v>1</v>
      </c>
      <c r="F1021">
        <v>0</v>
      </c>
      <c r="G1021">
        <v>0</v>
      </c>
      <c r="H1021">
        <v>0</v>
      </c>
      <c r="I1021" t="str" cm="1">
        <f t="array" ref="I1021">TEXT(SUM(10^Code_Mask*(Cohort[[#This Row],[Fetal Pilot Scans, validated or not]:[Has child had an 18 month assessment.  NB this includes limited data, courtesy assessments etc]]&gt;0)),"0000000")</f>
        <v>0100000</v>
      </c>
      <c r="M1021" s="1" t="str">
        <f>VLOOKUP(Cohort[[#This Row],[Code]],Codes[],COLUMN(Codes[[#Headers],[Meaning]]),FALSE)</f>
        <v>Term scan, not assessed</v>
      </c>
      <c r="N1021" s="1" t="str">
        <f>VLOOKUP(Cohort[[#This Row],[Code]],Codes[],COLUMN(Codes[[#Headers],[Parents Demographic]]),FALSE)</f>
        <v>Yes</v>
      </c>
      <c r="O1021" s="1" t="str">
        <f>VLOOKUP(Cohort[[#This Row],[Code]],Codes[],COLUMN(Codes[[#Headers],[Mother''s Past Medical History]]),FALSE)</f>
        <v>Yes</v>
      </c>
      <c r="P1021" s="1" t="str">
        <f>VLOOKUP(Cohort[[#This Row],[Code]],Codes[],COLUMN(Codes[[#Headers],[EDD + Mode of Conception]]),FALSE)</f>
        <v>Yes</v>
      </c>
      <c r="Q1021" s="1" t="str">
        <f>VLOOKUP(Cohort[[#This Row],[Code]],Codes[],COLUMN(Codes[[#Headers],[Late Pregnancy History]]),FALSE)</f>
        <v>Yes</v>
      </c>
      <c r="R1021" s="1" t="str">
        <f>VLOOKUP(Cohort[[#This Row],[Code]],Codes[],COLUMN(Codes[[#Headers],[Labour History]]),FALSE)</f>
        <v>Yes</v>
      </c>
      <c r="S1021" s="1" t="str">
        <f>VLOOKUP(Cohort[[#This Row],[Code]],Codes[],COLUMN(Codes[[#Headers],[Baby Background Information]]),FALSE)</f>
        <v>Yes</v>
      </c>
      <c r="T1021" s="1" t="str">
        <f>VLOOKUP(Cohort[[#This Row],[Code]],Codes[],COLUMN(Codes[[#Headers],[EPDS]]),FALSE)</f>
        <v>Yes</v>
      </c>
      <c r="U1021" s="1" t="str">
        <f>VLOOKUP(Cohort[[#This Row],[Code]],Codes[],COLUMN(Codes[[#Headers],[Mother''s Medications]]),FALSE)</f>
        <v>Yes</v>
      </c>
      <c r="V1021" s="1" t="str">
        <f>VLOOKUP(Cohort[[#This Row],[Code]],Codes[],COLUMN(Codes[[#Headers],[Baby Medications]]),FALSE)</f>
        <v>Yes</v>
      </c>
      <c r="W1021" s="1" t="str">
        <f>VLOOKUP(Cohort[[#This Row],[Code]],Codes[],COLUMN(Codes[[#Headers],[Obstetric Histpry]]),FALSE)</f>
        <v>Yes</v>
      </c>
      <c r="X1021" s="1" t="str">
        <f>VLOOKUP(Cohort[[#This Row],[Code]],Codes[],COLUMN(Codes[[#Headers],[18 Month Follow on Data]]),FALSE)</f>
        <v>No</v>
      </c>
    </row>
    <row r="1022" spans="1:24" x14ac:dyDescent="0.2">
      <c r="A1022" t="s">
        <v>1035</v>
      </c>
      <c r="B1022">
        <v>0</v>
      </c>
      <c r="C1022">
        <v>0</v>
      </c>
      <c r="D1022">
        <v>1</v>
      </c>
      <c r="E1022">
        <v>0</v>
      </c>
      <c r="F1022">
        <v>0</v>
      </c>
      <c r="G1022">
        <v>0</v>
      </c>
      <c r="H1022">
        <v>0</v>
      </c>
      <c r="I1022" t="str" cm="1">
        <f t="array" ref="I1022">TEXT(SUM(10^Code_Mask*(Cohort[[#This Row],[Fetal Pilot Scans, validated or not]:[Has child had an 18 month assessment.  NB this includes limited data, courtesy assessments etc]]&gt;0)),"0000000")</f>
        <v>1000000</v>
      </c>
      <c r="M1022" s="1" t="str">
        <f>VLOOKUP(Cohort[[#This Row],[Code]],Codes[],COLUMN(Codes[[#Headers],[Meaning]]),FALSE)</f>
        <v>Fetal scan, no other scans, not assessed</v>
      </c>
      <c r="N1022" s="1" t="str">
        <f>VLOOKUP(Cohort[[#This Row],[Code]],Codes[],COLUMN(Codes[[#Headers],[Parents Demographic]]),FALSE)</f>
        <v>Yes</v>
      </c>
      <c r="O1022" s="1" t="str">
        <f>VLOOKUP(Cohort[[#This Row],[Code]],Codes[],COLUMN(Codes[[#Headers],[Mother''s Past Medical History]]),FALSE)</f>
        <v>Yes</v>
      </c>
      <c r="P1022" s="1" t="str">
        <f>VLOOKUP(Cohort[[#This Row],[Code]],Codes[],COLUMN(Codes[[#Headers],[EDD + Mode of Conception]]),FALSE)</f>
        <v>Yes</v>
      </c>
      <c r="Q1022" s="1" t="str">
        <f>VLOOKUP(Cohort[[#This Row],[Code]],Codes[],COLUMN(Codes[[#Headers],[Late Pregnancy History]]),FALSE)</f>
        <v>Yes</v>
      </c>
      <c r="R1022" s="1" t="str">
        <f>VLOOKUP(Cohort[[#This Row],[Code]],Codes[],COLUMN(Codes[[#Headers],[Labour History]]),FALSE)</f>
        <v>Yes</v>
      </c>
      <c r="S1022" s="1" t="str">
        <f>VLOOKUP(Cohort[[#This Row],[Code]],Codes[],COLUMN(Codes[[#Headers],[Baby Background Information]]),FALSE)</f>
        <v>Yes</v>
      </c>
      <c r="T1022" s="1" t="str">
        <f>VLOOKUP(Cohort[[#This Row],[Code]],Codes[],COLUMN(Codes[[#Headers],[EPDS]]),FALSE)</f>
        <v>Yes</v>
      </c>
      <c r="U1022" s="1" t="str">
        <f>VLOOKUP(Cohort[[#This Row],[Code]],Codes[],COLUMN(Codes[[#Headers],[Mother''s Medications]]),FALSE)</f>
        <v>Yes</v>
      </c>
      <c r="V1022" s="1" t="str">
        <f>VLOOKUP(Cohort[[#This Row],[Code]],Codes[],COLUMN(Codes[[#Headers],[Baby Medications]]),FALSE)</f>
        <v>Yes</v>
      </c>
      <c r="W1022" s="1" t="str">
        <f>VLOOKUP(Cohort[[#This Row],[Code]],Codes[],COLUMN(Codes[[#Headers],[Obstetric Histpry]]),FALSE)</f>
        <v>Yes</v>
      </c>
      <c r="X1022" s="1" t="str">
        <f>VLOOKUP(Cohort[[#This Row],[Code]],Codes[],COLUMN(Codes[[#Headers],[18 Month Follow on Data]]),FALSE)</f>
        <v>No</v>
      </c>
    </row>
    <row r="1023" spans="1:24" x14ac:dyDescent="0.2">
      <c r="A1023" t="s">
        <v>1036</v>
      </c>
      <c r="B1023">
        <v>0</v>
      </c>
      <c r="C1023">
        <v>0</v>
      </c>
      <c r="D1023">
        <v>1</v>
      </c>
      <c r="E1023">
        <v>1</v>
      </c>
      <c r="F1023">
        <v>0</v>
      </c>
      <c r="G1023">
        <v>0</v>
      </c>
      <c r="H1023">
        <v>0</v>
      </c>
      <c r="I1023" t="str" cm="1">
        <f t="array" ref="I1023">TEXT(SUM(10^Code_Mask*(Cohort[[#This Row],[Fetal Pilot Scans, validated or not]:[Has child had an 18 month assessment.  NB this includes limited data, courtesy assessments etc]]&gt;0)),"0000000")</f>
        <v>1100000</v>
      </c>
      <c r="M1023" s="1" t="str">
        <f>VLOOKUP(Cohort[[#This Row],[Code]],Codes[],COLUMN(Codes[[#Headers],[Meaning]]),FALSE)</f>
        <v>Fetal scan + term scan, not assessed</v>
      </c>
      <c r="N1023" s="1" t="str">
        <f>VLOOKUP(Cohort[[#This Row],[Code]],Codes[],COLUMN(Codes[[#Headers],[Parents Demographic]]),FALSE)</f>
        <v>Yes</v>
      </c>
      <c r="O1023" s="1" t="str">
        <f>VLOOKUP(Cohort[[#This Row],[Code]],Codes[],COLUMN(Codes[[#Headers],[Mother''s Past Medical History]]),FALSE)</f>
        <v>Yes</v>
      </c>
      <c r="P1023" s="1" t="str">
        <f>VLOOKUP(Cohort[[#This Row],[Code]],Codes[],COLUMN(Codes[[#Headers],[EDD + Mode of Conception]]),FALSE)</f>
        <v>Yes</v>
      </c>
      <c r="Q1023" s="1" t="str">
        <f>VLOOKUP(Cohort[[#This Row],[Code]],Codes[],COLUMN(Codes[[#Headers],[Late Pregnancy History]]),FALSE)</f>
        <v>Yes</v>
      </c>
      <c r="R1023" s="1" t="str">
        <f>VLOOKUP(Cohort[[#This Row],[Code]],Codes[],COLUMN(Codes[[#Headers],[Labour History]]),FALSE)</f>
        <v>Yes</v>
      </c>
      <c r="S1023" s="1" t="str">
        <f>VLOOKUP(Cohort[[#This Row],[Code]],Codes[],COLUMN(Codes[[#Headers],[Baby Background Information]]),FALSE)</f>
        <v>Yes</v>
      </c>
      <c r="T1023" s="1" t="str">
        <f>VLOOKUP(Cohort[[#This Row],[Code]],Codes[],COLUMN(Codes[[#Headers],[EPDS]]),FALSE)</f>
        <v>Yes</v>
      </c>
      <c r="U1023" s="1" t="str">
        <f>VLOOKUP(Cohort[[#This Row],[Code]],Codes[],COLUMN(Codes[[#Headers],[Mother''s Medications]]),FALSE)</f>
        <v>Yes</v>
      </c>
      <c r="V1023" s="1" t="str">
        <f>VLOOKUP(Cohort[[#This Row],[Code]],Codes[],COLUMN(Codes[[#Headers],[Baby Medications]]),FALSE)</f>
        <v>Yes</v>
      </c>
      <c r="W1023" s="1" t="str">
        <f>VLOOKUP(Cohort[[#This Row],[Code]],Codes[],COLUMN(Codes[[#Headers],[Obstetric Histpry]]),FALSE)</f>
        <v>Yes</v>
      </c>
      <c r="X1023" s="1" t="str">
        <f>VLOOKUP(Cohort[[#This Row],[Code]],Codes[],COLUMN(Codes[[#Headers],[18 Month Follow on Data]]),FALSE)</f>
        <v>No</v>
      </c>
    </row>
    <row r="1024" spans="1:24" x14ac:dyDescent="0.2">
      <c r="A1024" t="s">
        <v>1037</v>
      </c>
      <c r="B1024">
        <v>0</v>
      </c>
      <c r="C1024">
        <v>0</v>
      </c>
      <c r="D1024">
        <v>2</v>
      </c>
      <c r="E1024">
        <v>1</v>
      </c>
      <c r="F1024">
        <v>0</v>
      </c>
      <c r="G1024">
        <v>0</v>
      </c>
      <c r="H1024">
        <v>0</v>
      </c>
      <c r="I1024" t="str" cm="1">
        <f t="array" ref="I1024">TEXT(SUM(10^Code_Mask*(Cohort[[#This Row],[Fetal Pilot Scans, validated or not]:[Has child had an 18 month assessment.  NB this includes limited data, courtesy assessments etc]]&gt;0)),"0000000")</f>
        <v>1100000</v>
      </c>
      <c r="M1024" s="1" t="str">
        <f>VLOOKUP(Cohort[[#This Row],[Code]],Codes[],COLUMN(Codes[[#Headers],[Meaning]]),FALSE)</f>
        <v>Fetal scan + term scan, not assessed</v>
      </c>
      <c r="N1024" s="1" t="str">
        <f>VLOOKUP(Cohort[[#This Row],[Code]],Codes[],COLUMN(Codes[[#Headers],[Parents Demographic]]),FALSE)</f>
        <v>Yes</v>
      </c>
      <c r="O1024" s="1" t="str">
        <f>VLOOKUP(Cohort[[#This Row],[Code]],Codes[],COLUMN(Codes[[#Headers],[Mother''s Past Medical History]]),FALSE)</f>
        <v>Yes</v>
      </c>
      <c r="P1024" s="1" t="str">
        <f>VLOOKUP(Cohort[[#This Row],[Code]],Codes[],COLUMN(Codes[[#Headers],[EDD + Mode of Conception]]),FALSE)</f>
        <v>Yes</v>
      </c>
      <c r="Q1024" s="1" t="str">
        <f>VLOOKUP(Cohort[[#This Row],[Code]],Codes[],COLUMN(Codes[[#Headers],[Late Pregnancy History]]),FALSE)</f>
        <v>Yes</v>
      </c>
      <c r="R1024" s="1" t="str">
        <f>VLOOKUP(Cohort[[#This Row],[Code]],Codes[],COLUMN(Codes[[#Headers],[Labour History]]),FALSE)</f>
        <v>Yes</v>
      </c>
      <c r="S1024" s="1" t="str">
        <f>VLOOKUP(Cohort[[#This Row],[Code]],Codes[],COLUMN(Codes[[#Headers],[Baby Background Information]]),FALSE)</f>
        <v>Yes</v>
      </c>
      <c r="T1024" s="1" t="str">
        <f>VLOOKUP(Cohort[[#This Row],[Code]],Codes[],COLUMN(Codes[[#Headers],[EPDS]]),FALSE)</f>
        <v>Yes</v>
      </c>
      <c r="U1024" s="1" t="str">
        <f>VLOOKUP(Cohort[[#This Row],[Code]],Codes[],COLUMN(Codes[[#Headers],[Mother''s Medications]]),FALSE)</f>
        <v>Yes</v>
      </c>
      <c r="V1024" s="1" t="str">
        <f>VLOOKUP(Cohort[[#This Row],[Code]],Codes[],COLUMN(Codes[[#Headers],[Baby Medications]]),FALSE)</f>
        <v>Yes</v>
      </c>
      <c r="W1024" s="1" t="str">
        <f>VLOOKUP(Cohort[[#This Row],[Code]],Codes[],COLUMN(Codes[[#Headers],[Obstetric Histpry]]),FALSE)</f>
        <v>Yes</v>
      </c>
      <c r="X1024" s="1" t="str">
        <f>VLOOKUP(Cohort[[#This Row],[Code]],Codes[],COLUMN(Codes[[#Headers],[18 Month Follow on Data]]),FALSE)</f>
        <v>No</v>
      </c>
    </row>
    <row r="1025" spans="1:24" x14ac:dyDescent="0.2">
      <c r="A1025" t="s">
        <v>1038</v>
      </c>
      <c r="B1025">
        <v>0</v>
      </c>
      <c r="C1025">
        <v>0</v>
      </c>
      <c r="D1025">
        <v>1</v>
      </c>
      <c r="E1025">
        <v>0</v>
      </c>
      <c r="F1025">
        <v>0</v>
      </c>
      <c r="G1025">
        <v>0</v>
      </c>
      <c r="H1025">
        <v>0</v>
      </c>
      <c r="I1025" t="str" cm="1">
        <f t="array" ref="I1025">TEXT(SUM(10^Code_Mask*(Cohort[[#This Row],[Fetal Pilot Scans, validated or not]:[Has child had an 18 month assessment.  NB this includes limited data, courtesy assessments etc]]&gt;0)),"0000000")</f>
        <v>1000000</v>
      </c>
      <c r="M1025" s="1" t="str">
        <f>VLOOKUP(Cohort[[#This Row],[Code]],Codes[],COLUMN(Codes[[#Headers],[Meaning]]),FALSE)</f>
        <v>Fetal scan, no other scans, not assessed</v>
      </c>
      <c r="N1025" s="1" t="str">
        <f>VLOOKUP(Cohort[[#This Row],[Code]],Codes[],COLUMN(Codes[[#Headers],[Parents Demographic]]),FALSE)</f>
        <v>Yes</v>
      </c>
      <c r="O1025" s="1" t="str">
        <f>VLOOKUP(Cohort[[#This Row],[Code]],Codes[],COLUMN(Codes[[#Headers],[Mother''s Past Medical History]]),FALSE)</f>
        <v>Yes</v>
      </c>
      <c r="P1025" s="1" t="str">
        <f>VLOOKUP(Cohort[[#This Row],[Code]],Codes[],COLUMN(Codes[[#Headers],[EDD + Mode of Conception]]),FALSE)</f>
        <v>Yes</v>
      </c>
      <c r="Q1025" s="1" t="str">
        <f>VLOOKUP(Cohort[[#This Row],[Code]],Codes[],COLUMN(Codes[[#Headers],[Late Pregnancy History]]),FALSE)</f>
        <v>Yes</v>
      </c>
      <c r="R1025" s="1" t="str">
        <f>VLOOKUP(Cohort[[#This Row],[Code]],Codes[],COLUMN(Codes[[#Headers],[Labour History]]),FALSE)</f>
        <v>Yes</v>
      </c>
      <c r="S1025" s="1" t="str">
        <f>VLOOKUP(Cohort[[#This Row],[Code]],Codes[],COLUMN(Codes[[#Headers],[Baby Background Information]]),FALSE)</f>
        <v>Yes</v>
      </c>
      <c r="T1025" s="1" t="str">
        <f>VLOOKUP(Cohort[[#This Row],[Code]],Codes[],COLUMN(Codes[[#Headers],[EPDS]]),FALSE)</f>
        <v>Yes</v>
      </c>
      <c r="U1025" s="1" t="str">
        <f>VLOOKUP(Cohort[[#This Row],[Code]],Codes[],COLUMN(Codes[[#Headers],[Mother''s Medications]]),FALSE)</f>
        <v>Yes</v>
      </c>
      <c r="V1025" s="1" t="str">
        <f>VLOOKUP(Cohort[[#This Row],[Code]],Codes[],COLUMN(Codes[[#Headers],[Baby Medications]]),FALSE)</f>
        <v>Yes</v>
      </c>
      <c r="W1025" s="1" t="str">
        <f>VLOOKUP(Cohort[[#This Row],[Code]],Codes[],COLUMN(Codes[[#Headers],[Obstetric Histpry]]),FALSE)</f>
        <v>Yes</v>
      </c>
      <c r="X1025" s="1" t="str">
        <f>VLOOKUP(Cohort[[#This Row],[Code]],Codes[],COLUMN(Codes[[#Headers],[18 Month Follow on Data]]),FALSE)</f>
        <v>No</v>
      </c>
    </row>
    <row r="1026" spans="1:24" x14ac:dyDescent="0.2">
      <c r="A1026" t="s">
        <v>1039</v>
      </c>
      <c r="B1026">
        <v>0</v>
      </c>
      <c r="C1026">
        <v>0</v>
      </c>
      <c r="D1026">
        <v>1</v>
      </c>
      <c r="E1026">
        <v>1</v>
      </c>
      <c r="F1026">
        <v>0</v>
      </c>
      <c r="G1026">
        <v>0</v>
      </c>
      <c r="H1026">
        <v>0</v>
      </c>
      <c r="I1026" t="str" cm="1">
        <f t="array" ref="I1026">TEXT(SUM(10^Code_Mask*(Cohort[[#This Row],[Fetal Pilot Scans, validated or not]:[Has child had an 18 month assessment.  NB this includes limited data, courtesy assessments etc]]&gt;0)),"0000000")</f>
        <v>1100000</v>
      </c>
      <c r="M1026" s="1" t="str">
        <f>VLOOKUP(Cohort[[#This Row],[Code]],Codes[],COLUMN(Codes[[#Headers],[Meaning]]),FALSE)</f>
        <v>Fetal scan + term scan, not assessed</v>
      </c>
      <c r="N1026" s="1" t="str">
        <f>VLOOKUP(Cohort[[#This Row],[Code]],Codes[],COLUMN(Codes[[#Headers],[Parents Demographic]]),FALSE)</f>
        <v>Yes</v>
      </c>
      <c r="O1026" s="1" t="str">
        <f>VLOOKUP(Cohort[[#This Row],[Code]],Codes[],COLUMN(Codes[[#Headers],[Mother''s Past Medical History]]),FALSE)</f>
        <v>Yes</v>
      </c>
      <c r="P1026" s="1" t="str">
        <f>VLOOKUP(Cohort[[#This Row],[Code]],Codes[],COLUMN(Codes[[#Headers],[EDD + Mode of Conception]]),FALSE)</f>
        <v>Yes</v>
      </c>
      <c r="Q1026" s="1" t="str">
        <f>VLOOKUP(Cohort[[#This Row],[Code]],Codes[],COLUMN(Codes[[#Headers],[Late Pregnancy History]]),FALSE)</f>
        <v>Yes</v>
      </c>
      <c r="R1026" s="1" t="str">
        <f>VLOOKUP(Cohort[[#This Row],[Code]],Codes[],COLUMN(Codes[[#Headers],[Labour History]]),FALSE)</f>
        <v>Yes</v>
      </c>
      <c r="S1026" s="1" t="str">
        <f>VLOOKUP(Cohort[[#This Row],[Code]],Codes[],COLUMN(Codes[[#Headers],[Baby Background Information]]),FALSE)</f>
        <v>Yes</v>
      </c>
      <c r="T1026" s="1" t="str">
        <f>VLOOKUP(Cohort[[#This Row],[Code]],Codes[],COLUMN(Codes[[#Headers],[EPDS]]),FALSE)</f>
        <v>Yes</v>
      </c>
      <c r="U1026" s="1" t="str">
        <f>VLOOKUP(Cohort[[#This Row],[Code]],Codes[],COLUMN(Codes[[#Headers],[Mother''s Medications]]),FALSE)</f>
        <v>Yes</v>
      </c>
      <c r="V1026" s="1" t="str">
        <f>VLOOKUP(Cohort[[#This Row],[Code]],Codes[],COLUMN(Codes[[#Headers],[Baby Medications]]),FALSE)</f>
        <v>Yes</v>
      </c>
      <c r="W1026" s="1" t="str">
        <f>VLOOKUP(Cohort[[#This Row],[Code]],Codes[],COLUMN(Codes[[#Headers],[Obstetric Histpry]]),FALSE)</f>
        <v>Yes</v>
      </c>
      <c r="X1026" s="1" t="str">
        <f>VLOOKUP(Cohort[[#This Row],[Code]],Codes[],COLUMN(Codes[[#Headers],[18 Month Follow on Data]]),FALSE)</f>
        <v>No</v>
      </c>
    </row>
    <row r="1027" spans="1:24" x14ac:dyDescent="0.2">
      <c r="A1027" t="s">
        <v>1040</v>
      </c>
      <c r="B1027">
        <v>0</v>
      </c>
      <c r="C1027">
        <v>0</v>
      </c>
      <c r="D1027">
        <v>1</v>
      </c>
      <c r="E1027">
        <v>0</v>
      </c>
      <c r="F1027">
        <v>0</v>
      </c>
      <c r="G1027">
        <v>0</v>
      </c>
      <c r="H1027">
        <v>0</v>
      </c>
      <c r="I1027" t="str" cm="1">
        <f t="array" ref="I1027">TEXT(SUM(10^Code_Mask*(Cohort[[#This Row],[Fetal Pilot Scans, validated or not]:[Has child had an 18 month assessment.  NB this includes limited data, courtesy assessments etc]]&gt;0)),"0000000")</f>
        <v>1000000</v>
      </c>
      <c r="M1027" s="1" t="str">
        <f>VLOOKUP(Cohort[[#This Row],[Code]],Codes[],COLUMN(Codes[[#Headers],[Meaning]]),FALSE)</f>
        <v>Fetal scan, no other scans, not assessed</v>
      </c>
      <c r="N1027" s="1" t="str">
        <f>VLOOKUP(Cohort[[#This Row],[Code]],Codes[],COLUMN(Codes[[#Headers],[Parents Demographic]]),FALSE)</f>
        <v>Yes</v>
      </c>
      <c r="O1027" s="1" t="str">
        <f>VLOOKUP(Cohort[[#This Row],[Code]],Codes[],COLUMN(Codes[[#Headers],[Mother''s Past Medical History]]),FALSE)</f>
        <v>Yes</v>
      </c>
      <c r="P1027" s="1" t="str">
        <f>VLOOKUP(Cohort[[#This Row],[Code]],Codes[],COLUMN(Codes[[#Headers],[EDD + Mode of Conception]]),FALSE)</f>
        <v>Yes</v>
      </c>
      <c r="Q1027" s="1" t="str">
        <f>VLOOKUP(Cohort[[#This Row],[Code]],Codes[],COLUMN(Codes[[#Headers],[Late Pregnancy History]]),FALSE)</f>
        <v>Yes</v>
      </c>
      <c r="R1027" s="1" t="str">
        <f>VLOOKUP(Cohort[[#This Row],[Code]],Codes[],COLUMN(Codes[[#Headers],[Labour History]]),FALSE)</f>
        <v>Yes</v>
      </c>
      <c r="S1027" s="1" t="str">
        <f>VLOOKUP(Cohort[[#This Row],[Code]],Codes[],COLUMN(Codes[[#Headers],[Baby Background Information]]),FALSE)</f>
        <v>Yes</v>
      </c>
      <c r="T1027" s="1" t="str">
        <f>VLOOKUP(Cohort[[#This Row],[Code]],Codes[],COLUMN(Codes[[#Headers],[EPDS]]),FALSE)</f>
        <v>Yes</v>
      </c>
      <c r="U1027" s="1" t="str">
        <f>VLOOKUP(Cohort[[#This Row],[Code]],Codes[],COLUMN(Codes[[#Headers],[Mother''s Medications]]),FALSE)</f>
        <v>Yes</v>
      </c>
      <c r="V1027" s="1" t="str">
        <f>VLOOKUP(Cohort[[#This Row],[Code]],Codes[],COLUMN(Codes[[#Headers],[Baby Medications]]),FALSE)</f>
        <v>Yes</v>
      </c>
      <c r="W1027" s="1" t="str">
        <f>VLOOKUP(Cohort[[#This Row],[Code]],Codes[],COLUMN(Codes[[#Headers],[Obstetric Histpry]]),FALSE)</f>
        <v>Yes</v>
      </c>
      <c r="X1027" s="1" t="str">
        <f>VLOOKUP(Cohort[[#This Row],[Code]],Codes[],COLUMN(Codes[[#Headers],[18 Month Follow on Data]]),FALSE)</f>
        <v>No</v>
      </c>
    </row>
    <row r="1028" spans="1:24" x14ac:dyDescent="0.2">
      <c r="A1028" t="s">
        <v>1041</v>
      </c>
      <c r="B1028">
        <v>0</v>
      </c>
      <c r="C1028">
        <v>0</v>
      </c>
      <c r="D1028">
        <v>1</v>
      </c>
      <c r="E1028">
        <v>0</v>
      </c>
      <c r="F1028">
        <v>0</v>
      </c>
      <c r="G1028">
        <v>0</v>
      </c>
      <c r="H1028">
        <v>0</v>
      </c>
      <c r="I1028" t="str" cm="1">
        <f t="array" ref="I1028">TEXT(SUM(10^Code_Mask*(Cohort[[#This Row],[Fetal Pilot Scans, validated or not]:[Has child had an 18 month assessment.  NB this includes limited data, courtesy assessments etc]]&gt;0)),"0000000")</f>
        <v>1000000</v>
      </c>
      <c r="M1028" s="1" t="str">
        <f>VLOOKUP(Cohort[[#This Row],[Code]],Codes[],COLUMN(Codes[[#Headers],[Meaning]]),FALSE)</f>
        <v>Fetal scan, no other scans, not assessed</v>
      </c>
      <c r="N1028" s="1" t="str">
        <f>VLOOKUP(Cohort[[#This Row],[Code]],Codes[],COLUMN(Codes[[#Headers],[Parents Demographic]]),FALSE)</f>
        <v>Yes</v>
      </c>
      <c r="O1028" s="1" t="str">
        <f>VLOOKUP(Cohort[[#This Row],[Code]],Codes[],COLUMN(Codes[[#Headers],[Mother''s Past Medical History]]),FALSE)</f>
        <v>Yes</v>
      </c>
      <c r="P1028" s="1" t="str">
        <f>VLOOKUP(Cohort[[#This Row],[Code]],Codes[],COLUMN(Codes[[#Headers],[EDD + Mode of Conception]]),FALSE)</f>
        <v>Yes</v>
      </c>
      <c r="Q1028" s="1" t="str">
        <f>VLOOKUP(Cohort[[#This Row],[Code]],Codes[],COLUMN(Codes[[#Headers],[Late Pregnancy History]]),FALSE)</f>
        <v>Yes</v>
      </c>
      <c r="R1028" s="1" t="str">
        <f>VLOOKUP(Cohort[[#This Row],[Code]],Codes[],COLUMN(Codes[[#Headers],[Labour History]]),FALSE)</f>
        <v>Yes</v>
      </c>
      <c r="S1028" s="1" t="str">
        <f>VLOOKUP(Cohort[[#This Row],[Code]],Codes[],COLUMN(Codes[[#Headers],[Baby Background Information]]),FALSE)</f>
        <v>Yes</v>
      </c>
      <c r="T1028" s="1" t="str">
        <f>VLOOKUP(Cohort[[#This Row],[Code]],Codes[],COLUMN(Codes[[#Headers],[EPDS]]),FALSE)</f>
        <v>Yes</v>
      </c>
      <c r="U1028" s="1" t="str">
        <f>VLOOKUP(Cohort[[#This Row],[Code]],Codes[],COLUMN(Codes[[#Headers],[Mother''s Medications]]),FALSE)</f>
        <v>Yes</v>
      </c>
      <c r="V1028" s="1" t="str">
        <f>VLOOKUP(Cohort[[#This Row],[Code]],Codes[],COLUMN(Codes[[#Headers],[Baby Medications]]),FALSE)</f>
        <v>Yes</v>
      </c>
      <c r="W1028" s="1" t="str">
        <f>VLOOKUP(Cohort[[#This Row],[Code]],Codes[],COLUMN(Codes[[#Headers],[Obstetric Histpry]]),FALSE)</f>
        <v>Yes</v>
      </c>
      <c r="X1028" s="1" t="str">
        <f>VLOOKUP(Cohort[[#This Row],[Code]],Codes[],COLUMN(Codes[[#Headers],[18 Month Follow on Data]]),FALSE)</f>
        <v>No</v>
      </c>
    </row>
    <row r="1029" spans="1:24" x14ac:dyDescent="0.2">
      <c r="A1029" t="s">
        <v>1042</v>
      </c>
      <c r="B1029">
        <v>0</v>
      </c>
      <c r="C1029">
        <v>0</v>
      </c>
      <c r="D1029">
        <v>1</v>
      </c>
      <c r="E1029">
        <v>0</v>
      </c>
      <c r="F1029">
        <v>0</v>
      </c>
      <c r="G1029">
        <v>0</v>
      </c>
      <c r="H1029">
        <v>0</v>
      </c>
      <c r="I1029" t="str" cm="1">
        <f t="array" ref="I1029">TEXT(SUM(10^Code_Mask*(Cohort[[#This Row],[Fetal Pilot Scans, validated or not]:[Has child had an 18 month assessment.  NB this includes limited data, courtesy assessments etc]]&gt;0)),"0000000")</f>
        <v>1000000</v>
      </c>
      <c r="M1029" s="1" t="str">
        <f>VLOOKUP(Cohort[[#This Row],[Code]],Codes[],COLUMN(Codes[[#Headers],[Meaning]]),FALSE)</f>
        <v>Fetal scan, no other scans, not assessed</v>
      </c>
      <c r="N1029" s="1" t="str">
        <f>VLOOKUP(Cohort[[#This Row],[Code]],Codes[],COLUMN(Codes[[#Headers],[Parents Demographic]]),FALSE)</f>
        <v>Yes</v>
      </c>
      <c r="O1029" s="1" t="str">
        <f>VLOOKUP(Cohort[[#This Row],[Code]],Codes[],COLUMN(Codes[[#Headers],[Mother''s Past Medical History]]),FALSE)</f>
        <v>Yes</v>
      </c>
      <c r="P1029" s="1" t="str">
        <f>VLOOKUP(Cohort[[#This Row],[Code]],Codes[],COLUMN(Codes[[#Headers],[EDD + Mode of Conception]]),FALSE)</f>
        <v>Yes</v>
      </c>
      <c r="Q1029" s="1" t="str">
        <f>VLOOKUP(Cohort[[#This Row],[Code]],Codes[],COLUMN(Codes[[#Headers],[Late Pregnancy History]]),FALSE)</f>
        <v>Yes</v>
      </c>
      <c r="R1029" s="1" t="str">
        <f>VLOOKUP(Cohort[[#This Row],[Code]],Codes[],COLUMN(Codes[[#Headers],[Labour History]]),FALSE)</f>
        <v>Yes</v>
      </c>
      <c r="S1029" s="1" t="str">
        <f>VLOOKUP(Cohort[[#This Row],[Code]],Codes[],COLUMN(Codes[[#Headers],[Baby Background Information]]),FALSE)</f>
        <v>Yes</v>
      </c>
      <c r="T1029" s="1" t="str">
        <f>VLOOKUP(Cohort[[#This Row],[Code]],Codes[],COLUMN(Codes[[#Headers],[EPDS]]),FALSE)</f>
        <v>Yes</v>
      </c>
      <c r="U1029" s="1" t="str">
        <f>VLOOKUP(Cohort[[#This Row],[Code]],Codes[],COLUMN(Codes[[#Headers],[Mother''s Medications]]),FALSE)</f>
        <v>Yes</v>
      </c>
      <c r="V1029" s="1" t="str">
        <f>VLOOKUP(Cohort[[#This Row],[Code]],Codes[],COLUMN(Codes[[#Headers],[Baby Medications]]),FALSE)</f>
        <v>Yes</v>
      </c>
      <c r="W1029" s="1" t="str">
        <f>VLOOKUP(Cohort[[#This Row],[Code]],Codes[],COLUMN(Codes[[#Headers],[Obstetric Histpry]]),FALSE)</f>
        <v>Yes</v>
      </c>
      <c r="X1029" s="1" t="str">
        <f>VLOOKUP(Cohort[[#This Row],[Code]],Codes[],COLUMN(Codes[[#Headers],[18 Month Follow on Data]]),FALSE)</f>
        <v>No</v>
      </c>
    </row>
    <row r="1030" spans="1:24" x14ac:dyDescent="0.2">
      <c r="A1030" t="s">
        <v>1043</v>
      </c>
      <c r="B1030">
        <v>0</v>
      </c>
      <c r="C1030">
        <v>0</v>
      </c>
      <c r="D1030">
        <v>0</v>
      </c>
      <c r="E1030">
        <v>1</v>
      </c>
      <c r="F1030">
        <v>0</v>
      </c>
      <c r="G1030">
        <v>0</v>
      </c>
      <c r="H1030">
        <v>0</v>
      </c>
      <c r="I1030" t="str" cm="1">
        <f t="array" ref="I1030">TEXT(SUM(10^Code_Mask*(Cohort[[#This Row],[Fetal Pilot Scans, validated or not]:[Has child had an 18 month assessment.  NB this includes limited data, courtesy assessments etc]]&gt;0)),"0000000")</f>
        <v>0100000</v>
      </c>
      <c r="M1030" s="1" t="str">
        <f>VLOOKUP(Cohort[[#This Row],[Code]],Codes[],COLUMN(Codes[[#Headers],[Meaning]]),FALSE)</f>
        <v>Term scan, not assessed</v>
      </c>
      <c r="N1030" s="1" t="str">
        <f>VLOOKUP(Cohort[[#This Row],[Code]],Codes[],COLUMN(Codes[[#Headers],[Parents Demographic]]),FALSE)</f>
        <v>Yes</v>
      </c>
      <c r="O1030" s="1" t="str">
        <f>VLOOKUP(Cohort[[#This Row],[Code]],Codes[],COLUMN(Codes[[#Headers],[Mother''s Past Medical History]]),FALSE)</f>
        <v>Yes</v>
      </c>
      <c r="P1030" s="1" t="str">
        <f>VLOOKUP(Cohort[[#This Row],[Code]],Codes[],COLUMN(Codes[[#Headers],[EDD + Mode of Conception]]),FALSE)</f>
        <v>Yes</v>
      </c>
      <c r="Q1030" s="1" t="str">
        <f>VLOOKUP(Cohort[[#This Row],[Code]],Codes[],COLUMN(Codes[[#Headers],[Late Pregnancy History]]),FALSE)</f>
        <v>Yes</v>
      </c>
      <c r="R1030" s="1" t="str">
        <f>VLOOKUP(Cohort[[#This Row],[Code]],Codes[],COLUMN(Codes[[#Headers],[Labour History]]),FALSE)</f>
        <v>Yes</v>
      </c>
      <c r="S1030" s="1" t="str">
        <f>VLOOKUP(Cohort[[#This Row],[Code]],Codes[],COLUMN(Codes[[#Headers],[Baby Background Information]]),FALSE)</f>
        <v>Yes</v>
      </c>
      <c r="T1030" s="1" t="str">
        <f>VLOOKUP(Cohort[[#This Row],[Code]],Codes[],COLUMN(Codes[[#Headers],[EPDS]]),FALSE)</f>
        <v>Yes</v>
      </c>
      <c r="U1030" s="1" t="str">
        <f>VLOOKUP(Cohort[[#This Row],[Code]],Codes[],COLUMN(Codes[[#Headers],[Mother''s Medications]]),FALSE)</f>
        <v>Yes</v>
      </c>
      <c r="V1030" s="1" t="str">
        <f>VLOOKUP(Cohort[[#This Row],[Code]],Codes[],COLUMN(Codes[[#Headers],[Baby Medications]]),FALSE)</f>
        <v>Yes</v>
      </c>
      <c r="W1030" s="1" t="str">
        <f>VLOOKUP(Cohort[[#This Row],[Code]],Codes[],COLUMN(Codes[[#Headers],[Obstetric Histpry]]),FALSE)</f>
        <v>Yes</v>
      </c>
      <c r="X1030" s="1" t="str">
        <f>VLOOKUP(Cohort[[#This Row],[Code]],Codes[],COLUMN(Codes[[#Headers],[18 Month Follow on Data]]),FALSE)</f>
        <v>No</v>
      </c>
    </row>
    <row r="1031" spans="1:24" x14ac:dyDescent="0.2">
      <c r="A1031" t="s">
        <v>1044</v>
      </c>
      <c r="B1031">
        <v>0</v>
      </c>
      <c r="C1031">
        <v>0</v>
      </c>
      <c r="D1031">
        <v>0</v>
      </c>
      <c r="E1031">
        <v>1</v>
      </c>
      <c r="F1031">
        <v>0</v>
      </c>
      <c r="G1031">
        <v>0</v>
      </c>
      <c r="H1031">
        <v>0</v>
      </c>
      <c r="I1031" t="str" cm="1">
        <f t="array" ref="I1031">TEXT(SUM(10^Code_Mask*(Cohort[[#This Row],[Fetal Pilot Scans, validated or not]:[Has child had an 18 month assessment.  NB this includes limited data, courtesy assessments etc]]&gt;0)),"0000000")</f>
        <v>0100000</v>
      </c>
      <c r="M1031" s="1" t="str">
        <f>VLOOKUP(Cohort[[#This Row],[Code]],Codes[],COLUMN(Codes[[#Headers],[Meaning]]),FALSE)</f>
        <v>Term scan, not assessed</v>
      </c>
      <c r="N1031" s="1" t="str">
        <f>VLOOKUP(Cohort[[#This Row],[Code]],Codes[],COLUMN(Codes[[#Headers],[Parents Demographic]]),FALSE)</f>
        <v>Yes</v>
      </c>
      <c r="O1031" s="1" t="str">
        <f>VLOOKUP(Cohort[[#This Row],[Code]],Codes[],COLUMN(Codes[[#Headers],[Mother''s Past Medical History]]),FALSE)</f>
        <v>Yes</v>
      </c>
      <c r="P1031" s="1" t="str">
        <f>VLOOKUP(Cohort[[#This Row],[Code]],Codes[],COLUMN(Codes[[#Headers],[EDD + Mode of Conception]]),FALSE)</f>
        <v>Yes</v>
      </c>
      <c r="Q1031" s="1" t="str">
        <f>VLOOKUP(Cohort[[#This Row],[Code]],Codes[],COLUMN(Codes[[#Headers],[Late Pregnancy History]]),FALSE)</f>
        <v>Yes</v>
      </c>
      <c r="R1031" s="1" t="str">
        <f>VLOOKUP(Cohort[[#This Row],[Code]],Codes[],COLUMN(Codes[[#Headers],[Labour History]]),FALSE)</f>
        <v>Yes</v>
      </c>
      <c r="S1031" s="1" t="str">
        <f>VLOOKUP(Cohort[[#This Row],[Code]],Codes[],COLUMN(Codes[[#Headers],[Baby Background Information]]),FALSE)</f>
        <v>Yes</v>
      </c>
      <c r="T1031" s="1" t="str">
        <f>VLOOKUP(Cohort[[#This Row],[Code]],Codes[],COLUMN(Codes[[#Headers],[EPDS]]),FALSE)</f>
        <v>Yes</v>
      </c>
      <c r="U1031" s="1" t="str">
        <f>VLOOKUP(Cohort[[#This Row],[Code]],Codes[],COLUMN(Codes[[#Headers],[Mother''s Medications]]),FALSE)</f>
        <v>Yes</v>
      </c>
      <c r="V1031" s="1" t="str">
        <f>VLOOKUP(Cohort[[#This Row],[Code]],Codes[],COLUMN(Codes[[#Headers],[Baby Medications]]),FALSE)</f>
        <v>Yes</v>
      </c>
      <c r="W1031" s="1" t="str">
        <f>VLOOKUP(Cohort[[#This Row],[Code]],Codes[],COLUMN(Codes[[#Headers],[Obstetric Histpry]]),FALSE)</f>
        <v>Yes</v>
      </c>
      <c r="X1031" s="1" t="str">
        <f>VLOOKUP(Cohort[[#This Row],[Code]],Codes[],COLUMN(Codes[[#Headers],[18 Month Follow on Data]]),FALSE)</f>
        <v>No</v>
      </c>
    </row>
    <row r="1032" spans="1:24" x14ac:dyDescent="0.2">
      <c r="A1032" t="s">
        <v>1045</v>
      </c>
      <c r="B1032">
        <v>0</v>
      </c>
      <c r="C1032">
        <v>0</v>
      </c>
      <c r="D1032">
        <v>1</v>
      </c>
      <c r="E1032">
        <v>0</v>
      </c>
      <c r="F1032">
        <v>0</v>
      </c>
      <c r="G1032">
        <v>0</v>
      </c>
      <c r="H1032">
        <v>0</v>
      </c>
      <c r="I1032" t="str" cm="1">
        <f t="array" ref="I1032">TEXT(SUM(10^Code_Mask*(Cohort[[#This Row],[Fetal Pilot Scans, validated or not]:[Has child had an 18 month assessment.  NB this includes limited data, courtesy assessments etc]]&gt;0)),"0000000")</f>
        <v>1000000</v>
      </c>
      <c r="M1032" s="1" t="str">
        <f>VLOOKUP(Cohort[[#This Row],[Code]],Codes[],COLUMN(Codes[[#Headers],[Meaning]]),FALSE)</f>
        <v>Fetal scan, no other scans, not assessed</v>
      </c>
      <c r="N1032" s="1" t="str">
        <f>VLOOKUP(Cohort[[#This Row],[Code]],Codes[],COLUMN(Codes[[#Headers],[Parents Demographic]]),FALSE)</f>
        <v>Yes</v>
      </c>
      <c r="O1032" s="1" t="str">
        <f>VLOOKUP(Cohort[[#This Row],[Code]],Codes[],COLUMN(Codes[[#Headers],[Mother''s Past Medical History]]),FALSE)</f>
        <v>Yes</v>
      </c>
      <c r="P1032" s="1" t="str">
        <f>VLOOKUP(Cohort[[#This Row],[Code]],Codes[],COLUMN(Codes[[#Headers],[EDD + Mode of Conception]]),FALSE)</f>
        <v>Yes</v>
      </c>
      <c r="Q1032" s="1" t="str">
        <f>VLOOKUP(Cohort[[#This Row],[Code]],Codes[],COLUMN(Codes[[#Headers],[Late Pregnancy History]]),FALSE)</f>
        <v>Yes</v>
      </c>
      <c r="R1032" s="1" t="str">
        <f>VLOOKUP(Cohort[[#This Row],[Code]],Codes[],COLUMN(Codes[[#Headers],[Labour History]]),FALSE)</f>
        <v>Yes</v>
      </c>
      <c r="S1032" s="1" t="str">
        <f>VLOOKUP(Cohort[[#This Row],[Code]],Codes[],COLUMN(Codes[[#Headers],[Baby Background Information]]),FALSE)</f>
        <v>Yes</v>
      </c>
      <c r="T1032" s="1" t="str">
        <f>VLOOKUP(Cohort[[#This Row],[Code]],Codes[],COLUMN(Codes[[#Headers],[EPDS]]),FALSE)</f>
        <v>Yes</v>
      </c>
      <c r="U1032" s="1" t="str">
        <f>VLOOKUP(Cohort[[#This Row],[Code]],Codes[],COLUMN(Codes[[#Headers],[Mother''s Medications]]),FALSE)</f>
        <v>Yes</v>
      </c>
      <c r="V1032" s="1" t="str">
        <f>VLOOKUP(Cohort[[#This Row],[Code]],Codes[],COLUMN(Codes[[#Headers],[Baby Medications]]),FALSE)</f>
        <v>Yes</v>
      </c>
      <c r="W1032" s="1" t="str">
        <f>VLOOKUP(Cohort[[#This Row],[Code]],Codes[],COLUMN(Codes[[#Headers],[Obstetric Histpry]]),FALSE)</f>
        <v>Yes</v>
      </c>
      <c r="X1032" s="1" t="str">
        <f>VLOOKUP(Cohort[[#This Row],[Code]],Codes[],COLUMN(Codes[[#Headers],[18 Month Follow on Data]]),FALSE)</f>
        <v>No</v>
      </c>
    </row>
    <row r="1033" spans="1:24" x14ac:dyDescent="0.2">
      <c r="A1033" t="s">
        <v>1046</v>
      </c>
      <c r="B1033">
        <v>0</v>
      </c>
      <c r="C1033">
        <v>0</v>
      </c>
      <c r="D1033">
        <v>1</v>
      </c>
      <c r="E1033">
        <v>0</v>
      </c>
      <c r="F1033">
        <v>0</v>
      </c>
      <c r="G1033">
        <v>0</v>
      </c>
      <c r="H1033">
        <v>0</v>
      </c>
      <c r="I1033" t="str" cm="1">
        <f t="array" ref="I1033">TEXT(SUM(10^Code_Mask*(Cohort[[#This Row],[Fetal Pilot Scans, validated or not]:[Has child had an 18 month assessment.  NB this includes limited data, courtesy assessments etc]]&gt;0)),"0000000")</f>
        <v>1000000</v>
      </c>
      <c r="M1033" s="1" t="str">
        <f>VLOOKUP(Cohort[[#This Row],[Code]],Codes[],COLUMN(Codes[[#Headers],[Meaning]]),FALSE)</f>
        <v>Fetal scan, no other scans, not assessed</v>
      </c>
      <c r="N1033" s="1" t="str">
        <f>VLOOKUP(Cohort[[#This Row],[Code]],Codes[],COLUMN(Codes[[#Headers],[Parents Demographic]]),FALSE)</f>
        <v>Yes</v>
      </c>
      <c r="O1033" s="1" t="str">
        <f>VLOOKUP(Cohort[[#This Row],[Code]],Codes[],COLUMN(Codes[[#Headers],[Mother''s Past Medical History]]),FALSE)</f>
        <v>Yes</v>
      </c>
      <c r="P1033" s="1" t="str">
        <f>VLOOKUP(Cohort[[#This Row],[Code]],Codes[],COLUMN(Codes[[#Headers],[EDD + Mode of Conception]]),FALSE)</f>
        <v>Yes</v>
      </c>
      <c r="Q1033" s="1" t="str">
        <f>VLOOKUP(Cohort[[#This Row],[Code]],Codes[],COLUMN(Codes[[#Headers],[Late Pregnancy History]]),FALSE)</f>
        <v>Yes</v>
      </c>
      <c r="R1033" s="1" t="str">
        <f>VLOOKUP(Cohort[[#This Row],[Code]],Codes[],COLUMN(Codes[[#Headers],[Labour History]]),FALSE)</f>
        <v>Yes</v>
      </c>
      <c r="S1033" s="1" t="str">
        <f>VLOOKUP(Cohort[[#This Row],[Code]],Codes[],COLUMN(Codes[[#Headers],[Baby Background Information]]),FALSE)</f>
        <v>Yes</v>
      </c>
      <c r="T1033" s="1" t="str">
        <f>VLOOKUP(Cohort[[#This Row],[Code]],Codes[],COLUMN(Codes[[#Headers],[EPDS]]),FALSE)</f>
        <v>Yes</v>
      </c>
      <c r="U1033" s="1" t="str">
        <f>VLOOKUP(Cohort[[#This Row],[Code]],Codes[],COLUMN(Codes[[#Headers],[Mother''s Medications]]),FALSE)</f>
        <v>Yes</v>
      </c>
      <c r="V1033" s="1" t="str">
        <f>VLOOKUP(Cohort[[#This Row],[Code]],Codes[],COLUMN(Codes[[#Headers],[Baby Medications]]),FALSE)</f>
        <v>Yes</v>
      </c>
      <c r="W1033" s="1" t="str">
        <f>VLOOKUP(Cohort[[#This Row],[Code]],Codes[],COLUMN(Codes[[#Headers],[Obstetric Histpry]]),FALSE)</f>
        <v>Yes</v>
      </c>
      <c r="X1033" s="1" t="str">
        <f>VLOOKUP(Cohort[[#This Row],[Code]],Codes[],COLUMN(Codes[[#Headers],[18 Month Follow on Data]]),FALSE)</f>
        <v>No</v>
      </c>
    </row>
    <row r="1034" spans="1:24" x14ac:dyDescent="0.2">
      <c r="A1034" t="s">
        <v>1047</v>
      </c>
      <c r="B1034">
        <v>0</v>
      </c>
      <c r="C1034">
        <v>0</v>
      </c>
      <c r="D1034">
        <v>0</v>
      </c>
      <c r="E1034">
        <v>1</v>
      </c>
      <c r="F1034">
        <v>0</v>
      </c>
      <c r="G1034">
        <v>0</v>
      </c>
      <c r="H1034">
        <v>0</v>
      </c>
      <c r="I1034" t="str" cm="1">
        <f t="array" ref="I1034">TEXT(SUM(10^Code_Mask*(Cohort[[#This Row],[Fetal Pilot Scans, validated or not]:[Has child had an 18 month assessment.  NB this includes limited data, courtesy assessments etc]]&gt;0)),"0000000")</f>
        <v>0100000</v>
      </c>
      <c r="M1034" s="1" t="str">
        <f>VLOOKUP(Cohort[[#This Row],[Code]],Codes[],COLUMN(Codes[[#Headers],[Meaning]]),FALSE)</f>
        <v>Term scan, not assessed</v>
      </c>
      <c r="N1034" s="1" t="str">
        <f>VLOOKUP(Cohort[[#This Row],[Code]],Codes[],COLUMN(Codes[[#Headers],[Parents Demographic]]),FALSE)</f>
        <v>Yes</v>
      </c>
      <c r="O1034" s="1" t="str">
        <f>VLOOKUP(Cohort[[#This Row],[Code]],Codes[],COLUMN(Codes[[#Headers],[Mother''s Past Medical History]]),FALSE)</f>
        <v>Yes</v>
      </c>
      <c r="P1034" s="1" t="str">
        <f>VLOOKUP(Cohort[[#This Row],[Code]],Codes[],COLUMN(Codes[[#Headers],[EDD + Mode of Conception]]),FALSE)</f>
        <v>Yes</v>
      </c>
      <c r="Q1034" s="1" t="str">
        <f>VLOOKUP(Cohort[[#This Row],[Code]],Codes[],COLUMN(Codes[[#Headers],[Late Pregnancy History]]),FALSE)</f>
        <v>Yes</v>
      </c>
      <c r="R1034" s="1" t="str">
        <f>VLOOKUP(Cohort[[#This Row],[Code]],Codes[],COLUMN(Codes[[#Headers],[Labour History]]),FALSE)</f>
        <v>Yes</v>
      </c>
      <c r="S1034" s="1" t="str">
        <f>VLOOKUP(Cohort[[#This Row],[Code]],Codes[],COLUMN(Codes[[#Headers],[Baby Background Information]]),FALSE)</f>
        <v>Yes</v>
      </c>
      <c r="T1034" s="1" t="str">
        <f>VLOOKUP(Cohort[[#This Row],[Code]],Codes[],COLUMN(Codes[[#Headers],[EPDS]]),FALSE)</f>
        <v>Yes</v>
      </c>
      <c r="U1034" s="1" t="str">
        <f>VLOOKUP(Cohort[[#This Row],[Code]],Codes[],COLUMN(Codes[[#Headers],[Mother''s Medications]]),FALSE)</f>
        <v>Yes</v>
      </c>
      <c r="V1034" s="1" t="str">
        <f>VLOOKUP(Cohort[[#This Row],[Code]],Codes[],COLUMN(Codes[[#Headers],[Baby Medications]]),FALSE)</f>
        <v>Yes</v>
      </c>
      <c r="W1034" s="1" t="str">
        <f>VLOOKUP(Cohort[[#This Row],[Code]],Codes[],COLUMN(Codes[[#Headers],[Obstetric Histpry]]),FALSE)</f>
        <v>Yes</v>
      </c>
      <c r="X1034" s="1" t="str">
        <f>VLOOKUP(Cohort[[#This Row],[Code]],Codes[],COLUMN(Codes[[#Headers],[18 Month Follow on Data]]),FALSE)</f>
        <v>No</v>
      </c>
    </row>
    <row r="1035" spans="1:24" x14ac:dyDescent="0.2">
      <c r="A1035" t="s">
        <v>1048</v>
      </c>
      <c r="B1035">
        <v>0</v>
      </c>
      <c r="C1035">
        <v>0</v>
      </c>
      <c r="D1035">
        <v>1</v>
      </c>
      <c r="E1035">
        <v>0</v>
      </c>
      <c r="F1035">
        <v>0</v>
      </c>
      <c r="G1035">
        <v>0</v>
      </c>
      <c r="H1035">
        <v>0</v>
      </c>
      <c r="I1035" t="str" cm="1">
        <f t="array" ref="I1035">TEXT(SUM(10^Code_Mask*(Cohort[[#This Row],[Fetal Pilot Scans, validated or not]:[Has child had an 18 month assessment.  NB this includes limited data, courtesy assessments etc]]&gt;0)),"0000000")</f>
        <v>1000000</v>
      </c>
      <c r="M1035" s="1" t="str">
        <f>VLOOKUP(Cohort[[#This Row],[Code]],Codes[],COLUMN(Codes[[#Headers],[Meaning]]),FALSE)</f>
        <v>Fetal scan, no other scans, not assessed</v>
      </c>
      <c r="N1035" s="1" t="str">
        <f>VLOOKUP(Cohort[[#This Row],[Code]],Codes[],COLUMN(Codes[[#Headers],[Parents Demographic]]),FALSE)</f>
        <v>Yes</v>
      </c>
      <c r="O1035" s="1" t="str">
        <f>VLOOKUP(Cohort[[#This Row],[Code]],Codes[],COLUMN(Codes[[#Headers],[Mother''s Past Medical History]]),FALSE)</f>
        <v>Yes</v>
      </c>
      <c r="P1035" s="1" t="str">
        <f>VLOOKUP(Cohort[[#This Row],[Code]],Codes[],COLUMN(Codes[[#Headers],[EDD + Mode of Conception]]),FALSE)</f>
        <v>Yes</v>
      </c>
      <c r="Q1035" s="1" t="str">
        <f>VLOOKUP(Cohort[[#This Row],[Code]],Codes[],COLUMN(Codes[[#Headers],[Late Pregnancy History]]),FALSE)</f>
        <v>Yes</v>
      </c>
      <c r="R1035" s="1" t="str">
        <f>VLOOKUP(Cohort[[#This Row],[Code]],Codes[],COLUMN(Codes[[#Headers],[Labour History]]),FALSE)</f>
        <v>Yes</v>
      </c>
      <c r="S1035" s="1" t="str">
        <f>VLOOKUP(Cohort[[#This Row],[Code]],Codes[],COLUMN(Codes[[#Headers],[Baby Background Information]]),FALSE)</f>
        <v>Yes</v>
      </c>
      <c r="T1035" s="1" t="str">
        <f>VLOOKUP(Cohort[[#This Row],[Code]],Codes[],COLUMN(Codes[[#Headers],[EPDS]]),FALSE)</f>
        <v>Yes</v>
      </c>
      <c r="U1035" s="1" t="str">
        <f>VLOOKUP(Cohort[[#This Row],[Code]],Codes[],COLUMN(Codes[[#Headers],[Mother''s Medications]]),FALSE)</f>
        <v>Yes</v>
      </c>
      <c r="V1035" s="1" t="str">
        <f>VLOOKUP(Cohort[[#This Row],[Code]],Codes[],COLUMN(Codes[[#Headers],[Baby Medications]]),FALSE)</f>
        <v>Yes</v>
      </c>
      <c r="W1035" s="1" t="str">
        <f>VLOOKUP(Cohort[[#This Row],[Code]],Codes[],COLUMN(Codes[[#Headers],[Obstetric Histpry]]),FALSE)</f>
        <v>Yes</v>
      </c>
      <c r="X1035" s="1" t="str">
        <f>VLOOKUP(Cohort[[#This Row],[Code]],Codes[],COLUMN(Codes[[#Headers],[18 Month Follow on Data]]),FALSE)</f>
        <v>No</v>
      </c>
    </row>
    <row r="1036" spans="1:24" x14ac:dyDescent="0.2">
      <c r="A1036" t="s">
        <v>1049</v>
      </c>
      <c r="B1036">
        <v>0</v>
      </c>
      <c r="C1036">
        <v>0</v>
      </c>
      <c r="D1036">
        <v>1</v>
      </c>
      <c r="E1036">
        <v>0</v>
      </c>
      <c r="F1036">
        <v>0</v>
      </c>
      <c r="G1036">
        <v>0</v>
      </c>
      <c r="H1036">
        <v>0</v>
      </c>
      <c r="I1036" t="str" cm="1">
        <f t="array" ref="I1036">TEXT(SUM(10^Code_Mask*(Cohort[[#This Row],[Fetal Pilot Scans, validated or not]:[Has child had an 18 month assessment.  NB this includes limited data, courtesy assessments etc]]&gt;0)),"0000000")</f>
        <v>1000000</v>
      </c>
      <c r="M1036" s="1" t="str">
        <f>VLOOKUP(Cohort[[#This Row],[Code]],Codes[],COLUMN(Codes[[#Headers],[Meaning]]),FALSE)</f>
        <v>Fetal scan, no other scans, not assessed</v>
      </c>
      <c r="N1036" s="1" t="str">
        <f>VLOOKUP(Cohort[[#This Row],[Code]],Codes[],COLUMN(Codes[[#Headers],[Parents Demographic]]),FALSE)</f>
        <v>Yes</v>
      </c>
      <c r="O1036" s="1" t="str">
        <f>VLOOKUP(Cohort[[#This Row],[Code]],Codes[],COLUMN(Codes[[#Headers],[Mother''s Past Medical History]]),FALSE)</f>
        <v>Yes</v>
      </c>
      <c r="P1036" s="1" t="str">
        <f>VLOOKUP(Cohort[[#This Row],[Code]],Codes[],COLUMN(Codes[[#Headers],[EDD + Mode of Conception]]),FALSE)</f>
        <v>Yes</v>
      </c>
      <c r="Q1036" s="1" t="str">
        <f>VLOOKUP(Cohort[[#This Row],[Code]],Codes[],COLUMN(Codes[[#Headers],[Late Pregnancy History]]),FALSE)</f>
        <v>Yes</v>
      </c>
      <c r="R1036" s="1" t="str">
        <f>VLOOKUP(Cohort[[#This Row],[Code]],Codes[],COLUMN(Codes[[#Headers],[Labour History]]),FALSE)</f>
        <v>Yes</v>
      </c>
      <c r="S1036" s="1" t="str">
        <f>VLOOKUP(Cohort[[#This Row],[Code]],Codes[],COLUMN(Codes[[#Headers],[Baby Background Information]]),FALSE)</f>
        <v>Yes</v>
      </c>
      <c r="T1036" s="1" t="str">
        <f>VLOOKUP(Cohort[[#This Row],[Code]],Codes[],COLUMN(Codes[[#Headers],[EPDS]]),FALSE)</f>
        <v>Yes</v>
      </c>
      <c r="U1036" s="1" t="str">
        <f>VLOOKUP(Cohort[[#This Row],[Code]],Codes[],COLUMN(Codes[[#Headers],[Mother''s Medications]]),FALSE)</f>
        <v>Yes</v>
      </c>
      <c r="V1036" s="1" t="str">
        <f>VLOOKUP(Cohort[[#This Row],[Code]],Codes[],COLUMN(Codes[[#Headers],[Baby Medications]]),FALSE)</f>
        <v>Yes</v>
      </c>
      <c r="W1036" s="1" t="str">
        <f>VLOOKUP(Cohort[[#This Row],[Code]],Codes[],COLUMN(Codes[[#Headers],[Obstetric Histpry]]),FALSE)</f>
        <v>Yes</v>
      </c>
      <c r="X1036" s="1" t="str">
        <f>VLOOKUP(Cohort[[#This Row],[Code]],Codes[],COLUMN(Codes[[#Headers],[18 Month Follow on Data]]),FALSE)</f>
        <v>No</v>
      </c>
    </row>
    <row r="1037" spans="1:24" x14ac:dyDescent="0.2">
      <c r="A1037" t="s">
        <v>1050</v>
      </c>
      <c r="B1037">
        <v>0</v>
      </c>
      <c r="C1037">
        <v>0</v>
      </c>
      <c r="D1037">
        <v>1</v>
      </c>
      <c r="E1037">
        <v>0</v>
      </c>
      <c r="F1037">
        <v>0</v>
      </c>
      <c r="G1037">
        <v>0</v>
      </c>
      <c r="H1037">
        <v>0</v>
      </c>
      <c r="I1037" t="str" cm="1">
        <f t="array" ref="I1037">TEXT(SUM(10^Code_Mask*(Cohort[[#This Row],[Fetal Pilot Scans, validated or not]:[Has child had an 18 month assessment.  NB this includes limited data, courtesy assessments etc]]&gt;0)),"0000000")</f>
        <v>1000000</v>
      </c>
      <c r="M1037" s="1" t="str">
        <f>VLOOKUP(Cohort[[#This Row],[Code]],Codes[],COLUMN(Codes[[#Headers],[Meaning]]),FALSE)</f>
        <v>Fetal scan, no other scans, not assessed</v>
      </c>
      <c r="N1037" s="1" t="str">
        <f>VLOOKUP(Cohort[[#This Row],[Code]],Codes[],COLUMN(Codes[[#Headers],[Parents Demographic]]),FALSE)</f>
        <v>Yes</v>
      </c>
      <c r="O1037" s="1" t="str">
        <f>VLOOKUP(Cohort[[#This Row],[Code]],Codes[],COLUMN(Codes[[#Headers],[Mother''s Past Medical History]]),FALSE)</f>
        <v>Yes</v>
      </c>
      <c r="P1037" s="1" t="str">
        <f>VLOOKUP(Cohort[[#This Row],[Code]],Codes[],COLUMN(Codes[[#Headers],[EDD + Mode of Conception]]),FALSE)</f>
        <v>Yes</v>
      </c>
      <c r="Q1037" s="1" t="str">
        <f>VLOOKUP(Cohort[[#This Row],[Code]],Codes[],COLUMN(Codes[[#Headers],[Late Pregnancy History]]),FALSE)</f>
        <v>Yes</v>
      </c>
      <c r="R1037" s="1" t="str">
        <f>VLOOKUP(Cohort[[#This Row],[Code]],Codes[],COLUMN(Codes[[#Headers],[Labour History]]),FALSE)</f>
        <v>Yes</v>
      </c>
      <c r="S1037" s="1" t="str">
        <f>VLOOKUP(Cohort[[#This Row],[Code]],Codes[],COLUMN(Codes[[#Headers],[Baby Background Information]]),FALSE)</f>
        <v>Yes</v>
      </c>
      <c r="T1037" s="1" t="str">
        <f>VLOOKUP(Cohort[[#This Row],[Code]],Codes[],COLUMN(Codes[[#Headers],[EPDS]]),FALSE)</f>
        <v>Yes</v>
      </c>
      <c r="U1037" s="1" t="str">
        <f>VLOOKUP(Cohort[[#This Row],[Code]],Codes[],COLUMN(Codes[[#Headers],[Mother''s Medications]]),FALSE)</f>
        <v>Yes</v>
      </c>
      <c r="V1037" s="1" t="str">
        <f>VLOOKUP(Cohort[[#This Row],[Code]],Codes[],COLUMN(Codes[[#Headers],[Baby Medications]]),FALSE)</f>
        <v>Yes</v>
      </c>
      <c r="W1037" s="1" t="str">
        <f>VLOOKUP(Cohort[[#This Row],[Code]],Codes[],COLUMN(Codes[[#Headers],[Obstetric Histpry]]),FALSE)</f>
        <v>Yes</v>
      </c>
      <c r="X1037" s="1" t="str">
        <f>VLOOKUP(Cohort[[#This Row],[Code]],Codes[],COLUMN(Codes[[#Headers],[18 Month Follow on Data]]),FALSE)</f>
        <v>No</v>
      </c>
    </row>
    <row r="1038" spans="1:24" x14ac:dyDescent="0.2">
      <c r="A1038" t="s">
        <v>1051</v>
      </c>
      <c r="B1038">
        <v>0</v>
      </c>
      <c r="C1038">
        <v>0</v>
      </c>
      <c r="D1038">
        <v>1</v>
      </c>
      <c r="E1038">
        <v>0</v>
      </c>
      <c r="F1038">
        <v>0</v>
      </c>
      <c r="G1038">
        <v>0</v>
      </c>
      <c r="H1038">
        <v>0</v>
      </c>
      <c r="I1038" t="str" cm="1">
        <f t="array" ref="I1038">TEXT(SUM(10^Code_Mask*(Cohort[[#This Row],[Fetal Pilot Scans, validated or not]:[Has child had an 18 month assessment.  NB this includes limited data, courtesy assessments etc]]&gt;0)),"0000000")</f>
        <v>1000000</v>
      </c>
      <c r="M1038" s="1" t="str">
        <f>VLOOKUP(Cohort[[#This Row],[Code]],Codes[],COLUMN(Codes[[#Headers],[Meaning]]),FALSE)</f>
        <v>Fetal scan, no other scans, not assessed</v>
      </c>
      <c r="N1038" s="1" t="str">
        <f>VLOOKUP(Cohort[[#This Row],[Code]],Codes[],COLUMN(Codes[[#Headers],[Parents Demographic]]),FALSE)</f>
        <v>Yes</v>
      </c>
      <c r="O1038" s="1" t="str">
        <f>VLOOKUP(Cohort[[#This Row],[Code]],Codes[],COLUMN(Codes[[#Headers],[Mother''s Past Medical History]]),FALSE)</f>
        <v>Yes</v>
      </c>
      <c r="P1038" s="1" t="str">
        <f>VLOOKUP(Cohort[[#This Row],[Code]],Codes[],COLUMN(Codes[[#Headers],[EDD + Mode of Conception]]),FALSE)</f>
        <v>Yes</v>
      </c>
      <c r="Q1038" s="1" t="str">
        <f>VLOOKUP(Cohort[[#This Row],[Code]],Codes[],COLUMN(Codes[[#Headers],[Late Pregnancy History]]),FALSE)</f>
        <v>Yes</v>
      </c>
      <c r="R1038" s="1" t="str">
        <f>VLOOKUP(Cohort[[#This Row],[Code]],Codes[],COLUMN(Codes[[#Headers],[Labour History]]),FALSE)</f>
        <v>Yes</v>
      </c>
      <c r="S1038" s="1" t="str">
        <f>VLOOKUP(Cohort[[#This Row],[Code]],Codes[],COLUMN(Codes[[#Headers],[Baby Background Information]]),FALSE)</f>
        <v>Yes</v>
      </c>
      <c r="T1038" s="1" t="str">
        <f>VLOOKUP(Cohort[[#This Row],[Code]],Codes[],COLUMN(Codes[[#Headers],[EPDS]]),FALSE)</f>
        <v>Yes</v>
      </c>
      <c r="U1038" s="1" t="str">
        <f>VLOOKUP(Cohort[[#This Row],[Code]],Codes[],COLUMN(Codes[[#Headers],[Mother''s Medications]]),FALSE)</f>
        <v>Yes</v>
      </c>
      <c r="V1038" s="1" t="str">
        <f>VLOOKUP(Cohort[[#This Row],[Code]],Codes[],COLUMN(Codes[[#Headers],[Baby Medications]]),FALSE)</f>
        <v>Yes</v>
      </c>
      <c r="W1038" s="1" t="str">
        <f>VLOOKUP(Cohort[[#This Row],[Code]],Codes[],COLUMN(Codes[[#Headers],[Obstetric Histpry]]),FALSE)</f>
        <v>Yes</v>
      </c>
      <c r="X1038" s="1" t="str">
        <f>VLOOKUP(Cohort[[#This Row],[Code]],Codes[],COLUMN(Codes[[#Headers],[18 Month Follow on Data]]),FALSE)</f>
        <v>No</v>
      </c>
    </row>
    <row r="1039" spans="1:24" x14ac:dyDescent="0.2">
      <c r="A1039" t="s">
        <v>1052</v>
      </c>
      <c r="B1039">
        <v>0</v>
      </c>
      <c r="C1039">
        <v>0</v>
      </c>
      <c r="D1039">
        <v>1</v>
      </c>
      <c r="E1039">
        <v>1</v>
      </c>
      <c r="F1039">
        <v>0</v>
      </c>
      <c r="G1039">
        <v>0</v>
      </c>
      <c r="H1039">
        <v>0</v>
      </c>
      <c r="I1039" t="str" cm="1">
        <f t="array" ref="I1039">TEXT(SUM(10^Code_Mask*(Cohort[[#This Row],[Fetal Pilot Scans, validated or not]:[Has child had an 18 month assessment.  NB this includes limited data, courtesy assessments etc]]&gt;0)),"0000000")</f>
        <v>1100000</v>
      </c>
      <c r="M1039" s="1" t="str">
        <f>VLOOKUP(Cohort[[#This Row],[Code]],Codes[],COLUMN(Codes[[#Headers],[Meaning]]),FALSE)</f>
        <v>Fetal scan + term scan, not assessed</v>
      </c>
      <c r="N1039" s="1" t="str">
        <f>VLOOKUP(Cohort[[#This Row],[Code]],Codes[],COLUMN(Codes[[#Headers],[Parents Demographic]]),FALSE)</f>
        <v>Yes</v>
      </c>
      <c r="O1039" s="1" t="str">
        <f>VLOOKUP(Cohort[[#This Row],[Code]],Codes[],COLUMN(Codes[[#Headers],[Mother''s Past Medical History]]),FALSE)</f>
        <v>Yes</v>
      </c>
      <c r="P1039" s="1" t="str">
        <f>VLOOKUP(Cohort[[#This Row],[Code]],Codes[],COLUMN(Codes[[#Headers],[EDD + Mode of Conception]]),FALSE)</f>
        <v>Yes</v>
      </c>
      <c r="Q1039" s="1" t="str">
        <f>VLOOKUP(Cohort[[#This Row],[Code]],Codes[],COLUMN(Codes[[#Headers],[Late Pregnancy History]]),FALSE)</f>
        <v>Yes</v>
      </c>
      <c r="R1039" s="1" t="str">
        <f>VLOOKUP(Cohort[[#This Row],[Code]],Codes[],COLUMN(Codes[[#Headers],[Labour History]]),FALSE)</f>
        <v>Yes</v>
      </c>
      <c r="S1039" s="1" t="str">
        <f>VLOOKUP(Cohort[[#This Row],[Code]],Codes[],COLUMN(Codes[[#Headers],[Baby Background Information]]),FALSE)</f>
        <v>Yes</v>
      </c>
      <c r="T1039" s="1" t="str">
        <f>VLOOKUP(Cohort[[#This Row],[Code]],Codes[],COLUMN(Codes[[#Headers],[EPDS]]),FALSE)</f>
        <v>Yes</v>
      </c>
      <c r="U1039" s="1" t="str">
        <f>VLOOKUP(Cohort[[#This Row],[Code]],Codes[],COLUMN(Codes[[#Headers],[Mother''s Medications]]),FALSE)</f>
        <v>Yes</v>
      </c>
      <c r="V1039" s="1" t="str">
        <f>VLOOKUP(Cohort[[#This Row],[Code]],Codes[],COLUMN(Codes[[#Headers],[Baby Medications]]),FALSE)</f>
        <v>Yes</v>
      </c>
      <c r="W1039" s="1" t="str">
        <f>VLOOKUP(Cohort[[#This Row],[Code]],Codes[],COLUMN(Codes[[#Headers],[Obstetric Histpry]]),FALSE)</f>
        <v>Yes</v>
      </c>
      <c r="X1039" s="1" t="str">
        <f>VLOOKUP(Cohort[[#This Row],[Code]],Codes[],COLUMN(Codes[[#Headers],[18 Month Follow on Data]]),FALSE)</f>
        <v>No</v>
      </c>
    </row>
    <row r="1040" spans="1:24" x14ac:dyDescent="0.2">
      <c r="A1040" t="s">
        <v>1053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1</v>
      </c>
      <c r="H1040">
        <v>0</v>
      </c>
      <c r="I1040" t="str" cm="1">
        <f t="array" ref="I1040">TEXT(SUM(10^Code_Mask*(Cohort[[#This Row],[Fetal Pilot Scans, validated or not]:[Has child had an 18 month assessment.  NB this includes limited data, courtesy assessments etc]]&gt;0)),"0000000")</f>
        <v>0001000</v>
      </c>
      <c r="M1040" s="1" t="str">
        <f>VLOOKUP(Cohort[[#This Row],[Code]],Codes[],COLUMN(Codes[[#Headers],[Meaning]]),FALSE)</f>
        <v>Pre-term_at term only, no other scans not assessed</v>
      </c>
      <c r="N1040" s="1" t="str">
        <f>VLOOKUP(Cohort[[#This Row],[Code]],Codes[],COLUMN(Codes[[#Headers],[Parents Demographic]]),FALSE)</f>
        <v>Yes</v>
      </c>
      <c r="O1040" s="1" t="str">
        <f>VLOOKUP(Cohort[[#This Row],[Code]],Codes[],COLUMN(Codes[[#Headers],[Mother''s Past Medical History]]),FALSE)</f>
        <v>Yes</v>
      </c>
      <c r="P1040" s="1" t="str">
        <f>VLOOKUP(Cohort[[#This Row],[Code]],Codes[],COLUMN(Codes[[#Headers],[EDD + Mode of Conception]]),FALSE)</f>
        <v>Yes</v>
      </c>
      <c r="Q1040" s="1" t="str">
        <f>VLOOKUP(Cohort[[#This Row],[Code]],Codes[],COLUMN(Codes[[#Headers],[Late Pregnancy History]]),FALSE)</f>
        <v>Yes</v>
      </c>
      <c r="R1040" s="1" t="str">
        <f>VLOOKUP(Cohort[[#This Row],[Code]],Codes[],COLUMN(Codes[[#Headers],[Labour History]]),FALSE)</f>
        <v>Yes</v>
      </c>
      <c r="S1040" s="1" t="str">
        <f>VLOOKUP(Cohort[[#This Row],[Code]],Codes[],COLUMN(Codes[[#Headers],[Baby Background Information]]),FALSE)</f>
        <v>Yes</v>
      </c>
      <c r="T1040" s="1" t="str">
        <f>VLOOKUP(Cohort[[#This Row],[Code]],Codes[],COLUMN(Codes[[#Headers],[EPDS]]),FALSE)</f>
        <v>Yes</v>
      </c>
      <c r="U1040" s="1" t="str">
        <f>VLOOKUP(Cohort[[#This Row],[Code]],Codes[],COLUMN(Codes[[#Headers],[Mother''s Medications]]),FALSE)</f>
        <v>Yes</v>
      </c>
      <c r="V1040" s="1" t="str">
        <f>VLOOKUP(Cohort[[#This Row],[Code]],Codes[],COLUMN(Codes[[#Headers],[Baby Medications]]),FALSE)</f>
        <v>Yes</v>
      </c>
      <c r="W1040" s="1" t="str">
        <f>VLOOKUP(Cohort[[#This Row],[Code]],Codes[],COLUMN(Codes[[#Headers],[Obstetric Histpry]]),FALSE)</f>
        <v>Yes</v>
      </c>
      <c r="X1040" s="1" t="str">
        <f>VLOOKUP(Cohort[[#This Row],[Code]],Codes[],COLUMN(Codes[[#Headers],[18 Month Follow on Data]]),FALSE)</f>
        <v>No</v>
      </c>
    </row>
    <row r="1041" spans="1:24" x14ac:dyDescent="0.2">
      <c r="A1041" t="s">
        <v>1054</v>
      </c>
      <c r="B1041">
        <v>0</v>
      </c>
      <c r="C1041">
        <v>0</v>
      </c>
      <c r="D1041">
        <v>1</v>
      </c>
      <c r="E1041">
        <v>1</v>
      </c>
      <c r="F1041">
        <v>0</v>
      </c>
      <c r="G1041">
        <v>0</v>
      </c>
      <c r="H1041">
        <v>0</v>
      </c>
      <c r="I1041" t="str" cm="1">
        <f t="array" ref="I1041">TEXT(SUM(10^Code_Mask*(Cohort[[#This Row],[Fetal Pilot Scans, validated or not]:[Has child had an 18 month assessment.  NB this includes limited data, courtesy assessments etc]]&gt;0)),"0000000")</f>
        <v>1100000</v>
      </c>
      <c r="M1041" s="1" t="str">
        <f>VLOOKUP(Cohort[[#This Row],[Code]],Codes[],COLUMN(Codes[[#Headers],[Meaning]]),FALSE)</f>
        <v>Fetal scan + term scan, not assessed</v>
      </c>
      <c r="N1041" s="1" t="str">
        <f>VLOOKUP(Cohort[[#This Row],[Code]],Codes[],COLUMN(Codes[[#Headers],[Parents Demographic]]),FALSE)</f>
        <v>Yes</v>
      </c>
      <c r="O1041" s="1" t="str">
        <f>VLOOKUP(Cohort[[#This Row],[Code]],Codes[],COLUMN(Codes[[#Headers],[Mother''s Past Medical History]]),FALSE)</f>
        <v>Yes</v>
      </c>
      <c r="P1041" s="1" t="str">
        <f>VLOOKUP(Cohort[[#This Row],[Code]],Codes[],COLUMN(Codes[[#Headers],[EDD + Mode of Conception]]),FALSE)</f>
        <v>Yes</v>
      </c>
      <c r="Q1041" s="1" t="str">
        <f>VLOOKUP(Cohort[[#This Row],[Code]],Codes[],COLUMN(Codes[[#Headers],[Late Pregnancy History]]),FALSE)</f>
        <v>Yes</v>
      </c>
      <c r="R1041" s="1" t="str">
        <f>VLOOKUP(Cohort[[#This Row],[Code]],Codes[],COLUMN(Codes[[#Headers],[Labour History]]),FALSE)</f>
        <v>Yes</v>
      </c>
      <c r="S1041" s="1" t="str">
        <f>VLOOKUP(Cohort[[#This Row],[Code]],Codes[],COLUMN(Codes[[#Headers],[Baby Background Information]]),FALSE)</f>
        <v>Yes</v>
      </c>
      <c r="T1041" s="1" t="str">
        <f>VLOOKUP(Cohort[[#This Row],[Code]],Codes[],COLUMN(Codes[[#Headers],[EPDS]]),FALSE)</f>
        <v>Yes</v>
      </c>
      <c r="U1041" s="1" t="str">
        <f>VLOOKUP(Cohort[[#This Row],[Code]],Codes[],COLUMN(Codes[[#Headers],[Mother''s Medications]]),FALSE)</f>
        <v>Yes</v>
      </c>
      <c r="V1041" s="1" t="str">
        <f>VLOOKUP(Cohort[[#This Row],[Code]],Codes[],COLUMN(Codes[[#Headers],[Baby Medications]]),FALSE)</f>
        <v>Yes</v>
      </c>
      <c r="W1041" s="1" t="str">
        <f>VLOOKUP(Cohort[[#This Row],[Code]],Codes[],COLUMN(Codes[[#Headers],[Obstetric Histpry]]),FALSE)</f>
        <v>Yes</v>
      </c>
      <c r="X1041" s="1" t="str">
        <f>VLOOKUP(Cohort[[#This Row],[Code]],Codes[],COLUMN(Codes[[#Headers],[18 Month Follow on Data]]),FALSE)</f>
        <v>No</v>
      </c>
    </row>
    <row r="1042" spans="1:24" x14ac:dyDescent="0.2">
      <c r="A1042" t="s">
        <v>1055</v>
      </c>
      <c r="B1042">
        <v>0</v>
      </c>
      <c r="C1042">
        <v>0</v>
      </c>
      <c r="D1042">
        <v>1</v>
      </c>
      <c r="E1042">
        <v>0</v>
      </c>
      <c r="F1042">
        <v>0</v>
      </c>
      <c r="G1042">
        <v>0</v>
      </c>
      <c r="H1042">
        <v>0</v>
      </c>
      <c r="I1042" t="str" cm="1">
        <f t="array" ref="I1042">TEXT(SUM(10^Code_Mask*(Cohort[[#This Row],[Fetal Pilot Scans, validated or not]:[Has child had an 18 month assessment.  NB this includes limited data, courtesy assessments etc]]&gt;0)),"0000000")</f>
        <v>1000000</v>
      </c>
      <c r="M1042" s="1" t="str">
        <f>VLOOKUP(Cohort[[#This Row],[Code]],Codes[],COLUMN(Codes[[#Headers],[Meaning]]),FALSE)</f>
        <v>Fetal scan, no other scans, not assessed</v>
      </c>
      <c r="N1042" s="1" t="str">
        <f>VLOOKUP(Cohort[[#This Row],[Code]],Codes[],COLUMN(Codes[[#Headers],[Parents Demographic]]),FALSE)</f>
        <v>Yes</v>
      </c>
      <c r="O1042" s="1" t="str">
        <f>VLOOKUP(Cohort[[#This Row],[Code]],Codes[],COLUMN(Codes[[#Headers],[Mother''s Past Medical History]]),FALSE)</f>
        <v>Yes</v>
      </c>
      <c r="P1042" s="1" t="str">
        <f>VLOOKUP(Cohort[[#This Row],[Code]],Codes[],COLUMN(Codes[[#Headers],[EDD + Mode of Conception]]),FALSE)</f>
        <v>Yes</v>
      </c>
      <c r="Q1042" s="1" t="str">
        <f>VLOOKUP(Cohort[[#This Row],[Code]],Codes[],COLUMN(Codes[[#Headers],[Late Pregnancy History]]),FALSE)</f>
        <v>Yes</v>
      </c>
      <c r="R1042" s="1" t="str">
        <f>VLOOKUP(Cohort[[#This Row],[Code]],Codes[],COLUMN(Codes[[#Headers],[Labour History]]),FALSE)</f>
        <v>Yes</v>
      </c>
      <c r="S1042" s="1" t="str">
        <f>VLOOKUP(Cohort[[#This Row],[Code]],Codes[],COLUMN(Codes[[#Headers],[Baby Background Information]]),FALSE)</f>
        <v>Yes</v>
      </c>
      <c r="T1042" s="1" t="str">
        <f>VLOOKUP(Cohort[[#This Row],[Code]],Codes[],COLUMN(Codes[[#Headers],[EPDS]]),FALSE)</f>
        <v>Yes</v>
      </c>
      <c r="U1042" s="1" t="str">
        <f>VLOOKUP(Cohort[[#This Row],[Code]],Codes[],COLUMN(Codes[[#Headers],[Mother''s Medications]]),FALSE)</f>
        <v>Yes</v>
      </c>
      <c r="V1042" s="1" t="str">
        <f>VLOOKUP(Cohort[[#This Row],[Code]],Codes[],COLUMN(Codes[[#Headers],[Baby Medications]]),FALSE)</f>
        <v>Yes</v>
      </c>
      <c r="W1042" s="1" t="str">
        <f>VLOOKUP(Cohort[[#This Row],[Code]],Codes[],COLUMN(Codes[[#Headers],[Obstetric Histpry]]),FALSE)</f>
        <v>Yes</v>
      </c>
      <c r="X1042" s="1" t="str">
        <f>VLOOKUP(Cohort[[#This Row],[Code]],Codes[],COLUMN(Codes[[#Headers],[18 Month Follow on Data]]),FALSE)</f>
        <v>No</v>
      </c>
    </row>
    <row r="1043" spans="1:24" x14ac:dyDescent="0.2">
      <c r="A1043" t="s">
        <v>1056</v>
      </c>
      <c r="B1043">
        <v>0</v>
      </c>
      <c r="C1043">
        <v>0</v>
      </c>
      <c r="D1043">
        <v>1</v>
      </c>
      <c r="E1043">
        <v>0</v>
      </c>
      <c r="F1043">
        <v>0</v>
      </c>
      <c r="G1043">
        <v>0</v>
      </c>
      <c r="H1043">
        <v>0</v>
      </c>
      <c r="I1043" t="str" cm="1">
        <f t="array" ref="I1043">TEXT(SUM(10^Code_Mask*(Cohort[[#This Row],[Fetal Pilot Scans, validated or not]:[Has child had an 18 month assessment.  NB this includes limited data, courtesy assessments etc]]&gt;0)),"0000000")</f>
        <v>1000000</v>
      </c>
      <c r="M1043" s="1" t="str">
        <f>VLOOKUP(Cohort[[#This Row],[Code]],Codes[],COLUMN(Codes[[#Headers],[Meaning]]),FALSE)</f>
        <v>Fetal scan, no other scans, not assessed</v>
      </c>
      <c r="N1043" s="1" t="str">
        <f>VLOOKUP(Cohort[[#This Row],[Code]],Codes[],COLUMN(Codes[[#Headers],[Parents Demographic]]),FALSE)</f>
        <v>Yes</v>
      </c>
      <c r="O1043" s="1" t="str">
        <f>VLOOKUP(Cohort[[#This Row],[Code]],Codes[],COLUMN(Codes[[#Headers],[Mother''s Past Medical History]]),FALSE)</f>
        <v>Yes</v>
      </c>
      <c r="P1043" s="1" t="str">
        <f>VLOOKUP(Cohort[[#This Row],[Code]],Codes[],COLUMN(Codes[[#Headers],[EDD + Mode of Conception]]),FALSE)</f>
        <v>Yes</v>
      </c>
      <c r="Q1043" s="1" t="str">
        <f>VLOOKUP(Cohort[[#This Row],[Code]],Codes[],COLUMN(Codes[[#Headers],[Late Pregnancy History]]),FALSE)</f>
        <v>Yes</v>
      </c>
      <c r="R1043" s="1" t="str">
        <f>VLOOKUP(Cohort[[#This Row],[Code]],Codes[],COLUMN(Codes[[#Headers],[Labour History]]),FALSE)</f>
        <v>Yes</v>
      </c>
      <c r="S1043" s="1" t="str">
        <f>VLOOKUP(Cohort[[#This Row],[Code]],Codes[],COLUMN(Codes[[#Headers],[Baby Background Information]]),FALSE)</f>
        <v>Yes</v>
      </c>
      <c r="T1043" s="1" t="str">
        <f>VLOOKUP(Cohort[[#This Row],[Code]],Codes[],COLUMN(Codes[[#Headers],[EPDS]]),FALSE)</f>
        <v>Yes</v>
      </c>
      <c r="U1043" s="1" t="str">
        <f>VLOOKUP(Cohort[[#This Row],[Code]],Codes[],COLUMN(Codes[[#Headers],[Mother''s Medications]]),FALSE)</f>
        <v>Yes</v>
      </c>
      <c r="V1043" s="1" t="str">
        <f>VLOOKUP(Cohort[[#This Row],[Code]],Codes[],COLUMN(Codes[[#Headers],[Baby Medications]]),FALSE)</f>
        <v>Yes</v>
      </c>
      <c r="W1043" s="1" t="str">
        <f>VLOOKUP(Cohort[[#This Row],[Code]],Codes[],COLUMN(Codes[[#Headers],[Obstetric Histpry]]),FALSE)</f>
        <v>Yes</v>
      </c>
      <c r="X1043" s="1" t="str">
        <f>VLOOKUP(Cohort[[#This Row],[Code]],Codes[],COLUMN(Codes[[#Headers],[18 Month Follow on Data]]),FALSE)</f>
        <v>No</v>
      </c>
    </row>
    <row r="1044" spans="1:24" x14ac:dyDescent="0.2">
      <c r="A1044" t="s">
        <v>1057</v>
      </c>
      <c r="B1044">
        <v>0</v>
      </c>
      <c r="C1044">
        <v>0</v>
      </c>
      <c r="D1044">
        <v>0</v>
      </c>
      <c r="E1044">
        <v>1</v>
      </c>
      <c r="F1044">
        <v>0</v>
      </c>
      <c r="G1044">
        <v>0</v>
      </c>
      <c r="H1044">
        <v>0</v>
      </c>
      <c r="I1044" t="str" cm="1">
        <f t="array" ref="I1044">TEXT(SUM(10^Code_Mask*(Cohort[[#This Row],[Fetal Pilot Scans, validated or not]:[Has child had an 18 month assessment.  NB this includes limited data, courtesy assessments etc]]&gt;0)),"0000000")</f>
        <v>0100000</v>
      </c>
      <c r="M1044" s="1" t="str">
        <f>VLOOKUP(Cohort[[#This Row],[Code]],Codes[],COLUMN(Codes[[#Headers],[Meaning]]),FALSE)</f>
        <v>Term scan, not assessed</v>
      </c>
      <c r="N1044" s="1" t="str">
        <f>VLOOKUP(Cohort[[#This Row],[Code]],Codes[],COLUMN(Codes[[#Headers],[Parents Demographic]]),FALSE)</f>
        <v>Yes</v>
      </c>
      <c r="O1044" s="1" t="str">
        <f>VLOOKUP(Cohort[[#This Row],[Code]],Codes[],COLUMN(Codes[[#Headers],[Mother''s Past Medical History]]),FALSE)</f>
        <v>Yes</v>
      </c>
      <c r="P1044" s="1" t="str">
        <f>VLOOKUP(Cohort[[#This Row],[Code]],Codes[],COLUMN(Codes[[#Headers],[EDD + Mode of Conception]]),FALSE)</f>
        <v>Yes</v>
      </c>
      <c r="Q1044" s="1" t="str">
        <f>VLOOKUP(Cohort[[#This Row],[Code]],Codes[],COLUMN(Codes[[#Headers],[Late Pregnancy History]]),FALSE)</f>
        <v>Yes</v>
      </c>
      <c r="R1044" s="1" t="str">
        <f>VLOOKUP(Cohort[[#This Row],[Code]],Codes[],COLUMN(Codes[[#Headers],[Labour History]]),FALSE)</f>
        <v>Yes</v>
      </c>
      <c r="S1044" s="1" t="str">
        <f>VLOOKUP(Cohort[[#This Row],[Code]],Codes[],COLUMN(Codes[[#Headers],[Baby Background Information]]),FALSE)</f>
        <v>Yes</v>
      </c>
      <c r="T1044" s="1" t="str">
        <f>VLOOKUP(Cohort[[#This Row],[Code]],Codes[],COLUMN(Codes[[#Headers],[EPDS]]),FALSE)</f>
        <v>Yes</v>
      </c>
      <c r="U1044" s="1" t="str">
        <f>VLOOKUP(Cohort[[#This Row],[Code]],Codes[],COLUMN(Codes[[#Headers],[Mother''s Medications]]),FALSE)</f>
        <v>Yes</v>
      </c>
      <c r="V1044" s="1" t="str">
        <f>VLOOKUP(Cohort[[#This Row],[Code]],Codes[],COLUMN(Codes[[#Headers],[Baby Medications]]),FALSE)</f>
        <v>Yes</v>
      </c>
      <c r="W1044" s="1" t="str">
        <f>VLOOKUP(Cohort[[#This Row],[Code]],Codes[],COLUMN(Codes[[#Headers],[Obstetric Histpry]]),FALSE)</f>
        <v>Yes</v>
      </c>
      <c r="X1044" s="1" t="str">
        <f>VLOOKUP(Cohort[[#This Row],[Code]],Codes[],COLUMN(Codes[[#Headers],[18 Month Follow on Data]]),FALSE)</f>
        <v>No</v>
      </c>
    </row>
    <row r="1045" spans="1:24" x14ac:dyDescent="0.2">
      <c r="A1045" t="s">
        <v>1058</v>
      </c>
      <c r="B1045">
        <v>0</v>
      </c>
      <c r="C1045">
        <v>0</v>
      </c>
      <c r="D1045">
        <v>2</v>
      </c>
      <c r="E1045">
        <v>0</v>
      </c>
      <c r="F1045">
        <v>0</v>
      </c>
      <c r="G1045">
        <v>0</v>
      </c>
      <c r="H1045">
        <v>0</v>
      </c>
      <c r="I1045" t="str" cm="1">
        <f t="array" ref="I1045">TEXT(SUM(10^Code_Mask*(Cohort[[#This Row],[Fetal Pilot Scans, validated or not]:[Has child had an 18 month assessment.  NB this includes limited data, courtesy assessments etc]]&gt;0)),"0000000")</f>
        <v>1000000</v>
      </c>
      <c r="M1045" s="1" t="str">
        <f>VLOOKUP(Cohort[[#This Row],[Code]],Codes[],COLUMN(Codes[[#Headers],[Meaning]]),FALSE)</f>
        <v>Fetal scan, no other scans, not assessed</v>
      </c>
      <c r="N1045" s="1" t="str">
        <f>VLOOKUP(Cohort[[#This Row],[Code]],Codes[],COLUMN(Codes[[#Headers],[Parents Demographic]]),FALSE)</f>
        <v>Yes</v>
      </c>
      <c r="O1045" s="1" t="str">
        <f>VLOOKUP(Cohort[[#This Row],[Code]],Codes[],COLUMN(Codes[[#Headers],[Mother''s Past Medical History]]),FALSE)</f>
        <v>Yes</v>
      </c>
      <c r="P1045" s="1" t="str">
        <f>VLOOKUP(Cohort[[#This Row],[Code]],Codes[],COLUMN(Codes[[#Headers],[EDD + Mode of Conception]]),FALSE)</f>
        <v>Yes</v>
      </c>
      <c r="Q1045" s="1" t="str">
        <f>VLOOKUP(Cohort[[#This Row],[Code]],Codes[],COLUMN(Codes[[#Headers],[Late Pregnancy History]]),FALSE)</f>
        <v>Yes</v>
      </c>
      <c r="R1045" s="1" t="str">
        <f>VLOOKUP(Cohort[[#This Row],[Code]],Codes[],COLUMN(Codes[[#Headers],[Labour History]]),FALSE)</f>
        <v>Yes</v>
      </c>
      <c r="S1045" s="1" t="str">
        <f>VLOOKUP(Cohort[[#This Row],[Code]],Codes[],COLUMN(Codes[[#Headers],[Baby Background Information]]),FALSE)</f>
        <v>Yes</v>
      </c>
      <c r="T1045" s="1" t="str">
        <f>VLOOKUP(Cohort[[#This Row],[Code]],Codes[],COLUMN(Codes[[#Headers],[EPDS]]),FALSE)</f>
        <v>Yes</v>
      </c>
      <c r="U1045" s="1" t="str">
        <f>VLOOKUP(Cohort[[#This Row],[Code]],Codes[],COLUMN(Codes[[#Headers],[Mother''s Medications]]),FALSE)</f>
        <v>Yes</v>
      </c>
      <c r="V1045" s="1" t="str">
        <f>VLOOKUP(Cohort[[#This Row],[Code]],Codes[],COLUMN(Codes[[#Headers],[Baby Medications]]),FALSE)</f>
        <v>Yes</v>
      </c>
      <c r="W1045" s="1" t="str">
        <f>VLOOKUP(Cohort[[#This Row],[Code]],Codes[],COLUMN(Codes[[#Headers],[Obstetric Histpry]]),FALSE)</f>
        <v>Yes</v>
      </c>
      <c r="X1045" s="1" t="str">
        <f>VLOOKUP(Cohort[[#This Row],[Code]],Codes[],COLUMN(Codes[[#Headers],[18 Month Follow on Data]]),FALSE)</f>
        <v>No</v>
      </c>
    </row>
    <row r="1046" spans="1:24" x14ac:dyDescent="0.2">
      <c r="A1046" t="s">
        <v>1059</v>
      </c>
      <c r="B1046">
        <v>0</v>
      </c>
      <c r="C1046">
        <v>0</v>
      </c>
      <c r="D1046">
        <v>1</v>
      </c>
      <c r="E1046">
        <v>0</v>
      </c>
      <c r="F1046">
        <v>0</v>
      </c>
      <c r="G1046">
        <v>0</v>
      </c>
      <c r="H1046">
        <v>0</v>
      </c>
      <c r="I1046" t="str" cm="1">
        <f t="array" ref="I1046">TEXT(SUM(10^Code_Mask*(Cohort[[#This Row],[Fetal Pilot Scans, validated or not]:[Has child had an 18 month assessment.  NB this includes limited data, courtesy assessments etc]]&gt;0)),"0000000")</f>
        <v>1000000</v>
      </c>
      <c r="M1046" s="1" t="str">
        <f>VLOOKUP(Cohort[[#This Row],[Code]],Codes[],COLUMN(Codes[[#Headers],[Meaning]]),FALSE)</f>
        <v>Fetal scan, no other scans, not assessed</v>
      </c>
      <c r="N1046" s="1" t="str">
        <f>VLOOKUP(Cohort[[#This Row],[Code]],Codes[],COLUMN(Codes[[#Headers],[Parents Demographic]]),FALSE)</f>
        <v>Yes</v>
      </c>
      <c r="O1046" s="1" t="str">
        <f>VLOOKUP(Cohort[[#This Row],[Code]],Codes[],COLUMN(Codes[[#Headers],[Mother''s Past Medical History]]),FALSE)</f>
        <v>Yes</v>
      </c>
      <c r="P1046" s="1" t="str">
        <f>VLOOKUP(Cohort[[#This Row],[Code]],Codes[],COLUMN(Codes[[#Headers],[EDD + Mode of Conception]]),FALSE)</f>
        <v>Yes</v>
      </c>
      <c r="Q1046" s="1" t="str">
        <f>VLOOKUP(Cohort[[#This Row],[Code]],Codes[],COLUMN(Codes[[#Headers],[Late Pregnancy History]]),FALSE)</f>
        <v>Yes</v>
      </c>
      <c r="R1046" s="1" t="str">
        <f>VLOOKUP(Cohort[[#This Row],[Code]],Codes[],COLUMN(Codes[[#Headers],[Labour History]]),FALSE)</f>
        <v>Yes</v>
      </c>
      <c r="S1046" s="1" t="str">
        <f>VLOOKUP(Cohort[[#This Row],[Code]],Codes[],COLUMN(Codes[[#Headers],[Baby Background Information]]),FALSE)</f>
        <v>Yes</v>
      </c>
      <c r="T1046" s="1" t="str">
        <f>VLOOKUP(Cohort[[#This Row],[Code]],Codes[],COLUMN(Codes[[#Headers],[EPDS]]),FALSE)</f>
        <v>Yes</v>
      </c>
      <c r="U1046" s="1" t="str">
        <f>VLOOKUP(Cohort[[#This Row],[Code]],Codes[],COLUMN(Codes[[#Headers],[Mother''s Medications]]),FALSE)</f>
        <v>Yes</v>
      </c>
      <c r="V1046" s="1" t="str">
        <f>VLOOKUP(Cohort[[#This Row],[Code]],Codes[],COLUMN(Codes[[#Headers],[Baby Medications]]),FALSE)</f>
        <v>Yes</v>
      </c>
      <c r="W1046" s="1" t="str">
        <f>VLOOKUP(Cohort[[#This Row],[Code]],Codes[],COLUMN(Codes[[#Headers],[Obstetric Histpry]]),FALSE)</f>
        <v>Yes</v>
      </c>
      <c r="X1046" s="1" t="str">
        <f>VLOOKUP(Cohort[[#This Row],[Code]],Codes[],COLUMN(Codes[[#Headers],[18 Month Follow on Data]]),FALSE)</f>
        <v>No</v>
      </c>
    </row>
    <row r="1047" spans="1:24" x14ac:dyDescent="0.2">
      <c r="A1047" t="s">
        <v>1060</v>
      </c>
      <c r="B1047">
        <v>0</v>
      </c>
      <c r="C1047">
        <v>0</v>
      </c>
      <c r="D1047">
        <v>1</v>
      </c>
      <c r="E1047">
        <v>0</v>
      </c>
      <c r="F1047">
        <v>0</v>
      </c>
      <c r="G1047">
        <v>1</v>
      </c>
      <c r="H1047">
        <v>0</v>
      </c>
      <c r="I1047" t="str" cm="1">
        <f t="array" ref="I1047">TEXT(SUM(10^Code_Mask*(Cohort[[#This Row],[Fetal Pilot Scans, validated or not]:[Has child had an 18 month assessment.  NB this includes limited data, courtesy assessments etc]]&gt;0)),"0000000")</f>
        <v>1001000</v>
      </c>
      <c r="M1047" s="1" t="str">
        <f>VLOOKUP(Cohort[[#This Row],[Code]],Codes[],COLUMN(Codes[[#Headers],[Meaning]]),FALSE)</f>
        <v>Fetal scan + Pre_term_at_term scan, not assessed</v>
      </c>
      <c r="N1047" s="1" t="str">
        <f>VLOOKUP(Cohort[[#This Row],[Code]],Codes[],COLUMN(Codes[[#Headers],[Parents Demographic]]),FALSE)</f>
        <v>Yes</v>
      </c>
      <c r="O1047" s="1" t="str">
        <f>VLOOKUP(Cohort[[#This Row],[Code]],Codes[],COLUMN(Codes[[#Headers],[Mother''s Past Medical History]]),FALSE)</f>
        <v>Yes</v>
      </c>
      <c r="P1047" s="1" t="str">
        <f>VLOOKUP(Cohort[[#This Row],[Code]],Codes[],COLUMN(Codes[[#Headers],[EDD + Mode of Conception]]),FALSE)</f>
        <v>Yes</v>
      </c>
      <c r="Q1047" s="1" t="str">
        <f>VLOOKUP(Cohort[[#This Row],[Code]],Codes[],COLUMN(Codes[[#Headers],[Late Pregnancy History]]),FALSE)</f>
        <v>Yes</v>
      </c>
      <c r="R1047" s="1" t="str">
        <f>VLOOKUP(Cohort[[#This Row],[Code]],Codes[],COLUMN(Codes[[#Headers],[Labour History]]),FALSE)</f>
        <v>Yes</v>
      </c>
      <c r="S1047" s="1" t="str">
        <f>VLOOKUP(Cohort[[#This Row],[Code]],Codes[],COLUMN(Codes[[#Headers],[Baby Background Information]]),FALSE)</f>
        <v>Yes</v>
      </c>
      <c r="T1047" s="1" t="str">
        <f>VLOOKUP(Cohort[[#This Row],[Code]],Codes[],COLUMN(Codes[[#Headers],[EPDS]]),FALSE)</f>
        <v>Yes</v>
      </c>
      <c r="U1047" s="1" t="str">
        <f>VLOOKUP(Cohort[[#This Row],[Code]],Codes[],COLUMN(Codes[[#Headers],[Mother''s Medications]]),FALSE)</f>
        <v>Yes</v>
      </c>
      <c r="V1047" s="1" t="str">
        <f>VLOOKUP(Cohort[[#This Row],[Code]],Codes[],COLUMN(Codes[[#Headers],[Baby Medications]]),FALSE)</f>
        <v>Yes</v>
      </c>
      <c r="W1047" s="1" t="str">
        <f>VLOOKUP(Cohort[[#This Row],[Code]],Codes[],COLUMN(Codes[[#Headers],[Obstetric Histpry]]),FALSE)</f>
        <v>Yes</v>
      </c>
      <c r="X1047" s="1" t="str">
        <f>VLOOKUP(Cohort[[#This Row],[Code]],Codes[],COLUMN(Codes[[#Headers],[18 Month Follow on Data]]),FALSE)</f>
        <v>No</v>
      </c>
    </row>
    <row r="1048" spans="1:24" x14ac:dyDescent="0.2">
      <c r="A1048" t="s">
        <v>1061</v>
      </c>
      <c r="B1048">
        <v>0</v>
      </c>
      <c r="C1048">
        <v>0</v>
      </c>
      <c r="D1048">
        <v>2</v>
      </c>
      <c r="E1048">
        <v>0</v>
      </c>
      <c r="F1048">
        <v>0</v>
      </c>
      <c r="G1048">
        <v>0</v>
      </c>
      <c r="H1048">
        <v>0</v>
      </c>
      <c r="I1048" t="str" cm="1">
        <f t="array" ref="I1048">TEXT(SUM(10^Code_Mask*(Cohort[[#This Row],[Fetal Pilot Scans, validated or not]:[Has child had an 18 month assessment.  NB this includes limited data, courtesy assessments etc]]&gt;0)),"0000000")</f>
        <v>1000000</v>
      </c>
      <c r="M1048" s="1" t="str">
        <f>VLOOKUP(Cohort[[#This Row],[Code]],Codes[],COLUMN(Codes[[#Headers],[Meaning]]),FALSE)</f>
        <v>Fetal scan, no other scans, not assessed</v>
      </c>
      <c r="N1048" s="1" t="str">
        <f>VLOOKUP(Cohort[[#This Row],[Code]],Codes[],COLUMN(Codes[[#Headers],[Parents Demographic]]),FALSE)</f>
        <v>Yes</v>
      </c>
      <c r="O1048" s="1" t="str">
        <f>VLOOKUP(Cohort[[#This Row],[Code]],Codes[],COLUMN(Codes[[#Headers],[Mother''s Past Medical History]]),FALSE)</f>
        <v>Yes</v>
      </c>
      <c r="P1048" s="1" t="str">
        <f>VLOOKUP(Cohort[[#This Row],[Code]],Codes[],COLUMN(Codes[[#Headers],[EDD + Mode of Conception]]),FALSE)</f>
        <v>Yes</v>
      </c>
      <c r="Q1048" s="1" t="str">
        <f>VLOOKUP(Cohort[[#This Row],[Code]],Codes[],COLUMN(Codes[[#Headers],[Late Pregnancy History]]),FALSE)</f>
        <v>Yes</v>
      </c>
      <c r="R1048" s="1" t="str">
        <f>VLOOKUP(Cohort[[#This Row],[Code]],Codes[],COLUMN(Codes[[#Headers],[Labour History]]),FALSE)</f>
        <v>Yes</v>
      </c>
      <c r="S1048" s="1" t="str">
        <f>VLOOKUP(Cohort[[#This Row],[Code]],Codes[],COLUMN(Codes[[#Headers],[Baby Background Information]]),FALSE)</f>
        <v>Yes</v>
      </c>
      <c r="T1048" s="1" t="str">
        <f>VLOOKUP(Cohort[[#This Row],[Code]],Codes[],COLUMN(Codes[[#Headers],[EPDS]]),FALSE)</f>
        <v>Yes</v>
      </c>
      <c r="U1048" s="1" t="str">
        <f>VLOOKUP(Cohort[[#This Row],[Code]],Codes[],COLUMN(Codes[[#Headers],[Mother''s Medications]]),FALSE)</f>
        <v>Yes</v>
      </c>
      <c r="V1048" s="1" t="str">
        <f>VLOOKUP(Cohort[[#This Row],[Code]],Codes[],COLUMN(Codes[[#Headers],[Baby Medications]]),FALSE)</f>
        <v>Yes</v>
      </c>
      <c r="W1048" s="1" t="str">
        <f>VLOOKUP(Cohort[[#This Row],[Code]],Codes[],COLUMN(Codes[[#Headers],[Obstetric Histpry]]),FALSE)</f>
        <v>Yes</v>
      </c>
      <c r="X1048" s="1" t="str">
        <f>VLOOKUP(Cohort[[#This Row],[Code]],Codes[],COLUMN(Codes[[#Headers],[18 Month Follow on Data]]),FALSE)</f>
        <v>No</v>
      </c>
    </row>
    <row r="1049" spans="1:24" x14ac:dyDescent="0.2">
      <c r="A1049" t="s">
        <v>1062</v>
      </c>
      <c r="B1049">
        <v>0</v>
      </c>
      <c r="C1049">
        <v>0</v>
      </c>
      <c r="D1049">
        <v>1</v>
      </c>
      <c r="E1049">
        <v>0</v>
      </c>
      <c r="F1049">
        <v>0</v>
      </c>
      <c r="G1049">
        <v>0</v>
      </c>
      <c r="H1049">
        <v>0</v>
      </c>
      <c r="I1049" t="str" cm="1">
        <f t="array" ref="I1049">TEXT(SUM(10^Code_Mask*(Cohort[[#This Row],[Fetal Pilot Scans, validated or not]:[Has child had an 18 month assessment.  NB this includes limited data, courtesy assessments etc]]&gt;0)),"0000000")</f>
        <v>1000000</v>
      </c>
      <c r="M1049" s="1" t="str">
        <f>VLOOKUP(Cohort[[#This Row],[Code]],Codes[],COLUMN(Codes[[#Headers],[Meaning]]),FALSE)</f>
        <v>Fetal scan, no other scans, not assessed</v>
      </c>
      <c r="N1049" s="1" t="str">
        <f>VLOOKUP(Cohort[[#This Row],[Code]],Codes[],COLUMN(Codes[[#Headers],[Parents Demographic]]),FALSE)</f>
        <v>Yes</v>
      </c>
      <c r="O1049" s="1" t="str">
        <f>VLOOKUP(Cohort[[#This Row],[Code]],Codes[],COLUMN(Codes[[#Headers],[Mother''s Past Medical History]]),FALSE)</f>
        <v>Yes</v>
      </c>
      <c r="P1049" s="1" t="str">
        <f>VLOOKUP(Cohort[[#This Row],[Code]],Codes[],COLUMN(Codes[[#Headers],[EDD + Mode of Conception]]),FALSE)</f>
        <v>Yes</v>
      </c>
      <c r="Q1049" s="1" t="str">
        <f>VLOOKUP(Cohort[[#This Row],[Code]],Codes[],COLUMN(Codes[[#Headers],[Late Pregnancy History]]),FALSE)</f>
        <v>Yes</v>
      </c>
      <c r="R1049" s="1" t="str">
        <f>VLOOKUP(Cohort[[#This Row],[Code]],Codes[],COLUMN(Codes[[#Headers],[Labour History]]),FALSE)</f>
        <v>Yes</v>
      </c>
      <c r="S1049" s="1" t="str">
        <f>VLOOKUP(Cohort[[#This Row],[Code]],Codes[],COLUMN(Codes[[#Headers],[Baby Background Information]]),FALSE)</f>
        <v>Yes</v>
      </c>
      <c r="T1049" s="1" t="str">
        <f>VLOOKUP(Cohort[[#This Row],[Code]],Codes[],COLUMN(Codes[[#Headers],[EPDS]]),FALSE)</f>
        <v>Yes</v>
      </c>
      <c r="U1049" s="1" t="str">
        <f>VLOOKUP(Cohort[[#This Row],[Code]],Codes[],COLUMN(Codes[[#Headers],[Mother''s Medications]]),FALSE)</f>
        <v>Yes</v>
      </c>
      <c r="V1049" s="1" t="str">
        <f>VLOOKUP(Cohort[[#This Row],[Code]],Codes[],COLUMN(Codes[[#Headers],[Baby Medications]]),FALSE)</f>
        <v>Yes</v>
      </c>
      <c r="W1049" s="1" t="str">
        <f>VLOOKUP(Cohort[[#This Row],[Code]],Codes[],COLUMN(Codes[[#Headers],[Obstetric Histpry]]),FALSE)</f>
        <v>Yes</v>
      </c>
      <c r="X1049" s="1" t="str">
        <f>VLOOKUP(Cohort[[#This Row],[Code]],Codes[],COLUMN(Codes[[#Headers],[18 Month Follow on Data]]),FALSE)</f>
        <v>No</v>
      </c>
    </row>
    <row r="1050" spans="1:24" x14ac:dyDescent="0.2">
      <c r="A1050" t="s">
        <v>1063</v>
      </c>
      <c r="B1050">
        <v>0</v>
      </c>
      <c r="C1050">
        <v>0</v>
      </c>
      <c r="D1050">
        <v>1</v>
      </c>
      <c r="E1050">
        <v>0</v>
      </c>
      <c r="F1050">
        <v>0</v>
      </c>
      <c r="G1050">
        <v>0</v>
      </c>
      <c r="H1050">
        <v>0</v>
      </c>
      <c r="I1050" t="str" cm="1">
        <f t="array" ref="I1050">TEXT(SUM(10^Code_Mask*(Cohort[[#This Row],[Fetal Pilot Scans, validated or not]:[Has child had an 18 month assessment.  NB this includes limited data, courtesy assessments etc]]&gt;0)),"0000000")</f>
        <v>1000000</v>
      </c>
      <c r="M1050" s="1" t="str">
        <f>VLOOKUP(Cohort[[#This Row],[Code]],Codes[],COLUMN(Codes[[#Headers],[Meaning]]),FALSE)</f>
        <v>Fetal scan, no other scans, not assessed</v>
      </c>
      <c r="N1050" s="1" t="str">
        <f>VLOOKUP(Cohort[[#This Row],[Code]],Codes[],COLUMN(Codes[[#Headers],[Parents Demographic]]),FALSE)</f>
        <v>Yes</v>
      </c>
      <c r="O1050" s="1" t="str">
        <f>VLOOKUP(Cohort[[#This Row],[Code]],Codes[],COLUMN(Codes[[#Headers],[Mother''s Past Medical History]]),FALSE)</f>
        <v>Yes</v>
      </c>
      <c r="P1050" s="1" t="str">
        <f>VLOOKUP(Cohort[[#This Row],[Code]],Codes[],COLUMN(Codes[[#Headers],[EDD + Mode of Conception]]),FALSE)</f>
        <v>Yes</v>
      </c>
      <c r="Q1050" s="1" t="str">
        <f>VLOOKUP(Cohort[[#This Row],[Code]],Codes[],COLUMN(Codes[[#Headers],[Late Pregnancy History]]),FALSE)</f>
        <v>Yes</v>
      </c>
      <c r="R1050" s="1" t="str">
        <f>VLOOKUP(Cohort[[#This Row],[Code]],Codes[],COLUMN(Codes[[#Headers],[Labour History]]),FALSE)</f>
        <v>Yes</v>
      </c>
      <c r="S1050" s="1" t="str">
        <f>VLOOKUP(Cohort[[#This Row],[Code]],Codes[],COLUMN(Codes[[#Headers],[Baby Background Information]]),FALSE)</f>
        <v>Yes</v>
      </c>
      <c r="T1050" s="1" t="str">
        <f>VLOOKUP(Cohort[[#This Row],[Code]],Codes[],COLUMN(Codes[[#Headers],[EPDS]]),FALSE)</f>
        <v>Yes</v>
      </c>
      <c r="U1050" s="1" t="str">
        <f>VLOOKUP(Cohort[[#This Row],[Code]],Codes[],COLUMN(Codes[[#Headers],[Mother''s Medications]]),FALSE)</f>
        <v>Yes</v>
      </c>
      <c r="V1050" s="1" t="str">
        <f>VLOOKUP(Cohort[[#This Row],[Code]],Codes[],COLUMN(Codes[[#Headers],[Baby Medications]]),FALSE)</f>
        <v>Yes</v>
      </c>
      <c r="W1050" s="1" t="str">
        <f>VLOOKUP(Cohort[[#This Row],[Code]],Codes[],COLUMN(Codes[[#Headers],[Obstetric Histpry]]),FALSE)</f>
        <v>Yes</v>
      </c>
      <c r="X1050" s="1" t="str">
        <f>VLOOKUP(Cohort[[#This Row],[Code]],Codes[],COLUMN(Codes[[#Headers],[18 Month Follow on Data]]),FALSE)</f>
        <v>No</v>
      </c>
    </row>
    <row r="1051" spans="1:24" x14ac:dyDescent="0.2">
      <c r="A1051" t="s">
        <v>1064</v>
      </c>
      <c r="B1051">
        <v>0</v>
      </c>
      <c r="C1051">
        <v>0</v>
      </c>
      <c r="D1051">
        <v>2</v>
      </c>
      <c r="E1051">
        <v>0</v>
      </c>
      <c r="F1051">
        <v>0</v>
      </c>
      <c r="G1051">
        <v>0</v>
      </c>
      <c r="H1051">
        <v>0</v>
      </c>
      <c r="I1051" t="str" cm="1">
        <f t="array" ref="I1051">TEXT(SUM(10^Code_Mask*(Cohort[[#This Row],[Fetal Pilot Scans, validated or not]:[Has child had an 18 month assessment.  NB this includes limited data, courtesy assessments etc]]&gt;0)),"0000000")</f>
        <v>1000000</v>
      </c>
      <c r="M1051" s="1" t="str">
        <f>VLOOKUP(Cohort[[#This Row],[Code]],Codes[],COLUMN(Codes[[#Headers],[Meaning]]),FALSE)</f>
        <v>Fetal scan, no other scans, not assessed</v>
      </c>
      <c r="N1051" s="1" t="str">
        <f>VLOOKUP(Cohort[[#This Row],[Code]],Codes[],COLUMN(Codes[[#Headers],[Parents Demographic]]),FALSE)</f>
        <v>Yes</v>
      </c>
      <c r="O1051" s="1" t="str">
        <f>VLOOKUP(Cohort[[#This Row],[Code]],Codes[],COLUMN(Codes[[#Headers],[Mother''s Past Medical History]]),FALSE)</f>
        <v>Yes</v>
      </c>
      <c r="P1051" s="1" t="str">
        <f>VLOOKUP(Cohort[[#This Row],[Code]],Codes[],COLUMN(Codes[[#Headers],[EDD + Mode of Conception]]),FALSE)</f>
        <v>Yes</v>
      </c>
      <c r="Q1051" s="1" t="str">
        <f>VLOOKUP(Cohort[[#This Row],[Code]],Codes[],COLUMN(Codes[[#Headers],[Late Pregnancy History]]),FALSE)</f>
        <v>Yes</v>
      </c>
      <c r="R1051" s="1" t="str">
        <f>VLOOKUP(Cohort[[#This Row],[Code]],Codes[],COLUMN(Codes[[#Headers],[Labour History]]),FALSE)</f>
        <v>Yes</v>
      </c>
      <c r="S1051" s="1" t="str">
        <f>VLOOKUP(Cohort[[#This Row],[Code]],Codes[],COLUMN(Codes[[#Headers],[Baby Background Information]]),FALSE)</f>
        <v>Yes</v>
      </c>
      <c r="T1051" s="1" t="str">
        <f>VLOOKUP(Cohort[[#This Row],[Code]],Codes[],COLUMN(Codes[[#Headers],[EPDS]]),FALSE)</f>
        <v>Yes</v>
      </c>
      <c r="U1051" s="1" t="str">
        <f>VLOOKUP(Cohort[[#This Row],[Code]],Codes[],COLUMN(Codes[[#Headers],[Mother''s Medications]]),FALSE)</f>
        <v>Yes</v>
      </c>
      <c r="V1051" s="1" t="str">
        <f>VLOOKUP(Cohort[[#This Row],[Code]],Codes[],COLUMN(Codes[[#Headers],[Baby Medications]]),FALSE)</f>
        <v>Yes</v>
      </c>
      <c r="W1051" s="1" t="str">
        <f>VLOOKUP(Cohort[[#This Row],[Code]],Codes[],COLUMN(Codes[[#Headers],[Obstetric Histpry]]),FALSE)</f>
        <v>Yes</v>
      </c>
      <c r="X1051" s="1" t="str">
        <f>VLOOKUP(Cohort[[#This Row],[Code]],Codes[],COLUMN(Codes[[#Headers],[18 Month Follow on Data]]),FALSE)</f>
        <v>No</v>
      </c>
    </row>
    <row r="1052" spans="1:24" x14ac:dyDescent="0.2">
      <c r="A1052" t="s">
        <v>1065</v>
      </c>
      <c r="B1052">
        <v>0</v>
      </c>
      <c r="C1052">
        <v>0</v>
      </c>
      <c r="D1052">
        <v>0</v>
      </c>
      <c r="E1052">
        <v>0</v>
      </c>
      <c r="F1052">
        <v>1</v>
      </c>
      <c r="G1052">
        <v>0</v>
      </c>
      <c r="H1052">
        <v>0</v>
      </c>
      <c r="I1052" t="str" cm="1">
        <f t="array" ref="I1052">TEXT(SUM(10^Code_Mask*(Cohort[[#This Row],[Fetal Pilot Scans, validated or not]:[Has child had an 18 month assessment.  NB this includes limited data, courtesy assessments etc]]&gt;0)),"0000000")</f>
        <v>0010000</v>
      </c>
      <c r="M1052" s="1" t="str">
        <f>VLOOKUP(Cohort[[#This Row],[Code]],Codes[],COLUMN(Codes[[#Headers],[Meaning]]),FALSE)</f>
        <v>Pre-term scan, no other scans, not assessed</v>
      </c>
      <c r="N1052" s="1" t="str">
        <f>VLOOKUP(Cohort[[#This Row],[Code]],Codes[],COLUMN(Codes[[#Headers],[Parents Demographic]]),FALSE)</f>
        <v>Yes</v>
      </c>
      <c r="O1052" s="1" t="str">
        <f>VLOOKUP(Cohort[[#This Row],[Code]],Codes[],COLUMN(Codes[[#Headers],[Mother''s Past Medical History]]),FALSE)</f>
        <v>Yes</v>
      </c>
      <c r="P1052" s="1" t="str">
        <f>VLOOKUP(Cohort[[#This Row],[Code]],Codes[],COLUMN(Codes[[#Headers],[EDD + Mode of Conception]]),FALSE)</f>
        <v>Yes</v>
      </c>
      <c r="Q1052" s="1" t="str">
        <f>VLOOKUP(Cohort[[#This Row],[Code]],Codes[],COLUMN(Codes[[#Headers],[Late Pregnancy History]]),FALSE)</f>
        <v>Yes</v>
      </c>
      <c r="R1052" s="1" t="str">
        <f>VLOOKUP(Cohort[[#This Row],[Code]],Codes[],COLUMN(Codes[[#Headers],[Labour History]]),FALSE)</f>
        <v>Yes</v>
      </c>
      <c r="S1052" s="1" t="str">
        <f>VLOOKUP(Cohort[[#This Row],[Code]],Codes[],COLUMN(Codes[[#Headers],[Baby Background Information]]),FALSE)</f>
        <v>Yes</v>
      </c>
      <c r="T1052" s="1" t="str">
        <f>VLOOKUP(Cohort[[#This Row],[Code]],Codes[],COLUMN(Codes[[#Headers],[EPDS]]),FALSE)</f>
        <v>Yes</v>
      </c>
      <c r="U1052" s="1" t="str">
        <f>VLOOKUP(Cohort[[#This Row],[Code]],Codes[],COLUMN(Codes[[#Headers],[Mother''s Medications]]),FALSE)</f>
        <v>Yes</v>
      </c>
      <c r="V1052" s="1" t="str">
        <f>VLOOKUP(Cohort[[#This Row],[Code]],Codes[],COLUMN(Codes[[#Headers],[Baby Medications]]),FALSE)</f>
        <v>Yes</v>
      </c>
      <c r="W1052" s="1" t="str">
        <f>VLOOKUP(Cohort[[#This Row],[Code]],Codes[],COLUMN(Codes[[#Headers],[Obstetric Histpry]]),FALSE)</f>
        <v>Yes</v>
      </c>
      <c r="X1052" s="1" t="str">
        <f>VLOOKUP(Cohort[[#This Row],[Code]],Codes[],COLUMN(Codes[[#Headers],[18 Month Follow on Data]]),FALSE)</f>
        <v>No</v>
      </c>
    </row>
    <row r="1053" spans="1:24" x14ac:dyDescent="0.2">
      <c r="A1053" t="s">
        <v>1066</v>
      </c>
      <c r="B1053">
        <v>0</v>
      </c>
      <c r="C1053">
        <v>0</v>
      </c>
      <c r="D1053">
        <v>0</v>
      </c>
      <c r="E1053">
        <v>0</v>
      </c>
      <c r="F1053">
        <v>1</v>
      </c>
      <c r="G1053">
        <v>0</v>
      </c>
      <c r="H1053">
        <v>0</v>
      </c>
      <c r="I1053" t="str" cm="1">
        <f t="array" ref="I1053">TEXT(SUM(10^Code_Mask*(Cohort[[#This Row],[Fetal Pilot Scans, validated or not]:[Has child had an 18 month assessment.  NB this includes limited data, courtesy assessments etc]]&gt;0)),"0000000")</f>
        <v>0010000</v>
      </c>
      <c r="M1053" s="1" t="str">
        <f>VLOOKUP(Cohort[[#This Row],[Code]],Codes[],COLUMN(Codes[[#Headers],[Meaning]]),FALSE)</f>
        <v>Pre-term scan, no other scans, not assessed</v>
      </c>
      <c r="N1053" s="1" t="str">
        <f>VLOOKUP(Cohort[[#This Row],[Code]],Codes[],COLUMN(Codes[[#Headers],[Parents Demographic]]),FALSE)</f>
        <v>Yes</v>
      </c>
      <c r="O1053" s="1" t="str">
        <f>VLOOKUP(Cohort[[#This Row],[Code]],Codes[],COLUMN(Codes[[#Headers],[Mother''s Past Medical History]]),FALSE)</f>
        <v>Yes</v>
      </c>
      <c r="P1053" s="1" t="str">
        <f>VLOOKUP(Cohort[[#This Row],[Code]],Codes[],COLUMN(Codes[[#Headers],[EDD + Mode of Conception]]),FALSE)</f>
        <v>Yes</v>
      </c>
      <c r="Q1053" s="1" t="str">
        <f>VLOOKUP(Cohort[[#This Row],[Code]],Codes[],COLUMN(Codes[[#Headers],[Late Pregnancy History]]),FALSE)</f>
        <v>Yes</v>
      </c>
      <c r="R1053" s="1" t="str">
        <f>VLOOKUP(Cohort[[#This Row],[Code]],Codes[],COLUMN(Codes[[#Headers],[Labour History]]),FALSE)</f>
        <v>Yes</v>
      </c>
      <c r="S1053" s="1" t="str">
        <f>VLOOKUP(Cohort[[#This Row],[Code]],Codes[],COLUMN(Codes[[#Headers],[Baby Background Information]]),FALSE)</f>
        <v>Yes</v>
      </c>
      <c r="T1053" s="1" t="str">
        <f>VLOOKUP(Cohort[[#This Row],[Code]],Codes[],COLUMN(Codes[[#Headers],[EPDS]]),FALSE)</f>
        <v>Yes</v>
      </c>
      <c r="U1053" s="1" t="str">
        <f>VLOOKUP(Cohort[[#This Row],[Code]],Codes[],COLUMN(Codes[[#Headers],[Mother''s Medications]]),FALSE)</f>
        <v>Yes</v>
      </c>
      <c r="V1053" s="1" t="str">
        <f>VLOOKUP(Cohort[[#This Row],[Code]],Codes[],COLUMN(Codes[[#Headers],[Baby Medications]]),FALSE)</f>
        <v>Yes</v>
      </c>
      <c r="W1053" s="1" t="str">
        <f>VLOOKUP(Cohort[[#This Row],[Code]],Codes[],COLUMN(Codes[[#Headers],[Obstetric Histpry]]),FALSE)</f>
        <v>Yes</v>
      </c>
      <c r="X1053" s="1" t="str">
        <f>VLOOKUP(Cohort[[#This Row],[Code]],Codes[],COLUMN(Codes[[#Headers],[18 Month Follow on Data]]),FALSE)</f>
        <v>No</v>
      </c>
    </row>
    <row r="1054" spans="1:24" x14ac:dyDescent="0.2">
      <c r="A1054" t="s">
        <v>1067</v>
      </c>
      <c r="B1054">
        <v>0</v>
      </c>
      <c r="C1054">
        <v>0</v>
      </c>
      <c r="D1054">
        <v>0</v>
      </c>
      <c r="E1054">
        <v>1</v>
      </c>
      <c r="F1054">
        <v>0</v>
      </c>
      <c r="G1054">
        <v>0</v>
      </c>
      <c r="H1054">
        <v>0</v>
      </c>
      <c r="I1054" t="str" cm="1">
        <f t="array" ref="I1054">TEXT(SUM(10^Code_Mask*(Cohort[[#This Row],[Fetal Pilot Scans, validated or not]:[Has child had an 18 month assessment.  NB this includes limited data, courtesy assessments etc]]&gt;0)),"0000000")</f>
        <v>0100000</v>
      </c>
      <c r="M1054" s="1" t="str">
        <f>VLOOKUP(Cohort[[#This Row],[Code]],Codes[],COLUMN(Codes[[#Headers],[Meaning]]),FALSE)</f>
        <v>Term scan, not assessed</v>
      </c>
      <c r="N1054" s="1" t="str">
        <f>VLOOKUP(Cohort[[#This Row],[Code]],Codes[],COLUMN(Codes[[#Headers],[Parents Demographic]]),FALSE)</f>
        <v>Yes</v>
      </c>
      <c r="O1054" s="1" t="str">
        <f>VLOOKUP(Cohort[[#This Row],[Code]],Codes[],COLUMN(Codes[[#Headers],[Mother''s Past Medical History]]),FALSE)</f>
        <v>Yes</v>
      </c>
      <c r="P1054" s="1" t="str">
        <f>VLOOKUP(Cohort[[#This Row],[Code]],Codes[],COLUMN(Codes[[#Headers],[EDD + Mode of Conception]]),FALSE)</f>
        <v>Yes</v>
      </c>
      <c r="Q1054" s="1" t="str">
        <f>VLOOKUP(Cohort[[#This Row],[Code]],Codes[],COLUMN(Codes[[#Headers],[Late Pregnancy History]]),FALSE)</f>
        <v>Yes</v>
      </c>
      <c r="R1054" s="1" t="str">
        <f>VLOOKUP(Cohort[[#This Row],[Code]],Codes[],COLUMN(Codes[[#Headers],[Labour History]]),FALSE)</f>
        <v>Yes</v>
      </c>
      <c r="S1054" s="1" t="str">
        <f>VLOOKUP(Cohort[[#This Row],[Code]],Codes[],COLUMN(Codes[[#Headers],[Baby Background Information]]),FALSE)</f>
        <v>Yes</v>
      </c>
      <c r="T1054" s="1" t="str">
        <f>VLOOKUP(Cohort[[#This Row],[Code]],Codes[],COLUMN(Codes[[#Headers],[EPDS]]),FALSE)</f>
        <v>Yes</v>
      </c>
      <c r="U1054" s="1" t="str">
        <f>VLOOKUP(Cohort[[#This Row],[Code]],Codes[],COLUMN(Codes[[#Headers],[Mother''s Medications]]),FALSE)</f>
        <v>Yes</v>
      </c>
      <c r="V1054" s="1" t="str">
        <f>VLOOKUP(Cohort[[#This Row],[Code]],Codes[],COLUMN(Codes[[#Headers],[Baby Medications]]),FALSE)</f>
        <v>Yes</v>
      </c>
      <c r="W1054" s="1" t="str">
        <f>VLOOKUP(Cohort[[#This Row],[Code]],Codes[],COLUMN(Codes[[#Headers],[Obstetric Histpry]]),FALSE)</f>
        <v>Yes</v>
      </c>
      <c r="X1054" s="1" t="str">
        <f>VLOOKUP(Cohort[[#This Row],[Code]],Codes[],COLUMN(Codes[[#Headers],[18 Month Follow on Data]]),FALSE)</f>
        <v>No</v>
      </c>
    </row>
    <row r="1055" spans="1:24" x14ac:dyDescent="0.2">
      <c r="A1055" t="s">
        <v>1068</v>
      </c>
      <c r="B1055">
        <v>0</v>
      </c>
      <c r="C1055">
        <v>0</v>
      </c>
      <c r="D1055">
        <v>1</v>
      </c>
      <c r="E1055">
        <v>0</v>
      </c>
      <c r="F1055">
        <v>0</v>
      </c>
      <c r="G1055">
        <v>0</v>
      </c>
      <c r="H1055">
        <v>0</v>
      </c>
      <c r="I1055" t="str" cm="1">
        <f t="array" ref="I1055">TEXT(SUM(10^Code_Mask*(Cohort[[#This Row],[Fetal Pilot Scans, validated or not]:[Has child had an 18 month assessment.  NB this includes limited data, courtesy assessments etc]]&gt;0)),"0000000")</f>
        <v>1000000</v>
      </c>
      <c r="M1055" s="1" t="str">
        <f>VLOOKUP(Cohort[[#This Row],[Code]],Codes[],COLUMN(Codes[[#Headers],[Meaning]]),FALSE)</f>
        <v>Fetal scan, no other scans, not assessed</v>
      </c>
      <c r="N1055" s="1" t="str">
        <f>VLOOKUP(Cohort[[#This Row],[Code]],Codes[],COLUMN(Codes[[#Headers],[Parents Demographic]]),FALSE)</f>
        <v>Yes</v>
      </c>
      <c r="O1055" s="1" t="str">
        <f>VLOOKUP(Cohort[[#This Row],[Code]],Codes[],COLUMN(Codes[[#Headers],[Mother''s Past Medical History]]),FALSE)</f>
        <v>Yes</v>
      </c>
      <c r="P1055" s="1" t="str">
        <f>VLOOKUP(Cohort[[#This Row],[Code]],Codes[],COLUMN(Codes[[#Headers],[EDD + Mode of Conception]]),FALSE)</f>
        <v>Yes</v>
      </c>
      <c r="Q1055" s="1" t="str">
        <f>VLOOKUP(Cohort[[#This Row],[Code]],Codes[],COLUMN(Codes[[#Headers],[Late Pregnancy History]]),FALSE)</f>
        <v>Yes</v>
      </c>
      <c r="R1055" s="1" t="str">
        <f>VLOOKUP(Cohort[[#This Row],[Code]],Codes[],COLUMN(Codes[[#Headers],[Labour History]]),FALSE)</f>
        <v>Yes</v>
      </c>
      <c r="S1055" s="1" t="str">
        <f>VLOOKUP(Cohort[[#This Row],[Code]],Codes[],COLUMN(Codes[[#Headers],[Baby Background Information]]),FALSE)</f>
        <v>Yes</v>
      </c>
      <c r="T1055" s="1" t="str">
        <f>VLOOKUP(Cohort[[#This Row],[Code]],Codes[],COLUMN(Codes[[#Headers],[EPDS]]),FALSE)</f>
        <v>Yes</v>
      </c>
      <c r="U1055" s="1" t="str">
        <f>VLOOKUP(Cohort[[#This Row],[Code]],Codes[],COLUMN(Codes[[#Headers],[Mother''s Medications]]),FALSE)</f>
        <v>Yes</v>
      </c>
      <c r="V1055" s="1" t="str">
        <f>VLOOKUP(Cohort[[#This Row],[Code]],Codes[],COLUMN(Codes[[#Headers],[Baby Medications]]),FALSE)</f>
        <v>Yes</v>
      </c>
      <c r="W1055" s="1" t="str">
        <f>VLOOKUP(Cohort[[#This Row],[Code]],Codes[],COLUMN(Codes[[#Headers],[Obstetric Histpry]]),FALSE)</f>
        <v>Yes</v>
      </c>
      <c r="X1055" s="1" t="str">
        <f>VLOOKUP(Cohort[[#This Row],[Code]],Codes[],COLUMN(Codes[[#Headers],[18 Month Follow on Data]]),FALSE)</f>
        <v>No</v>
      </c>
    </row>
    <row r="1056" spans="1:24" x14ac:dyDescent="0.2">
      <c r="A1056" t="s">
        <v>1069</v>
      </c>
      <c r="B1056">
        <v>0</v>
      </c>
      <c r="C1056">
        <v>0</v>
      </c>
      <c r="D1056">
        <v>1</v>
      </c>
      <c r="E1056">
        <v>0</v>
      </c>
      <c r="F1056">
        <v>0</v>
      </c>
      <c r="G1056">
        <v>0</v>
      </c>
      <c r="H1056">
        <v>0</v>
      </c>
      <c r="I1056" t="str" cm="1">
        <f t="array" ref="I1056">TEXT(SUM(10^Code_Mask*(Cohort[[#This Row],[Fetal Pilot Scans, validated or not]:[Has child had an 18 month assessment.  NB this includes limited data, courtesy assessments etc]]&gt;0)),"0000000")</f>
        <v>1000000</v>
      </c>
      <c r="M1056" s="1" t="str">
        <f>VLOOKUP(Cohort[[#This Row],[Code]],Codes[],COLUMN(Codes[[#Headers],[Meaning]]),FALSE)</f>
        <v>Fetal scan, no other scans, not assessed</v>
      </c>
      <c r="N1056" s="1" t="str">
        <f>VLOOKUP(Cohort[[#This Row],[Code]],Codes[],COLUMN(Codes[[#Headers],[Parents Demographic]]),FALSE)</f>
        <v>Yes</v>
      </c>
      <c r="O1056" s="1" t="str">
        <f>VLOOKUP(Cohort[[#This Row],[Code]],Codes[],COLUMN(Codes[[#Headers],[Mother''s Past Medical History]]),FALSE)</f>
        <v>Yes</v>
      </c>
      <c r="P1056" s="1" t="str">
        <f>VLOOKUP(Cohort[[#This Row],[Code]],Codes[],COLUMN(Codes[[#Headers],[EDD + Mode of Conception]]),FALSE)</f>
        <v>Yes</v>
      </c>
      <c r="Q1056" s="1" t="str">
        <f>VLOOKUP(Cohort[[#This Row],[Code]],Codes[],COLUMN(Codes[[#Headers],[Late Pregnancy History]]),FALSE)</f>
        <v>Yes</v>
      </c>
      <c r="R1056" s="1" t="str">
        <f>VLOOKUP(Cohort[[#This Row],[Code]],Codes[],COLUMN(Codes[[#Headers],[Labour History]]),FALSE)</f>
        <v>Yes</v>
      </c>
      <c r="S1056" s="1" t="str">
        <f>VLOOKUP(Cohort[[#This Row],[Code]],Codes[],COLUMN(Codes[[#Headers],[Baby Background Information]]),FALSE)</f>
        <v>Yes</v>
      </c>
      <c r="T1056" s="1" t="str">
        <f>VLOOKUP(Cohort[[#This Row],[Code]],Codes[],COLUMN(Codes[[#Headers],[EPDS]]),FALSE)</f>
        <v>Yes</v>
      </c>
      <c r="U1056" s="1" t="str">
        <f>VLOOKUP(Cohort[[#This Row],[Code]],Codes[],COLUMN(Codes[[#Headers],[Mother''s Medications]]),FALSE)</f>
        <v>Yes</v>
      </c>
      <c r="V1056" s="1" t="str">
        <f>VLOOKUP(Cohort[[#This Row],[Code]],Codes[],COLUMN(Codes[[#Headers],[Baby Medications]]),FALSE)</f>
        <v>Yes</v>
      </c>
      <c r="W1056" s="1" t="str">
        <f>VLOOKUP(Cohort[[#This Row],[Code]],Codes[],COLUMN(Codes[[#Headers],[Obstetric Histpry]]),FALSE)</f>
        <v>Yes</v>
      </c>
      <c r="X1056" s="1" t="str">
        <f>VLOOKUP(Cohort[[#This Row],[Code]],Codes[],COLUMN(Codes[[#Headers],[18 Month Follow on Data]]),FALSE)</f>
        <v>No</v>
      </c>
    </row>
    <row r="1057" spans="1:24" x14ac:dyDescent="0.2">
      <c r="A1057" t="s">
        <v>1070</v>
      </c>
      <c r="B1057">
        <v>0</v>
      </c>
      <c r="C1057">
        <v>0</v>
      </c>
      <c r="D1057">
        <v>1</v>
      </c>
      <c r="E1057">
        <v>0</v>
      </c>
      <c r="F1057">
        <v>0</v>
      </c>
      <c r="G1057">
        <v>0</v>
      </c>
      <c r="H1057">
        <v>0</v>
      </c>
      <c r="I1057" t="str" cm="1">
        <f t="array" ref="I1057">TEXT(SUM(10^Code_Mask*(Cohort[[#This Row],[Fetal Pilot Scans, validated or not]:[Has child had an 18 month assessment.  NB this includes limited data, courtesy assessments etc]]&gt;0)),"0000000")</f>
        <v>1000000</v>
      </c>
      <c r="M1057" s="1" t="str">
        <f>VLOOKUP(Cohort[[#This Row],[Code]],Codes[],COLUMN(Codes[[#Headers],[Meaning]]),FALSE)</f>
        <v>Fetal scan, no other scans, not assessed</v>
      </c>
      <c r="N1057" s="1" t="str">
        <f>VLOOKUP(Cohort[[#This Row],[Code]],Codes[],COLUMN(Codes[[#Headers],[Parents Demographic]]),FALSE)</f>
        <v>Yes</v>
      </c>
      <c r="O1057" s="1" t="str">
        <f>VLOOKUP(Cohort[[#This Row],[Code]],Codes[],COLUMN(Codes[[#Headers],[Mother''s Past Medical History]]),FALSE)</f>
        <v>Yes</v>
      </c>
      <c r="P1057" s="1" t="str">
        <f>VLOOKUP(Cohort[[#This Row],[Code]],Codes[],COLUMN(Codes[[#Headers],[EDD + Mode of Conception]]),FALSE)</f>
        <v>Yes</v>
      </c>
      <c r="Q1057" s="1" t="str">
        <f>VLOOKUP(Cohort[[#This Row],[Code]],Codes[],COLUMN(Codes[[#Headers],[Late Pregnancy History]]),FALSE)</f>
        <v>Yes</v>
      </c>
      <c r="R1057" s="1" t="str">
        <f>VLOOKUP(Cohort[[#This Row],[Code]],Codes[],COLUMN(Codes[[#Headers],[Labour History]]),FALSE)</f>
        <v>Yes</v>
      </c>
      <c r="S1057" s="1" t="str">
        <f>VLOOKUP(Cohort[[#This Row],[Code]],Codes[],COLUMN(Codes[[#Headers],[Baby Background Information]]),FALSE)</f>
        <v>Yes</v>
      </c>
      <c r="T1057" s="1" t="str">
        <f>VLOOKUP(Cohort[[#This Row],[Code]],Codes[],COLUMN(Codes[[#Headers],[EPDS]]),FALSE)</f>
        <v>Yes</v>
      </c>
      <c r="U1057" s="1" t="str">
        <f>VLOOKUP(Cohort[[#This Row],[Code]],Codes[],COLUMN(Codes[[#Headers],[Mother''s Medications]]),FALSE)</f>
        <v>Yes</v>
      </c>
      <c r="V1057" s="1" t="str">
        <f>VLOOKUP(Cohort[[#This Row],[Code]],Codes[],COLUMN(Codes[[#Headers],[Baby Medications]]),FALSE)</f>
        <v>Yes</v>
      </c>
      <c r="W1057" s="1" t="str">
        <f>VLOOKUP(Cohort[[#This Row],[Code]],Codes[],COLUMN(Codes[[#Headers],[Obstetric Histpry]]),FALSE)</f>
        <v>Yes</v>
      </c>
      <c r="X1057" s="1" t="str">
        <f>VLOOKUP(Cohort[[#This Row],[Code]],Codes[],COLUMN(Codes[[#Headers],[18 Month Follow on Data]]),FALSE)</f>
        <v>No</v>
      </c>
    </row>
    <row r="1058" spans="1:24" x14ac:dyDescent="0.2">
      <c r="A1058" t="s">
        <v>1071</v>
      </c>
      <c r="B1058">
        <v>0</v>
      </c>
      <c r="C1058">
        <v>0</v>
      </c>
      <c r="D1058">
        <v>2</v>
      </c>
      <c r="E1058">
        <v>0</v>
      </c>
      <c r="F1058">
        <v>0</v>
      </c>
      <c r="G1058">
        <v>0</v>
      </c>
      <c r="H1058">
        <v>0</v>
      </c>
      <c r="I1058" t="str" cm="1">
        <f t="array" ref="I1058">TEXT(SUM(10^Code_Mask*(Cohort[[#This Row],[Fetal Pilot Scans, validated or not]:[Has child had an 18 month assessment.  NB this includes limited data, courtesy assessments etc]]&gt;0)),"0000000")</f>
        <v>1000000</v>
      </c>
      <c r="M1058" s="1" t="str">
        <f>VLOOKUP(Cohort[[#This Row],[Code]],Codes[],COLUMN(Codes[[#Headers],[Meaning]]),FALSE)</f>
        <v>Fetal scan, no other scans, not assessed</v>
      </c>
      <c r="N1058" s="1" t="str">
        <f>VLOOKUP(Cohort[[#This Row],[Code]],Codes[],COLUMN(Codes[[#Headers],[Parents Demographic]]),FALSE)</f>
        <v>Yes</v>
      </c>
      <c r="O1058" s="1" t="str">
        <f>VLOOKUP(Cohort[[#This Row],[Code]],Codes[],COLUMN(Codes[[#Headers],[Mother''s Past Medical History]]),FALSE)</f>
        <v>Yes</v>
      </c>
      <c r="P1058" s="1" t="str">
        <f>VLOOKUP(Cohort[[#This Row],[Code]],Codes[],COLUMN(Codes[[#Headers],[EDD + Mode of Conception]]),FALSE)</f>
        <v>Yes</v>
      </c>
      <c r="Q1058" s="1" t="str">
        <f>VLOOKUP(Cohort[[#This Row],[Code]],Codes[],COLUMN(Codes[[#Headers],[Late Pregnancy History]]),FALSE)</f>
        <v>Yes</v>
      </c>
      <c r="R1058" s="1" t="str">
        <f>VLOOKUP(Cohort[[#This Row],[Code]],Codes[],COLUMN(Codes[[#Headers],[Labour History]]),FALSE)</f>
        <v>Yes</v>
      </c>
      <c r="S1058" s="1" t="str">
        <f>VLOOKUP(Cohort[[#This Row],[Code]],Codes[],COLUMN(Codes[[#Headers],[Baby Background Information]]),FALSE)</f>
        <v>Yes</v>
      </c>
      <c r="T1058" s="1" t="str">
        <f>VLOOKUP(Cohort[[#This Row],[Code]],Codes[],COLUMN(Codes[[#Headers],[EPDS]]),FALSE)</f>
        <v>Yes</v>
      </c>
      <c r="U1058" s="1" t="str">
        <f>VLOOKUP(Cohort[[#This Row],[Code]],Codes[],COLUMN(Codes[[#Headers],[Mother''s Medications]]),FALSE)</f>
        <v>Yes</v>
      </c>
      <c r="V1058" s="1" t="str">
        <f>VLOOKUP(Cohort[[#This Row],[Code]],Codes[],COLUMN(Codes[[#Headers],[Baby Medications]]),FALSE)</f>
        <v>Yes</v>
      </c>
      <c r="W1058" s="1" t="str">
        <f>VLOOKUP(Cohort[[#This Row],[Code]],Codes[],COLUMN(Codes[[#Headers],[Obstetric Histpry]]),FALSE)</f>
        <v>Yes</v>
      </c>
      <c r="X1058" s="1" t="str">
        <f>VLOOKUP(Cohort[[#This Row],[Code]],Codes[],COLUMN(Codes[[#Headers],[18 Month Follow on Data]]),FALSE)</f>
        <v>No</v>
      </c>
    </row>
    <row r="1059" spans="1:24" x14ac:dyDescent="0.2">
      <c r="A1059" t="s">
        <v>1072</v>
      </c>
      <c r="B1059">
        <v>0</v>
      </c>
      <c r="C1059">
        <v>0</v>
      </c>
      <c r="D1059">
        <v>1</v>
      </c>
      <c r="E1059">
        <v>0</v>
      </c>
      <c r="F1059">
        <v>0</v>
      </c>
      <c r="G1059">
        <v>0</v>
      </c>
      <c r="H1059">
        <v>0</v>
      </c>
      <c r="I1059" t="str" cm="1">
        <f t="array" ref="I1059">TEXT(SUM(10^Code_Mask*(Cohort[[#This Row],[Fetal Pilot Scans, validated or not]:[Has child had an 18 month assessment.  NB this includes limited data, courtesy assessments etc]]&gt;0)),"0000000")</f>
        <v>1000000</v>
      </c>
      <c r="M1059" s="1" t="str">
        <f>VLOOKUP(Cohort[[#This Row],[Code]],Codes[],COLUMN(Codes[[#Headers],[Meaning]]),FALSE)</f>
        <v>Fetal scan, no other scans, not assessed</v>
      </c>
      <c r="N1059" s="1" t="str">
        <f>VLOOKUP(Cohort[[#This Row],[Code]],Codes[],COLUMN(Codes[[#Headers],[Parents Demographic]]),FALSE)</f>
        <v>Yes</v>
      </c>
      <c r="O1059" s="1" t="str">
        <f>VLOOKUP(Cohort[[#This Row],[Code]],Codes[],COLUMN(Codes[[#Headers],[Mother''s Past Medical History]]),FALSE)</f>
        <v>Yes</v>
      </c>
      <c r="P1059" s="1" t="str">
        <f>VLOOKUP(Cohort[[#This Row],[Code]],Codes[],COLUMN(Codes[[#Headers],[EDD + Mode of Conception]]),FALSE)</f>
        <v>Yes</v>
      </c>
      <c r="Q1059" s="1" t="str">
        <f>VLOOKUP(Cohort[[#This Row],[Code]],Codes[],COLUMN(Codes[[#Headers],[Late Pregnancy History]]),FALSE)</f>
        <v>Yes</v>
      </c>
      <c r="R1059" s="1" t="str">
        <f>VLOOKUP(Cohort[[#This Row],[Code]],Codes[],COLUMN(Codes[[#Headers],[Labour History]]),FALSE)</f>
        <v>Yes</v>
      </c>
      <c r="S1059" s="1" t="str">
        <f>VLOOKUP(Cohort[[#This Row],[Code]],Codes[],COLUMN(Codes[[#Headers],[Baby Background Information]]),FALSE)</f>
        <v>Yes</v>
      </c>
      <c r="T1059" s="1" t="str">
        <f>VLOOKUP(Cohort[[#This Row],[Code]],Codes[],COLUMN(Codes[[#Headers],[EPDS]]),FALSE)</f>
        <v>Yes</v>
      </c>
      <c r="U1059" s="1" t="str">
        <f>VLOOKUP(Cohort[[#This Row],[Code]],Codes[],COLUMN(Codes[[#Headers],[Mother''s Medications]]),FALSE)</f>
        <v>Yes</v>
      </c>
      <c r="V1059" s="1" t="str">
        <f>VLOOKUP(Cohort[[#This Row],[Code]],Codes[],COLUMN(Codes[[#Headers],[Baby Medications]]),FALSE)</f>
        <v>Yes</v>
      </c>
      <c r="W1059" s="1" t="str">
        <f>VLOOKUP(Cohort[[#This Row],[Code]],Codes[],COLUMN(Codes[[#Headers],[Obstetric Histpry]]),FALSE)</f>
        <v>Yes</v>
      </c>
      <c r="X1059" s="1" t="str">
        <f>VLOOKUP(Cohort[[#This Row],[Code]],Codes[],COLUMN(Codes[[#Headers],[18 Month Follow on Data]]),FALSE)</f>
        <v>No</v>
      </c>
    </row>
    <row r="1060" spans="1:24" x14ac:dyDescent="0.2">
      <c r="A1060" t="s">
        <v>1073</v>
      </c>
      <c r="B1060">
        <v>0</v>
      </c>
      <c r="C1060">
        <v>0</v>
      </c>
      <c r="D1060">
        <v>1</v>
      </c>
      <c r="E1060">
        <v>0</v>
      </c>
      <c r="F1060">
        <v>0</v>
      </c>
      <c r="G1060">
        <v>0</v>
      </c>
      <c r="H1060">
        <v>0</v>
      </c>
      <c r="I1060" t="str" cm="1">
        <f t="array" ref="I1060">TEXT(SUM(10^Code_Mask*(Cohort[[#This Row],[Fetal Pilot Scans, validated or not]:[Has child had an 18 month assessment.  NB this includes limited data, courtesy assessments etc]]&gt;0)),"0000000")</f>
        <v>1000000</v>
      </c>
      <c r="M1060" s="1" t="str">
        <f>VLOOKUP(Cohort[[#This Row],[Code]],Codes[],COLUMN(Codes[[#Headers],[Meaning]]),FALSE)</f>
        <v>Fetal scan, no other scans, not assessed</v>
      </c>
      <c r="N1060" s="1" t="str">
        <f>VLOOKUP(Cohort[[#This Row],[Code]],Codes[],COLUMN(Codes[[#Headers],[Parents Demographic]]),FALSE)</f>
        <v>Yes</v>
      </c>
      <c r="O1060" s="1" t="str">
        <f>VLOOKUP(Cohort[[#This Row],[Code]],Codes[],COLUMN(Codes[[#Headers],[Mother''s Past Medical History]]),FALSE)</f>
        <v>Yes</v>
      </c>
      <c r="P1060" s="1" t="str">
        <f>VLOOKUP(Cohort[[#This Row],[Code]],Codes[],COLUMN(Codes[[#Headers],[EDD + Mode of Conception]]),FALSE)</f>
        <v>Yes</v>
      </c>
      <c r="Q1060" s="1" t="str">
        <f>VLOOKUP(Cohort[[#This Row],[Code]],Codes[],COLUMN(Codes[[#Headers],[Late Pregnancy History]]),FALSE)</f>
        <v>Yes</v>
      </c>
      <c r="R1060" s="1" t="str">
        <f>VLOOKUP(Cohort[[#This Row],[Code]],Codes[],COLUMN(Codes[[#Headers],[Labour History]]),FALSE)</f>
        <v>Yes</v>
      </c>
      <c r="S1060" s="1" t="str">
        <f>VLOOKUP(Cohort[[#This Row],[Code]],Codes[],COLUMN(Codes[[#Headers],[Baby Background Information]]),FALSE)</f>
        <v>Yes</v>
      </c>
      <c r="T1060" s="1" t="str">
        <f>VLOOKUP(Cohort[[#This Row],[Code]],Codes[],COLUMN(Codes[[#Headers],[EPDS]]),FALSE)</f>
        <v>Yes</v>
      </c>
      <c r="U1060" s="1" t="str">
        <f>VLOOKUP(Cohort[[#This Row],[Code]],Codes[],COLUMN(Codes[[#Headers],[Mother''s Medications]]),FALSE)</f>
        <v>Yes</v>
      </c>
      <c r="V1060" s="1" t="str">
        <f>VLOOKUP(Cohort[[#This Row],[Code]],Codes[],COLUMN(Codes[[#Headers],[Baby Medications]]),FALSE)</f>
        <v>Yes</v>
      </c>
      <c r="W1060" s="1" t="str">
        <f>VLOOKUP(Cohort[[#This Row],[Code]],Codes[],COLUMN(Codes[[#Headers],[Obstetric Histpry]]),FALSE)</f>
        <v>Yes</v>
      </c>
      <c r="X1060" s="1" t="str">
        <f>VLOOKUP(Cohort[[#This Row],[Code]],Codes[],COLUMN(Codes[[#Headers],[18 Month Follow on Data]]),FALSE)</f>
        <v>No</v>
      </c>
    </row>
    <row r="1061" spans="1:24" x14ac:dyDescent="0.2">
      <c r="A1061" t="s">
        <v>1074</v>
      </c>
      <c r="B1061">
        <v>0</v>
      </c>
      <c r="C1061">
        <v>0</v>
      </c>
      <c r="D1061">
        <v>1</v>
      </c>
      <c r="E1061">
        <v>0</v>
      </c>
      <c r="F1061">
        <v>0</v>
      </c>
      <c r="G1061">
        <v>0</v>
      </c>
      <c r="H1061">
        <v>0</v>
      </c>
      <c r="I1061" t="str" cm="1">
        <f t="array" ref="I1061">TEXT(SUM(10^Code_Mask*(Cohort[[#This Row],[Fetal Pilot Scans, validated or not]:[Has child had an 18 month assessment.  NB this includes limited data, courtesy assessments etc]]&gt;0)),"0000000")</f>
        <v>1000000</v>
      </c>
      <c r="M1061" s="1" t="str">
        <f>VLOOKUP(Cohort[[#This Row],[Code]],Codes[],COLUMN(Codes[[#Headers],[Meaning]]),FALSE)</f>
        <v>Fetal scan, no other scans, not assessed</v>
      </c>
      <c r="N1061" s="1" t="str">
        <f>VLOOKUP(Cohort[[#This Row],[Code]],Codes[],COLUMN(Codes[[#Headers],[Parents Demographic]]),FALSE)</f>
        <v>Yes</v>
      </c>
      <c r="O1061" s="1" t="str">
        <f>VLOOKUP(Cohort[[#This Row],[Code]],Codes[],COLUMN(Codes[[#Headers],[Mother''s Past Medical History]]),FALSE)</f>
        <v>Yes</v>
      </c>
      <c r="P1061" s="1" t="str">
        <f>VLOOKUP(Cohort[[#This Row],[Code]],Codes[],COLUMN(Codes[[#Headers],[EDD + Mode of Conception]]),FALSE)</f>
        <v>Yes</v>
      </c>
      <c r="Q1061" s="1" t="str">
        <f>VLOOKUP(Cohort[[#This Row],[Code]],Codes[],COLUMN(Codes[[#Headers],[Late Pregnancy History]]),FALSE)</f>
        <v>Yes</v>
      </c>
      <c r="R1061" s="1" t="str">
        <f>VLOOKUP(Cohort[[#This Row],[Code]],Codes[],COLUMN(Codes[[#Headers],[Labour History]]),FALSE)</f>
        <v>Yes</v>
      </c>
      <c r="S1061" s="1" t="str">
        <f>VLOOKUP(Cohort[[#This Row],[Code]],Codes[],COLUMN(Codes[[#Headers],[Baby Background Information]]),FALSE)</f>
        <v>Yes</v>
      </c>
      <c r="T1061" s="1" t="str">
        <f>VLOOKUP(Cohort[[#This Row],[Code]],Codes[],COLUMN(Codes[[#Headers],[EPDS]]),FALSE)</f>
        <v>Yes</v>
      </c>
      <c r="U1061" s="1" t="str">
        <f>VLOOKUP(Cohort[[#This Row],[Code]],Codes[],COLUMN(Codes[[#Headers],[Mother''s Medications]]),FALSE)</f>
        <v>Yes</v>
      </c>
      <c r="V1061" s="1" t="str">
        <f>VLOOKUP(Cohort[[#This Row],[Code]],Codes[],COLUMN(Codes[[#Headers],[Baby Medications]]),FALSE)</f>
        <v>Yes</v>
      </c>
      <c r="W1061" s="1" t="str">
        <f>VLOOKUP(Cohort[[#This Row],[Code]],Codes[],COLUMN(Codes[[#Headers],[Obstetric Histpry]]),FALSE)</f>
        <v>Yes</v>
      </c>
      <c r="X1061" s="1" t="str">
        <f>VLOOKUP(Cohort[[#This Row],[Code]],Codes[],COLUMN(Codes[[#Headers],[18 Month Follow on Data]]),FALSE)</f>
        <v>No</v>
      </c>
    </row>
    <row r="1062" spans="1:24" x14ac:dyDescent="0.2">
      <c r="A1062" t="s">
        <v>1075</v>
      </c>
      <c r="B1062">
        <v>0</v>
      </c>
      <c r="C1062">
        <v>0</v>
      </c>
      <c r="D1062">
        <v>1</v>
      </c>
      <c r="E1062">
        <v>0</v>
      </c>
      <c r="F1062">
        <v>0</v>
      </c>
      <c r="G1062">
        <v>0</v>
      </c>
      <c r="H1062">
        <v>0</v>
      </c>
      <c r="I1062" t="str" cm="1">
        <f t="array" ref="I1062">TEXT(SUM(10^Code_Mask*(Cohort[[#This Row],[Fetal Pilot Scans, validated or not]:[Has child had an 18 month assessment.  NB this includes limited data, courtesy assessments etc]]&gt;0)),"0000000")</f>
        <v>1000000</v>
      </c>
      <c r="M1062" s="1" t="str">
        <f>VLOOKUP(Cohort[[#This Row],[Code]],Codes[],COLUMN(Codes[[#Headers],[Meaning]]),FALSE)</f>
        <v>Fetal scan, no other scans, not assessed</v>
      </c>
      <c r="N1062" s="1" t="str">
        <f>VLOOKUP(Cohort[[#This Row],[Code]],Codes[],COLUMN(Codes[[#Headers],[Parents Demographic]]),FALSE)</f>
        <v>Yes</v>
      </c>
      <c r="O1062" s="1" t="str">
        <f>VLOOKUP(Cohort[[#This Row],[Code]],Codes[],COLUMN(Codes[[#Headers],[Mother''s Past Medical History]]),FALSE)</f>
        <v>Yes</v>
      </c>
      <c r="P1062" s="1" t="str">
        <f>VLOOKUP(Cohort[[#This Row],[Code]],Codes[],COLUMN(Codes[[#Headers],[EDD + Mode of Conception]]),FALSE)</f>
        <v>Yes</v>
      </c>
      <c r="Q1062" s="1" t="str">
        <f>VLOOKUP(Cohort[[#This Row],[Code]],Codes[],COLUMN(Codes[[#Headers],[Late Pregnancy History]]),FALSE)</f>
        <v>Yes</v>
      </c>
      <c r="R1062" s="1" t="str">
        <f>VLOOKUP(Cohort[[#This Row],[Code]],Codes[],COLUMN(Codes[[#Headers],[Labour History]]),FALSE)</f>
        <v>Yes</v>
      </c>
      <c r="S1062" s="1" t="str">
        <f>VLOOKUP(Cohort[[#This Row],[Code]],Codes[],COLUMN(Codes[[#Headers],[Baby Background Information]]),FALSE)</f>
        <v>Yes</v>
      </c>
      <c r="T1062" s="1" t="str">
        <f>VLOOKUP(Cohort[[#This Row],[Code]],Codes[],COLUMN(Codes[[#Headers],[EPDS]]),FALSE)</f>
        <v>Yes</v>
      </c>
      <c r="U1062" s="1" t="str">
        <f>VLOOKUP(Cohort[[#This Row],[Code]],Codes[],COLUMN(Codes[[#Headers],[Mother''s Medications]]),FALSE)</f>
        <v>Yes</v>
      </c>
      <c r="V1062" s="1" t="str">
        <f>VLOOKUP(Cohort[[#This Row],[Code]],Codes[],COLUMN(Codes[[#Headers],[Baby Medications]]),FALSE)</f>
        <v>Yes</v>
      </c>
      <c r="W1062" s="1" t="str">
        <f>VLOOKUP(Cohort[[#This Row],[Code]],Codes[],COLUMN(Codes[[#Headers],[Obstetric Histpry]]),FALSE)</f>
        <v>Yes</v>
      </c>
      <c r="X1062" s="1" t="str">
        <f>VLOOKUP(Cohort[[#This Row],[Code]],Codes[],COLUMN(Codes[[#Headers],[18 Month Follow on Data]]),FALSE)</f>
        <v>No</v>
      </c>
    </row>
    <row r="1063" spans="1:24" x14ac:dyDescent="0.2">
      <c r="A1063" t="s">
        <v>1076</v>
      </c>
      <c r="B1063">
        <v>0</v>
      </c>
      <c r="C1063">
        <v>0</v>
      </c>
      <c r="D1063">
        <v>1</v>
      </c>
      <c r="E1063">
        <v>0</v>
      </c>
      <c r="F1063">
        <v>0</v>
      </c>
      <c r="G1063">
        <v>0</v>
      </c>
      <c r="H1063">
        <v>0</v>
      </c>
      <c r="I1063" t="str" cm="1">
        <f t="array" ref="I1063">TEXT(SUM(10^Code_Mask*(Cohort[[#This Row],[Fetal Pilot Scans, validated or not]:[Has child had an 18 month assessment.  NB this includes limited data, courtesy assessments etc]]&gt;0)),"0000000")</f>
        <v>1000000</v>
      </c>
      <c r="M1063" s="1" t="str">
        <f>VLOOKUP(Cohort[[#This Row],[Code]],Codes[],COLUMN(Codes[[#Headers],[Meaning]]),FALSE)</f>
        <v>Fetal scan, no other scans, not assessed</v>
      </c>
      <c r="N1063" s="1" t="str">
        <f>VLOOKUP(Cohort[[#This Row],[Code]],Codes[],COLUMN(Codes[[#Headers],[Parents Demographic]]),FALSE)</f>
        <v>Yes</v>
      </c>
      <c r="O1063" s="1" t="str">
        <f>VLOOKUP(Cohort[[#This Row],[Code]],Codes[],COLUMN(Codes[[#Headers],[Mother''s Past Medical History]]),FALSE)</f>
        <v>Yes</v>
      </c>
      <c r="P1063" s="1" t="str">
        <f>VLOOKUP(Cohort[[#This Row],[Code]],Codes[],COLUMN(Codes[[#Headers],[EDD + Mode of Conception]]),FALSE)</f>
        <v>Yes</v>
      </c>
      <c r="Q1063" s="1" t="str">
        <f>VLOOKUP(Cohort[[#This Row],[Code]],Codes[],COLUMN(Codes[[#Headers],[Late Pregnancy History]]),FALSE)</f>
        <v>Yes</v>
      </c>
      <c r="R1063" s="1" t="str">
        <f>VLOOKUP(Cohort[[#This Row],[Code]],Codes[],COLUMN(Codes[[#Headers],[Labour History]]),FALSE)</f>
        <v>Yes</v>
      </c>
      <c r="S1063" s="1" t="str">
        <f>VLOOKUP(Cohort[[#This Row],[Code]],Codes[],COLUMN(Codes[[#Headers],[Baby Background Information]]),FALSE)</f>
        <v>Yes</v>
      </c>
      <c r="T1063" s="1" t="str">
        <f>VLOOKUP(Cohort[[#This Row],[Code]],Codes[],COLUMN(Codes[[#Headers],[EPDS]]),FALSE)</f>
        <v>Yes</v>
      </c>
      <c r="U1063" s="1" t="str">
        <f>VLOOKUP(Cohort[[#This Row],[Code]],Codes[],COLUMN(Codes[[#Headers],[Mother''s Medications]]),FALSE)</f>
        <v>Yes</v>
      </c>
      <c r="V1063" s="1" t="str">
        <f>VLOOKUP(Cohort[[#This Row],[Code]],Codes[],COLUMN(Codes[[#Headers],[Baby Medications]]),FALSE)</f>
        <v>Yes</v>
      </c>
      <c r="W1063" s="1" t="str">
        <f>VLOOKUP(Cohort[[#This Row],[Code]],Codes[],COLUMN(Codes[[#Headers],[Obstetric Histpry]]),FALSE)</f>
        <v>Yes</v>
      </c>
      <c r="X1063" s="1" t="str">
        <f>VLOOKUP(Cohort[[#This Row],[Code]],Codes[],COLUMN(Codes[[#Headers],[18 Month Follow on Data]]),FALSE)</f>
        <v>No</v>
      </c>
    </row>
    <row r="1064" spans="1:24" x14ac:dyDescent="0.2">
      <c r="A1064" t="s">
        <v>1077</v>
      </c>
      <c r="B1064">
        <v>0</v>
      </c>
      <c r="C1064">
        <v>0</v>
      </c>
      <c r="D1064">
        <v>1</v>
      </c>
      <c r="E1064">
        <v>0</v>
      </c>
      <c r="F1064">
        <v>0</v>
      </c>
      <c r="G1064">
        <v>0</v>
      </c>
      <c r="H1064">
        <v>0</v>
      </c>
      <c r="I1064" t="str" cm="1">
        <f t="array" ref="I1064">TEXT(SUM(10^Code_Mask*(Cohort[[#This Row],[Fetal Pilot Scans, validated or not]:[Has child had an 18 month assessment.  NB this includes limited data, courtesy assessments etc]]&gt;0)),"0000000")</f>
        <v>1000000</v>
      </c>
      <c r="M1064" s="1" t="str">
        <f>VLOOKUP(Cohort[[#This Row],[Code]],Codes[],COLUMN(Codes[[#Headers],[Meaning]]),FALSE)</f>
        <v>Fetal scan, no other scans, not assessed</v>
      </c>
      <c r="N1064" s="1" t="str">
        <f>VLOOKUP(Cohort[[#This Row],[Code]],Codes[],COLUMN(Codes[[#Headers],[Parents Demographic]]),FALSE)</f>
        <v>Yes</v>
      </c>
      <c r="O1064" s="1" t="str">
        <f>VLOOKUP(Cohort[[#This Row],[Code]],Codes[],COLUMN(Codes[[#Headers],[Mother''s Past Medical History]]),FALSE)</f>
        <v>Yes</v>
      </c>
      <c r="P1064" s="1" t="str">
        <f>VLOOKUP(Cohort[[#This Row],[Code]],Codes[],COLUMN(Codes[[#Headers],[EDD + Mode of Conception]]),FALSE)</f>
        <v>Yes</v>
      </c>
      <c r="Q1064" s="1" t="str">
        <f>VLOOKUP(Cohort[[#This Row],[Code]],Codes[],COLUMN(Codes[[#Headers],[Late Pregnancy History]]),FALSE)</f>
        <v>Yes</v>
      </c>
      <c r="R1064" s="1" t="str">
        <f>VLOOKUP(Cohort[[#This Row],[Code]],Codes[],COLUMN(Codes[[#Headers],[Labour History]]),FALSE)</f>
        <v>Yes</v>
      </c>
      <c r="S1064" s="1" t="str">
        <f>VLOOKUP(Cohort[[#This Row],[Code]],Codes[],COLUMN(Codes[[#Headers],[Baby Background Information]]),FALSE)</f>
        <v>Yes</v>
      </c>
      <c r="T1064" s="1" t="str">
        <f>VLOOKUP(Cohort[[#This Row],[Code]],Codes[],COLUMN(Codes[[#Headers],[EPDS]]),FALSE)</f>
        <v>Yes</v>
      </c>
      <c r="U1064" s="1" t="str">
        <f>VLOOKUP(Cohort[[#This Row],[Code]],Codes[],COLUMN(Codes[[#Headers],[Mother''s Medications]]),FALSE)</f>
        <v>Yes</v>
      </c>
      <c r="V1064" s="1" t="str">
        <f>VLOOKUP(Cohort[[#This Row],[Code]],Codes[],COLUMN(Codes[[#Headers],[Baby Medications]]),FALSE)</f>
        <v>Yes</v>
      </c>
      <c r="W1064" s="1" t="str">
        <f>VLOOKUP(Cohort[[#This Row],[Code]],Codes[],COLUMN(Codes[[#Headers],[Obstetric Histpry]]),FALSE)</f>
        <v>Yes</v>
      </c>
      <c r="X1064" s="1" t="str">
        <f>VLOOKUP(Cohort[[#This Row],[Code]],Codes[],COLUMN(Codes[[#Headers],[18 Month Follow on Data]]),FALSE)</f>
        <v>No</v>
      </c>
    </row>
    <row r="1065" spans="1:24" x14ac:dyDescent="0.2">
      <c r="A1065" t="s">
        <v>1078</v>
      </c>
      <c r="B1065">
        <v>0</v>
      </c>
      <c r="C1065">
        <v>0</v>
      </c>
      <c r="D1065">
        <v>1</v>
      </c>
      <c r="E1065">
        <v>0</v>
      </c>
      <c r="F1065">
        <v>1</v>
      </c>
      <c r="G1065">
        <v>0</v>
      </c>
      <c r="H1065">
        <v>0</v>
      </c>
      <c r="I1065" t="str" cm="1">
        <f t="array" ref="I1065">TEXT(SUM(10^Code_Mask*(Cohort[[#This Row],[Fetal Pilot Scans, validated or not]:[Has child had an 18 month assessment.  NB this includes limited data, courtesy assessments etc]]&gt;0)),"0000000")</f>
        <v>1010000</v>
      </c>
      <c r="M1065" s="1" t="str">
        <f>VLOOKUP(Cohort[[#This Row],[Code]],Codes[],COLUMN(Codes[[#Headers],[Meaning]]),FALSE)</f>
        <v>Fetal scan + Pre_term, not assessed</v>
      </c>
      <c r="N1065" s="1" t="str">
        <f>VLOOKUP(Cohort[[#This Row],[Code]],Codes[],COLUMN(Codes[[#Headers],[Parents Demographic]]),FALSE)</f>
        <v>Yes</v>
      </c>
      <c r="O1065" s="1" t="str">
        <f>VLOOKUP(Cohort[[#This Row],[Code]],Codes[],COLUMN(Codes[[#Headers],[Mother''s Past Medical History]]),FALSE)</f>
        <v>Yes</v>
      </c>
      <c r="P1065" s="1" t="str">
        <f>VLOOKUP(Cohort[[#This Row],[Code]],Codes[],COLUMN(Codes[[#Headers],[EDD + Mode of Conception]]),FALSE)</f>
        <v>Yes</v>
      </c>
      <c r="Q1065" s="1" t="str">
        <f>VLOOKUP(Cohort[[#This Row],[Code]],Codes[],COLUMN(Codes[[#Headers],[Late Pregnancy History]]),FALSE)</f>
        <v>Yes</v>
      </c>
      <c r="R1065" s="1" t="str">
        <f>VLOOKUP(Cohort[[#This Row],[Code]],Codes[],COLUMN(Codes[[#Headers],[Labour History]]),FALSE)</f>
        <v>Yes</v>
      </c>
      <c r="S1065" s="1" t="str">
        <f>VLOOKUP(Cohort[[#This Row],[Code]],Codes[],COLUMN(Codes[[#Headers],[Baby Background Information]]),FALSE)</f>
        <v>Yes</v>
      </c>
      <c r="T1065" s="1" t="str">
        <f>VLOOKUP(Cohort[[#This Row],[Code]],Codes[],COLUMN(Codes[[#Headers],[EPDS]]),FALSE)</f>
        <v>Yes</v>
      </c>
      <c r="U1065" s="1" t="str">
        <f>VLOOKUP(Cohort[[#This Row],[Code]],Codes[],COLUMN(Codes[[#Headers],[Mother''s Medications]]),FALSE)</f>
        <v>Yes</v>
      </c>
      <c r="V1065" s="1" t="str">
        <f>VLOOKUP(Cohort[[#This Row],[Code]],Codes[],COLUMN(Codes[[#Headers],[Baby Medications]]),FALSE)</f>
        <v>Yes</v>
      </c>
      <c r="W1065" s="1" t="str">
        <f>VLOOKUP(Cohort[[#This Row],[Code]],Codes[],COLUMN(Codes[[#Headers],[Obstetric Histpry]]),FALSE)</f>
        <v>Yes</v>
      </c>
      <c r="X1065" s="1" t="str">
        <f>VLOOKUP(Cohort[[#This Row],[Code]],Codes[],COLUMN(Codes[[#Headers],[18 Month Follow on Data]]),FALSE)</f>
        <v>No</v>
      </c>
    </row>
    <row r="1066" spans="1:24" x14ac:dyDescent="0.2">
      <c r="A1066" t="s">
        <v>1079</v>
      </c>
      <c r="B1066">
        <v>0</v>
      </c>
      <c r="C1066">
        <v>0</v>
      </c>
      <c r="D1066">
        <v>1</v>
      </c>
      <c r="E1066">
        <v>0</v>
      </c>
      <c r="F1066">
        <v>0</v>
      </c>
      <c r="G1066">
        <v>0</v>
      </c>
      <c r="H1066">
        <v>0</v>
      </c>
      <c r="I1066" t="str" cm="1">
        <f t="array" ref="I1066">TEXT(SUM(10^Code_Mask*(Cohort[[#This Row],[Fetal Pilot Scans, validated or not]:[Has child had an 18 month assessment.  NB this includes limited data, courtesy assessments etc]]&gt;0)),"0000000")</f>
        <v>1000000</v>
      </c>
      <c r="M1066" s="1" t="str">
        <f>VLOOKUP(Cohort[[#This Row],[Code]],Codes[],COLUMN(Codes[[#Headers],[Meaning]]),FALSE)</f>
        <v>Fetal scan, no other scans, not assessed</v>
      </c>
      <c r="N1066" s="1" t="str">
        <f>VLOOKUP(Cohort[[#This Row],[Code]],Codes[],COLUMN(Codes[[#Headers],[Parents Demographic]]),FALSE)</f>
        <v>Yes</v>
      </c>
      <c r="O1066" s="1" t="str">
        <f>VLOOKUP(Cohort[[#This Row],[Code]],Codes[],COLUMN(Codes[[#Headers],[Mother''s Past Medical History]]),FALSE)</f>
        <v>Yes</v>
      </c>
      <c r="P1066" s="1" t="str">
        <f>VLOOKUP(Cohort[[#This Row],[Code]],Codes[],COLUMN(Codes[[#Headers],[EDD + Mode of Conception]]),FALSE)</f>
        <v>Yes</v>
      </c>
      <c r="Q1066" s="1" t="str">
        <f>VLOOKUP(Cohort[[#This Row],[Code]],Codes[],COLUMN(Codes[[#Headers],[Late Pregnancy History]]),FALSE)</f>
        <v>Yes</v>
      </c>
      <c r="R1066" s="1" t="str">
        <f>VLOOKUP(Cohort[[#This Row],[Code]],Codes[],COLUMN(Codes[[#Headers],[Labour History]]),FALSE)</f>
        <v>Yes</v>
      </c>
      <c r="S1066" s="1" t="str">
        <f>VLOOKUP(Cohort[[#This Row],[Code]],Codes[],COLUMN(Codes[[#Headers],[Baby Background Information]]),FALSE)</f>
        <v>Yes</v>
      </c>
      <c r="T1066" s="1" t="str">
        <f>VLOOKUP(Cohort[[#This Row],[Code]],Codes[],COLUMN(Codes[[#Headers],[EPDS]]),FALSE)</f>
        <v>Yes</v>
      </c>
      <c r="U1066" s="1" t="str">
        <f>VLOOKUP(Cohort[[#This Row],[Code]],Codes[],COLUMN(Codes[[#Headers],[Mother''s Medications]]),FALSE)</f>
        <v>Yes</v>
      </c>
      <c r="V1066" s="1" t="str">
        <f>VLOOKUP(Cohort[[#This Row],[Code]],Codes[],COLUMN(Codes[[#Headers],[Baby Medications]]),FALSE)</f>
        <v>Yes</v>
      </c>
      <c r="W1066" s="1" t="str">
        <f>VLOOKUP(Cohort[[#This Row],[Code]],Codes[],COLUMN(Codes[[#Headers],[Obstetric Histpry]]),FALSE)</f>
        <v>Yes</v>
      </c>
      <c r="X1066" s="1" t="str">
        <f>VLOOKUP(Cohort[[#This Row],[Code]],Codes[],COLUMN(Codes[[#Headers],[18 Month Follow on Data]]),FALSE)</f>
        <v>No</v>
      </c>
    </row>
    <row r="1067" spans="1:24" x14ac:dyDescent="0.2">
      <c r="A1067" t="s">
        <v>1080</v>
      </c>
      <c r="B1067">
        <v>0</v>
      </c>
      <c r="C1067">
        <v>0</v>
      </c>
      <c r="D1067">
        <v>1</v>
      </c>
      <c r="E1067">
        <v>0</v>
      </c>
      <c r="F1067">
        <v>0</v>
      </c>
      <c r="G1067">
        <v>0</v>
      </c>
      <c r="H1067">
        <v>0</v>
      </c>
      <c r="I1067" t="str" cm="1">
        <f t="array" ref="I1067">TEXT(SUM(10^Code_Mask*(Cohort[[#This Row],[Fetal Pilot Scans, validated or not]:[Has child had an 18 month assessment.  NB this includes limited data, courtesy assessments etc]]&gt;0)),"0000000")</f>
        <v>1000000</v>
      </c>
      <c r="M1067" s="1" t="str">
        <f>VLOOKUP(Cohort[[#This Row],[Code]],Codes[],COLUMN(Codes[[#Headers],[Meaning]]),FALSE)</f>
        <v>Fetal scan, no other scans, not assessed</v>
      </c>
      <c r="N1067" s="1" t="str">
        <f>VLOOKUP(Cohort[[#This Row],[Code]],Codes[],COLUMN(Codes[[#Headers],[Parents Demographic]]),FALSE)</f>
        <v>Yes</v>
      </c>
      <c r="O1067" s="1" t="str">
        <f>VLOOKUP(Cohort[[#This Row],[Code]],Codes[],COLUMN(Codes[[#Headers],[Mother''s Past Medical History]]),FALSE)</f>
        <v>Yes</v>
      </c>
      <c r="P1067" s="1" t="str">
        <f>VLOOKUP(Cohort[[#This Row],[Code]],Codes[],COLUMN(Codes[[#Headers],[EDD + Mode of Conception]]),FALSE)</f>
        <v>Yes</v>
      </c>
      <c r="Q1067" s="1" t="str">
        <f>VLOOKUP(Cohort[[#This Row],[Code]],Codes[],COLUMN(Codes[[#Headers],[Late Pregnancy History]]),FALSE)</f>
        <v>Yes</v>
      </c>
      <c r="R1067" s="1" t="str">
        <f>VLOOKUP(Cohort[[#This Row],[Code]],Codes[],COLUMN(Codes[[#Headers],[Labour History]]),FALSE)</f>
        <v>Yes</v>
      </c>
      <c r="S1067" s="1" t="str">
        <f>VLOOKUP(Cohort[[#This Row],[Code]],Codes[],COLUMN(Codes[[#Headers],[Baby Background Information]]),FALSE)</f>
        <v>Yes</v>
      </c>
      <c r="T1067" s="1" t="str">
        <f>VLOOKUP(Cohort[[#This Row],[Code]],Codes[],COLUMN(Codes[[#Headers],[EPDS]]),FALSE)</f>
        <v>Yes</v>
      </c>
      <c r="U1067" s="1" t="str">
        <f>VLOOKUP(Cohort[[#This Row],[Code]],Codes[],COLUMN(Codes[[#Headers],[Mother''s Medications]]),FALSE)</f>
        <v>Yes</v>
      </c>
      <c r="V1067" s="1" t="str">
        <f>VLOOKUP(Cohort[[#This Row],[Code]],Codes[],COLUMN(Codes[[#Headers],[Baby Medications]]),FALSE)</f>
        <v>Yes</v>
      </c>
      <c r="W1067" s="1" t="str">
        <f>VLOOKUP(Cohort[[#This Row],[Code]],Codes[],COLUMN(Codes[[#Headers],[Obstetric Histpry]]),FALSE)</f>
        <v>Yes</v>
      </c>
      <c r="X1067" s="1" t="str">
        <f>VLOOKUP(Cohort[[#This Row],[Code]],Codes[],COLUMN(Codes[[#Headers],[18 Month Follow on Data]]),FALSE)</f>
        <v>No</v>
      </c>
    </row>
    <row r="1068" spans="1:24" x14ac:dyDescent="0.2">
      <c r="A1068" t="s">
        <v>1081</v>
      </c>
      <c r="B1068">
        <v>0</v>
      </c>
      <c r="C1068">
        <v>0</v>
      </c>
      <c r="D1068">
        <v>1</v>
      </c>
      <c r="E1068">
        <v>0</v>
      </c>
      <c r="F1068">
        <v>0</v>
      </c>
      <c r="G1068">
        <v>0</v>
      </c>
      <c r="H1068">
        <v>0</v>
      </c>
      <c r="I1068" t="str" cm="1">
        <f t="array" ref="I1068">TEXT(SUM(10^Code_Mask*(Cohort[[#This Row],[Fetal Pilot Scans, validated or not]:[Has child had an 18 month assessment.  NB this includes limited data, courtesy assessments etc]]&gt;0)),"0000000")</f>
        <v>1000000</v>
      </c>
      <c r="M1068" s="1" t="str">
        <f>VLOOKUP(Cohort[[#This Row],[Code]],Codes[],COLUMN(Codes[[#Headers],[Meaning]]),FALSE)</f>
        <v>Fetal scan, no other scans, not assessed</v>
      </c>
      <c r="N1068" s="1" t="str">
        <f>VLOOKUP(Cohort[[#This Row],[Code]],Codes[],COLUMN(Codes[[#Headers],[Parents Demographic]]),FALSE)</f>
        <v>Yes</v>
      </c>
      <c r="O1068" s="1" t="str">
        <f>VLOOKUP(Cohort[[#This Row],[Code]],Codes[],COLUMN(Codes[[#Headers],[Mother''s Past Medical History]]),FALSE)</f>
        <v>Yes</v>
      </c>
      <c r="P1068" s="1" t="str">
        <f>VLOOKUP(Cohort[[#This Row],[Code]],Codes[],COLUMN(Codes[[#Headers],[EDD + Mode of Conception]]),FALSE)</f>
        <v>Yes</v>
      </c>
      <c r="Q1068" s="1" t="str">
        <f>VLOOKUP(Cohort[[#This Row],[Code]],Codes[],COLUMN(Codes[[#Headers],[Late Pregnancy History]]),FALSE)</f>
        <v>Yes</v>
      </c>
      <c r="R1068" s="1" t="str">
        <f>VLOOKUP(Cohort[[#This Row],[Code]],Codes[],COLUMN(Codes[[#Headers],[Labour History]]),FALSE)</f>
        <v>Yes</v>
      </c>
      <c r="S1068" s="1" t="str">
        <f>VLOOKUP(Cohort[[#This Row],[Code]],Codes[],COLUMN(Codes[[#Headers],[Baby Background Information]]),FALSE)</f>
        <v>Yes</v>
      </c>
      <c r="T1068" s="1" t="str">
        <f>VLOOKUP(Cohort[[#This Row],[Code]],Codes[],COLUMN(Codes[[#Headers],[EPDS]]),FALSE)</f>
        <v>Yes</v>
      </c>
      <c r="U1068" s="1" t="str">
        <f>VLOOKUP(Cohort[[#This Row],[Code]],Codes[],COLUMN(Codes[[#Headers],[Mother''s Medications]]),FALSE)</f>
        <v>Yes</v>
      </c>
      <c r="V1068" s="1" t="str">
        <f>VLOOKUP(Cohort[[#This Row],[Code]],Codes[],COLUMN(Codes[[#Headers],[Baby Medications]]),FALSE)</f>
        <v>Yes</v>
      </c>
      <c r="W1068" s="1" t="str">
        <f>VLOOKUP(Cohort[[#This Row],[Code]],Codes[],COLUMN(Codes[[#Headers],[Obstetric Histpry]]),FALSE)</f>
        <v>Yes</v>
      </c>
      <c r="X1068" s="1" t="str">
        <f>VLOOKUP(Cohort[[#This Row],[Code]],Codes[],COLUMN(Codes[[#Headers],[18 Month Follow on Data]]),FALSE)</f>
        <v>No</v>
      </c>
    </row>
    <row r="1069" spans="1:24" x14ac:dyDescent="0.2">
      <c r="A1069" t="s">
        <v>1082</v>
      </c>
      <c r="B1069">
        <v>0</v>
      </c>
      <c r="C1069">
        <v>0</v>
      </c>
      <c r="D1069">
        <v>1</v>
      </c>
      <c r="E1069">
        <v>0</v>
      </c>
      <c r="F1069">
        <v>0</v>
      </c>
      <c r="G1069">
        <v>0</v>
      </c>
      <c r="H1069">
        <v>0</v>
      </c>
      <c r="I1069" t="str" cm="1">
        <f t="array" ref="I1069">TEXT(SUM(10^Code_Mask*(Cohort[[#This Row],[Fetal Pilot Scans, validated or not]:[Has child had an 18 month assessment.  NB this includes limited data, courtesy assessments etc]]&gt;0)),"0000000")</f>
        <v>1000000</v>
      </c>
      <c r="M1069" s="1" t="str">
        <f>VLOOKUP(Cohort[[#This Row],[Code]],Codes[],COLUMN(Codes[[#Headers],[Meaning]]),FALSE)</f>
        <v>Fetal scan, no other scans, not assessed</v>
      </c>
      <c r="N1069" s="1" t="str">
        <f>VLOOKUP(Cohort[[#This Row],[Code]],Codes[],COLUMN(Codes[[#Headers],[Parents Demographic]]),FALSE)</f>
        <v>Yes</v>
      </c>
      <c r="O1069" s="1" t="str">
        <f>VLOOKUP(Cohort[[#This Row],[Code]],Codes[],COLUMN(Codes[[#Headers],[Mother''s Past Medical History]]),FALSE)</f>
        <v>Yes</v>
      </c>
      <c r="P1069" s="1" t="str">
        <f>VLOOKUP(Cohort[[#This Row],[Code]],Codes[],COLUMN(Codes[[#Headers],[EDD + Mode of Conception]]),FALSE)</f>
        <v>Yes</v>
      </c>
      <c r="Q1069" s="1" t="str">
        <f>VLOOKUP(Cohort[[#This Row],[Code]],Codes[],COLUMN(Codes[[#Headers],[Late Pregnancy History]]),FALSE)</f>
        <v>Yes</v>
      </c>
      <c r="R1069" s="1" t="str">
        <f>VLOOKUP(Cohort[[#This Row],[Code]],Codes[],COLUMN(Codes[[#Headers],[Labour History]]),FALSE)</f>
        <v>Yes</v>
      </c>
      <c r="S1069" s="1" t="str">
        <f>VLOOKUP(Cohort[[#This Row],[Code]],Codes[],COLUMN(Codes[[#Headers],[Baby Background Information]]),FALSE)</f>
        <v>Yes</v>
      </c>
      <c r="T1069" s="1" t="str">
        <f>VLOOKUP(Cohort[[#This Row],[Code]],Codes[],COLUMN(Codes[[#Headers],[EPDS]]),FALSE)</f>
        <v>Yes</v>
      </c>
      <c r="U1069" s="1" t="str">
        <f>VLOOKUP(Cohort[[#This Row],[Code]],Codes[],COLUMN(Codes[[#Headers],[Mother''s Medications]]),FALSE)</f>
        <v>Yes</v>
      </c>
      <c r="V1069" s="1" t="str">
        <f>VLOOKUP(Cohort[[#This Row],[Code]],Codes[],COLUMN(Codes[[#Headers],[Baby Medications]]),FALSE)</f>
        <v>Yes</v>
      </c>
      <c r="W1069" s="1" t="str">
        <f>VLOOKUP(Cohort[[#This Row],[Code]],Codes[],COLUMN(Codes[[#Headers],[Obstetric Histpry]]),FALSE)</f>
        <v>Yes</v>
      </c>
      <c r="X1069" s="1" t="str">
        <f>VLOOKUP(Cohort[[#This Row],[Code]],Codes[],COLUMN(Codes[[#Headers],[18 Month Follow on Data]]),FALSE)</f>
        <v>No</v>
      </c>
    </row>
    <row r="1070" spans="1:24" ht="17" x14ac:dyDescent="0.2">
      <c r="A1070" t="s">
        <v>1083</v>
      </c>
      <c r="B1070">
        <v>0</v>
      </c>
      <c r="C1070">
        <v>0</v>
      </c>
      <c r="D1070">
        <v>1</v>
      </c>
      <c r="E1070">
        <v>0</v>
      </c>
      <c r="F1070">
        <v>0</v>
      </c>
      <c r="G1070">
        <v>0</v>
      </c>
      <c r="H1070">
        <v>0</v>
      </c>
      <c r="I1070" t="str" cm="1">
        <f t="array" ref="I1070">TEXT(SUM(10^Code_Mask*(Cohort[[#This Row],[Fetal Pilot Scans, validated or not]:[Has child had an 18 month assessment.  NB this includes limited data, courtesy assessments etc]]&gt;0)),"0000000")</f>
        <v>1000000</v>
      </c>
      <c r="K1070" s="1" t="s">
        <v>36</v>
      </c>
      <c r="M1070" s="1" t="str">
        <f>VLOOKUP(Cohort[[#This Row],[Code]],Codes[],COLUMN(Codes[[#Headers],[Meaning]]),FALSE)</f>
        <v>Fetal scan, no other scans, not assessed</v>
      </c>
      <c r="N1070" s="1" t="str">
        <f>VLOOKUP(Cohort[[#This Row],[Code]],Codes[],COLUMN(Codes[[#Headers],[Parents Demographic]]),FALSE)</f>
        <v>Yes</v>
      </c>
      <c r="O1070" s="1" t="str">
        <f>VLOOKUP(Cohort[[#This Row],[Code]],Codes[],COLUMN(Codes[[#Headers],[Mother''s Past Medical History]]),FALSE)</f>
        <v>Yes</v>
      </c>
      <c r="P1070" s="1" t="str">
        <f>VLOOKUP(Cohort[[#This Row],[Code]],Codes[],COLUMN(Codes[[#Headers],[EDD + Mode of Conception]]),FALSE)</f>
        <v>Yes</v>
      </c>
      <c r="Q1070" s="1" t="str">
        <f>VLOOKUP(Cohort[[#This Row],[Code]],Codes[],COLUMN(Codes[[#Headers],[Late Pregnancy History]]),FALSE)</f>
        <v>Yes</v>
      </c>
      <c r="R1070" s="1" t="str">
        <f>VLOOKUP(Cohort[[#This Row],[Code]],Codes[],COLUMN(Codes[[#Headers],[Labour History]]),FALSE)</f>
        <v>Yes</v>
      </c>
      <c r="S1070" s="1" t="str">
        <f>VLOOKUP(Cohort[[#This Row],[Code]],Codes[],COLUMN(Codes[[#Headers],[Baby Background Information]]),FALSE)</f>
        <v>Yes</v>
      </c>
      <c r="T1070" s="1" t="str">
        <f>VLOOKUP(Cohort[[#This Row],[Code]],Codes[],COLUMN(Codes[[#Headers],[EPDS]]),FALSE)</f>
        <v>Yes</v>
      </c>
      <c r="U1070" s="1" t="str">
        <f>VLOOKUP(Cohort[[#This Row],[Code]],Codes[],COLUMN(Codes[[#Headers],[Mother''s Medications]]),FALSE)</f>
        <v>Yes</v>
      </c>
      <c r="V1070" s="1" t="str">
        <f>VLOOKUP(Cohort[[#This Row],[Code]],Codes[],COLUMN(Codes[[#Headers],[Baby Medications]]),FALSE)</f>
        <v>Yes</v>
      </c>
      <c r="W1070" s="1" t="str">
        <f>VLOOKUP(Cohort[[#This Row],[Code]],Codes[],COLUMN(Codes[[#Headers],[Obstetric Histpry]]),FALSE)</f>
        <v>Yes</v>
      </c>
      <c r="X1070" s="1" t="str">
        <f>VLOOKUP(Cohort[[#This Row],[Code]],Codes[],COLUMN(Codes[[#Headers],[18 Month Follow on Data]]),FALSE)</f>
        <v>No</v>
      </c>
    </row>
    <row r="1071" spans="1:24" x14ac:dyDescent="0.2">
      <c r="A1071" t="s">
        <v>1084</v>
      </c>
      <c r="B1071">
        <v>0</v>
      </c>
      <c r="C1071">
        <v>0</v>
      </c>
      <c r="D1071">
        <v>1</v>
      </c>
      <c r="E1071">
        <v>0</v>
      </c>
      <c r="F1071">
        <v>0</v>
      </c>
      <c r="G1071">
        <v>0</v>
      </c>
      <c r="H1071">
        <v>0</v>
      </c>
      <c r="I1071" t="str" cm="1">
        <f t="array" ref="I1071">TEXT(SUM(10^Code_Mask*(Cohort[[#This Row],[Fetal Pilot Scans, validated or not]:[Has child had an 18 month assessment.  NB this includes limited data, courtesy assessments etc]]&gt;0)),"0000000")</f>
        <v>1000000</v>
      </c>
      <c r="M1071" s="1" t="str">
        <f>VLOOKUP(Cohort[[#This Row],[Code]],Codes[],COLUMN(Codes[[#Headers],[Meaning]]),FALSE)</f>
        <v>Fetal scan, no other scans, not assessed</v>
      </c>
      <c r="N1071" s="1" t="str">
        <f>VLOOKUP(Cohort[[#This Row],[Code]],Codes[],COLUMN(Codes[[#Headers],[Parents Demographic]]),FALSE)</f>
        <v>Yes</v>
      </c>
      <c r="O1071" s="1" t="str">
        <f>VLOOKUP(Cohort[[#This Row],[Code]],Codes[],COLUMN(Codes[[#Headers],[Mother''s Past Medical History]]),FALSE)</f>
        <v>Yes</v>
      </c>
      <c r="P1071" s="1" t="str">
        <f>VLOOKUP(Cohort[[#This Row],[Code]],Codes[],COLUMN(Codes[[#Headers],[EDD + Mode of Conception]]),FALSE)</f>
        <v>Yes</v>
      </c>
      <c r="Q1071" s="1" t="str">
        <f>VLOOKUP(Cohort[[#This Row],[Code]],Codes[],COLUMN(Codes[[#Headers],[Late Pregnancy History]]),FALSE)</f>
        <v>Yes</v>
      </c>
      <c r="R1071" s="1" t="str">
        <f>VLOOKUP(Cohort[[#This Row],[Code]],Codes[],COLUMN(Codes[[#Headers],[Labour History]]),FALSE)</f>
        <v>Yes</v>
      </c>
      <c r="S1071" s="1" t="str">
        <f>VLOOKUP(Cohort[[#This Row],[Code]],Codes[],COLUMN(Codes[[#Headers],[Baby Background Information]]),FALSE)</f>
        <v>Yes</v>
      </c>
      <c r="T1071" s="1" t="str">
        <f>VLOOKUP(Cohort[[#This Row],[Code]],Codes[],COLUMN(Codes[[#Headers],[EPDS]]),FALSE)</f>
        <v>Yes</v>
      </c>
      <c r="U1071" s="1" t="str">
        <f>VLOOKUP(Cohort[[#This Row],[Code]],Codes[],COLUMN(Codes[[#Headers],[Mother''s Medications]]),FALSE)</f>
        <v>Yes</v>
      </c>
      <c r="V1071" s="1" t="str">
        <f>VLOOKUP(Cohort[[#This Row],[Code]],Codes[],COLUMN(Codes[[#Headers],[Baby Medications]]),FALSE)</f>
        <v>Yes</v>
      </c>
      <c r="W1071" s="1" t="str">
        <f>VLOOKUP(Cohort[[#This Row],[Code]],Codes[],COLUMN(Codes[[#Headers],[Obstetric Histpry]]),FALSE)</f>
        <v>Yes</v>
      </c>
      <c r="X1071" s="1" t="str">
        <f>VLOOKUP(Cohort[[#This Row],[Code]],Codes[],COLUMN(Codes[[#Headers],[18 Month Follow on Data]]),FALSE)</f>
        <v>No</v>
      </c>
    </row>
    <row r="1072" spans="1:24" x14ac:dyDescent="0.2">
      <c r="A1072" t="s">
        <v>1085</v>
      </c>
      <c r="B1072">
        <v>0</v>
      </c>
      <c r="C1072">
        <v>0</v>
      </c>
      <c r="D1072">
        <v>1</v>
      </c>
      <c r="E1072">
        <v>0</v>
      </c>
      <c r="F1072">
        <v>0</v>
      </c>
      <c r="G1072">
        <v>0</v>
      </c>
      <c r="H1072">
        <v>0</v>
      </c>
      <c r="I1072" t="str" cm="1">
        <f t="array" ref="I1072">TEXT(SUM(10^Code_Mask*(Cohort[[#This Row],[Fetal Pilot Scans, validated or not]:[Has child had an 18 month assessment.  NB this includes limited data, courtesy assessments etc]]&gt;0)),"0000000")</f>
        <v>1000000</v>
      </c>
      <c r="M1072" s="1" t="str">
        <f>VLOOKUP(Cohort[[#This Row],[Code]],Codes[],COLUMN(Codes[[#Headers],[Meaning]]),FALSE)</f>
        <v>Fetal scan, no other scans, not assessed</v>
      </c>
      <c r="N1072" s="1" t="str">
        <f>VLOOKUP(Cohort[[#This Row],[Code]],Codes[],COLUMN(Codes[[#Headers],[Parents Demographic]]),FALSE)</f>
        <v>Yes</v>
      </c>
      <c r="O1072" s="1" t="str">
        <f>VLOOKUP(Cohort[[#This Row],[Code]],Codes[],COLUMN(Codes[[#Headers],[Mother''s Past Medical History]]),FALSE)</f>
        <v>Yes</v>
      </c>
      <c r="P1072" s="1" t="str">
        <f>VLOOKUP(Cohort[[#This Row],[Code]],Codes[],COLUMN(Codes[[#Headers],[EDD + Mode of Conception]]),FALSE)</f>
        <v>Yes</v>
      </c>
      <c r="Q1072" s="1" t="str">
        <f>VLOOKUP(Cohort[[#This Row],[Code]],Codes[],COLUMN(Codes[[#Headers],[Late Pregnancy History]]),FALSE)</f>
        <v>Yes</v>
      </c>
      <c r="R1072" s="1" t="str">
        <f>VLOOKUP(Cohort[[#This Row],[Code]],Codes[],COLUMN(Codes[[#Headers],[Labour History]]),FALSE)</f>
        <v>Yes</v>
      </c>
      <c r="S1072" s="1" t="str">
        <f>VLOOKUP(Cohort[[#This Row],[Code]],Codes[],COLUMN(Codes[[#Headers],[Baby Background Information]]),FALSE)</f>
        <v>Yes</v>
      </c>
      <c r="T1072" s="1" t="str">
        <f>VLOOKUP(Cohort[[#This Row],[Code]],Codes[],COLUMN(Codes[[#Headers],[EPDS]]),FALSE)</f>
        <v>Yes</v>
      </c>
      <c r="U1072" s="1" t="str">
        <f>VLOOKUP(Cohort[[#This Row],[Code]],Codes[],COLUMN(Codes[[#Headers],[Mother''s Medications]]),FALSE)</f>
        <v>Yes</v>
      </c>
      <c r="V1072" s="1" t="str">
        <f>VLOOKUP(Cohort[[#This Row],[Code]],Codes[],COLUMN(Codes[[#Headers],[Baby Medications]]),FALSE)</f>
        <v>Yes</v>
      </c>
      <c r="W1072" s="1" t="str">
        <f>VLOOKUP(Cohort[[#This Row],[Code]],Codes[],COLUMN(Codes[[#Headers],[Obstetric Histpry]]),FALSE)</f>
        <v>Yes</v>
      </c>
      <c r="X1072" s="1" t="str">
        <f>VLOOKUP(Cohort[[#This Row],[Code]],Codes[],COLUMN(Codes[[#Headers],[18 Month Follow on Data]]),FALSE)</f>
        <v>No</v>
      </c>
    </row>
    <row r="1073" spans="1:24" x14ac:dyDescent="0.2">
      <c r="A1073" t="s">
        <v>1086</v>
      </c>
      <c r="B1073">
        <v>0</v>
      </c>
      <c r="C1073">
        <v>0</v>
      </c>
      <c r="D1073">
        <v>1</v>
      </c>
      <c r="E1073">
        <v>0</v>
      </c>
      <c r="F1073">
        <v>0</v>
      </c>
      <c r="G1073">
        <v>0</v>
      </c>
      <c r="H1073">
        <v>0</v>
      </c>
      <c r="I1073" t="str" cm="1">
        <f t="array" ref="I1073">TEXT(SUM(10^Code_Mask*(Cohort[[#This Row],[Fetal Pilot Scans, validated or not]:[Has child had an 18 month assessment.  NB this includes limited data, courtesy assessments etc]]&gt;0)),"0000000")</f>
        <v>1000000</v>
      </c>
      <c r="M1073" s="1" t="str">
        <f>VLOOKUP(Cohort[[#This Row],[Code]],Codes[],COLUMN(Codes[[#Headers],[Meaning]]),FALSE)</f>
        <v>Fetal scan, no other scans, not assessed</v>
      </c>
      <c r="N1073" s="1" t="str">
        <f>VLOOKUP(Cohort[[#This Row],[Code]],Codes[],COLUMN(Codes[[#Headers],[Parents Demographic]]),FALSE)</f>
        <v>Yes</v>
      </c>
      <c r="O1073" s="1" t="str">
        <f>VLOOKUP(Cohort[[#This Row],[Code]],Codes[],COLUMN(Codes[[#Headers],[Mother''s Past Medical History]]),FALSE)</f>
        <v>Yes</v>
      </c>
      <c r="P1073" s="1" t="str">
        <f>VLOOKUP(Cohort[[#This Row],[Code]],Codes[],COLUMN(Codes[[#Headers],[EDD + Mode of Conception]]),FALSE)</f>
        <v>Yes</v>
      </c>
      <c r="Q1073" s="1" t="str">
        <f>VLOOKUP(Cohort[[#This Row],[Code]],Codes[],COLUMN(Codes[[#Headers],[Late Pregnancy History]]),FALSE)</f>
        <v>Yes</v>
      </c>
      <c r="R1073" s="1" t="str">
        <f>VLOOKUP(Cohort[[#This Row],[Code]],Codes[],COLUMN(Codes[[#Headers],[Labour History]]),FALSE)</f>
        <v>Yes</v>
      </c>
      <c r="S1073" s="1" t="str">
        <f>VLOOKUP(Cohort[[#This Row],[Code]],Codes[],COLUMN(Codes[[#Headers],[Baby Background Information]]),FALSE)</f>
        <v>Yes</v>
      </c>
      <c r="T1073" s="1" t="str">
        <f>VLOOKUP(Cohort[[#This Row],[Code]],Codes[],COLUMN(Codes[[#Headers],[EPDS]]),FALSE)</f>
        <v>Yes</v>
      </c>
      <c r="U1073" s="1" t="str">
        <f>VLOOKUP(Cohort[[#This Row],[Code]],Codes[],COLUMN(Codes[[#Headers],[Mother''s Medications]]),FALSE)</f>
        <v>Yes</v>
      </c>
      <c r="V1073" s="1" t="str">
        <f>VLOOKUP(Cohort[[#This Row],[Code]],Codes[],COLUMN(Codes[[#Headers],[Baby Medications]]),FALSE)</f>
        <v>Yes</v>
      </c>
      <c r="W1073" s="1" t="str">
        <f>VLOOKUP(Cohort[[#This Row],[Code]],Codes[],COLUMN(Codes[[#Headers],[Obstetric Histpry]]),FALSE)</f>
        <v>Yes</v>
      </c>
      <c r="X1073" s="1" t="str">
        <f>VLOOKUP(Cohort[[#This Row],[Code]],Codes[],COLUMN(Codes[[#Headers],[18 Month Follow on Data]]),FALSE)</f>
        <v>No</v>
      </c>
    </row>
    <row r="1074" spans="1:24" x14ac:dyDescent="0.2">
      <c r="A1074" t="s">
        <v>1087</v>
      </c>
      <c r="B1074">
        <v>0</v>
      </c>
      <c r="C1074">
        <v>0</v>
      </c>
      <c r="D1074">
        <v>2</v>
      </c>
      <c r="E1074">
        <v>0</v>
      </c>
      <c r="F1074">
        <v>0</v>
      </c>
      <c r="G1074">
        <v>0</v>
      </c>
      <c r="H1074">
        <v>0</v>
      </c>
      <c r="I1074" t="str" cm="1">
        <f t="array" ref="I1074">TEXT(SUM(10^Code_Mask*(Cohort[[#This Row],[Fetal Pilot Scans, validated or not]:[Has child had an 18 month assessment.  NB this includes limited data, courtesy assessments etc]]&gt;0)),"0000000")</f>
        <v>1000000</v>
      </c>
      <c r="M1074" s="1" t="str">
        <f>VLOOKUP(Cohort[[#This Row],[Code]],Codes[],COLUMN(Codes[[#Headers],[Meaning]]),FALSE)</f>
        <v>Fetal scan, no other scans, not assessed</v>
      </c>
      <c r="N1074" s="1" t="str">
        <f>VLOOKUP(Cohort[[#This Row],[Code]],Codes[],COLUMN(Codes[[#Headers],[Parents Demographic]]),FALSE)</f>
        <v>Yes</v>
      </c>
      <c r="O1074" s="1" t="str">
        <f>VLOOKUP(Cohort[[#This Row],[Code]],Codes[],COLUMN(Codes[[#Headers],[Mother''s Past Medical History]]),FALSE)</f>
        <v>Yes</v>
      </c>
      <c r="P1074" s="1" t="str">
        <f>VLOOKUP(Cohort[[#This Row],[Code]],Codes[],COLUMN(Codes[[#Headers],[EDD + Mode of Conception]]),FALSE)</f>
        <v>Yes</v>
      </c>
      <c r="Q1074" s="1" t="str">
        <f>VLOOKUP(Cohort[[#This Row],[Code]],Codes[],COLUMN(Codes[[#Headers],[Late Pregnancy History]]),FALSE)</f>
        <v>Yes</v>
      </c>
      <c r="R1074" s="1" t="str">
        <f>VLOOKUP(Cohort[[#This Row],[Code]],Codes[],COLUMN(Codes[[#Headers],[Labour History]]),FALSE)</f>
        <v>Yes</v>
      </c>
      <c r="S1074" s="1" t="str">
        <f>VLOOKUP(Cohort[[#This Row],[Code]],Codes[],COLUMN(Codes[[#Headers],[Baby Background Information]]),FALSE)</f>
        <v>Yes</v>
      </c>
      <c r="T1074" s="1" t="str">
        <f>VLOOKUP(Cohort[[#This Row],[Code]],Codes[],COLUMN(Codes[[#Headers],[EPDS]]),FALSE)</f>
        <v>Yes</v>
      </c>
      <c r="U1074" s="1" t="str">
        <f>VLOOKUP(Cohort[[#This Row],[Code]],Codes[],COLUMN(Codes[[#Headers],[Mother''s Medications]]),FALSE)</f>
        <v>Yes</v>
      </c>
      <c r="V1074" s="1" t="str">
        <f>VLOOKUP(Cohort[[#This Row],[Code]],Codes[],COLUMN(Codes[[#Headers],[Baby Medications]]),FALSE)</f>
        <v>Yes</v>
      </c>
      <c r="W1074" s="1" t="str">
        <f>VLOOKUP(Cohort[[#This Row],[Code]],Codes[],COLUMN(Codes[[#Headers],[Obstetric Histpry]]),FALSE)</f>
        <v>Yes</v>
      </c>
      <c r="X1074" s="1" t="str">
        <f>VLOOKUP(Cohort[[#This Row],[Code]],Codes[],COLUMN(Codes[[#Headers],[18 Month Follow on Data]]),FALSE)</f>
        <v>No</v>
      </c>
    </row>
    <row r="1075" spans="1:24" x14ac:dyDescent="0.2">
      <c r="A1075" t="s">
        <v>1088</v>
      </c>
      <c r="B1075">
        <v>0</v>
      </c>
      <c r="C1075">
        <v>0</v>
      </c>
      <c r="D1075">
        <v>1</v>
      </c>
      <c r="E1075">
        <v>0</v>
      </c>
      <c r="F1075">
        <v>0</v>
      </c>
      <c r="G1075">
        <v>0</v>
      </c>
      <c r="H1075">
        <v>0</v>
      </c>
      <c r="I1075" t="str" cm="1">
        <f t="array" ref="I1075">TEXT(SUM(10^Code_Mask*(Cohort[[#This Row],[Fetal Pilot Scans, validated or not]:[Has child had an 18 month assessment.  NB this includes limited data, courtesy assessments etc]]&gt;0)),"0000000")</f>
        <v>1000000</v>
      </c>
      <c r="M1075" s="1" t="str">
        <f>VLOOKUP(Cohort[[#This Row],[Code]],Codes[],COLUMN(Codes[[#Headers],[Meaning]]),FALSE)</f>
        <v>Fetal scan, no other scans, not assessed</v>
      </c>
      <c r="N1075" s="1" t="str">
        <f>VLOOKUP(Cohort[[#This Row],[Code]],Codes[],COLUMN(Codes[[#Headers],[Parents Demographic]]),FALSE)</f>
        <v>Yes</v>
      </c>
      <c r="O1075" s="1" t="str">
        <f>VLOOKUP(Cohort[[#This Row],[Code]],Codes[],COLUMN(Codes[[#Headers],[Mother''s Past Medical History]]),FALSE)</f>
        <v>Yes</v>
      </c>
      <c r="P1075" s="1" t="str">
        <f>VLOOKUP(Cohort[[#This Row],[Code]],Codes[],COLUMN(Codes[[#Headers],[EDD + Mode of Conception]]),FALSE)</f>
        <v>Yes</v>
      </c>
      <c r="Q1075" s="1" t="str">
        <f>VLOOKUP(Cohort[[#This Row],[Code]],Codes[],COLUMN(Codes[[#Headers],[Late Pregnancy History]]),FALSE)</f>
        <v>Yes</v>
      </c>
      <c r="R1075" s="1" t="str">
        <f>VLOOKUP(Cohort[[#This Row],[Code]],Codes[],COLUMN(Codes[[#Headers],[Labour History]]),FALSE)</f>
        <v>Yes</v>
      </c>
      <c r="S1075" s="1" t="str">
        <f>VLOOKUP(Cohort[[#This Row],[Code]],Codes[],COLUMN(Codes[[#Headers],[Baby Background Information]]),FALSE)</f>
        <v>Yes</v>
      </c>
      <c r="T1075" s="1" t="str">
        <f>VLOOKUP(Cohort[[#This Row],[Code]],Codes[],COLUMN(Codes[[#Headers],[EPDS]]),FALSE)</f>
        <v>Yes</v>
      </c>
      <c r="U1075" s="1" t="str">
        <f>VLOOKUP(Cohort[[#This Row],[Code]],Codes[],COLUMN(Codes[[#Headers],[Mother''s Medications]]),FALSE)</f>
        <v>Yes</v>
      </c>
      <c r="V1075" s="1" t="str">
        <f>VLOOKUP(Cohort[[#This Row],[Code]],Codes[],COLUMN(Codes[[#Headers],[Baby Medications]]),FALSE)</f>
        <v>Yes</v>
      </c>
      <c r="W1075" s="1" t="str">
        <f>VLOOKUP(Cohort[[#This Row],[Code]],Codes[],COLUMN(Codes[[#Headers],[Obstetric Histpry]]),FALSE)</f>
        <v>Yes</v>
      </c>
      <c r="X1075" s="1" t="str">
        <f>VLOOKUP(Cohort[[#This Row],[Code]],Codes[],COLUMN(Codes[[#Headers],[18 Month Follow on Data]]),FALSE)</f>
        <v>No</v>
      </c>
    </row>
    <row r="1076" spans="1:24" x14ac:dyDescent="0.2">
      <c r="A1076" t="s">
        <v>1089</v>
      </c>
      <c r="B1076">
        <v>0</v>
      </c>
      <c r="C1076">
        <v>0</v>
      </c>
      <c r="D1076">
        <v>1</v>
      </c>
      <c r="E1076">
        <v>0</v>
      </c>
      <c r="F1076">
        <v>0</v>
      </c>
      <c r="G1076">
        <v>0</v>
      </c>
      <c r="H1076">
        <v>0</v>
      </c>
      <c r="I1076" t="str" cm="1">
        <f t="array" ref="I1076">TEXT(SUM(10^Code_Mask*(Cohort[[#This Row],[Fetal Pilot Scans, validated or not]:[Has child had an 18 month assessment.  NB this includes limited data, courtesy assessments etc]]&gt;0)),"0000000")</f>
        <v>1000000</v>
      </c>
      <c r="M1076" s="1" t="str">
        <f>VLOOKUP(Cohort[[#This Row],[Code]],Codes[],COLUMN(Codes[[#Headers],[Meaning]]),FALSE)</f>
        <v>Fetal scan, no other scans, not assessed</v>
      </c>
      <c r="N1076" s="1" t="str">
        <f>VLOOKUP(Cohort[[#This Row],[Code]],Codes[],COLUMN(Codes[[#Headers],[Parents Demographic]]),FALSE)</f>
        <v>Yes</v>
      </c>
      <c r="O1076" s="1" t="str">
        <f>VLOOKUP(Cohort[[#This Row],[Code]],Codes[],COLUMN(Codes[[#Headers],[Mother''s Past Medical History]]),FALSE)</f>
        <v>Yes</v>
      </c>
      <c r="P1076" s="1" t="str">
        <f>VLOOKUP(Cohort[[#This Row],[Code]],Codes[],COLUMN(Codes[[#Headers],[EDD + Mode of Conception]]),FALSE)</f>
        <v>Yes</v>
      </c>
      <c r="Q1076" s="1" t="str">
        <f>VLOOKUP(Cohort[[#This Row],[Code]],Codes[],COLUMN(Codes[[#Headers],[Late Pregnancy History]]),FALSE)</f>
        <v>Yes</v>
      </c>
      <c r="R1076" s="1" t="str">
        <f>VLOOKUP(Cohort[[#This Row],[Code]],Codes[],COLUMN(Codes[[#Headers],[Labour History]]),FALSE)</f>
        <v>Yes</v>
      </c>
      <c r="S1076" s="1" t="str">
        <f>VLOOKUP(Cohort[[#This Row],[Code]],Codes[],COLUMN(Codes[[#Headers],[Baby Background Information]]),FALSE)</f>
        <v>Yes</v>
      </c>
      <c r="T1076" s="1" t="str">
        <f>VLOOKUP(Cohort[[#This Row],[Code]],Codes[],COLUMN(Codes[[#Headers],[EPDS]]),FALSE)</f>
        <v>Yes</v>
      </c>
      <c r="U1076" s="1" t="str">
        <f>VLOOKUP(Cohort[[#This Row],[Code]],Codes[],COLUMN(Codes[[#Headers],[Mother''s Medications]]),FALSE)</f>
        <v>Yes</v>
      </c>
      <c r="V1076" s="1" t="str">
        <f>VLOOKUP(Cohort[[#This Row],[Code]],Codes[],COLUMN(Codes[[#Headers],[Baby Medications]]),FALSE)</f>
        <v>Yes</v>
      </c>
      <c r="W1076" s="1" t="str">
        <f>VLOOKUP(Cohort[[#This Row],[Code]],Codes[],COLUMN(Codes[[#Headers],[Obstetric Histpry]]),FALSE)</f>
        <v>Yes</v>
      </c>
      <c r="X1076" s="1" t="str">
        <f>VLOOKUP(Cohort[[#This Row],[Code]],Codes[],COLUMN(Codes[[#Headers],[18 Month Follow on Data]]),FALSE)</f>
        <v>No</v>
      </c>
    </row>
    <row r="1077" spans="1:24" x14ac:dyDescent="0.2">
      <c r="A1077" t="s">
        <v>1090</v>
      </c>
      <c r="B1077">
        <v>0</v>
      </c>
      <c r="C1077">
        <v>0</v>
      </c>
      <c r="D1077">
        <v>1</v>
      </c>
      <c r="E1077">
        <v>0</v>
      </c>
      <c r="F1077">
        <v>0</v>
      </c>
      <c r="G1077">
        <v>0</v>
      </c>
      <c r="H1077">
        <v>0</v>
      </c>
      <c r="I1077" t="str" cm="1">
        <f t="array" ref="I1077">TEXT(SUM(10^Code_Mask*(Cohort[[#This Row],[Fetal Pilot Scans, validated or not]:[Has child had an 18 month assessment.  NB this includes limited data, courtesy assessments etc]]&gt;0)),"0000000")</f>
        <v>1000000</v>
      </c>
      <c r="M1077" s="1" t="str">
        <f>VLOOKUP(Cohort[[#This Row],[Code]],Codes[],COLUMN(Codes[[#Headers],[Meaning]]),FALSE)</f>
        <v>Fetal scan, no other scans, not assessed</v>
      </c>
      <c r="N1077" s="1" t="str">
        <f>VLOOKUP(Cohort[[#This Row],[Code]],Codes[],COLUMN(Codes[[#Headers],[Parents Demographic]]),FALSE)</f>
        <v>Yes</v>
      </c>
      <c r="O1077" s="1" t="str">
        <f>VLOOKUP(Cohort[[#This Row],[Code]],Codes[],COLUMN(Codes[[#Headers],[Mother''s Past Medical History]]),FALSE)</f>
        <v>Yes</v>
      </c>
      <c r="P1077" s="1" t="str">
        <f>VLOOKUP(Cohort[[#This Row],[Code]],Codes[],COLUMN(Codes[[#Headers],[EDD + Mode of Conception]]),FALSE)</f>
        <v>Yes</v>
      </c>
      <c r="Q1077" s="1" t="str">
        <f>VLOOKUP(Cohort[[#This Row],[Code]],Codes[],COLUMN(Codes[[#Headers],[Late Pregnancy History]]),FALSE)</f>
        <v>Yes</v>
      </c>
      <c r="R1077" s="1" t="str">
        <f>VLOOKUP(Cohort[[#This Row],[Code]],Codes[],COLUMN(Codes[[#Headers],[Labour History]]),FALSE)</f>
        <v>Yes</v>
      </c>
      <c r="S1077" s="1" t="str">
        <f>VLOOKUP(Cohort[[#This Row],[Code]],Codes[],COLUMN(Codes[[#Headers],[Baby Background Information]]),FALSE)</f>
        <v>Yes</v>
      </c>
      <c r="T1077" s="1" t="str">
        <f>VLOOKUP(Cohort[[#This Row],[Code]],Codes[],COLUMN(Codes[[#Headers],[EPDS]]),FALSE)</f>
        <v>Yes</v>
      </c>
      <c r="U1077" s="1" t="str">
        <f>VLOOKUP(Cohort[[#This Row],[Code]],Codes[],COLUMN(Codes[[#Headers],[Mother''s Medications]]),FALSE)</f>
        <v>Yes</v>
      </c>
      <c r="V1077" s="1" t="str">
        <f>VLOOKUP(Cohort[[#This Row],[Code]],Codes[],COLUMN(Codes[[#Headers],[Baby Medications]]),FALSE)</f>
        <v>Yes</v>
      </c>
      <c r="W1077" s="1" t="str">
        <f>VLOOKUP(Cohort[[#This Row],[Code]],Codes[],COLUMN(Codes[[#Headers],[Obstetric Histpry]]),FALSE)</f>
        <v>Yes</v>
      </c>
      <c r="X1077" s="1" t="str">
        <f>VLOOKUP(Cohort[[#This Row],[Code]],Codes[],COLUMN(Codes[[#Headers],[18 Month Follow on Data]]),FALSE)</f>
        <v>No</v>
      </c>
    </row>
    <row r="1078" spans="1:24" x14ac:dyDescent="0.2">
      <c r="A1078" t="s">
        <v>1091</v>
      </c>
      <c r="B1078">
        <v>0</v>
      </c>
      <c r="C1078">
        <v>0</v>
      </c>
      <c r="D1078">
        <v>1</v>
      </c>
      <c r="E1078">
        <v>0</v>
      </c>
      <c r="F1078">
        <v>0</v>
      </c>
      <c r="G1078">
        <v>0</v>
      </c>
      <c r="H1078">
        <v>0</v>
      </c>
      <c r="I1078" t="str" cm="1">
        <f t="array" ref="I1078">TEXT(SUM(10^Code_Mask*(Cohort[[#This Row],[Fetal Pilot Scans, validated or not]:[Has child had an 18 month assessment.  NB this includes limited data, courtesy assessments etc]]&gt;0)),"0000000")</f>
        <v>1000000</v>
      </c>
      <c r="M1078" s="1" t="str">
        <f>VLOOKUP(Cohort[[#This Row],[Code]],Codes[],COLUMN(Codes[[#Headers],[Meaning]]),FALSE)</f>
        <v>Fetal scan, no other scans, not assessed</v>
      </c>
      <c r="N1078" s="1" t="str">
        <f>VLOOKUP(Cohort[[#This Row],[Code]],Codes[],COLUMN(Codes[[#Headers],[Parents Demographic]]),FALSE)</f>
        <v>Yes</v>
      </c>
      <c r="O1078" s="1" t="str">
        <f>VLOOKUP(Cohort[[#This Row],[Code]],Codes[],COLUMN(Codes[[#Headers],[Mother''s Past Medical History]]),FALSE)</f>
        <v>Yes</v>
      </c>
      <c r="P1078" s="1" t="str">
        <f>VLOOKUP(Cohort[[#This Row],[Code]],Codes[],COLUMN(Codes[[#Headers],[EDD + Mode of Conception]]),FALSE)</f>
        <v>Yes</v>
      </c>
      <c r="Q1078" s="1" t="str">
        <f>VLOOKUP(Cohort[[#This Row],[Code]],Codes[],COLUMN(Codes[[#Headers],[Late Pregnancy History]]),FALSE)</f>
        <v>Yes</v>
      </c>
      <c r="R1078" s="1" t="str">
        <f>VLOOKUP(Cohort[[#This Row],[Code]],Codes[],COLUMN(Codes[[#Headers],[Labour History]]),FALSE)</f>
        <v>Yes</v>
      </c>
      <c r="S1078" s="1" t="str">
        <f>VLOOKUP(Cohort[[#This Row],[Code]],Codes[],COLUMN(Codes[[#Headers],[Baby Background Information]]),FALSE)</f>
        <v>Yes</v>
      </c>
      <c r="T1078" s="1" t="str">
        <f>VLOOKUP(Cohort[[#This Row],[Code]],Codes[],COLUMN(Codes[[#Headers],[EPDS]]),FALSE)</f>
        <v>Yes</v>
      </c>
      <c r="U1078" s="1" t="str">
        <f>VLOOKUP(Cohort[[#This Row],[Code]],Codes[],COLUMN(Codes[[#Headers],[Mother''s Medications]]),FALSE)</f>
        <v>Yes</v>
      </c>
      <c r="V1078" s="1" t="str">
        <f>VLOOKUP(Cohort[[#This Row],[Code]],Codes[],COLUMN(Codes[[#Headers],[Baby Medications]]),FALSE)</f>
        <v>Yes</v>
      </c>
      <c r="W1078" s="1" t="str">
        <f>VLOOKUP(Cohort[[#This Row],[Code]],Codes[],COLUMN(Codes[[#Headers],[Obstetric Histpry]]),FALSE)</f>
        <v>Yes</v>
      </c>
      <c r="X1078" s="1" t="str">
        <f>VLOOKUP(Cohort[[#This Row],[Code]],Codes[],COLUMN(Codes[[#Headers],[18 Month Follow on Data]]),FALSE)</f>
        <v>No</v>
      </c>
    </row>
    <row r="1079" spans="1:24" x14ac:dyDescent="0.2">
      <c r="A1079" t="s">
        <v>1092</v>
      </c>
      <c r="B1079">
        <v>0</v>
      </c>
      <c r="C1079">
        <v>0</v>
      </c>
      <c r="D1079">
        <v>0</v>
      </c>
      <c r="E1079">
        <v>1</v>
      </c>
      <c r="F1079">
        <v>0</v>
      </c>
      <c r="G1079">
        <v>0</v>
      </c>
      <c r="H1079">
        <v>0</v>
      </c>
      <c r="I1079" t="str" cm="1">
        <f t="array" ref="I1079">TEXT(SUM(10^Code_Mask*(Cohort[[#This Row],[Fetal Pilot Scans, validated or not]:[Has child had an 18 month assessment.  NB this includes limited data, courtesy assessments etc]]&gt;0)),"0000000")</f>
        <v>0100000</v>
      </c>
      <c r="M1079" s="1" t="str">
        <f>VLOOKUP(Cohort[[#This Row],[Code]],Codes[],COLUMN(Codes[[#Headers],[Meaning]]),FALSE)</f>
        <v>Term scan, not assessed</v>
      </c>
      <c r="N1079" s="1" t="str">
        <f>VLOOKUP(Cohort[[#This Row],[Code]],Codes[],COLUMN(Codes[[#Headers],[Parents Demographic]]),FALSE)</f>
        <v>Yes</v>
      </c>
      <c r="O1079" s="1" t="str">
        <f>VLOOKUP(Cohort[[#This Row],[Code]],Codes[],COLUMN(Codes[[#Headers],[Mother''s Past Medical History]]),FALSE)</f>
        <v>Yes</v>
      </c>
      <c r="P1079" s="1" t="str">
        <f>VLOOKUP(Cohort[[#This Row],[Code]],Codes[],COLUMN(Codes[[#Headers],[EDD + Mode of Conception]]),FALSE)</f>
        <v>Yes</v>
      </c>
      <c r="Q1079" s="1" t="str">
        <f>VLOOKUP(Cohort[[#This Row],[Code]],Codes[],COLUMN(Codes[[#Headers],[Late Pregnancy History]]),FALSE)</f>
        <v>Yes</v>
      </c>
      <c r="R1079" s="1" t="str">
        <f>VLOOKUP(Cohort[[#This Row],[Code]],Codes[],COLUMN(Codes[[#Headers],[Labour History]]),FALSE)</f>
        <v>Yes</v>
      </c>
      <c r="S1079" s="1" t="str">
        <f>VLOOKUP(Cohort[[#This Row],[Code]],Codes[],COLUMN(Codes[[#Headers],[Baby Background Information]]),FALSE)</f>
        <v>Yes</v>
      </c>
      <c r="T1079" s="1" t="str">
        <f>VLOOKUP(Cohort[[#This Row],[Code]],Codes[],COLUMN(Codes[[#Headers],[EPDS]]),FALSE)</f>
        <v>Yes</v>
      </c>
      <c r="U1079" s="1" t="str">
        <f>VLOOKUP(Cohort[[#This Row],[Code]],Codes[],COLUMN(Codes[[#Headers],[Mother''s Medications]]),FALSE)</f>
        <v>Yes</v>
      </c>
      <c r="V1079" s="1" t="str">
        <f>VLOOKUP(Cohort[[#This Row],[Code]],Codes[],COLUMN(Codes[[#Headers],[Baby Medications]]),FALSE)</f>
        <v>Yes</v>
      </c>
      <c r="W1079" s="1" t="str">
        <f>VLOOKUP(Cohort[[#This Row],[Code]],Codes[],COLUMN(Codes[[#Headers],[Obstetric Histpry]]),FALSE)</f>
        <v>Yes</v>
      </c>
      <c r="X1079" s="1" t="str">
        <f>VLOOKUP(Cohort[[#This Row],[Code]],Codes[],COLUMN(Codes[[#Headers],[18 Month Follow on Data]]),FALSE)</f>
        <v>No</v>
      </c>
    </row>
    <row r="1080" spans="1:24" x14ac:dyDescent="0.2">
      <c r="A1080" t="s">
        <v>1093</v>
      </c>
      <c r="B1080">
        <v>0</v>
      </c>
      <c r="C1080">
        <v>0</v>
      </c>
      <c r="D1080">
        <v>1</v>
      </c>
      <c r="E1080">
        <v>0</v>
      </c>
      <c r="F1080">
        <v>0</v>
      </c>
      <c r="G1080">
        <v>0</v>
      </c>
      <c r="H1080">
        <v>0</v>
      </c>
      <c r="I1080" t="str" cm="1">
        <f t="array" ref="I1080">TEXT(SUM(10^Code_Mask*(Cohort[[#This Row],[Fetal Pilot Scans, validated or not]:[Has child had an 18 month assessment.  NB this includes limited data, courtesy assessments etc]]&gt;0)),"0000000")</f>
        <v>1000000</v>
      </c>
      <c r="M1080" s="1" t="str">
        <f>VLOOKUP(Cohort[[#This Row],[Code]],Codes[],COLUMN(Codes[[#Headers],[Meaning]]),FALSE)</f>
        <v>Fetal scan, no other scans, not assessed</v>
      </c>
      <c r="N1080" s="1" t="str">
        <f>VLOOKUP(Cohort[[#This Row],[Code]],Codes[],COLUMN(Codes[[#Headers],[Parents Demographic]]),FALSE)</f>
        <v>Yes</v>
      </c>
      <c r="O1080" s="1" t="str">
        <f>VLOOKUP(Cohort[[#This Row],[Code]],Codes[],COLUMN(Codes[[#Headers],[Mother''s Past Medical History]]),FALSE)</f>
        <v>Yes</v>
      </c>
      <c r="P1080" s="1" t="str">
        <f>VLOOKUP(Cohort[[#This Row],[Code]],Codes[],COLUMN(Codes[[#Headers],[EDD + Mode of Conception]]),FALSE)</f>
        <v>Yes</v>
      </c>
      <c r="Q1080" s="1" t="str">
        <f>VLOOKUP(Cohort[[#This Row],[Code]],Codes[],COLUMN(Codes[[#Headers],[Late Pregnancy History]]),FALSE)</f>
        <v>Yes</v>
      </c>
      <c r="R1080" s="1" t="str">
        <f>VLOOKUP(Cohort[[#This Row],[Code]],Codes[],COLUMN(Codes[[#Headers],[Labour History]]),FALSE)</f>
        <v>Yes</v>
      </c>
      <c r="S1080" s="1" t="str">
        <f>VLOOKUP(Cohort[[#This Row],[Code]],Codes[],COLUMN(Codes[[#Headers],[Baby Background Information]]),FALSE)</f>
        <v>Yes</v>
      </c>
      <c r="T1080" s="1" t="str">
        <f>VLOOKUP(Cohort[[#This Row],[Code]],Codes[],COLUMN(Codes[[#Headers],[EPDS]]),FALSE)</f>
        <v>Yes</v>
      </c>
      <c r="U1080" s="1" t="str">
        <f>VLOOKUP(Cohort[[#This Row],[Code]],Codes[],COLUMN(Codes[[#Headers],[Mother''s Medications]]),FALSE)</f>
        <v>Yes</v>
      </c>
      <c r="V1080" s="1" t="str">
        <f>VLOOKUP(Cohort[[#This Row],[Code]],Codes[],COLUMN(Codes[[#Headers],[Baby Medications]]),FALSE)</f>
        <v>Yes</v>
      </c>
      <c r="W1080" s="1" t="str">
        <f>VLOOKUP(Cohort[[#This Row],[Code]],Codes[],COLUMN(Codes[[#Headers],[Obstetric Histpry]]),FALSE)</f>
        <v>Yes</v>
      </c>
      <c r="X1080" s="1" t="str">
        <f>VLOOKUP(Cohort[[#This Row],[Code]],Codes[],COLUMN(Codes[[#Headers],[18 Month Follow on Data]]),FALSE)</f>
        <v>No</v>
      </c>
    </row>
    <row r="1081" spans="1:24" x14ac:dyDescent="0.2">
      <c r="A1081" t="s">
        <v>1094</v>
      </c>
      <c r="B1081">
        <v>0</v>
      </c>
      <c r="C1081">
        <v>0</v>
      </c>
      <c r="D1081">
        <v>1</v>
      </c>
      <c r="E1081">
        <v>0</v>
      </c>
      <c r="F1081">
        <v>0</v>
      </c>
      <c r="G1081">
        <v>0</v>
      </c>
      <c r="H1081">
        <v>0</v>
      </c>
      <c r="I1081" t="str" cm="1">
        <f t="array" ref="I1081">TEXT(SUM(10^Code_Mask*(Cohort[[#This Row],[Fetal Pilot Scans, validated or not]:[Has child had an 18 month assessment.  NB this includes limited data, courtesy assessments etc]]&gt;0)),"0000000")</f>
        <v>1000000</v>
      </c>
      <c r="M1081" s="1" t="str">
        <f>VLOOKUP(Cohort[[#This Row],[Code]],Codes[],COLUMN(Codes[[#Headers],[Meaning]]),FALSE)</f>
        <v>Fetal scan, no other scans, not assessed</v>
      </c>
      <c r="N1081" s="1" t="str">
        <f>VLOOKUP(Cohort[[#This Row],[Code]],Codes[],COLUMN(Codes[[#Headers],[Parents Demographic]]),FALSE)</f>
        <v>Yes</v>
      </c>
      <c r="O1081" s="1" t="str">
        <f>VLOOKUP(Cohort[[#This Row],[Code]],Codes[],COLUMN(Codes[[#Headers],[Mother''s Past Medical History]]),FALSE)</f>
        <v>Yes</v>
      </c>
      <c r="P1081" s="1" t="str">
        <f>VLOOKUP(Cohort[[#This Row],[Code]],Codes[],COLUMN(Codes[[#Headers],[EDD + Mode of Conception]]),FALSE)</f>
        <v>Yes</v>
      </c>
      <c r="Q1081" s="1" t="str">
        <f>VLOOKUP(Cohort[[#This Row],[Code]],Codes[],COLUMN(Codes[[#Headers],[Late Pregnancy History]]),FALSE)</f>
        <v>Yes</v>
      </c>
      <c r="R1081" s="1" t="str">
        <f>VLOOKUP(Cohort[[#This Row],[Code]],Codes[],COLUMN(Codes[[#Headers],[Labour History]]),FALSE)</f>
        <v>Yes</v>
      </c>
      <c r="S1081" s="1" t="str">
        <f>VLOOKUP(Cohort[[#This Row],[Code]],Codes[],COLUMN(Codes[[#Headers],[Baby Background Information]]),FALSE)</f>
        <v>Yes</v>
      </c>
      <c r="T1081" s="1" t="str">
        <f>VLOOKUP(Cohort[[#This Row],[Code]],Codes[],COLUMN(Codes[[#Headers],[EPDS]]),FALSE)</f>
        <v>Yes</v>
      </c>
      <c r="U1081" s="1" t="str">
        <f>VLOOKUP(Cohort[[#This Row],[Code]],Codes[],COLUMN(Codes[[#Headers],[Mother''s Medications]]),FALSE)</f>
        <v>Yes</v>
      </c>
      <c r="V1081" s="1" t="str">
        <f>VLOOKUP(Cohort[[#This Row],[Code]],Codes[],COLUMN(Codes[[#Headers],[Baby Medications]]),FALSE)</f>
        <v>Yes</v>
      </c>
      <c r="W1081" s="1" t="str">
        <f>VLOOKUP(Cohort[[#This Row],[Code]],Codes[],COLUMN(Codes[[#Headers],[Obstetric Histpry]]),FALSE)</f>
        <v>Yes</v>
      </c>
      <c r="X1081" s="1" t="str">
        <f>VLOOKUP(Cohort[[#This Row],[Code]],Codes[],COLUMN(Codes[[#Headers],[18 Month Follow on Data]]),FALSE)</f>
        <v>No</v>
      </c>
    </row>
    <row r="1082" spans="1:24" x14ac:dyDescent="0.2">
      <c r="A1082" t="s">
        <v>1095</v>
      </c>
      <c r="B1082">
        <v>0</v>
      </c>
      <c r="C1082">
        <v>0</v>
      </c>
      <c r="D1082">
        <v>1</v>
      </c>
      <c r="E1082">
        <v>0</v>
      </c>
      <c r="F1082">
        <v>0</v>
      </c>
      <c r="G1082">
        <v>0</v>
      </c>
      <c r="H1082">
        <v>0</v>
      </c>
      <c r="I1082" t="str" cm="1">
        <f t="array" ref="I1082">TEXT(SUM(10^Code_Mask*(Cohort[[#This Row],[Fetal Pilot Scans, validated or not]:[Has child had an 18 month assessment.  NB this includes limited data, courtesy assessments etc]]&gt;0)),"0000000")</f>
        <v>1000000</v>
      </c>
      <c r="M1082" s="1" t="str">
        <f>VLOOKUP(Cohort[[#This Row],[Code]],Codes[],COLUMN(Codes[[#Headers],[Meaning]]),FALSE)</f>
        <v>Fetal scan, no other scans, not assessed</v>
      </c>
      <c r="N1082" s="1" t="str">
        <f>VLOOKUP(Cohort[[#This Row],[Code]],Codes[],COLUMN(Codes[[#Headers],[Parents Demographic]]),FALSE)</f>
        <v>Yes</v>
      </c>
      <c r="O1082" s="1" t="str">
        <f>VLOOKUP(Cohort[[#This Row],[Code]],Codes[],COLUMN(Codes[[#Headers],[Mother''s Past Medical History]]),FALSE)</f>
        <v>Yes</v>
      </c>
      <c r="P1082" s="1" t="str">
        <f>VLOOKUP(Cohort[[#This Row],[Code]],Codes[],COLUMN(Codes[[#Headers],[EDD + Mode of Conception]]),FALSE)</f>
        <v>Yes</v>
      </c>
      <c r="Q1082" s="1" t="str">
        <f>VLOOKUP(Cohort[[#This Row],[Code]],Codes[],COLUMN(Codes[[#Headers],[Late Pregnancy History]]),FALSE)</f>
        <v>Yes</v>
      </c>
      <c r="R1082" s="1" t="str">
        <f>VLOOKUP(Cohort[[#This Row],[Code]],Codes[],COLUMN(Codes[[#Headers],[Labour History]]),FALSE)</f>
        <v>Yes</v>
      </c>
      <c r="S1082" s="1" t="str">
        <f>VLOOKUP(Cohort[[#This Row],[Code]],Codes[],COLUMN(Codes[[#Headers],[Baby Background Information]]),FALSE)</f>
        <v>Yes</v>
      </c>
      <c r="T1082" s="1" t="str">
        <f>VLOOKUP(Cohort[[#This Row],[Code]],Codes[],COLUMN(Codes[[#Headers],[EPDS]]),FALSE)</f>
        <v>Yes</v>
      </c>
      <c r="U1082" s="1" t="str">
        <f>VLOOKUP(Cohort[[#This Row],[Code]],Codes[],COLUMN(Codes[[#Headers],[Mother''s Medications]]),FALSE)</f>
        <v>Yes</v>
      </c>
      <c r="V1082" s="1" t="str">
        <f>VLOOKUP(Cohort[[#This Row],[Code]],Codes[],COLUMN(Codes[[#Headers],[Baby Medications]]),FALSE)</f>
        <v>Yes</v>
      </c>
      <c r="W1082" s="1" t="str">
        <f>VLOOKUP(Cohort[[#This Row],[Code]],Codes[],COLUMN(Codes[[#Headers],[Obstetric Histpry]]),FALSE)</f>
        <v>Yes</v>
      </c>
      <c r="X1082" s="1" t="str">
        <f>VLOOKUP(Cohort[[#This Row],[Code]],Codes[],COLUMN(Codes[[#Headers],[18 Month Follow on Data]]),FALSE)</f>
        <v>No</v>
      </c>
    </row>
    <row r="1083" spans="1:24" x14ac:dyDescent="0.2">
      <c r="A1083" t="s">
        <v>1096</v>
      </c>
      <c r="B1083">
        <v>0</v>
      </c>
      <c r="C1083">
        <v>0</v>
      </c>
      <c r="D1083">
        <v>1</v>
      </c>
      <c r="E1083">
        <v>0</v>
      </c>
      <c r="F1083">
        <v>0</v>
      </c>
      <c r="G1083">
        <v>0</v>
      </c>
      <c r="H1083">
        <v>0</v>
      </c>
      <c r="I1083" t="str" cm="1">
        <f t="array" ref="I1083">TEXT(SUM(10^Code_Mask*(Cohort[[#This Row],[Fetal Pilot Scans, validated or not]:[Has child had an 18 month assessment.  NB this includes limited data, courtesy assessments etc]]&gt;0)),"0000000")</f>
        <v>1000000</v>
      </c>
      <c r="M1083" s="1" t="str">
        <f>VLOOKUP(Cohort[[#This Row],[Code]],Codes[],COLUMN(Codes[[#Headers],[Meaning]]),FALSE)</f>
        <v>Fetal scan, no other scans, not assessed</v>
      </c>
      <c r="N1083" s="1" t="str">
        <f>VLOOKUP(Cohort[[#This Row],[Code]],Codes[],COLUMN(Codes[[#Headers],[Parents Demographic]]),FALSE)</f>
        <v>Yes</v>
      </c>
      <c r="O1083" s="1" t="str">
        <f>VLOOKUP(Cohort[[#This Row],[Code]],Codes[],COLUMN(Codes[[#Headers],[Mother''s Past Medical History]]),FALSE)</f>
        <v>Yes</v>
      </c>
      <c r="P1083" s="1" t="str">
        <f>VLOOKUP(Cohort[[#This Row],[Code]],Codes[],COLUMN(Codes[[#Headers],[EDD + Mode of Conception]]),FALSE)</f>
        <v>Yes</v>
      </c>
      <c r="Q1083" s="1" t="str">
        <f>VLOOKUP(Cohort[[#This Row],[Code]],Codes[],COLUMN(Codes[[#Headers],[Late Pregnancy History]]),FALSE)</f>
        <v>Yes</v>
      </c>
      <c r="R1083" s="1" t="str">
        <f>VLOOKUP(Cohort[[#This Row],[Code]],Codes[],COLUMN(Codes[[#Headers],[Labour History]]),FALSE)</f>
        <v>Yes</v>
      </c>
      <c r="S1083" s="1" t="str">
        <f>VLOOKUP(Cohort[[#This Row],[Code]],Codes[],COLUMN(Codes[[#Headers],[Baby Background Information]]),FALSE)</f>
        <v>Yes</v>
      </c>
      <c r="T1083" s="1" t="str">
        <f>VLOOKUP(Cohort[[#This Row],[Code]],Codes[],COLUMN(Codes[[#Headers],[EPDS]]),FALSE)</f>
        <v>Yes</v>
      </c>
      <c r="U1083" s="1" t="str">
        <f>VLOOKUP(Cohort[[#This Row],[Code]],Codes[],COLUMN(Codes[[#Headers],[Mother''s Medications]]),FALSE)</f>
        <v>Yes</v>
      </c>
      <c r="V1083" s="1" t="str">
        <f>VLOOKUP(Cohort[[#This Row],[Code]],Codes[],COLUMN(Codes[[#Headers],[Baby Medications]]),FALSE)</f>
        <v>Yes</v>
      </c>
      <c r="W1083" s="1" t="str">
        <f>VLOOKUP(Cohort[[#This Row],[Code]],Codes[],COLUMN(Codes[[#Headers],[Obstetric Histpry]]),FALSE)</f>
        <v>Yes</v>
      </c>
      <c r="X1083" s="1" t="str">
        <f>VLOOKUP(Cohort[[#This Row],[Code]],Codes[],COLUMN(Codes[[#Headers],[18 Month Follow on Data]]),FALSE)</f>
        <v>No</v>
      </c>
    </row>
    <row r="1084" spans="1:24" x14ac:dyDescent="0.2">
      <c r="A1084" t="s">
        <v>1097</v>
      </c>
      <c r="B1084">
        <v>0</v>
      </c>
      <c r="C1084">
        <v>0</v>
      </c>
      <c r="D1084">
        <v>2</v>
      </c>
      <c r="E1084">
        <v>0</v>
      </c>
      <c r="F1084">
        <v>0</v>
      </c>
      <c r="G1084">
        <v>0</v>
      </c>
      <c r="H1084">
        <v>0</v>
      </c>
      <c r="I1084" t="str" cm="1">
        <f t="array" ref="I1084">TEXT(SUM(10^Code_Mask*(Cohort[[#This Row],[Fetal Pilot Scans, validated or not]:[Has child had an 18 month assessment.  NB this includes limited data, courtesy assessments etc]]&gt;0)),"0000000")</f>
        <v>1000000</v>
      </c>
      <c r="M1084" s="1" t="str">
        <f>VLOOKUP(Cohort[[#This Row],[Code]],Codes[],COLUMN(Codes[[#Headers],[Meaning]]),FALSE)</f>
        <v>Fetal scan, no other scans, not assessed</v>
      </c>
      <c r="N1084" s="1" t="str">
        <f>VLOOKUP(Cohort[[#This Row],[Code]],Codes[],COLUMN(Codes[[#Headers],[Parents Demographic]]),FALSE)</f>
        <v>Yes</v>
      </c>
      <c r="O1084" s="1" t="str">
        <f>VLOOKUP(Cohort[[#This Row],[Code]],Codes[],COLUMN(Codes[[#Headers],[Mother''s Past Medical History]]),FALSE)</f>
        <v>Yes</v>
      </c>
      <c r="P1084" s="1" t="str">
        <f>VLOOKUP(Cohort[[#This Row],[Code]],Codes[],COLUMN(Codes[[#Headers],[EDD + Mode of Conception]]),FALSE)</f>
        <v>Yes</v>
      </c>
      <c r="Q1084" s="1" t="str">
        <f>VLOOKUP(Cohort[[#This Row],[Code]],Codes[],COLUMN(Codes[[#Headers],[Late Pregnancy History]]),FALSE)</f>
        <v>Yes</v>
      </c>
      <c r="R1084" s="1" t="str">
        <f>VLOOKUP(Cohort[[#This Row],[Code]],Codes[],COLUMN(Codes[[#Headers],[Labour History]]),FALSE)</f>
        <v>Yes</v>
      </c>
      <c r="S1084" s="1" t="str">
        <f>VLOOKUP(Cohort[[#This Row],[Code]],Codes[],COLUMN(Codes[[#Headers],[Baby Background Information]]),FALSE)</f>
        <v>Yes</v>
      </c>
      <c r="T1084" s="1" t="str">
        <f>VLOOKUP(Cohort[[#This Row],[Code]],Codes[],COLUMN(Codes[[#Headers],[EPDS]]),FALSE)</f>
        <v>Yes</v>
      </c>
      <c r="U1084" s="1" t="str">
        <f>VLOOKUP(Cohort[[#This Row],[Code]],Codes[],COLUMN(Codes[[#Headers],[Mother''s Medications]]),FALSE)</f>
        <v>Yes</v>
      </c>
      <c r="V1084" s="1" t="str">
        <f>VLOOKUP(Cohort[[#This Row],[Code]],Codes[],COLUMN(Codes[[#Headers],[Baby Medications]]),FALSE)</f>
        <v>Yes</v>
      </c>
      <c r="W1084" s="1" t="str">
        <f>VLOOKUP(Cohort[[#This Row],[Code]],Codes[],COLUMN(Codes[[#Headers],[Obstetric Histpry]]),FALSE)</f>
        <v>Yes</v>
      </c>
      <c r="X1084" s="1" t="str">
        <f>VLOOKUP(Cohort[[#This Row],[Code]],Codes[],COLUMN(Codes[[#Headers],[18 Month Follow on Data]]),FALSE)</f>
        <v>No</v>
      </c>
    </row>
    <row r="1085" spans="1:24" x14ac:dyDescent="0.2">
      <c r="A1085" t="s">
        <v>1098</v>
      </c>
      <c r="B1085">
        <v>0</v>
      </c>
      <c r="C1085">
        <v>0</v>
      </c>
      <c r="D1085">
        <v>1</v>
      </c>
      <c r="E1085">
        <v>0</v>
      </c>
      <c r="F1085">
        <v>0</v>
      </c>
      <c r="G1085">
        <v>0</v>
      </c>
      <c r="H1085">
        <v>0</v>
      </c>
      <c r="I1085" t="str" cm="1">
        <f t="array" ref="I1085">TEXT(SUM(10^Code_Mask*(Cohort[[#This Row],[Fetal Pilot Scans, validated or not]:[Has child had an 18 month assessment.  NB this includes limited data, courtesy assessments etc]]&gt;0)),"0000000")</f>
        <v>1000000</v>
      </c>
      <c r="M1085" s="1" t="str">
        <f>VLOOKUP(Cohort[[#This Row],[Code]],Codes[],COLUMN(Codes[[#Headers],[Meaning]]),FALSE)</f>
        <v>Fetal scan, no other scans, not assessed</v>
      </c>
      <c r="N1085" s="1" t="str">
        <f>VLOOKUP(Cohort[[#This Row],[Code]],Codes[],COLUMN(Codes[[#Headers],[Parents Demographic]]),FALSE)</f>
        <v>Yes</v>
      </c>
      <c r="O1085" s="1" t="str">
        <f>VLOOKUP(Cohort[[#This Row],[Code]],Codes[],COLUMN(Codes[[#Headers],[Mother''s Past Medical History]]),FALSE)</f>
        <v>Yes</v>
      </c>
      <c r="P1085" s="1" t="str">
        <f>VLOOKUP(Cohort[[#This Row],[Code]],Codes[],COLUMN(Codes[[#Headers],[EDD + Mode of Conception]]),FALSE)</f>
        <v>Yes</v>
      </c>
      <c r="Q1085" s="1" t="str">
        <f>VLOOKUP(Cohort[[#This Row],[Code]],Codes[],COLUMN(Codes[[#Headers],[Late Pregnancy History]]),FALSE)</f>
        <v>Yes</v>
      </c>
      <c r="R1085" s="1" t="str">
        <f>VLOOKUP(Cohort[[#This Row],[Code]],Codes[],COLUMN(Codes[[#Headers],[Labour History]]),FALSE)</f>
        <v>Yes</v>
      </c>
      <c r="S1085" s="1" t="str">
        <f>VLOOKUP(Cohort[[#This Row],[Code]],Codes[],COLUMN(Codes[[#Headers],[Baby Background Information]]),FALSE)</f>
        <v>Yes</v>
      </c>
      <c r="T1085" s="1" t="str">
        <f>VLOOKUP(Cohort[[#This Row],[Code]],Codes[],COLUMN(Codes[[#Headers],[EPDS]]),FALSE)</f>
        <v>Yes</v>
      </c>
      <c r="U1085" s="1" t="str">
        <f>VLOOKUP(Cohort[[#This Row],[Code]],Codes[],COLUMN(Codes[[#Headers],[Mother''s Medications]]),FALSE)</f>
        <v>Yes</v>
      </c>
      <c r="V1085" s="1" t="str">
        <f>VLOOKUP(Cohort[[#This Row],[Code]],Codes[],COLUMN(Codes[[#Headers],[Baby Medications]]),FALSE)</f>
        <v>Yes</v>
      </c>
      <c r="W1085" s="1" t="str">
        <f>VLOOKUP(Cohort[[#This Row],[Code]],Codes[],COLUMN(Codes[[#Headers],[Obstetric Histpry]]),FALSE)</f>
        <v>Yes</v>
      </c>
      <c r="X1085" s="1" t="str">
        <f>VLOOKUP(Cohort[[#This Row],[Code]],Codes[],COLUMN(Codes[[#Headers],[18 Month Follow on Data]]),FALSE)</f>
        <v>No</v>
      </c>
    </row>
    <row r="1086" spans="1:24" x14ac:dyDescent="0.2">
      <c r="A1086" t="s">
        <v>1099</v>
      </c>
      <c r="B1086">
        <v>0</v>
      </c>
      <c r="C1086">
        <v>0</v>
      </c>
      <c r="D1086">
        <v>0</v>
      </c>
      <c r="E1086">
        <v>0</v>
      </c>
      <c r="F1086">
        <v>1</v>
      </c>
      <c r="G1086">
        <v>0</v>
      </c>
      <c r="H1086">
        <v>0</v>
      </c>
      <c r="I1086" t="str" cm="1">
        <f t="array" ref="I1086">TEXT(SUM(10^Code_Mask*(Cohort[[#This Row],[Fetal Pilot Scans, validated or not]:[Has child had an 18 month assessment.  NB this includes limited data, courtesy assessments etc]]&gt;0)),"0000000")</f>
        <v>0010000</v>
      </c>
      <c r="M1086" s="1" t="str">
        <f>VLOOKUP(Cohort[[#This Row],[Code]],Codes[],COLUMN(Codes[[#Headers],[Meaning]]),FALSE)</f>
        <v>Pre-term scan, no other scans, not assessed</v>
      </c>
      <c r="N1086" s="1" t="str">
        <f>VLOOKUP(Cohort[[#This Row],[Code]],Codes[],COLUMN(Codes[[#Headers],[Parents Demographic]]),FALSE)</f>
        <v>Yes</v>
      </c>
      <c r="O1086" s="1" t="str">
        <f>VLOOKUP(Cohort[[#This Row],[Code]],Codes[],COLUMN(Codes[[#Headers],[Mother''s Past Medical History]]),FALSE)</f>
        <v>Yes</v>
      </c>
      <c r="P1086" s="1" t="str">
        <f>VLOOKUP(Cohort[[#This Row],[Code]],Codes[],COLUMN(Codes[[#Headers],[EDD + Mode of Conception]]),FALSE)</f>
        <v>Yes</v>
      </c>
      <c r="Q1086" s="1" t="str">
        <f>VLOOKUP(Cohort[[#This Row],[Code]],Codes[],COLUMN(Codes[[#Headers],[Late Pregnancy History]]),FALSE)</f>
        <v>Yes</v>
      </c>
      <c r="R1086" s="1" t="str">
        <f>VLOOKUP(Cohort[[#This Row],[Code]],Codes[],COLUMN(Codes[[#Headers],[Labour History]]),FALSE)</f>
        <v>Yes</v>
      </c>
      <c r="S1086" s="1" t="str">
        <f>VLOOKUP(Cohort[[#This Row],[Code]],Codes[],COLUMN(Codes[[#Headers],[Baby Background Information]]),FALSE)</f>
        <v>Yes</v>
      </c>
      <c r="T1086" s="1" t="str">
        <f>VLOOKUP(Cohort[[#This Row],[Code]],Codes[],COLUMN(Codes[[#Headers],[EPDS]]),FALSE)</f>
        <v>Yes</v>
      </c>
      <c r="U1086" s="1" t="str">
        <f>VLOOKUP(Cohort[[#This Row],[Code]],Codes[],COLUMN(Codes[[#Headers],[Mother''s Medications]]),FALSE)</f>
        <v>Yes</v>
      </c>
      <c r="V1086" s="1" t="str">
        <f>VLOOKUP(Cohort[[#This Row],[Code]],Codes[],COLUMN(Codes[[#Headers],[Baby Medications]]),FALSE)</f>
        <v>Yes</v>
      </c>
      <c r="W1086" s="1" t="str">
        <f>VLOOKUP(Cohort[[#This Row],[Code]],Codes[],COLUMN(Codes[[#Headers],[Obstetric Histpry]]),FALSE)</f>
        <v>Yes</v>
      </c>
      <c r="X1086" s="1" t="str">
        <f>VLOOKUP(Cohort[[#This Row],[Code]],Codes[],COLUMN(Codes[[#Headers],[18 Month Follow on Data]]),FALSE)</f>
        <v>No</v>
      </c>
    </row>
    <row r="1087" spans="1:24" x14ac:dyDescent="0.2">
      <c r="A1087" t="s">
        <v>1100</v>
      </c>
      <c r="B1087">
        <v>0</v>
      </c>
      <c r="C1087">
        <v>0</v>
      </c>
      <c r="D1087">
        <v>0</v>
      </c>
      <c r="E1087">
        <v>0</v>
      </c>
      <c r="F1087">
        <v>1</v>
      </c>
      <c r="G1087">
        <v>0</v>
      </c>
      <c r="H1087">
        <v>0</v>
      </c>
      <c r="I1087" t="str" cm="1">
        <f t="array" ref="I1087">TEXT(SUM(10^Code_Mask*(Cohort[[#This Row],[Fetal Pilot Scans, validated or not]:[Has child had an 18 month assessment.  NB this includes limited data, courtesy assessments etc]]&gt;0)),"0000000")</f>
        <v>0010000</v>
      </c>
      <c r="M1087" s="1" t="str">
        <f>VLOOKUP(Cohort[[#This Row],[Code]],Codes[],COLUMN(Codes[[#Headers],[Meaning]]),FALSE)</f>
        <v>Pre-term scan, no other scans, not assessed</v>
      </c>
      <c r="N1087" s="1" t="str">
        <f>VLOOKUP(Cohort[[#This Row],[Code]],Codes[],COLUMN(Codes[[#Headers],[Parents Demographic]]),FALSE)</f>
        <v>Yes</v>
      </c>
      <c r="O1087" s="1" t="str">
        <f>VLOOKUP(Cohort[[#This Row],[Code]],Codes[],COLUMN(Codes[[#Headers],[Mother''s Past Medical History]]),FALSE)</f>
        <v>Yes</v>
      </c>
      <c r="P1087" s="1" t="str">
        <f>VLOOKUP(Cohort[[#This Row],[Code]],Codes[],COLUMN(Codes[[#Headers],[EDD + Mode of Conception]]),FALSE)</f>
        <v>Yes</v>
      </c>
      <c r="Q1087" s="1" t="str">
        <f>VLOOKUP(Cohort[[#This Row],[Code]],Codes[],COLUMN(Codes[[#Headers],[Late Pregnancy History]]),FALSE)</f>
        <v>Yes</v>
      </c>
      <c r="R1087" s="1" t="str">
        <f>VLOOKUP(Cohort[[#This Row],[Code]],Codes[],COLUMN(Codes[[#Headers],[Labour History]]),FALSE)</f>
        <v>Yes</v>
      </c>
      <c r="S1087" s="1" t="str">
        <f>VLOOKUP(Cohort[[#This Row],[Code]],Codes[],COLUMN(Codes[[#Headers],[Baby Background Information]]),FALSE)</f>
        <v>Yes</v>
      </c>
      <c r="T1087" s="1" t="str">
        <f>VLOOKUP(Cohort[[#This Row],[Code]],Codes[],COLUMN(Codes[[#Headers],[EPDS]]),FALSE)</f>
        <v>Yes</v>
      </c>
      <c r="U1087" s="1" t="str">
        <f>VLOOKUP(Cohort[[#This Row],[Code]],Codes[],COLUMN(Codes[[#Headers],[Mother''s Medications]]),FALSE)</f>
        <v>Yes</v>
      </c>
      <c r="V1087" s="1" t="str">
        <f>VLOOKUP(Cohort[[#This Row],[Code]],Codes[],COLUMN(Codes[[#Headers],[Baby Medications]]),FALSE)</f>
        <v>Yes</v>
      </c>
      <c r="W1087" s="1" t="str">
        <f>VLOOKUP(Cohort[[#This Row],[Code]],Codes[],COLUMN(Codes[[#Headers],[Obstetric Histpry]]),FALSE)</f>
        <v>Yes</v>
      </c>
      <c r="X1087" s="1" t="str">
        <f>VLOOKUP(Cohort[[#This Row],[Code]],Codes[],COLUMN(Codes[[#Headers],[18 Month Follow on Data]]),FALSE)</f>
        <v>No</v>
      </c>
    </row>
    <row r="1088" spans="1:24" x14ac:dyDescent="0.2">
      <c r="A1088" t="s">
        <v>1101</v>
      </c>
      <c r="B1088">
        <v>0</v>
      </c>
      <c r="C1088">
        <v>0</v>
      </c>
      <c r="D1088">
        <v>0</v>
      </c>
      <c r="E1088">
        <v>0</v>
      </c>
      <c r="F1088">
        <v>1</v>
      </c>
      <c r="G1088">
        <v>0</v>
      </c>
      <c r="H1088">
        <v>0</v>
      </c>
      <c r="I1088" t="str" cm="1">
        <f t="array" ref="I1088">TEXT(SUM(10^Code_Mask*(Cohort[[#This Row],[Fetal Pilot Scans, validated or not]:[Has child had an 18 month assessment.  NB this includes limited data, courtesy assessments etc]]&gt;0)),"0000000")</f>
        <v>0010000</v>
      </c>
      <c r="M1088" s="1" t="str">
        <f>VLOOKUP(Cohort[[#This Row],[Code]],Codes[],COLUMN(Codes[[#Headers],[Meaning]]),FALSE)</f>
        <v>Pre-term scan, no other scans, not assessed</v>
      </c>
      <c r="N1088" s="1" t="str">
        <f>VLOOKUP(Cohort[[#This Row],[Code]],Codes[],COLUMN(Codes[[#Headers],[Parents Demographic]]),FALSE)</f>
        <v>Yes</v>
      </c>
      <c r="O1088" s="1" t="str">
        <f>VLOOKUP(Cohort[[#This Row],[Code]],Codes[],COLUMN(Codes[[#Headers],[Mother''s Past Medical History]]),FALSE)</f>
        <v>Yes</v>
      </c>
      <c r="P1088" s="1" t="str">
        <f>VLOOKUP(Cohort[[#This Row],[Code]],Codes[],COLUMN(Codes[[#Headers],[EDD + Mode of Conception]]),FALSE)</f>
        <v>Yes</v>
      </c>
      <c r="Q1088" s="1" t="str">
        <f>VLOOKUP(Cohort[[#This Row],[Code]],Codes[],COLUMN(Codes[[#Headers],[Late Pregnancy History]]),FALSE)</f>
        <v>Yes</v>
      </c>
      <c r="R1088" s="1" t="str">
        <f>VLOOKUP(Cohort[[#This Row],[Code]],Codes[],COLUMN(Codes[[#Headers],[Labour History]]),FALSE)</f>
        <v>Yes</v>
      </c>
      <c r="S1088" s="1" t="str">
        <f>VLOOKUP(Cohort[[#This Row],[Code]],Codes[],COLUMN(Codes[[#Headers],[Baby Background Information]]),FALSE)</f>
        <v>Yes</v>
      </c>
      <c r="T1088" s="1" t="str">
        <f>VLOOKUP(Cohort[[#This Row],[Code]],Codes[],COLUMN(Codes[[#Headers],[EPDS]]),FALSE)</f>
        <v>Yes</v>
      </c>
      <c r="U1088" s="1" t="str">
        <f>VLOOKUP(Cohort[[#This Row],[Code]],Codes[],COLUMN(Codes[[#Headers],[Mother''s Medications]]),FALSE)</f>
        <v>Yes</v>
      </c>
      <c r="V1088" s="1" t="str">
        <f>VLOOKUP(Cohort[[#This Row],[Code]],Codes[],COLUMN(Codes[[#Headers],[Baby Medications]]),FALSE)</f>
        <v>Yes</v>
      </c>
      <c r="W1088" s="1" t="str">
        <f>VLOOKUP(Cohort[[#This Row],[Code]],Codes[],COLUMN(Codes[[#Headers],[Obstetric Histpry]]),FALSE)</f>
        <v>Yes</v>
      </c>
      <c r="X1088" s="1" t="str">
        <f>VLOOKUP(Cohort[[#This Row],[Code]],Codes[],COLUMN(Codes[[#Headers],[18 Month Follow on Data]]),FALSE)</f>
        <v>No</v>
      </c>
    </row>
    <row r="1089" spans="1:24" x14ac:dyDescent="0.2">
      <c r="A1089" t="s">
        <v>1102</v>
      </c>
      <c r="B1089">
        <v>0</v>
      </c>
      <c r="C1089">
        <v>0</v>
      </c>
      <c r="D1089">
        <v>1</v>
      </c>
      <c r="E1089">
        <v>0</v>
      </c>
      <c r="F1089">
        <v>0</v>
      </c>
      <c r="G1089">
        <v>0</v>
      </c>
      <c r="H1089">
        <v>0</v>
      </c>
      <c r="I1089" t="str" cm="1">
        <f t="array" ref="I1089">TEXT(SUM(10^Code_Mask*(Cohort[[#This Row],[Fetal Pilot Scans, validated or not]:[Has child had an 18 month assessment.  NB this includes limited data, courtesy assessments etc]]&gt;0)),"0000000")</f>
        <v>1000000</v>
      </c>
      <c r="M1089" s="1" t="str">
        <f>VLOOKUP(Cohort[[#This Row],[Code]],Codes[],COLUMN(Codes[[#Headers],[Meaning]]),FALSE)</f>
        <v>Fetal scan, no other scans, not assessed</v>
      </c>
      <c r="N1089" s="1" t="str">
        <f>VLOOKUP(Cohort[[#This Row],[Code]],Codes[],COLUMN(Codes[[#Headers],[Parents Demographic]]),FALSE)</f>
        <v>Yes</v>
      </c>
      <c r="O1089" s="1" t="str">
        <f>VLOOKUP(Cohort[[#This Row],[Code]],Codes[],COLUMN(Codes[[#Headers],[Mother''s Past Medical History]]),FALSE)</f>
        <v>Yes</v>
      </c>
      <c r="P1089" s="1" t="str">
        <f>VLOOKUP(Cohort[[#This Row],[Code]],Codes[],COLUMN(Codes[[#Headers],[EDD + Mode of Conception]]),FALSE)</f>
        <v>Yes</v>
      </c>
      <c r="Q1089" s="1" t="str">
        <f>VLOOKUP(Cohort[[#This Row],[Code]],Codes[],COLUMN(Codes[[#Headers],[Late Pregnancy History]]),FALSE)</f>
        <v>Yes</v>
      </c>
      <c r="R1089" s="1" t="str">
        <f>VLOOKUP(Cohort[[#This Row],[Code]],Codes[],COLUMN(Codes[[#Headers],[Labour History]]),FALSE)</f>
        <v>Yes</v>
      </c>
      <c r="S1089" s="1" t="str">
        <f>VLOOKUP(Cohort[[#This Row],[Code]],Codes[],COLUMN(Codes[[#Headers],[Baby Background Information]]),FALSE)</f>
        <v>Yes</v>
      </c>
      <c r="T1089" s="1" t="str">
        <f>VLOOKUP(Cohort[[#This Row],[Code]],Codes[],COLUMN(Codes[[#Headers],[EPDS]]),FALSE)</f>
        <v>Yes</v>
      </c>
      <c r="U1089" s="1" t="str">
        <f>VLOOKUP(Cohort[[#This Row],[Code]],Codes[],COLUMN(Codes[[#Headers],[Mother''s Medications]]),FALSE)</f>
        <v>Yes</v>
      </c>
      <c r="V1089" s="1" t="str">
        <f>VLOOKUP(Cohort[[#This Row],[Code]],Codes[],COLUMN(Codes[[#Headers],[Baby Medications]]),FALSE)</f>
        <v>Yes</v>
      </c>
      <c r="W1089" s="1" t="str">
        <f>VLOOKUP(Cohort[[#This Row],[Code]],Codes[],COLUMN(Codes[[#Headers],[Obstetric Histpry]]),FALSE)</f>
        <v>Yes</v>
      </c>
      <c r="X1089" s="1" t="str">
        <f>VLOOKUP(Cohort[[#This Row],[Code]],Codes[],COLUMN(Codes[[#Headers],[18 Month Follow on Data]]),FALSE)</f>
        <v>No</v>
      </c>
    </row>
    <row r="1090" spans="1:24" x14ac:dyDescent="0.2">
      <c r="A1090" t="s">
        <v>1103</v>
      </c>
      <c r="B1090">
        <v>0</v>
      </c>
      <c r="C1090">
        <v>0</v>
      </c>
      <c r="D1090">
        <v>1</v>
      </c>
      <c r="E1090">
        <v>0</v>
      </c>
      <c r="F1090">
        <v>0</v>
      </c>
      <c r="G1090">
        <v>0</v>
      </c>
      <c r="H1090">
        <v>0</v>
      </c>
      <c r="I1090" t="str" cm="1">
        <f t="array" ref="I1090">TEXT(SUM(10^Code_Mask*(Cohort[[#This Row],[Fetal Pilot Scans, validated or not]:[Has child had an 18 month assessment.  NB this includes limited data, courtesy assessments etc]]&gt;0)),"0000000")</f>
        <v>1000000</v>
      </c>
      <c r="M1090" s="1" t="str">
        <f>VLOOKUP(Cohort[[#This Row],[Code]],Codes[],COLUMN(Codes[[#Headers],[Meaning]]),FALSE)</f>
        <v>Fetal scan, no other scans, not assessed</v>
      </c>
      <c r="N1090" s="1" t="str">
        <f>VLOOKUP(Cohort[[#This Row],[Code]],Codes[],COLUMN(Codes[[#Headers],[Parents Demographic]]),FALSE)</f>
        <v>Yes</v>
      </c>
      <c r="O1090" s="1" t="str">
        <f>VLOOKUP(Cohort[[#This Row],[Code]],Codes[],COLUMN(Codes[[#Headers],[Mother''s Past Medical History]]),FALSE)</f>
        <v>Yes</v>
      </c>
      <c r="P1090" s="1" t="str">
        <f>VLOOKUP(Cohort[[#This Row],[Code]],Codes[],COLUMN(Codes[[#Headers],[EDD + Mode of Conception]]),FALSE)</f>
        <v>Yes</v>
      </c>
      <c r="Q1090" s="1" t="str">
        <f>VLOOKUP(Cohort[[#This Row],[Code]],Codes[],COLUMN(Codes[[#Headers],[Late Pregnancy History]]),FALSE)</f>
        <v>Yes</v>
      </c>
      <c r="R1090" s="1" t="str">
        <f>VLOOKUP(Cohort[[#This Row],[Code]],Codes[],COLUMN(Codes[[#Headers],[Labour History]]),FALSE)</f>
        <v>Yes</v>
      </c>
      <c r="S1090" s="1" t="str">
        <f>VLOOKUP(Cohort[[#This Row],[Code]],Codes[],COLUMN(Codes[[#Headers],[Baby Background Information]]),FALSE)</f>
        <v>Yes</v>
      </c>
      <c r="T1090" s="1" t="str">
        <f>VLOOKUP(Cohort[[#This Row],[Code]],Codes[],COLUMN(Codes[[#Headers],[EPDS]]),FALSE)</f>
        <v>Yes</v>
      </c>
      <c r="U1090" s="1" t="str">
        <f>VLOOKUP(Cohort[[#This Row],[Code]],Codes[],COLUMN(Codes[[#Headers],[Mother''s Medications]]),FALSE)</f>
        <v>Yes</v>
      </c>
      <c r="V1090" s="1" t="str">
        <f>VLOOKUP(Cohort[[#This Row],[Code]],Codes[],COLUMN(Codes[[#Headers],[Baby Medications]]),FALSE)</f>
        <v>Yes</v>
      </c>
      <c r="W1090" s="1" t="str">
        <f>VLOOKUP(Cohort[[#This Row],[Code]],Codes[],COLUMN(Codes[[#Headers],[Obstetric Histpry]]),FALSE)</f>
        <v>Yes</v>
      </c>
      <c r="X1090" s="1" t="str">
        <f>VLOOKUP(Cohort[[#This Row],[Code]],Codes[],COLUMN(Codes[[#Headers],[18 Month Follow on Data]]),FALSE)</f>
        <v>No</v>
      </c>
    </row>
    <row r="1091" spans="1:24" x14ac:dyDescent="0.2">
      <c r="A1091" t="s">
        <v>1104</v>
      </c>
      <c r="B1091">
        <v>0</v>
      </c>
      <c r="C1091">
        <v>0</v>
      </c>
      <c r="D1091">
        <v>1</v>
      </c>
      <c r="E1091">
        <v>0</v>
      </c>
      <c r="F1091">
        <v>0</v>
      </c>
      <c r="G1091">
        <v>0</v>
      </c>
      <c r="H1091">
        <v>0</v>
      </c>
      <c r="I1091" t="str" cm="1">
        <f t="array" ref="I1091">TEXT(SUM(10^Code_Mask*(Cohort[[#This Row],[Fetal Pilot Scans, validated or not]:[Has child had an 18 month assessment.  NB this includes limited data, courtesy assessments etc]]&gt;0)),"0000000")</f>
        <v>1000000</v>
      </c>
      <c r="M1091" s="1" t="str">
        <f>VLOOKUP(Cohort[[#This Row],[Code]],Codes[],COLUMN(Codes[[#Headers],[Meaning]]),FALSE)</f>
        <v>Fetal scan, no other scans, not assessed</v>
      </c>
      <c r="N1091" s="1" t="str">
        <f>VLOOKUP(Cohort[[#This Row],[Code]],Codes[],COLUMN(Codes[[#Headers],[Parents Demographic]]),FALSE)</f>
        <v>Yes</v>
      </c>
      <c r="O1091" s="1" t="str">
        <f>VLOOKUP(Cohort[[#This Row],[Code]],Codes[],COLUMN(Codes[[#Headers],[Mother''s Past Medical History]]),FALSE)</f>
        <v>Yes</v>
      </c>
      <c r="P1091" s="1" t="str">
        <f>VLOOKUP(Cohort[[#This Row],[Code]],Codes[],COLUMN(Codes[[#Headers],[EDD + Mode of Conception]]),FALSE)</f>
        <v>Yes</v>
      </c>
      <c r="Q1091" s="1" t="str">
        <f>VLOOKUP(Cohort[[#This Row],[Code]],Codes[],COLUMN(Codes[[#Headers],[Late Pregnancy History]]),FALSE)</f>
        <v>Yes</v>
      </c>
      <c r="R1091" s="1" t="str">
        <f>VLOOKUP(Cohort[[#This Row],[Code]],Codes[],COLUMN(Codes[[#Headers],[Labour History]]),FALSE)</f>
        <v>Yes</v>
      </c>
      <c r="S1091" s="1" t="str">
        <f>VLOOKUP(Cohort[[#This Row],[Code]],Codes[],COLUMN(Codes[[#Headers],[Baby Background Information]]),FALSE)</f>
        <v>Yes</v>
      </c>
      <c r="T1091" s="1" t="str">
        <f>VLOOKUP(Cohort[[#This Row],[Code]],Codes[],COLUMN(Codes[[#Headers],[EPDS]]),FALSE)</f>
        <v>Yes</v>
      </c>
      <c r="U1091" s="1" t="str">
        <f>VLOOKUP(Cohort[[#This Row],[Code]],Codes[],COLUMN(Codes[[#Headers],[Mother''s Medications]]),FALSE)</f>
        <v>Yes</v>
      </c>
      <c r="V1091" s="1" t="str">
        <f>VLOOKUP(Cohort[[#This Row],[Code]],Codes[],COLUMN(Codes[[#Headers],[Baby Medications]]),FALSE)</f>
        <v>Yes</v>
      </c>
      <c r="W1091" s="1" t="str">
        <f>VLOOKUP(Cohort[[#This Row],[Code]],Codes[],COLUMN(Codes[[#Headers],[Obstetric Histpry]]),FALSE)</f>
        <v>Yes</v>
      </c>
      <c r="X1091" s="1" t="str">
        <f>VLOOKUP(Cohort[[#This Row],[Code]],Codes[],COLUMN(Codes[[#Headers],[18 Month Follow on Data]]),FALSE)</f>
        <v>No</v>
      </c>
    </row>
    <row r="1092" spans="1:24" x14ac:dyDescent="0.2">
      <c r="A1092" t="s">
        <v>1105</v>
      </c>
      <c r="B1092">
        <v>0</v>
      </c>
      <c r="C1092">
        <v>0</v>
      </c>
      <c r="D1092">
        <v>1</v>
      </c>
      <c r="E1092">
        <v>0</v>
      </c>
      <c r="F1092">
        <v>0</v>
      </c>
      <c r="G1092">
        <v>0</v>
      </c>
      <c r="H1092">
        <v>0</v>
      </c>
      <c r="I1092" t="str" cm="1">
        <f t="array" ref="I1092">TEXT(SUM(10^Code_Mask*(Cohort[[#This Row],[Fetal Pilot Scans, validated or not]:[Has child had an 18 month assessment.  NB this includes limited data, courtesy assessments etc]]&gt;0)),"0000000")</f>
        <v>1000000</v>
      </c>
      <c r="M1092" s="1" t="str">
        <f>VLOOKUP(Cohort[[#This Row],[Code]],Codes[],COLUMN(Codes[[#Headers],[Meaning]]),FALSE)</f>
        <v>Fetal scan, no other scans, not assessed</v>
      </c>
      <c r="N1092" s="1" t="str">
        <f>VLOOKUP(Cohort[[#This Row],[Code]],Codes[],COLUMN(Codes[[#Headers],[Parents Demographic]]),FALSE)</f>
        <v>Yes</v>
      </c>
      <c r="O1092" s="1" t="str">
        <f>VLOOKUP(Cohort[[#This Row],[Code]],Codes[],COLUMN(Codes[[#Headers],[Mother''s Past Medical History]]),FALSE)</f>
        <v>Yes</v>
      </c>
      <c r="P1092" s="1" t="str">
        <f>VLOOKUP(Cohort[[#This Row],[Code]],Codes[],COLUMN(Codes[[#Headers],[EDD + Mode of Conception]]),FALSE)</f>
        <v>Yes</v>
      </c>
      <c r="Q1092" s="1" t="str">
        <f>VLOOKUP(Cohort[[#This Row],[Code]],Codes[],COLUMN(Codes[[#Headers],[Late Pregnancy History]]),FALSE)</f>
        <v>Yes</v>
      </c>
      <c r="R1092" s="1" t="str">
        <f>VLOOKUP(Cohort[[#This Row],[Code]],Codes[],COLUMN(Codes[[#Headers],[Labour History]]),FALSE)</f>
        <v>Yes</v>
      </c>
      <c r="S1092" s="1" t="str">
        <f>VLOOKUP(Cohort[[#This Row],[Code]],Codes[],COLUMN(Codes[[#Headers],[Baby Background Information]]),FALSE)</f>
        <v>Yes</v>
      </c>
      <c r="T1092" s="1" t="str">
        <f>VLOOKUP(Cohort[[#This Row],[Code]],Codes[],COLUMN(Codes[[#Headers],[EPDS]]),FALSE)</f>
        <v>Yes</v>
      </c>
      <c r="U1092" s="1" t="str">
        <f>VLOOKUP(Cohort[[#This Row],[Code]],Codes[],COLUMN(Codes[[#Headers],[Mother''s Medications]]),FALSE)</f>
        <v>Yes</v>
      </c>
      <c r="V1092" s="1" t="str">
        <f>VLOOKUP(Cohort[[#This Row],[Code]],Codes[],COLUMN(Codes[[#Headers],[Baby Medications]]),FALSE)</f>
        <v>Yes</v>
      </c>
      <c r="W1092" s="1" t="str">
        <f>VLOOKUP(Cohort[[#This Row],[Code]],Codes[],COLUMN(Codes[[#Headers],[Obstetric Histpry]]),FALSE)</f>
        <v>Yes</v>
      </c>
      <c r="X1092" s="1" t="str">
        <f>VLOOKUP(Cohort[[#This Row],[Code]],Codes[],COLUMN(Codes[[#Headers],[18 Month Follow on Data]]),FALSE)</f>
        <v>No</v>
      </c>
    </row>
    <row r="1093" spans="1:24" x14ac:dyDescent="0.2">
      <c r="A1093" t="s">
        <v>1106</v>
      </c>
      <c r="B1093">
        <v>0</v>
      </c>
      <c r="C1093">
        <v>0</v>
      </c>
      <c r="D1093">
        <v>1</v>
      </c>
      <c r="E1093">
        <v>0</v>
      </c>
      <c r="F1093">
        <v>0</v>
      </c>
      <c r="G1093">
        <v>0</v>
      </c>
      <c r="H1093">
        <v>0</v>
      </c>
      <c r="I1093" t="str" cm="1">
        <f t="array" ref="I1093">TEXT(SUM(10^Code_Mask*(Cohort[[#This Row],[Fetal Pilot Scans, validated or not]:[Has child had an 18 month assessment.  NB this includes limited data, courtesy assessments etc]]&gt;0)),"0000000")</f>
        <v>1000000</v>
      </c>
      <c r="M1093" s="1" t="str">
        <f>VLOOKUP(Cohort[[#This Row],[Code]],Codes[],COLUMN(Codes[[#Headers],[Meaning]]),FALSE)</f>
        <v>Fetal scan, no other scans, not assessed</v>
      </c>
      <c r="N1093" s="1" t="str">
        <f>VLOOKUP(Cohort[[#This Row],[Code]],Codes[],COLUMN(Codes[[#Headers],[Parents Demographic]]),FALSE)</f>
        <v>Yes</v>
      </c>
      <c r="O1093" s="1" t="str">
        <f>VLOOKUP(Cohort[[#This Row],[Code]],Codes[],COLUMN(Codes[[#Headers],[Mother''s Past Medical History]]),FALSE)</f>
        <v>Yes</v>
      </c>
      <c r="P1093" s="1" t="str">
        <f>VLOOKUP(Cohort[[#This Row],[Code]],Codes[],COLUMN(Codes[[#Headers],[EDD + Mode of Conception]]),FALSE)</f>
        <v>Yes</v>
      </c>
      <c r="Q1093" s="1" t="str">
        <f>VLOOKUP(Cohort[[#This Row],[Code]],Codes[],COLUMN(Codes[[#Headers],[Late Pregnancy History]]),FALSE)</f>
        <v>Yes</v>
      </c>
      <c r="R1093" s="1" t="str">
        <f>VLOOKUP(Cohort[[#This Row],[Code]],Codes[],COLUMN(Codes[[#Headers],[Labour History]]),FALSE)</f>
        <v>Yes</v>
      </c>
      <c r="S1093" s="1" t="str">
        <f>VLOOKUP(Cohort[[#This Row],[Code]],Codes[],COLUMN(Codes[[#Headers],[Baby Background Information]]),FALSE)</f>
        <v>Yes</v>
      </c>
      <c r="T1093" s="1" t="str">
        <f>VLOOKUP(Cohort[[#This Row],[Code]],Codes[],COLUMN(Codes[[#Headers],[EPDS]]),FALSE)</f>
        <v>Yes</v>
      </c>
      <c r="U1093" s="1" t="str">
        <f>VLOOKUP(Cohort[[#This Row],[Code]],Codes[],COLUMN(Codes[[#Headers],[Mother''s Medications]]),FALSE)</f>
        <v>Yes</v>
      </c>
      <c r="V1093" s="1" t="str">
        <f>VLOOKUP(Cohort[[#This Row],[Code]],Codes[],COLUMN(Codes[[#Headers],[Baby Medications]]),FALSE)</f>
        <v>Yes</v>
      </c>
      <c r="W1093" s="1" t="str">
        <f>VLOOKUP(Cohort[[#This Row],[Code]],Codes[],COLUMN(Codes[[#Headers],[Obstetric Histpry]]),FALSE)</f>
        <v>Yes</v>
      </c>
      <c r="X1093" s="1" t="str">
        <f>VLOOKUP(Cohort[[#This Row],[Code]],Codes[],COLUMN(Codes[[#Headers],[18 Month Follow on Data]]),FALSE)</f>
        <v>No</v>
      </c>
    </row>
    <row r="1094" spans="1:24" x14ac:dyDescent="0.2">
      <c r="A1094" t="s">
        <v>1107</v>
      </c>
      <c r="B1094">
        <v>0</v>
      </c>
      <c r="C1094">
        <v>0</v>
      </c>
      <c r="D1094">
        <v>1</v>
      </c>
      <c r="E1094">
        <v>0</v>
      </c>
      <c r="F1094">
        <v>0</v>
      </c>
      <c r="G1094">
        <v>0</v>
      </c>
      <c r="H1094">
        <v>0</v>
      </c>
      <c r="I1094" t="str" cm="1">
        <f t="array" ref="I1094">TEXT(SUM(10^Code_Mask*(Cohort[[#This Row],[Fetal Pilot Scans, validated or not]:[Has child had an 18 month assessment.  NB this includes limited data, courtesy assessments etc]]&gt;0)),"0000000")</f>
        <v>1000000</v>
      </c>
      <c r="M1094" s="1" t="str">
        <f>VLOOKUP(Cohort[[#This Row],[Code]],Codes[],COLUMN(Codes[[#Headers],[Meaning]]),FALSE)</f>
        <v>Fetal scan, no other scans, not assessed</v>
      </c>
      <c r="N1094" s="1" t="str">
        <f>VLOOKUP(Cohort[[#This Row],[Code]],Codes[],COLUMN(Codes[[#Headers],[Parents Demographic]]),FALSE)</f>
        <v>Yes</v>
      </c>
      <c r="O1094" s="1" t="str">
        <f>VLOOKUP(Cohort[[#This Row],[Code]],Codes[],COLUMN(Codes[[#Headers],[Mother''s Past Medical History]]),FALSE)</f>
        <v>Yes</v>
      </c>
      <c r="P1094" s="1" t="str">
        <f>VLOOKUP(Cohort[[#This Row],[Code]],Codes[],COLUMN(Codes[[#Headers],[EDD + Mode of Conception]]),FALSE)</f>
        <v>Yes</v>
      </c>
      <c r="Q1094" s="1" t="str">
        <f>VLOOKUP(Cohort[[#This Row],[Code]],Codes[],COLUMN(Codes[[#Headers],[Late Pregnancy History]]),FALSE)</f>
        <v>Yes</v>
      </c>
      <c r="R1094" s="1" t="str">
        <f>VLOOKUP(Cohort[[#This Row],[Code]],Codes[],COLUMN(Codes[[#Headers],[Labour History]]),FALSE)</f>
        <v>Yes</v>
      </c>
      <c r="S1094" s="1" t="str">
        <f>VLOOKUP(Cohort[[#This Row],[Code]],Codes[],COLUMN(Codes[[#Headers],[Baby Background Information]]),FALSE)</f>
        <v>Yes</v>
      </c>
      <c r="T1094" s="1" t="str">
        <f>VLOOKUP(Cohort[[#This Row],[Code]],Codes[],COLUMN(Codes[[#Headers],[EPDS]]),FALSE)</f>
        <v>Yes</v>
      </c>
      <c r="U1094" s="1" t="str">
        <f>VLOOKUP(Cohort[[#This Row],[Code]],Codes[],COLUMN(Codes[[#Headers],[Mother''s Medications]]),FALSE)</f>
        <v>Yes</v>
      </c>
      <c r="V1094" s="1" t="str">
        <f>VLOOKUP(Cohort[[#This Row],[Code]],Codes[],COLUMN(Codes[[#Headers],[Baby Medications]]),FALSE)</f>
        <v>Yes</v>
      </c>
      <c r="W1094" s="1" t="str">
        <f>VLOOKUP(Cohort[[#This Row],[Code]],Codes[],COLUMN(Codes[[#Headers],[Obstetric Histpry]]),FALSE)</f>
        <v>Yes</v>
      </c>
      <c r="X1094" s="1" t="str">
        <f>VLOOKUP(Cohort[[#This Row],[Code]],Codes[],COLUMN(Codes[[#Headers],[18 Month Follow on Data]]),FALSE)</f>
        <v>No</v>
      </c>
    </row>
    <row r="1095" spans="1:24" x14ac:dyDescent="0.2">
      <c r="A1095" t="s">
        <v>1108</v>
      </c>
      <c r="B1095">
        <v>0</v>
      </c>
      <c r="C1095">
        <v>0</v>
      </c>
      <c r="D1095">
        <v>1</v>
      </c>
      <c r="E1095">
        <v>0</v>
      </c>
      <c r="F1095">
        <v>0</v>
      </c>
      <c r="G1095">
        <v>0</v>
      </c>
      <c r="H1095">
        <v>0</v>
      </c>
      <c r="I1095" t="str" cm="1">
        <f t="array" ref="I1095">TEXT(SUM(10^Code_Mask*(Cohort[[#This Row],[Fetal Pilot Scans, validated or not]:[Has child had an 18 month assessment.  NB this includes limited data, courtesy assessments etc]]&gt;0)),"0000000")</f>
        <v>1000000</v>
      </c>
      <c r="M1095" s="1" t="str">
        <f>VLOOKUP(Cohort[[#This Row],[Code]],Codes[],COLUMN(Codes[[#Headers],[Meaning]]),FALSE)</f>
        <v>Fetal scan, no other scans, not assessed</v>
      </c>
      <c r="N1095" s="1" t="str">
        <f>VLOOKUP(Cohort[[#This Row],[Code]],Codes[],COLUMN(Codes[[#Headers],[Parents Demographic]]),FALSE)</f>
        <v>Yes</v>
      </c>
      <c r="O1095" s="1" t="str">
        <f>VLOOKUP(Cohort[[#This Row],[Code]],Codes[],COLUMN(Codes[[#Headers],[Mother''s Past Medical History]]),FALSE)</f>
        <v>Yes</v>
      </c>
      <c r="P1095" s="1" t="str">
        <f>VLOOKUP(Cohort[[#This Row],[Code]],Codes[],COLUMN(Codes[[#Headers],[EDD + Mode of Conception]]),FALSE)</f>
        <v>Yes</v>
      </c>
      <c r="Q1095" s="1" t="str">
        <f>VLOOKUP(Cohort[[#This Row],[Code]],Codes[],COLUMN(Codes[[#Headers],[Late Pregnancy History]]),FALSE)</f>
        <v>Yes</v>
      </c>
      <c r="R1095" s="1" t="str">
        <f>VLOOKUP(Cohort[[#This Row],[Code]],Codes[],COLUMN(Codes[[#Headers],[Labour History]]),FALSE)</f>
        <v>Yes</v>
      </c>
      <c r="S1095" s="1" t="str">
        <f>VLOOKUP(Cohort[[#This Row],[Code]],Codes[],COLUMN(Codes[[#Headers],[Baby Background Information]]),FALSE)</f>
        <v>Yes</v>
      </c>
      <c r="T1095" s="1" t="str">
        <f>VLOOKUP(Cohort[[#This Row],[Code]],Codes[],COLUMN(Codes[[#Headers],[EPDS]]),FALSE)</f>
        <v>Yes</v>
      </c>
      <c r="U1095" s="1" t="str">
        <f>VLOOKUP(Cohort[[#This Row],[Code]],Codes[],COLUMN(Codes[[#Headers],[Mother''s Medications]]),FALSE)</f>
        <v>Yes</v>
      </c>
      <c r="V1095" s="1" t="str">
        <f>VLOOKUP(Cohort[[#This Row],[Code]],Codes[],COLUMN(Codes[[#Headers],[Baby Medications]]),FALSE)</f>
        <v>Yes</v>
      </c>
      <c r="W1095" s="1" t="str">
        <f>VLOOKUP(Cohort[[#This Row],[Code]],Codes[],COLUMN(Codes[[#Headers],[Obstetric Histpry]]),FALSE)</f>
        <v>Yes</v>
      </c>
      <c r="X1095" s="1" t="str">
        <f>VLOOKUP(Cohort[[#This Row],[Code]],Codes[],COLUMN(Codes[[#Headers],[18 Month Follow on Data]]),FALSE)</f>
        <v>No</v>
      </c>
    </row>
    <row r="1096" spans="1:24" x14ac:dyDescent="0.2">
      <c r="A1096" t="s">
        <v>1109</v>
      </c>
      <c r="B1096">
        <v>0</v>
      </c>
      <c r="C1096">
        <v>0</v>
      </c>
      <c r="D1096">
        <v>1</v>
      </c>
      <c r="E1096">
        <v>0</v>
      </c>
      <c r="F1096">
        <v>0</v>
      </c>
      <c r="G1096">
        <v>0</v>
      </c>
      <c r="H1096">
        <v>0</v>
      </c>
      <c r="I1096" t="str" cm="1">
        <f t="array" ref="I1096">TEXT(SUM(10^Code_Mask*(Cohort[[#This Row],[Fetal Pilot Scans, validated or not]:[Has child had an 18 month assessment.  NB this includes limited data, courtesy assessments etc]]&gt;0)),"0000000")</f>
        <v>1000000</v>
      </c>
      <c r="M1096" s="1" t="str">
        <f>VLOOKUP(Cohort[[#This Row],[Code]],Codes[],COLUMN(Codes[[#Headers],[Meaning]]),FALSE)</f>
        <v>Fetal scan, no other scans, not assessed</v>
      </c>
      <c r="N1096" s="1" t="str">
        <f>VLOOKUP(Cohort[[#This Row],[Code]],Codes[],COLUMN(Codes[[#Headers],[Parents Demographic]]),FALSE)</f>
        <v>Yes</v>
      </c>
      <c r="O1096" s="1" t="str">
        <f>VLOOKUP(Cohort[[#This Row],[Code]],Codes[],COLUMN(Codes[[#Headers],[Mother''s Past Medical History]]),FALSE)</f>
        <v>Yes</v>
      </c>
      <c r="P1096" s="1" t="str">
        <f>VLOOKUP(Cohort[[#This Row],[Code]],Codes[],COLUMN(Codes[[#Headers],[EDD + Mode of Conception]]),FALSE)</f>
        <v>Yes</v>
      </c>
      <c r="Q1096" s="1" t="str">
        <f>VLOOKUP(Cohort[[#This Row],[Code]],Codes[],COLUMN(Codes[[#Headers],[Late Pregnancy History]]),FALSE)</f>
        <v>Yes</v>
      </c>
      <c r="R1096" s="1" t="str">
        <f>VLOOKUP(Cohort[[#This Row],[Code]],Codes[],COLUMN(Codes[[#Headers],[Labour History]]),FALSE)</f>
        <v>Yes</v>
      </c>
      <c r="S1096" s="1" t="str">
        <f>VLOOKUP(Cohort[[#This Row],[Code]],Codes[],COLUMN(Codes[[#Headers],[Baby Background Information]]),FALSE)</f>
        <v>Yes</v>
      </c>
      <c r="T1096" s="1" t="str">
        <f>VLOOKUP(Cohort[[#This Row],[Code]],Codes[],COLUMN(Codes[[#Headers],[EPDS]]),FALSE)</f>
        <v>Yes</v>
      </c>
      <c r="U1096" s="1" t="str">
        <f>VLOOKUP(Cohort[[#This Row],[Code]],Codes[],COLUMN(Codes[[#Headers],[Mother''s Medications]]),FALSE)</f>
        <v>Yes</v>
      </c>
      <c r="V1096" s="1" t="str">
        <f>VLOOKUP(Cohort[[#This Row],[Code]],Codes[],COLUMN(Codes[[#Headers],[Baby Medications]]),FALSE)</f>
        <v>Yes</v>
      </c>
      <c r="W1096" s="1" t="str">
        <f>VLOOKUP(Cohort[[#This Row],[Code]],Codes[],COLUMN(Codes[[#Headers],[Obstetric Histpry]]),FALSE)</f>
        <v>Yes</v>
      </c>
      <c r="X1096" s="1" t="str">
        <f>VLOOKUP(Cohort[[#This Row],[Code]],Codes[],COLUMN(Codes[[#Headers],[18 Month Follow on Data]]),FALSE)</f>
        <v>No</v>
      </c>
    </row>
    <row r="1097" spans="1:24" x14ac:dyDescent="0.2">
      <c r="A1097" t="s">
        <v>1110</v>
      </c>
      <c r="B1097">
        <v>0</v>
      </c>
      <c r="C1097">
        <v>0</v>
      </c>
      <c r="D1097">
        <v>1</v>
      </c>
      <c r="E1097">
        <v>0</v>
      </c>
      <c r="F1097">
        <v>0</v>
      </c>
      <c r="G1097">
        <v>0</v>
      </c>
      <c r="H1097">
        <v>0</v>
      </c>
      <c r="I1097" t="str" cm="1">
        <f t="array" ref="I1097">TEXT(SUM(10^Code_Mask*(Cohort[[#This Row],[Fetal Pilot Scans, validated or not]:[Has child had an 18 month assessment.  NB this includes limited data, courtesy assessments etc]]&gt;0)),"0000000")</f>
        <v>1000000</v>
      </c>
      <c r="M1097" s="1" t="str">
        <f>VLOOKUP(Cohort[[#This Row],[Code]],Codes[],COLUMN(Codes[[#Headers],[Meaning]]),FALSE)</f>
        <v>Fetal scan, no other scans, not assessed</v>
      </c>
      <c r="N1097" s="1" t="str">
        <f>VLOOKUP(Cohort[[#This Row],[Code]],Codes[],COLUMN(Codes[[#Headers],[Parents Demographic]]),FALSE)</f>
        <v>Yes</v>
      </c>
      <c r="O1097" s="1" t="str">
        <f>VLOOKUP(Cohort[[#This Row],[Code]],Codes[],COLUMN(Codes[[#Headers],[Mother''s Past Medical History]]),FALSE)</f>
        <v>Yes</v>
      </c>
      <c r="P1097" s="1" t="str">
        <f>VLOOKUP(Cohort[[#This Row],[Code]],Codes[],COLUMN(Codes[[#Headers],[EDD + Mode of Conception]]),FALSE)</f>
        <v>Yes</v>
      </c>
      <c r="Q1097" s="1" t="str">
        <f>VLOOKUP(Cohort[[#This Row],[Code]],Codes[],COLUMN(Codes[[#Headers],[Late Pregnancy History]]),FALSE)</f>
        <v>Yes</v>
      </c>
      <c r="R1097" s="1" t="str">
        <f>VLOOKUP(Cohort[[#This Row],[Code]],Codes[],COLUMN(Codes[[#Headers],[Labour History]]),FALSE)</f>
        <v>Yes</v>
      </c>
      <c r="S1097" s="1" t="str">
        <f>VLOOKUP(Cohort[[#This Row],[Code]],Codes[],COLUMN(Codes[[#Headers],[Baby Background Information]]),FALSE)</f>
        <v>Yes</v>
      </c>
      <c r="T1097" s="1" t="str">
        <f>VLOOKUP(Cohort[[#This Row],[Code]],Codes[],COLUMN(Codes[[#Headers],[EPDS]]),FALSE)</f>
        <v>Yes</v>
      </c>
      <c r="U1097" s="1" t="str">
        <f>VLOOKUP(Cohort[[#This Row],[Code]],Codes[],COLUMN(Codes[[#Headers],[Mother''s Medications]]),FALSE)</f>
        <v>Yes</v>
      </c>
      <c r="V1097" s="1" t="str">
        <f>VLOOKUP(Cohort[[#This Row],[Code]],Codes[],COLUMN(Codes[[#Headers],[Baby Medications]]),FALSE)</f>
        <v>Yes</v>
      </c>
      <c r="W1097" s="1" t="str">
        <f>VLOOKUP(Cohort[[#This Row],[Code]],Codes[],COLUMN(Codes[[#Headers],[Obstetric Histpry]]),FALSE)</f>
        <v>Yes</v>
      </c>
      <c r="X1097" s="1" t="str">
        <f>VLOOKUP(Cohort[[#This Row],[Code]],Codes[],COLUMN(Codes[[#Headers],[18 Month Follow on Data]]),FALSE)</f>
        <v>No</v>
      </c>
    </row>
    <row r="1098" spans="1:24" x14ac:dyDescent="0.2">
      <c r="A1098" t="s">
        <v>1111</v>
      </c>
      <c r="B1098">
        <v>0</v>
      </c>
      <c r="C1098">
        <v>0</v>
      </c>
      <c r="D1098">
        <v>1</v>
      </c>
      <c r="E1098">
        <v>0</v>
      </c>
      <c r="F1098">
        <v>0</v>
      </c>
      <c r="G1098">
        <v>0</v>
      </c>
      <c r="H1098">
        <v>0</v>
      </c>
      <c r="I1098" t="str" cm="1">
        <f t="array" ref="I1098">TEXT(SUM(10^Code_Mask*(Cohort[[#This Row],[Fetal Pilot Scans, validated or not]:[Has child had an 18 month assessment.  NB this includes limited data, courtesy assessments etc]]&gt;0)),"0000000")</f>
        <v>1000000</v>
      </c>
      <c r="M1098" s="1" t="str">
        <f>VLOOKUP(Cohort[[#This Row],[Code]],Codes[],COLUMN(Codes[[#Headers],[Meaning]]),FALSE)</f>
        <v>Fetal scan, no other scans, not assessed</v>
      </c>
      <c r="N1098" s="1" t="str">
        <f>VLOOKUP(Cohort[[#This Row],[Code]],Codes[],COLUMN(Codes[[#Headers],[Parents Demographic]]),FALSE)</f>
        <v>Yes</v>
      </c>
      <c r="O1098" s="1" t="str">
        <f>VLOOKUP(Cohort[[#This Row],[Code]],Codes[],COLUMN(Codes[[#Headers],[Mother''s Past Medical History]]),FALSE)</f>
        <v>Yes</v>
      </c>
      <c r="P1098" s="1" t="str">
        <f>VLOOKUP(Cohort[[#This Row],[Code]],Codes[],COLUMN(Codes[[#Headers],[EDD + Mode of Conception]]),FALSE)</f>
        <v>Yes</v>
      </c>
      <c r="Q1098" s="1" t="str">
        <f>VLOOKUP(Cohort[[#This Row],[Code]],Codes[],COLUMN(Codes[[#Headers],[Late Pregnancy History]]),FALSE)</f>
        <v>Yes</v>
      </c>
      <c r="R1098" s="1" t="str">
        <f>VLOOKUP(Cohort[[#This Row],[Code]],Codes[],COLUMN(Codes[[#Headers],[Labour History]]),FALSE)</f>
        <v>Yes</v>
      </c>
      <c r="S1098" s="1" t="str">
        <f>VLOOKUP(Cohort[[#This Row],[Code]],Codes[],COLUMN(Codes[[#Headers],[Baby Background Information]]),FALSE)</f>
        <v>Yes</v>
      </c>
      <c r="T1098" s="1" t="str">
        <f>VLOOKUP(Cohort[[#This Row],[Code]],Codes[],COLUMN(Codes[[#Headers],[EPDS]]),FALSE)</f>
        <v>Yes</v>
      </c>
      <c r="U1098" s="1" t="str">
        <f>VLOOKUP(Cohort[[#This Row],[Code]],Codes[],COLUMN(Codes[[#Headers],[Mother''s Medications]]),FALSE)</f>
        <v>Yes</v>
      </c>
      <c r="V1098" s="1" t="str">
        <f>VLOOKUP(Cohort[[#This Row],[Code]],Codes[],COLUMN(Codes[[#Headers],[Baby Medications]]),FALSE)</f>
        <v>Yes</v>
      </c>
      <c r="W1098" s="1" t="str">
        <f>VLOOKUP(Cohort[[#This Row],[Code]],Codes[],COLUMN(Codes[[#Headers],[Obstetric Histpry]]),FALSE)</f>
        <v>Yes</v>
      </c>
      <c r="X1098" s="1" t="str">
        <f>VLOOKUP(Cohort[[#This Row],[Code]],Codes[],COLUMN(Codes[[#Headers],[18 Month Follow on Data]]),FALSE)</f>
        <v>No</v>
      </c>
    </row>
    <row r="1099" spans="1:24" x14ac:dyDescent="0.2">
      <c r="A1099" t="s">
        <v>1112</v>
      </c>
      <c r="B1099">
        <v>0</v>
      </c>
      <c r="C1099">
        <v>0</v>
      </c>
      <c r="D1099">
        <v>1</v>
      </c>
      <c r="E1099">
        <v>0</v>
      </c>
      <c r="F1099">
        <v>0</v>
      </c>
      <c r="G1099">
        <v>0</v>
      </c>
      <c r="H1099">
        <v>0</v>
      </c>
      <c r="I1099" t="str" cm="1">
        <f t="array" ref="I1099">TEXT(SUM(10^Code_Mask*(Cohort[[#This Row],[Fetal Pilot Scans, validated or not]:[Has child had an 18 month assessment.  NB this includes limited data, courtesy assessments etc]]&gt;0)),"0000000")</f>
        <v>1000000</v>
      </c>
      <c r="M1099" s="1" t="str">
        <f>VLOOKUP(Cohort[[#This Row],[Code]],Codes[],COLUMN(Codes[[#Headers],[Meaning]]),FALSE)</f>
        <v>Fetal scan, no other scans, not assessed</v>
      </c>
      <c r="N1099" s="1" t="str">
        <f>VLOOKUP(Cohort[[#This Row],[Code]],Codes[],COLUMN(Codes[[#Headers],[Parents Demographic]]),FALSE)</f>
        <v>Yes</v>
      </c>
      <c r="O1099" s="1" t="str">
        <f>VLOOKUP(Cohort[[#This Row],[Code]],Codes[],COLUMN(Codes[[#Headers],[Mother''s Past Medical History]]),FALSE)</f>
        <v>Yes</v>
      </c>
      <c r="P1099" s="1" t="str">
        <f>VLOOKUP(Cohort[[#This Row],[Code]],Codes[],COLUMN(Codes[[#Headers],[EDD + Mode of Conception]]),FALSE)</f>
        <v>Yes</v>
      </c>
      <c r="Q1099" s="1" t="str">
        <f>VLOOKUP(Cohort[[#This Row],[Code]],Codes[],COLUMN(Codes[[#Headers],[Late Pregnancy History]]),FALSE)</f>
        <v>Yes</v>
      </c>
      <c r="R1099" s="1" t="str">
        <f>VLOOKUP(Cohort[[#This Row],[Code]],Codes[],COLUMN(Codes[[#Headers],[Labour History]]),FALSE)</f>
        <v>Yes</v>
      </c>
      <c r="S1099" s="1" t="str">
        <f>VLOOKUP(Cohort[[#This Row],[Code]],Codes[],COLUMN(Codes[[#Headers],[Baby Background Information]]),FALSE)</f>
        <v>Yes</v>
      </c>
      <c r="T1099" s="1" t="str">
        <f>VLOOKUP(Cohort[[#This Row],[Code]],Codes[],COLUMN(Codes[[#Headers],[EPDS]]),FALSE)</f>
        <v>Yes</v>
      </c>
      <c r="U1099" s="1" t="str">
        <f>VLOOKUP(Cohort[[#This Row],[Code]],Codes[],COLUMN(Codes[[#Headers],[Mother''s Medications]]),FALSE)</f>
        <v>Yes</v>
      </c>
      <c r="V1099" s="1" t="str">
        <f>VLOOKUP(Cohort[[#This Row],[Code]],Codes[],COLUMN(Codes[[#Headers],[Baby Medications]]),FALSE)</f>
        <v>Yes</v>
      </c>
      <c r="W1099" s="1" t="str">
        <f>VLOOKUP(Cohort[[#This Row],[Code]],Codes[],COLUMN(Codes[[#Headers],[Obstetric Histpry]]),FALSE)</f>
        <v>Yes</v>
      </c>
      <c r="X1099" s="1" t="str">
        <f>VLOOKUP(Cohort[[#This Row],[Code]],Codes[],COLUMN(Codes[[#Headers],[18 Month Follow on Data]]),FALSE)</f>
        <v>No</v>
      </c>
    </row>
    <row r="1100" spans="1:24" x14ac:dyDescent="0.2">
      <c r="A1100" t="s">
        <v>1113</v>
      </c>
      <c r="B1100">
        <v>0</v>
      </c>
      <c r="C1100">
        <v>0</v>
      </c>
      <c r="D1100">
        <v>1</v>
      </c>
      <c r="E1100">
        <v>0</v>
      </c>
      <c r="F1100">
        <v>0</v>
      </c>
      <c r="G1100">
        <v>0</v>
      </c>
      <c r="H1100">
        <v>0</v>
      </c>
      <c r="I1100" t="str" cm="1">
        <f t="array" ref="I1100">TEXT(SUM(10^Code_Mask*(Cohort[[#This Row],[Fetal Pilot Scans, validated or not]:[Has child had an 18 month assessment.  NB this includes limited data, courtesy assessments etc]]&gt;0)),"0000000")</f>
        <v>1000000</v>
      </c>
      <c r="M1100" s="1" t="str">
        <f>VLOOKUP(Cohort[[#This Row],[Code]],Codes[],COLUMN(Codes[[#Headers],[Meaning]]),FALSE)</f>
        <v>Fetal scan, no other scans, not assessed</v>
      </c>
      <c r="N1100" s="1" t="str">
        <f>VLOOKUP(Cohort[[#This Row],[Code]],Codes[],COLUMN(Codes[[#Headers],[Parents Demographic]]),FALSE)</f>
        <v>Yes</v>
      </c>
      <c r="O1100" s="1" t="str">
        <f>VLOOKUP(Cohort[[#This Row],[Code]],Codes[],COLUMN(Codes[[#Headers],[Mother''s Past Medical History]]),FALSE)</f>
        <v>Yes</v>
      </c>
      <c r="P1100" s="1" t="str">
        <f>VLOOKUP(Cohort[[#This Row],[Code]],Codes[],COLUMN(Codes[[#Headers],[EDD + Mode of Conception]]),FALSE)</f>
        <v>Yes</v>
      </c>
      <c r="Q1100" s="1" t="str">
        <f>VLOOKUP(Cohort[[#This Row],[Code]],Codes[],COLUMN(Codes[[#Headers],[Late Pregnancy History]]),FALSE)</f>
        <v>Yes</v>
      </c>
      <c r="R1100" s="1" t="str">
        <f>VLOOKUP(Cohort[[#This Row],[Code]],Codes[],COLUMN(Codes[[#Headers],[Labour History]]),FALSE)</f>
        <v>Yes</v>
      </c>
      <c r="S1100" s="1" t="str">
        <f>VLOOKUP(Cohort[[#This Row],[Code]],Codes[],COLUMN(Codes[[#Headers],[Baby Background Information]]),FALSE)</f>
        <v>Yes</v>
      </c>
      <c r="T1100" s="1" t="str">
        <f>VLOOKUP(Cohort[[#This Row],[Code]],Codes[],COLUMN(Codes[[#Headers],[EPDS]]),FALSE)</f>
        <v>Yes</v>
      </c>
      <c r="U1100" s="1" t="str">
        <f>VLOOKUP(Cohort[[#This Row],[Code]],Codes[],COLUMN(Codes[[#Headers],[Mother''s Medications]]),FALSE)</f>
        <v>Yes</v>
      </c>
      <c r="V1100" s="1" t="str">
        <f>VLOOKUP(Cohort[[#This Row],[Code]],Codes[],COLUMN(Codes[[#Headers],[Baby Medications]]),FALSE)</f>
        <v>Yes</v>
      </c>
      <c r="W1100" s="1" t="str">
        <f>VLOOKUP(Cohort[[#This Row],[Code]],Codes[],COLUMN(Codes[[#Headers],[Obstetric Histpry]]),FALSE)</f>
        <v>Yes</v>
      </c>
      <c r="X1100" s="1" t="str">
        <f>VLOOKUP(Cohort[[#This Row],[Code]],Codes[],COLUMN(Codes[[#Headers],[18 Month Follow on Data]]),FALSE)</f>
        <v>No</v>
      </c>
    </row>
    <row r="1101" spans="1:24" x14ac:dyDescent="0.2">
      <c r="A1101" t="s">
        <v>1114</v>
      </c>
      <c r="B1101">
        <v>0</v>
      </c>
      <c r="C1101">
        <v>0</v>
      </c>
      <c r="D1101">
        <v>1</v>
      </c>
      <c r="E1101">
        <v>0</v>
      </c>
      <c r="F1101">
        <v>0</v>
      </c>
      <c r="G1101">
        <v>0</v>
      </c>
      <c r="H1101">
        <v>0</v>
      </c>
      <c r="I1101" t="str" cm="1">
        <f t="array" ref="I1101">TEXT(SUM(10^Code_Mask*(Cohort[[#This Row],[Fetal Pilot Scans, validated or not]:[Has child had an 18 month assessment.  NB this includes limited data, courtesy assessments etc]]&gt;0)),"0000000")</f>
        <v>1000000</v>
      </c>
      <c r="M1101" s="1" t="str">
        <f>VLOOKUP(Cohort[[#This Row],[Code]],Codes[],COLUMN(Codes[[#Headers],[Meaning]]),FALSE)</f>
        <v>Fetal scan, no other scans, not assessed</v>
      </c>
      <c r="N1101" s="1" t="str">
        <f>VLOOKUP(Cohort[[#This Row],[Code]],Codes[],COLUMN(Codes[[#Headers],[Parents Demographic]]),FALSE)</f>
        <v>Yes</v>
      </c>
      <c r="O1101" s="1" t="str">
        <f>VLOOKUP(Cohort[[#This Row],[Code]],Codes[],COLUMN(Codes[[#Headers],[Mother''s Past Medical History]]),FALSE)</f>
        <v>Yes</v>
      </c>
      <c r="P1101" s="1" t="str">
        <f>VLOOKUP(Cohort[[#This Row],[Code]],Codes[],COLUMN(Codes[[#Headers],[EDD + Mode of Conception]]),FALSE)</f>
        <v>Yes</v>
      </c>
      <c r="Q1101" s="1" t="str">
        <f>VLOOKUP(Cohort[[#This Row],[Code]],Codes[],COLUMN(Codes[[#Headers],[Late Pregnancy History]]),FALSE)</f>
        <v>Yes</v>
      </c>
      <c r="R1101" s="1" t="str">
        <f>VLOOKUP(Cohort[[#This Row],[Code]],Codes[],COLUMN(Codes[[#Headers],[Labour History]]),FALSE)</f>
        <v>Yes</v>
      </c>
      <c r="S1101" s="1" t="str">
        <f>VLOOKUP(Cohort[[#This Row],[Code]],Codes[],COLUMN(Codes[[#Headers],[Baby Background Information]]),FALSE)</f>
        <v>Yes</v>
      </c>
      <c r="T1101" s="1" t="str">
        <f>VLOOKUP(Cohort[[#This Row],[Code]],Codes[],COLUMN(Codes[[#Headers],[EPDS]]),FALSE)</f>
        <v>Yes</v>
      </c>
      <c r="U1101" s="1" t="str">
        <f>VLOOKUP(Cohort[[#This Row],[Code]],Codes[],COLUMN(Codes[[#Headers],[Mother''s Medications]]),FALSE)</f>
        <v>Yes</v>
      </c>
      <c r="V1101" s="1" t="str">
        <f>VLOOKUP(Cohort[[#This Row],[Code]],Codes[],COLUMN(Codes[[#Headers],[Baby Medications]]),FALSE)</f>
        <v>Yes</v>
      </c>
      <c r="W1101" s="1" t="str">
        <f>VLOOKUP(Cohort[[#This Row],[Code]],Codes[],COLUMN(Codes[[#Headers],[Obstetric Histpry]]),FALSE)</f>
        <v>Yes</v>
      </c>
      <c r="X1101" s="1" t="str">
        <f>VLOOKUP(Cohort[[#This Row],[Code]],Codes[],COLUMN(Codes[[#Headers],[18 Month Follow on Data]]),FALSE)</f>
        <v>No</v>
      </c>
    </row>
    <row r="1102" spans="1:24" x14ac:dyDescent="0.2">
      <c r="A1102" t="s">
        <v>1115</v>
      </c>
      <c r="B1102">
        <v>0</v>
      </c>
      <c r="C1102">
        <v>0</v>
      </c>
      <c r="D1102">
        <v>1</v>
      </c>
      <c r="E1102">
        <v>0</v>
      </c>
      <c r="F1102">
        <v>0</v>
      </c>
      <c r="G1102">
        <v>0</v>
      </c>
      <c r="H1102">
        <v>0</v>
      </c>
      <c r="I1102" t="str" cm="1">
        <f t="array" ref="I1102">TEXT(SUM(10^Code_Mask*(Cohort[[#This Row],[Fetal Pilot Scans, validated or not]:[Has child had an 18 month assessment.  NB this includes limited data, courtesy assessments etc]]&gt;0)),"0000000")</f>
        <v>1000000</v>
      </c>
      <c r="M1102" s="1" t="str">
        <f>VLOOKUP(Cohort[[#This Row],[Code]],Codes[],COLUMN(Codes[[#Headers],[Meaning]]),FALSE)</f>
        <v>Fetal scan, no other scans, not assessed</v>
      </c>
      <c r="N1102" s="1" t="str">
        <f>VLOOKUP(Cohort[[#This Row],[Code]],Codes[],COLUMN(Codes[[#Headers],[Parents Demographic]]),FALSE)</f>
        <v>Yes</v>
      </c>
      <c r="O1102" s="1" t="str">
        <f>VLOOKUP(Cohort[[#This Row],[Code]],Codes[],COLUMN(Codes[[#Headers],[Mother''s Past Medical History]]),FALSE)</f>
        <v>Yes</v>
      </c>
      <c r="P1102" s="1" t="str">
        <f>VLOOKUP(Cohort[[#This Row],[Code]],Codes[],COLUMN(Codes[[#Headers],[EDD + Mode of Conception]]),FALSE)</f>
        <v>Yes</v>
      </c>
      <c r="Q1102" s="1" t="str">
        <f>VLOOKUP(Cohort[[#This Row],[Code]],Codes[],COLUMN(Codes[[#Headers],[Late Pregnancy History]]),FALSE)</f>
        <v>Yes</v>
      </c>
      <c r="R1102" s="1" t="str">
        <f>VLOOKUP(Cohort[[#This Row],[Code]],Codes[],COLUMN(Codes[[#Headers],[Labour History]]),FALSE)</f>
        <v>Yes</v>
      </c>
      <c r="S1102" s="1" t="str">
        <f>VLOOKUP(Cohort[[#This Row],[Code]],Codes[],COLUMN(Codes[[#Headers],[Baby Background Information]]),FALSE)</f>
        <v>Yes</v>
      </c>
      <c r="T1102" s="1" t="str">
        <f>VLOOKUP(Cohort[[#This Row],[Code]],Codes[],COLUMN(Codes[[#Headers],[EPDS]]),FALSE)</f>
        <v>Yes</v>
      </c>
      <c r="U1102" s="1" t="str">
        <f>VLOOKUP(Cohort[[#This Row],[Code]],Codes[],COLUMN(Codes[[#Headers],[Mother''s Medications]]),FALSE)</f>
        <v>Yes</v>
      </c>
      <c r="V1102" s="1" t="str">
        <f>VLOOKUP(Cohort[[#This Row],[Code]],Codes[],COLUMN(Codes[[#Headers],[Baby Medications]]),FALSE)</f>
        <v>Yes</v>
      </c>
      <c r="W1102" s="1" t="str">
        <f>VLOOKUP(Cohort[[#This Row],[Code]],Codes[],COLUMN(Codes[[#Headers],[Obstetric Histpry]]),FALSE)</f>
        <v>Yes</v>
      </c>
      <c r="X1102" s="1" t="str">
        <f>VLOOKUP(Cohort[[#This Row],[Code]],Codes[],COLUMN(Codes[[#Headers],[18 Month Follow on Data]]),FALSE)</f>
        <v>No</v>
      </c>
    </row>
    <row r="1103" spans="1:24" x14ac:dyDescent="0.2">
      <c r="A1103" t="s">
        <v>1116</v>
      </c>
      <c r="B1103">
        <v>0</v>
      </c>
      <c r="C1103">
        <v>0</v>
      </c>
      <c r="D1103">
        <v>1</v>
      </c>
      <c r="E1103">
        <v>0</v>
      </c>
      <c r="F1103">
        <v>0</v>
      </c>
      <c r="G1103">
        <v>0</v>
      </c>
      <c r="H1103">
        <v>0</v>
      </c>
      <c r="I1103" t="str" cm="1">
        <f t="array" ref="I1103">TEXT(SUM(10^Code_Mask*(Cohort[[#This Row],[Fetal Pilot Scans, validated or not]:[Has child had an 18 month assessment.  NB this includes limited data, courtesy assessments etc]]&gt;0)),"0000000")</f>
        <v>1000000</v>
      </c>
      <c r="M1103" s="1" t="str">
        <f>VLOOKUP(Cohort[[#This Row],[Code]],Codes[],COLUMN(Codes[[#Headers],[Meaning]]),FALSE)</f>
        <v>Fetal scan, no other scans, not assessed</v>
      </c>
      <c r="N1103" s="1" t="str">
        <f>VLOOKUP(Cohort[[#This Row],[Code]],Codes[],COLUMN(Codes[[#Headers],[Parents Demographic]]),FALSE)</f>
        <v>Yes</v>
      </c>
      <c r="O1103" s="1" t="str">
        <f>VLOOKUP(Cohort[[#This Row],[Code]],Codes[],COLUMN(Codes[[#Headers],[Mother''s Past Medical History]]),FALSE)</f>
        <v>Yes</v>
      </c>
      <c r="P1103" s="1" t="str">
        <f>VLOOKUP(Cohort[[#This Row],[Code]],Codes[],COLUMN(Codes[[#Headers],[EDD + Mode of Conception]]),FALSE)</f>
        <v>Yes</v>
      </c>
      <c r="Q1103" s="1" t="str">
        <f>VLOOKUP(Cohort[[#This Row],[Code]],Codes[],COLUMN(Codes[[#Headers],[Late Pregnancy History]]),FALSE)</f>
        <v>Yes</v>
      </c>
      <c r="R1103" s="1" t="str">
        <f>VLOOKUP(Cohort[[#This Row],[Code]],Codes[],COLUMN(Codes[[#Headers],[Labour History]]),FALSE)</f>
        <v>Yes</v>
      </c>
      <c r="S1103" s="1" t="str">
        <f>VLOOKUP(Cohort[[#This Row],[Code]],Codes[],COLUMN(Codes[[#Headers],[Baby Background Information]]),FALSE)</f>
        <v>Yes</v>
      </c>
      <c r="T1103" s="1" t="str">
        <f>VLOOKUP(Cohort[[#This Row],[Code]],Codes[],COLUMN(Codes[[#Headers],[EPDS]]),FALSE)</f>
        <v>Yes</v>
      </c>
      <c r="U1103" s="1" t="str">
        <f>VLOOKUP(Cohort[[#This Row],[Code]],Codes[],COLUMN(Codes[[#Headers],[Mother''s Medications]]),FALSE)</f>
        <v>Yes</v>
      </c>
      <c r="V1103" s="1" t="str">
        <f>VLOOKUP(Cohort[[#This Row],[Code]],Codes[],COLUMN(Codes[[#Headers],[Baby Medications]]),FALSE)</f>
        <v>Yes</v>
      </c>
      <c r="W1103" s="1" t="str">
        <f>VLOOKUP(Cohort[[#This Row],[Code]],Codes[],COLUMN(Codes[[#Headers],[Obstetric Histpry]]),FALSE)</f>
        <v>Yes</v>
      </c>
      <c r="X1103" s="1" t="str">
        <f>VLOOKUP(Cohort[[#This Row],[Code]],Codes[],COLUMN(Codes[[#Headers],[18 Month Follow on Data]]),FALSE)</f>
        <v>No</v>
      </c>
    </row>
    <row r="1104" spans="1:24" x14ac:dyDescent="0.2">
      <c r="A1104" t="s">
        <v>1117</v>
      </c>
      <c r="B1104">
        <v>0</v>
      </c>
      <c r="C1104">
        <v>0</v>
      </c>
      <c r="D1104">
        <v>1</v>
      </c>
      <c r="E1104">
        <v>0</v>
      </c>
      <c r="F1104">
        <v>0</v>
      </c>
      <c r="G1104">
        <v>0</v>
      </c>
      <c r="H1104">
        <v>0</v>
      </c>
      <c r="I1104" t="str" cm="1">
        <f t="array" ref="I1104">TEXT(SUM(10^Code_Mask*(Cohort[[#This Row],[Fetal Pilot Scans, validated or not]:[Has child had an 18 month assessment.  NB this includes limited data, courtesy assessments etc]]&gt;0)),"0000000")</f>
        <v>1000000</v>
      </c>
      <c r="M1104" s="1" t="str">
        <f>VLOOKUP(Cohort[[#This Row],[Code]],Codes[],COLUMN(Codes[[#Headers],[Meaning]]),FALSE)</f>
        <v>Fetal scan, no other scans, not assessed</v>
      </c>
      <c r="N1104" s="1" t="str">
        <f>VLOOKUP(Cohort[[#This Row],[Code]],Codes[],COLUMN(Codes[[#Headers],[Parents Demographic]]),FALSE)</f>
        <v>Yes</v>
      </c>
      <c r="O1104" s="1" t="str">
        <f>VLOOKUP(Cohort[[#This Row],[Code]],Codes[],COLUMN(Codes[[#Headers],[Mother''s Past Medical History]]),FALSE)</f>
        <v>Yes</v>
      </c>
      <c r="P1104" s="1" t="str">
        <f>VLOOKUP(Cohort[[#This Row],[Code]],Codes[],COLUMN(Codes[[#Headers],[EDD + Mode of Conception]]),FALSE)</f>
        <v>Yes</v>
      </c>
      <c r="Q1104" s="1" t="str">
        <f>VLOOKUP(Cohort[[#This Row],[Code]],Codes[],COLUMN(Codes[[#Headers],[Late Pregnancy History]]),FALSE)</f>
        <v>Yes</v>
      </c>
      <c r="R1104" s="1" t="str">
        <f>VLOOKUP(Cohort[[#This Row],[Code]],Codes[],COLUMN(Codes[[#Headers],[Labour History]]),FALSE)</f>
        <v>Yes</v>
      </c>
      <c r="S1104" s="1" t="str">
        <f>VLOOKUP(Cohort[[#This Row],[Code]],Codes[],COLUMN(Codes[[#Headers],[Baby Background Information]]),FALSE)</f>
        <v>Yes</v>
      </c>
      <c r="T1104" s="1" t="str">
        <f>VLOOKUP(Cohort[[#This Row],[Code]],Codes[],COLUMN(Codes[[#Headers],[EPDS]]),FALSE)</f>
        <v>Yes</v>
      </c>
      <c r="U1104" s="1" t="str">
        <f>VLOOKUP(Cohort[[#This Row],[Code]],Codes[],COLUMN(Codes[[#Headers],[Mother''s Medications]]),FALSE)</f>
        <v>Yes</v>
      </c>
      <c r="V1104" s="1" t="str">
        <f>VLOOKUP(Cohort[[#This Row],[Code]],Codes[],COLUMN(Codes[[#Headers],[Baby Medications]]),FALSE)</f>
        <v>Yes</v>
      </c>
      <c r="W1104" s="1" t="str">
        <f>VLOOKUP(Cohort[[#This Row],[Code]],Codes[],COLUMN(Codes[[#Headers],[Obstetric Histpry]]),FALSE)</f>
        <v>Yes</v>
      </c>
      <c r="X1104" s="1" t="str">
        <f>VLOOKUP(Cohort[[#This Row],[Code]],Codes[],COLUMN(Codes[[#Headers],[18 Month Follow on Data]]),FALSE)</f>
        <v>No</v>
      </c>
    </row>
    <row r="1105" spans="1:24" x14ac:dyDescent="0.2">
      <c r="A1105" t="s">
        <v>1118</v>
      </c>
      <c r="B1105">
        <v>0</v>
      </c>
      <c r="C1105">
        <v>0</v>
      </c>
      <c r="D1105">
        <v>1</v>
      </c>
      <c r="E1105">
        <v>0</v>
      </c>
      <c r="F1105">
        <v>0</v>
      </c>
      <c r="G1105">
        <v>0</v>
      </c>
      <c r="H1105">
        <v>0</v>
      </c>
      <c r="I1105" t="str" cm="1">
        <f t="array" ref="I1105">TEXT(SUM(10^Code_Mask*(Cohort[[#This Row],[Fetal Pilot Scans, validated or not]:[Has child had an 18 month assessment.  NB this includes limited data, courtesy assessments etc]]&gt;0)),"0000000")</f>
        <v>1000000</v>
      </c>
      <c r="M1105" s="1" t="str">
        <f>VLOOKUP(Cohort[[#This Row],[Code]],Codes[],COLUMN(Codes[[#Headers],[Meaning]]),FALSE)</f>
        <v>Fetal scan, no other scans, not assessed</v>
      </c>
      <c r="N1105" s="1" t="str">
        <f>VLOOKUP(Cohort[[#This Row],[Code]],Codes[],COLUMN(Codes[[#Headers],[Parents Demographic]]),FALSE)</f>
        <v>Yes</v>
      </c>
      <c r="O1105" s="1" t="str">
        <f>VLOOKUP(Cohort[[#This Row],[Code]],Codes[],COLUMN(Codes[[#Headers],[Mother''s Past Medical History]]),FALSE)</f>
        <v>Yes</v>
      </c>
      <c r="P1105" s="1" t="str">
        <f>VLOOKUP(Cohort[[#This Row],[Code]],Codes[],COLUMN(Codes[[#Headers],[EDD + Mode of Conception]]),FALSE)</f>
        <v>Yes</v>
      </c>
      <c r="Q1105" s="1" t="str">
        <f>VLOOKUP(Cohort[[#This Row],[Code]],Codes[],COLUMN(Codes[[#Headers],[Late Pregnancy History]]),FALSE)</f>
        <v>Yes</v>
      </c>
      <c r="R1105" s="1" t="str">
        <f>VLOOKUP(Cohort[[#This Row],[Code]],Codes[],COLUMN(Codes[[#Headers],[Labour History]]),FALSE)</f>
        <v>Yes</v>
      </c>
      <c r="S1105" s="1" t="str">
        <f>VLOOKUP(Cohort[[#This Row],[Code]],Codes[],COLUMN(Codes[[#Headers],[Baby Background Information]]),FALSE)</f>
        <v>Yes</v>
      </c>
      <c r="T1105" s="1" t="str">
        <f>VLOOKUP(Cohort[[#This Row],[Code]],Codes[],COLUMN(Codes[[#Headers],[EPDS]]),FALSE)</f>
        <v>Yes</v>
      </c>
      <c r="U1105" s="1" t="str">
        <f>VLOOKUP(Cohort[[#This Row],[Code]],Codes[],COLUMN(Codes[[#Headers],[Mother''s Medications]]),FALSE)</f>
        <v>Yes</v>
      </c>
      <c r="V1105" s="1" t="str">
        <f>VLOOKUP(Cohort[[#This Row],[Code]],Codes[],COLUMN(Codes[[#Headers],[Baby Medications]]),FALSE)</f>
        <v>Yes</v>
      </c>
      <c r="W1105" s="1" t="str">
        <f>VLOOKUP(Cohort[[#This Row],[Code]],Codes[],COLUMN(Codes[[#Headers],[Obstetric Histpry]]),FALSE)</f>
        <v>Yes</v>
      </c>
      <c r="X1105" s="1" t="str">
        <f>VLOOKUP(Cohort[[#This Row],[Code]],Codes[],COLUMN(Codes[[#Headers],[18 Month Follow on Data]]),FALSE)</f>
        <v>No</v>
      </c>
    </row>
    <row r="1106" spans="1:24" x14ac:dyDescent="0.2">
      <c r="A1106" t="s">
        <v>1119</v>
      </c>
      <c r="B1106">
        <v>0</v>
      </c>
      <c r="C1106">
        <v>0</v>
      </c>
      <c r="D1106">
        <v>0</v>
      </c>
      <c r="E1106">
        <v>1</v>
      </c>
      <c r="F1106">
        <v>0</v>
      </c>
      <c r="G1106">
        <v>0</v>
      </c>
      <c r="H1106">
        <v>0</v>
      </c>
      <c r="I1106" t="str" cm="1">
        <f t="array" ref="I1106">TEXT(SUM(10^Code_Mask*(Cohort[[#This Row],[Fetal Pilot Scans, validated or not]:[Has child had an 18 month assessment.  NB this includes limited data, courtesy assessments etc]]&gt;0)),"0000000")</f>
        <v>0100000</v>
      </c>
      <c r="M1106" s="1" t="str">
        <f>VLOOKUP(Cohort[[#This Row],[Code]],Codes[],COLUMN(Codes[[#Headers],[Meaning]]),FALSE)</f>
        <v>Term scan, not assessed</v>
      </c>
      <c r="N1106" s="1" t="str">
        <f>VLOOKUP(Cohort[[#This Row],[Code]],Codes[],COLUMN(Codes[[#Headers],[Parents Demographic]]),FALSE)</f>
        <v>Yes</v>
      </c>
      <c r="O1106" s="1" t="str">
        <f>VLOOKUP(Cohort[[#This Row],[Code]],Codes[],COLUMN(Codes[[#Headers],[Mother''s Past Medical History]]),FALSE)</f>
        <v>Yes</v>
      </c>
      <c r="P1106" s="1" t="str">
        <f>VLOOKUP(Cohort[[#This Row],[Code]],Codes[],COLUMN(Codes[[#Headers],[EDD + Mode of Conception]]),FALSE)</f>
        <v>Yes</v>
      </c>
      <c r="Q1106" s="1" t="str">
        <f>VLOOKUP(Cohort[[#This Row],[Code]],Codes[],COLUMN(Codes[[#Headers],[Late Pregnancy History]]),FALSE)</f>
        <v>Yes</v>
      </c>
      <c r="R1106" s="1" t="str">
        <f>VLOOKUP(Cohort[[#This Row],[Code]],Codes[],COLUMN(Codes[[#Headers],[Labour History]]),FALSE)</f>
        <v>Yes</v>
      </c>
      <c r="S1106" s="1" t="str">
        <f>VLOOKUP(Cohort[[#This Row],[Code]],Codes[],COLUMN(Codes[[#Headers],[Baby Background Information]]),FALSE)</f>
        <v>Yes</v>
      </c>
      <c r="T1106" s="1" t="str">
        <f>VLOOKUP(Cohort[[#This Row],[Code]],Codes[],COLUMN(Codes[[#Headers],[EPDS]]),FALSE)</f>
        <v>Yes</v>
      </c>
      <c r="U1106" s="1" t="str">
        <f>VLOOKUP(Cohort[[#This Row],[Code]],Codes[],COLUMN(Codes[[#Headers],[Mother''s Medications]]),FALSE)</f>
        <v>Yes</v>
      </c>
      <c r="V1106" s="1" t="str">
        <f>VLOOKUP(Cohort[[#This Row],[Code]],Codes[],COLUMN(Codes[[#Headers],[Baby Medications]]),FALSE)</f>
        <v>Yes</v>
      </c>
      <c r="W1106" s="1" t="str">
        <f>VLOOKUP(Cohort[[#This Row],[Code]],Codes[],COLUMN(Codes[[#Headers],[Obstetric Histpry]]),FALSE)</f>
        <v>Yes</v>
      </c>
      <c r="X1106" s="1" t="str">
        <f>VLOOKUP(Cohort[[#This Row],[Code]],Codes[],COLUMN(Codes[[#Headers],[18 Month Follow on Data]]),FALSE)</f>
        <v>No</v>
      </c>
    </row>
    <row r="1107" spans="1:24" x14ac:dyDescent="0.2">
      <c r="A1107" t="s">
        <v>1120</v>
      </c>
      <c r="B1107">
        <v>0</v>
      </c>
      <c r="C1107">
        <v>0</v>
      </c>
      <c r="D1107">
        <v>1</v>
      </c>
      <c r="E1107">
        <v>0</v>
      </c>
      <c r="F1107">
        <v>0</v>
      </c>
      <c r="G1107">
        <v>0</v>
      </c>
      <c r="H1107">
        <v>0</v>
      </c>
      <c r="I1107" t="str" cm="1">
        <f t="array" ref="I1107">TEXT(SUM(10^Code_Mask*(Cohort[[#This Row],[Fetal Pilot Scans, validated or not]:[Has child had an 18 month assessment.  NB this includes limited data, courtesy assessments etc]]&gt;0)),"0000000")</f>
        <v>1000000</v>
      </c>
      <c r="M1107" s="1" t="str">
        <f>VLOOKUP(Cohort[[#This Row],[Code]],Codes[],COLUMN(Codes[[#Headers],[Meaning]]),FALSE)</f>
        <v>Fetal scan, no other scans, not assessed</v>
      </c>
      <c r="N1107" s="1" t="str">
        <f>VLOOKUP(Cohort[[#This Row],[Code]],Codes[],COLUMN(Codes[[#Headers],[Parents Demographic]]),FALSE)</f>
        <v>Yes</v>
      </c>
      <c r="O1107" s="1" t="str">
        <f>VLOOKUP(Cohort[[#This Row],[Code]],Codes[],COLUMN(Codes[[#Headers],[Mother''s Past Medical History]]),FALSE)</f>
        <v>Yes</v>
      </c>
      <c r="P1107" s="1" t="str">
        <f>VLOOKUP(Cohort[[#This Row],[Code]],Codes[],COLUMN(Codes[[#Headers],[EDD + Mode of Conception]]),FALSE)</f>
        <v>Yes</v>
      </c>
      <c r="Q1107" s="1" t="str">
        <f>VLOOKUP(Cohort[[#This Row],[Code]],Codes[],COLUMN(Codes[[#Headers],[Late Pregnancy History]]),FALSE)</f>
        <v>Yes</v>
      </c>
      <c r="R1107" s="1" t="str">
        <f>VLOOKUP(Cohort[[#This Row],[Code]],Codes[],COLUMN(Codes[[#Headers],[Labour History]]),FALSE)</f>
        <v>Yes</v>
      </c>
      <c r="S1107" s="1" t="str">
        <f>VLOOKUP(Cohort[[#This Row],[Code]],Codes[],COLUMN(Codes[[#Headers],[Baby Background Information]]),FALSE)</f>
        <v>Yes</v>
      </c>
      <c r="T1107" s="1" t="str">
        <f>VLOOKUP(Cohort[[#This Row],[Code]],Codes[],COLUMN(Codes[[#Headers],[EPDS]]),FALSE)</f>
        <v>Yes</v>
      </c>
      <c r="U1107" s="1" t="str">
        <f>VLOOKUP(Cohort[[#This Row],[Code]],Codes[],COLUMN(Codes[[#Headers],[Mother''s Medications]]),FALSE)</f>
        <v>Yes</v>
      </c>
      <c r="V1107" s="1" t="str">
        <f>VLOOKUP(Cohort[[#This Row],[Code]],Codes[],COLUMN(Codes[[#Headers],[Baby Medications]]),FALSE)</f>
        <v>Yes</v>
      </c>
      <c r="W1107" s="1" t="str">
        <f>VLOOKUP(Cohort[[#This Row],[Code]],Codes[],COLUMN(Codes[[#Headers],[Obstetric Histpry]]),FALSE)</f>
        <v>Yes</v>
      </c>
      <c r="X1107" s="1" t="str">
        <f>VLOOKUP(Cohort[[#This Row],[Code]],Codes[],COLUMN(Codes[[#Headers],[18 Month Follow on Data]]),FALSE)</f>
        <v>No</v>
      </c>
    </row>
    <row r="1108" spans="1:24" x14ac:dyDescent="0.2">
      <c r="A1108" t="s">
        <v>1121</v>
      </c>
      <c r="B1108">
        <v>0</v>
      </c>
      <c r="C1108">
        <v>0</v>
      </c>
      <c r="D1108">
        <v>1</v>
      </c>
      <c r="E1108">
        <v>0</v>
      </c>
      <c r="F1108">
        <v>0</v>
      </c>
      <c r="G1108">
        <v>0</v>
      </c>
      <c r="H1108">
        <v>0</v>
      </c>
      <c r="I1108" t="str" cm="1">
        <f t="array" ref="I1108">TEXT(SUM(10^Code_Mask*(Cohort[[#This Row],[Fetal Pilot Scans, validated or not]:[Has child had an 18 month assessment.  NB this includes limited data, courtesy assessments etc]]&gt;0)),"0000000")</f>
        <v>1000000</v>
      </c>
      <c r="M1108" s="1" t="str">
        <f>VLOOKUP(Cohort[[#This Row],[Code]],Codes[],COLUMN(Codes[[#Headers],[Meaning]]),FALSE)</f>
        <v>Fetal scan, no other scans, not assessed</v>
      </c>
      <c r="N1108" s="1" t="str">
        <f>VLOOKUP(Cohort[[#This Row],[Code]],Codes[],COLUMN(Codes[[#Headers],[Parents Demographic]]),FALSE)</f>
        <v>Yes</v>
      </c>
      <c r="O1108" s="1" t="str">
        <f>VLOOKUP(Cohort[[#This Row],[Code]],Codes[],COLUMN(Codes[[#Headers],[Mother''s Past Medical History]]),FALSE)</f>
        <v>Yes</v>
      </c>
      <c r="P1108" s="1" t="str">
        <f>VLOOKUP(Cohort[[#This Row],[Code]],Codes[],COLUMN(Codes[[#Headers],[EDD + Mode of Conception]]),FALSE)</f>
        <v>Yes</v>
      </c>
      <c r="Q1108" s="1" t="str">
        <f>VLOOKUP(Cohort[[#This Row],[Code]],Codes[],COLUMN(Codes[[#Headers],[Late Pregnancy History]]),FALSE)</f>
        <v>Yes</v>
      </c>
      <c r="R1108" s="1" t="str">
        <f>VLOOKUP(Cohort[[#This Row],[Code]],Codes[],COLUMN(Codes[[#Headers],[Labour History]]),FALSE)</f>
        <v>Yes</v>
      </c>
      <c r="S1108" s="1" t="str">
        <f>VLOOKUP(Cohort[[#This Row],[Code]],Codes[],COLUMN(Codes[[#Headers],[Baby Background Information]]),FALSE)</f>
        <v>Yes</v>
      </c>
      <c r="T1108" s="1" t="str">
        <f>VLOOKUP(Cohort[[#This Row],[Code]],Codes[],COLUMN(Codes[[#Headers],[EPDS]]),FALSE)</f>
        <v>Yes</v>
      </c>
      <c r="U1108" s="1" t="str">
        <f>VLOOKUP(Cohort[[#This Row],[Code]],Codes[],COLUMN(Codes[[#Headers],[Mother''s Medications]]),FALSE)</f>
        <v>Yes</v>
      </c>
      <c r="V1108" s="1" t="str">
        <f>VLOOKUP(Cohort[[#This Row],[Code]],Codes[],COLUMN(Codes[[#Headers],[Baby Medications]]),FALSE)</f>
        <v>Yes</v>
      </c>
      <c r="W1108" s="1" t="str">
        <f>VLOOKUP(Cohort[[#This Row],[Code]],Codes[],COLUMN(Codes[[#Headers],[Obstetric Histpry]]),FALSE)</f>
        <v>Yes</v>
      </c>
      <c r="X1108" s="1" t="str">
        <f>VLOOKUP(Cohort[[#This Row],[Code]],Codes[],COLUMN(Codes[[#Headers],[18 Month Follow on Data]]),FALSE)</f>
        <v>No</v>
      </c>
    </row>
    <row r="1109" spans="1:24" x14ac:dyDescent="0.2">
      <c r="A1109" t="s">
        <v>1122</v>
      </c>
      <c r="B1109">
        <v>0</v>
      </c>
      <c r="C1109">
        <v>0</v>
      </c>
      <c r="D1109">
        <v>1</v>
      </c>
      <c r="E1109">
        <v>0</v>
      </c>
      <c r="F1109">
        <v>0</v>
      </c>
      <c r="G1109">
        <v>0</v>
      </c>
      <c r="H1109">
        <v>0</v>
      </c>
      <c r="I1109" t="str" cm="1">
        <f t="array" ref="I1109">TEXT(SUM(10^Code_Mask*(Cohort[[#This Row],[Fetal Pilot Scans, validated or not]:[Has child had an 18 month assessment.  NB this includes limited data, courtesy assessments etc]]&gt;0)),"0000000")</f>
        <v>1000000</v>
      </c>
      <c r="M1109" s="1" t="str">
        <f>VLOOKUP(Cohort[[#This Row],[Code]],Codes[],COLUMN(Codes[[#Headers],[Meaning]]),FALSE)</f>
        <v>Fetal scan, no other scans, not assessed</v>
      </c>
      <c r="N1109" s="1" t="str">
        <f>VLOOKUP(Cohort[[#This Row],[Code]],Codes[],COLUMN(Codes[[#Headers],[Parents Demographic]]),FALSE)</f>
        <v>Yes</v>
      </c>
      <c r="O1109" s="1" t="str">
        <f>VLOOKUP(Cohort[[#This Row],[Code]],Codes[],COLUMN(Codes[[#Headers],[Mother''s Past Medical History]]),FALSE)</f>
        <v>Yes</v>
      </c>
      <c r="P1109" s="1" t="str">
        <f>VLOOKUP(Cohort[[#This Row],[Code]],Codes[],COLUMN(Codes[[#Headers],[EDD + Mode of Conception]]),FALSE)</f>
        <v>Yes</v>
      </c>
      <c r="Q1109" s="1" t="str">
        <f>VLOOKUP(Cohort[[#This Row],[Code]],Codes[],COLUMN(Codes[[#Headers],[Late Pregnancy History]]),FALSE)</f>
        <v>Yes</v>
      </c>
      <c r="R1109" s="1" t="str">
        <f>VLOOKUP(Cohort[[#This Row],[Code]],Codes[],COLUMN(Codes[[#Headers],[Labour History]]),FALSE)</f>
        <v>Yes</v>
      </c>
      <c r="S1109" s="1" t="str">
        <f>VLOOKUP(Cohort[[#This Row],[Code]],Codes[],COLUMN(Codes[[#Headers],[Baby Background Information]]),FALSE)</f>
        <v>Yes</v>
      </c>
      <c r="T1109" s="1" t="str">
        <f>VLOOKUP(Cohort[[#This Row],[Code]],Codes[],COLUMN(Codes[[#Headers],[EPDS]]),FALSE)</f>
        <v>Yes</v>
      </c>
      <c r="U1109" s="1" t="str">
        <f>VLOOKUP(Cohort[[#This Row],[Code]],Codes[],COLUMN(Codes[[#Headers],[Mother''s Medications]]),FALSE)</f>
        <v>Yes</v>
      </c>
      <c r="V1109" s="1" t="str">
        <f>VLOOKUP(Cohort[[#This Row],[Code]],Codes[],COLUMN(Codes[[#Headers],[Baby Medications]]),FALSE)</f>
        <v>Yes</v>
      </c>
      <c r="W1109" s="1" t="str">
        <f>VLOOKUP(Cohort[[#This Row],[Code]],Codes[],COLUMN(Codes[[#Headers],[Obstetric Histpry]]),FALSE)</f>
        <v>Yes</v>
      </c>
      <c r="X1109" s="1" t="str">
        <f>VLOOKUP(Cohort[[#This Row],[Code]],Codes[],COLUMN(Codes[[#Headers],[18 Month Follow on Data]]),FALSE)</f>
        <v>No</v>
      </c>
    </row>
    <row r="1110" spans="1:24" x14ac:dyDescent="0.2">
      <c r="A1110" t="s">
        <v>1123</v>
      </c>
      <c r="B1110">
        <v>0</v>
      </c>
      <c r="C1110">
        <v>0</v>
      </c>
      <c r="D1110">
        <v>2</v>
      </c>
      <c r="E1110">
        <v>1</v>
      </c>
      <c r="F1110">
        <v>0</v>
      </c>
      <c r="G1110">
        <v>0</v>
      </c>
      <c r="H1110">
        <v>0</v>
      </c>
      <c r="I1110" t="str" cm="1">
        <f t="array" ref="I1110">TEXT(SUM(10^Code_Mask*(Cohort[[#This Row],[Fetal Pilot Scans, validated or not]:[Has child had an 18 month assessment.  NB this includes limited data, courtesy assessments etc]]&gt;0)),"0000000")</f>
        <v>1100000</v>
      </c>
      <c r="M1110" s="1" t="str">
        <f>VLOOKUP(Cohort[[#This Row],[Code]],Codes[],COLUMN(Codes[[#Headers],[Meaning]]),FALSE)</f>
        <v>Fetal scan + term scan, not assessed</v>
      </c>
      <c r="N1110" s="1" t="str">
        <f>VLOOKUP(Cohort[[#This Row],[Code]],Codes[],COLUMN(Codes[[#Headers],[Parents Demographic]]),FALSE)</f>
        <v>Yes</v>
      </c>
      <c r="O1110" s="1" t="str">
        <f>VLOOKUP(Cohort[[#This Row],[Code]],Codes[],COLUMN(Codes[[#Headers],[Mother''s Past Medical History]]),FALSE)</f>
        <v>Yes</v>
      </c>
      <c r="P1110" s="1" t="str">
        <f>VLOOKUP(Cohort[[#This Row],[Code]],Codes[],COLUMN(Codes[[#Headers],[EDD + Mode of Conception]]),FALSE)</f>
        <v>Yes</v>
      </c>
      <c r="Q1110" s="1" t="str">
        <f>VLOOKUP(Cohort[[#This Row],[Code]],Codes[],COLUMN(Codes[[#Headers],[Late Pregnancy History]]),FALSE)</f>
        <v>Yes</v>
      </c>
      <c r="R1110" s="1" t="str">
        <f>VLOOKUP(Cohort[[#This Row],[Code]],Codes[],COLUMN(Codes[[#Headers],[Labour History]]),FALSE)</f>
        <v>Yes</v>
      </c>
      <c r="S1110" s="1" t="str">
        <f>VLOOKUP(Cohort[[#This Row],[Code]],Codes[],COLUMN(Codes[[#Headers],[Baby Background Information]]),FALSE)</f>
        <v>Yes</v>
      </c>
      <c r="T1110" s="1" t="str">
        <f>VLOOKUP(Cohort[[#This Row],[Code]],Codes[],COLUMN(Codes[[#Headers],[EPDS]]),FALSE)</f>
        <v>Yes</v>
      </c>
      <c r="U1110" s="1" t="str">
        <f>VLOOKUP(Cohort[[#This Row],[Code]],Codes[],COLUMN(Codes[[#Headers],[Mother''s Medications]]),FALSE)</f>
        <v>Yes</v>
      </c>
      <c r="V1110" s="1" t="str">
        <f>VLOOKUP(Cohort[[#This Row],[Code]],Codes[],COLUMN(Codes[[#Headers],[Baby Medications]]),FALSE)</f>
        <v>Yes</v>
      </c>
      <c r="W1110" s="1" t="str">
        <f>VLOOKUP(Cohort[[#This Row],[Code]],Codes[],COLUMN(Codes[[#Headers],[Obstetric Histpry]]),FALSE)</f>
        <v>Yes</v>
      </c>
      <c r="X1110" s="1" t="str">
        <f>VLOOKUP(Cohort[[#This Row],[Code]],Codes[],COLUMN(Codes[[#Headers],[18 Month Follow on Data]]),FALSE)</f>
        <v>No</v>
      </c>
    </row>
    <row r="1111" spans="1:24" x14ac:dyDescent="0.2">
      <c r="A1111" t="s">
        <v>1124</v>
      </c>
      <c r="B1111">
        <v>0</v>
      </c>
      <c r="C1111">
        <v>0</v>
      </c>
      <c r="D1111">
        <v>1</v>
      </c>
      <c r="E1111">
        <v>0</v>
      </c>
      <c r="F1111">
        <v>0</v>
      </c>
      <c r="G1111">
        <v>0</v>
      </c>
      <c r="H1111">
        <v>0</v>
      </c>
      <c r="I1111" t="str" cm="1">
        <f t="array" ref="I1111">TEXT(SUM(10^Code_Mask*(Cohort[[#This Row],[Fetal Pilot Scans, validated or not]:[Has child had an 18 month assessment.  NB this includes limited data, courtesy assessments etc]]&gt;0)),"0000000")</f>
        <v>1000000</v>
      </c>
      <c r="M1111" s="1" t="str">
        <f>VLOOKUP(Cohort[[#This Row],[Code]],Codes[],COLUMN(Codes[[#Headers],[Meaning]]),FALSE)</f>
        <v>Fetal scan, no other scans, not assessed</v>
      </c>
      <c r="N1111" s="1" t="str">
        <f>VLOOKUP(Cohort[[#This Row],[Code]],Codes[],COLUMN(Codes[[#Headers],[Parents Demographic]]),FALSE)</f>
        <v>Yes</v>
      </c>
      <c r="O1111" s="1" t="str">
        <f>VLOOKUP(Cohort[[#This Row],[Code]],Codes[],COLUMN(Codes[[#Headers],[Mother''s Past Medical History]]),FALSE)</f>
        <v>Yes</v>
      </c>
      <c r="P1111" s="1" t="str">
        <f>VLOOKUP(Cohort[[#This Row],[Code]],Codes[],COLUMN(Codes[[#Headers],[EDD + Mode of Conception]]),FALSE)</f>
        <v>Yes</v>
      </c>
      <c r="Q1111" s="1" t="str">
        <f>VLOOKUP(Cohort[[#This Row],[Code]],Codes[],COLUMN(Codes[[#Headers],[Late Pregnancy History]]),FALSE)</f>
        <v>Yes</v>
      </c>
      <c r="R1111" s="1" t="str">
        <f>VLOOKUP(Cohort[[#This Row],[Code]],Codes[],COLUMN(Codes[[#Headers],[Labour History]]),FALSE)</f>
        <v>Yes</v>
      </c>
      <c r="S1111" s="1" t="str">
        <f>VLOOKUP(Cohort[[#This Row],[Code]],Codes[],COLUMN(Codes[[#Headers],[Baby Background Information]]),FALSE)</f>
        <v>Yes</v>
      </c>
      <c r="T1111" s="1" t="str">
        <f>VLOOKUP(Cohort[[#This Row],[Code]],Codes[],COLUMN(Codes[[#Headers],[EPDS]]),FALSE)</f>
        <v>Yes</v>
      </c>
      <c r="U1111" s="1" t="str">
        <f>VLOOKUP(Cohort[[#This Row],[Code]],Codes[],COLUMN(Codes[[#Headers],[Mother''s Medications]]),FALSE)</f>
        <v>Yes</v>
      </c>
      <c r="V1111" s="1" t="str">
        <f>VLOOKUP(Cohort[[#This Row],[Code]],Codes[],COLUMN(Codes[[#Headers],[Baby Medications]]),FALSE)</f>
        <v>Yes</v>
      </c>
      <c r="W1111" s="1" t="str">
        <f>VLOOKUP(Cohort[[#This Row],[Code]],Codes[],COLUMN(Codes[[#Headers],[Obstetric Histpry]]),FALSE)</f>
        <v>Yes</v>
      </c>
      <c r="X1111" s="1" t="str">
        <f>VLOOKUP(Cohort[[#This Row],[Code]],Codes[],COLUMN(Codes[[#Headers],[18 Month Follow on Data]]),FALSE)</f>
        <v>No</v>
      </c>
    </row>
    <row r="1112" spans="1:24" x14ac:dyDescent="0.2">
      <c r="A1112" t="s">
        <v>1125</v>
      </c>
      <c r="B1112">
        <v>0</v>
      </c>
      <c r="C1112">
        <v>0</v>
      </c>
      <c r="D1112">
        <v>1</v>
      </c>
      <c r="E1112">
        <v>0</v>
      </c>
      <c r="F1112">
        <v>0</v>
      </c>
      <c r="G1112">
        <v>0</v>
      </c>
      <c r="H1112">
        <v>0</v>
      </c>
      <c r="I1112" t="str" cm="1">
        <f t="array" ref="I1112">TEXT(SUM(10^Code_Mask*(Cohort[[#This Row],[Fetal Pilot Scans, validated or not]:[Has child had an 18 month assessment.  NB this includes limited data, courtesy assessments etc]]&gt;0)),"0000000")</f>
        <v>1000000</v>
      </c>
      <c r="M1112" s="1" t="str">
        <f>VLOOKUP(Cohort[[#This Row],[Code]],Codes[],COLUMN(Codes[[#Headers],[Meaning]]),FALSE)</f>
        <v>Fetal scan, no other scans, not assessed</v>
      </c>
      <c r="N1112" s="1" t="str">
        <f>VLOOKUP(Cohort[[#This Row],[Code]],Codes[],COLUMN(Codes[[#Headers],[Parents Demographic]]),FALSE)</f>
        <v>Yes</v>
      </c>
      <c r="O1112" s="1" t="str">
        <f>VLOOKUP(Cohort[[#This Row],[Code]],Codes[],COLUMN(Codes[[#Headers],[Mother''s Past Medical History]]),FALSE)</f>
        <v>Yes</v>
      </c>
      <c r="P1112" s="1" t="str">
        <f>VLOOKUP(Cohort[[#This Row],[Code]],Codes[],COLUMN(Codes[[#Headers],[EDD + Mode of Conception]]),FALSE)</f>
        <v>Yes</v>
      </c>
      <c r="Q1112" s="1" t="str">
        <f>VLOOKUP(Cohort[[#This Row],[Code]],Codes[],COLUMN(Codes[[#Headers],[Late Pregnancy History]]),FALSE)</f>
        <v>Yes</v>
      </c>
      <c r="R1112" s="1" t="str">
        <f>VLOOKUP(Cohort[[#This Row],[Code]],Codes[],COLUMN(Codes[[#Headers],[Labour History]]),FALSE)</f>
        <v>Yes</v>
      </c>
      <c r="S1112" s="1" t="str">
        <f>VLOOKUP(Cohort[[#This Row],[Code]],Codes[],COLUMN(Codes[[#Headers],[Baby Background Information]]),FALSE)</f>
        <v>Yes</v>
      </c>
      <c r="T1112" s="1" t="str">
        <f>VLOOKUP(Cohort[[#This Row],[Code]],Codes[],COLUMN(Codes[[#Headers],[EPDS]]),FALSE)</f>
        <v>Yes</v>
      </c>
      <c r="U1112" s="1" t="str">
        <f>VLOOKUP(Cohort[[#This Row],[Code]],Codes[],COLUMN(Codes[[#Headers],[Mother''s Medications]]),FALSE)</f>
        <v>Yes</v>
      </c>
      <c r="V1112" s="1" t="str">
        <f>VLOOKUP(Cohort[[#This Row],[Code]],Codes[],COLUMN(Codes[[#Headers],[Baby Medications]]),FALSE)</f>
        <v>Yes</v>
      </c>
      <c r="W1112" s="1" t="str">
        <f>VLOOKUP(Cohort[[#This Row],[Code]],Codes[],COLUMN(Codes[[#Headers],[Obstetric Histpry]]),FALSE)</f>
        <v>Yes</v>
      </c>
      <c r="X1112" s="1" t="str">
        <f>VLOOKUP(Cohort[[#This Row],[Code]],Codes[],COLUMN(Codes[[#Headers],[18 Month Follow on Data]]),FALSE)</f>
        <v>No</v>
      </c>
    </row>
    <row r="1113" spans="1:24" x14ac:dyDescent="0.2">
      <c r="A1113" t="s">
        <v>1126</v>
      </c>
      <c r="B1113">
        <v>0</v>
      </c>
      <c r="C1113">
        <v>0</v>
      </c>
      <c r="D1113">
        <v>1</v>
      </c>
      <c r="E1113">
        <v>0</v>
      </c>
      <c r="F1113">
        <v>0</v>
      </c>
      <c r="G1113">
        <v>0</v>
      </c>
      <c r="H1113">
        <v>0</v>
      </c>
      <c r="I1113" t="str" cm="1">
        <f t="array" ref="I1113">TEXT(SUM(10^Code_Mask*(Cohort[[#This Row],[Fetal Pilot Scans, validated or not]:[Has child had an 18 month assessment.  NB this includes limited data, courtesy assessments etc]]&gt;0)),"0000000")</f>
        <v>1000000</v>
      </c>
      <c r="M1113" s="1" t="str">
        <f>VLOOKUP(Cohort[[#This Row],[Code]],Codes[],COLUMN(Codes[[#Headers],[Meaning]]),FALSE)</f>
        <v>Fetal scan, no other scans, not assessed</v>
      </c>
      <c r="N1113" s="1" t="str">
        <f>VLOOKUP(Cohort[[#This Row],[Code]],Codes[],COLUMN(Codes[[#Headers],[Parents Demographic]]),FALSE)</f>
        <v>Yes</v>
      </c>
      <c r="O1113" s="1" t="str">
        <f>VLOOKUP(Cohort[[#This Row],[Code]],Codes[],COLUMN(Codes[[#Headers],[Mother''s Past Medical History]]),FALSE)</f>
        <v>Yes</v>
      </c>
      <c r="P1113" s="1" t="str">
        <f>VLOOKUP(Cohort[[#This Row],[Code]],Codes[],COLUMN(Codes[[#Headers],[EDD + Mode of Conception]]),FALSE)</f>
        <v>Yes</v>
      </c>
      <c r="Q1113" s="1" t="str">
        <f>VLOOKUP(Cohort[[#This Row],[Code]],Codes[],COLUMN(Codes[[#Headers],[Late Pregnancy History]]),FALSE)</f>
        <v>Yes</v>
      </c>
      <c r="R1113" s="1" t="str">
        <f>VLOOKUP(Cohort[[#This Row],[Code]],Codes[],COLUMN(Codes[[#Headers],[Labour History]]),FALSE)</f>
        <v>Yes</v>
      </c>
      <c r="S1113" s="1" t="str">
        <f>VLOOKUP(Cohort[[#This Row],[Code]],Codes[],COLUMN(Codes[[#Headers],[Baby Background Information]]),FALSE)</f>
        <v>Yes</v>
      </c>
      <c r="T1113" s="1" t="str">
        <f>VLOOKUP(Cohort[[#This Row],[Code]],Codes[],COLUMN(Codes[[#Headers],[EPDS]]),FALSE)</f>
        <v>Yes</v>
      </c>
      <c r="U1113" s="1" t="str">
        <f>VLOOKUP(Cohort[[#This Row],[Code]],Codes[],COLUMN(Codes[[#Headers],[Mother''s Medications]]),FALSE)</f>
        <v>Yes</v>
      </c>
      <c r="V1113" s="1" t="str">
        <f>VLOOKUP(Cohort[[#This Row],[Code]],Codes[],COLUMN(Codes[[#Headers],[Baby Medications]]),FALSE)</f>
        <v>Yes</v>
      </c>
      <c r="W1113" s="1" t="str">
        <f>VLOOKUP(Cohort[[#This Row],[Code]],Codes[],COLUMN(Codes[[#Headers],[Obstetric Histpry]]),FALSE)</f>
        <v>Yes</v>
      </c>
      <c r="X1113" s="1" t="str">
        <f>VLOOKUP(Cohort[[#This Row],[Code]],Codes[],COLUMN(Codes[[#Headers],[18 Month Follow on Data]]),FALSE)</f>
        <v>No</v>
      </c>
    </row>
    <row r="1114" spans="1:24" x14ac:dyDescent="0.2">
      <c r="A1114" t="s">
        <v>1127</v>
      </c>
      <c r="B1114">
        <v>0</v>
      </c>
      <c r="C1114">
        <v>0</v>
      </c>
      <c r="D1114">
        <v>1</v>
      </c>
      <c r="E1114">
        <v>0</v>
      </c>
      <c r="F1114">
        <v>0</v>
      </c>
      <c r="G1114">
        <v>0</v>
      </c>
      <c r="H1114">
        <v>0</v>
      </c>
      <c r="I1114" t="str" cm="1">
        <f t="array" ref="I1114">TEXT(SUM(10^Code_Mask*(Cohort[[#This Row],[Fetal Pilot Scans, validated or not]:[Has child had an 18 month assessment.  NB this includes limited data, courtesy assessments etc]]&gt;0)),"0000000")</f>
        <v>1000000</v>
      </c>
      <c r="M1114" s="1" t="str">
        <f>VLOOKUP(Cohort[[#This Row],[Code]],Codes[],COLUMN(Codes[[#Headers],[Meaning]]),FALSE)</f>
        <v>Fetal scan, no other scans, not assessed</v>
      </c>
      <c r="N1114" s="1" t="str">
        <f>VLOOKUP(Cohort[[#This Row],[Code]],Codes[],COLUMN(Codes[[#Headers],[Parents Demographic]]),FALSE)</f>
        <v>Yes</v>
      </c>
      <c r="O1114" s="1" t="str">
        <f>VLOOKUP(Cohort[[#This Row],[Code]],Codes[],COLUMN(Codes[[#Headers],[Mother''s Past Medical History]]),FALSE)</f>
        <v>Yes</v>
      </c>
      <c r="P1114" s="1" t="str">
        <f>VLOOKUP(Cohort[[#This Row],[Code]],Codes[],COLUMN(Codes[[#Headers],[EDD + Mode of Conception]]),FALSE)</f>
        <v>Yes</v>
      </c>
      <c r="Q1114" s="1" t="str">
        <f>VLOOKUP(Cohort[[#This Row],[Code]],Codes[],COLUMN(Codes[[#Headers],[Late Pregnancy History]]),FALSE)</f>
        <v>Yes</v>
      </c>
      <c r="R1114" s="1" t="str">
        <f>VLOOKUP(Cohort[[#This Row],[Code]],Codes[],COLUMN(Codes[[#Headers],[Labour History]]),FALSE)</f>
        <v>Yes</v>
      </c>
      <c r="S1114" s="1" t="str">
        <f>VLOOKUP(Cohort[[#This Row],[Code]],Codes[],COLUMN(Codes[[#Headers],[Baby Background Information]]),FALSE)</f>
        <v>Yes</v>
      </c>
      <c r="T1114" s="1" t="str">
        <f>VLOOKUP(Cohort[[#This Row],[Code]],Codes[],COLUMN(Codes[[#Headers],[EPDS]]),FALSE)</f>
        <v>Yes</v>
      </c>
      <c r="U1114" s="1" t="str">
        <f>VLOOKUP(Cohort[[#This Row],[Code]],Codes[],COLUMN(Codes[[#Headers],[Mother''s Medications]]),FALSE)</f>
        <v>Yes</v>
      </c>
      <c r="V1114" s="1" t="str">
        <f>VLOOKUP(Cohort[[#This Row],[Code]],Codes[],COLUMN(Codes[[#Headers],[Baby Medications]]),FALSE)</f>
        <v>Yes</v>
      </c>
      <c r="W1114" s="1" t="str">
        <f>VLOOKUP(Cohort[[#This Row],[Code]],Codes[],COLUMN(Codes[[#Headers],[Obstetric Histpry]]),FALSE)</f>
        <v>Yes</v>
      </c>
      <c r="X1114" s="1" t="str">
        <f>VLOOKUP(Cohort[[#This Row],[Code]],Codes[],COLUMN(Codes[[#Headers],[18 Month Follow on Data]]),FALSE)</f>
        <v>No</v>
      </c>
    </row>
    <row r="1115" spans="1:24" x14ac:dyDescent="0.2">
      <c r="A1115" t="s">
        <v>1128</v>
      </c>
      <c r="B1115">
        <v>0</v>
      </c>
      <c r="C1115">
        <v>0</v>
      </c>
      <c r="D1115">
        <v>1</v>
      </c>
      <c r="E1115">
        <v>0</v>
      </c>
      <c r="F1115">
        <v>0</v>
      </c>
      <c r="G1115">
        <v>0</v>
      </c>
      <c r="H1115">
        <v>0</v>
      </c>
      <c r="I1115" t="str" cm="1">
        <f t="array" ref="I1115">TEXT(SUM(10^Code_Mask*(Cohort[[#This Row],[Fetal Pilot Scans, validated or not]:[Has child had an 18 month assessment.  NB this includes limited data, courtesy assessments etc]]&gt;0)),"0000000")</f>
        <v>1000000</v>
      </c>
      <c r="M1115" s="1" t="str">
        <f>VLOOKUP(Cohort[[#This Row],[Code]],Codes[],COLUMN(Codes[[#Headers],[Meaning]]),FALSE)</f>
        <v>Fetal scan, no other scans, not assessed</v>
      </c>
      <c r="N1115" s="1" t="str">
        <f>VLOOKUP(Cohort[[#This Row],[Code]],Codes[],COLUMN(Codes[[#Headers],[Parents Demographic]]),FALSE)</f>
        <v>Yes</v>
      </c>
      <c r="O1115" s="1" t="str">
        <f>VLOOKUP(Cohort[[#This Row],[Code]],Codes[],COLUMN(Codes[[#Headers],[Mother''s Past Medical History]]),FALSE)</f>
        <v>Yes</v>
      </c>
      <c r="P1115" s="1" t="str">
        <f>VLOOKUP(Cohort[[#This Row],[Code]],Codes[],COLUMN(Codes[[#Headers],[EDD + Mode of Conception]]),FALSE)</f>
        <v>Yes</v>
      </c>
      <c r="Q1115" s="1" t="str">
        <f>VLOOKUP(Cohort[[#This Row],[Code]],Codes[],COLUMN(Codes[[#Headers],[Late Pregnancy History]]),FALSE)</f>
        <v>Yes</v>
      </c>
      <c r="R1115" s="1" t="str">
        <f>VLOOKUP(Cohort[[#This Row],[Code]],Codes[],COLUMN(Codes[[#Headers],[Labour History]]),FALSE)</f>
        <v>Yes</v>
      </c>
      <c r="S1115" s="1" t="str">
        <f>VLOOKUP(Cohort[[#This Row],[Code]],Codes[],COLUMN(Codes[[#Headers],[Baby Background Information]]),FALSE)</f>
        <v>Yes</v>
      </c>
      <c r="T1115" s="1" t="str">
        <f>VLOOKUP(Cohort[[#This Row],[Code]],Codes[],COLUMN(Codes[[#Headers],[EPDS]]),FALSE)</f>
        <v>Yes</v>
      </c>
      <c r="U1115" s="1" t="str">
        <f>VLOOKUP(Cohort[[#This Row],[Code]],Codes[],COLUMN(Codes[[#Headers],[Mother''s Medications]]),FALSE)</f>
        <v>Yes</v>
      </c>
      <c r="V1115" s="1" t="str">
        <f>VLOOKUP(Cohort[[#This Row],[Code]],Codes[],COLUMN(Codes[[#Headers],[Baby Medications]]),FALSE)</f>
        <v>Yes</v>
      </c>
      <c r="W1115" s="1" t="str">
        <f>VLOOKUP(Cohort[[#This Row],[Code]],Codes[],COLUMN(Codes[[#Headers],[Obstetric Histpry]]),FALSE)</f>
        <v>Yes</v>
      </c>
      <c r="X1115" s="1" t="str">
        <f>VLOOKUP(Cohort[[#This Row],[Code]],Codes[],COLUMN(Codes[[#Headers],[18 Month Follow on Data]]),FALSE)</f>
        <v>No</v>
      </c>
    </row>
    <row r="1116" spans="1:24" x14ac:dyDescent="0.2">
      <c r="A1116" t="s">
        <v>1129</v>
      </c>
      <c r="B1116">
        <v>0</v>
      </c>
      <c r="C1116">
        <v>0</v>
      </c>
      <c r="D1116">
        <v>1</v>
      </c>
      <c r="E1116">
        <v>0</v>
      </c>
      <c r="F1116">
        <v>0</v>
      </c>
      <c r="G1116">
        <v>0</v>
      </c>
      <c r="H1116">
        <v>0</v>
      </c>
      <c r="I1116" t="str" cm="1">
        <f t="array" ref="I1116">TEXT(SUM(10^Code_Mask*(Cohort[[#This Row],[Fetal Pilot Scans, validated or not]:[Has child had an 18 month assessment.  NB this includes limited data, courtesy assessments etc]]&gt;0)),"0000000")</f>
        <v>1000000</v>
      </c>
      <c r="M1116" s="1" t="str">
        <f>VLOOKUP(Cohort[[#This Row],[Code]],Codes[],COLUMN(Codes[[#Headers],[Meaning]]),FALSE)</f>
        <v>Fetal scan, no other scans, not assessed</v>
      </c>
      <c r="N1116" s="1" t="str">
        <f>VLOOKUP(Cohort[[#This Row],[Code]],Codes[],COLUMN(Codes[[#Headers],[Parents Demographic]]),FALSE)</f>
        <v>Yes</v>
      </c>
      <c r="O1116" s="1" t="str">
        <f>VLOOKUP(Cohort[[#This Row],[Code]],Codes[],COLUMN(Codes[[#Headers],[Mother''s Past Medical History]]),FALSE)</f>
        <v>Yes</v>
      </c>
      <c r="P1116" s="1" t="str">
        <f>VLOOKUP(Cohort[[#This Row],[Code]],Codes[],COLUMN(Codes[[#Headers],[EDD + Mode of Conception]]),FALSE)</f>
        <v>Yes</v>
      </c>
      <c r="Q1116" s="1" t="str">
        <f>VLOOKUP(Cohort[[#This Row],[Code]],Codes[],COLUMN(Codes[[#Headers],[Late Pregnancy History]]),FALSE)</f>
        <v>Yes</v>
      </c>
      <c r="R1116" s="1" t="str">
        <f>VLOOKUP(Cohort[[#This Row],[Code]],Codes[],COLUMN(Codes[[#Headers],[Labour History]]),FALSE)</f>
        <v>Yes</v>
      </c>
      <c r="S1116" s="1" t="str">
        <f>VLOOKUP(Cohort[[#This Row],[Code]],Codes[],COLUMN(Codes[[#Headers],[Baby Background Information]]),FALSE)</f>
        <v>Yes</v>
      </c>
      <c r="T1116" s="1" t="str">
        <f>VLOOKUP(Cohort[[#This Row],[Code]],Codes[],COLUMN(Codes[[#Headers],[EPDS]]),FALSE)</f>
        <v>Yes</v>
      </c>
      <c r="U1116" s="1" t="str">
        <f>VLOOKUP(Cohort[[#This Row],[Code]],Codes[],COLUMN(Codes[[#Headers],[Mother''s Medications]]),FALSE)</f>
        <v>Yes</v>
      </c>
      <c r="V1116" s="1" t="str">
        <f>VLOOKUP(Cohort[[#This Row],[Code]],Codes[],COLUMN(Codes[[#Headers],[Baby Medications]]),FALSE)</f>
        <v>Yes</v>
      </c>
      <c r="W1116" s="1" t="str">
        <f>VLOOKUP(Cohort[[#This Row],[Code]],Codes[],COLUMN(Codes[[#Headers],[Obstetric Histpry]]),FALSE)</f>
        <v>Yes</v>
      </c>
      <c r="X1116" s="1" t="str">
        <f>VLOOKUP(Cohort[[#This Row],[Code]],Codes[],COLUMN(Codes[[#Headers],[18 Month Follow on Data]]),FALSE)</f>
        <v>No</v>
      </c>
    </row>
    <row r="1117" spans="1:24" x14ac:dyDescent="0.2">
      <c r="A1117" t="s">
        <v>1130</v>
      </c>
      <c r="B1117">
        <v>0</v>
      </c>
      <c r="C1117">
        <v>0</v>
      </c>
      <c r="D1117">
        <v>1</v>
      </c>
      <c r="E1117">
        <v>0</v>
      </c>
      <c r="F1117">
        <v>0</v>
      </c>
      <c r="G1117">
        <v>0</v>
      </c>
      <c r="H1117">
        <v>0</v>
      </c>
      <c r="I1117" t="str" cm="1">
        <f t="array" ref="I1117">TEXT(SUM(10^Code_Mask*(Cohort[[#This Row],[Fetal Pilot Scans, validated or not]:[Has child had an 18 month assessment.  NB this includes limited data, courtesy assessments etc]]&gt;0)),"0000000")</f>
        <v>1000000</v>
      </c>
      <c r="M1117" s="1" t="str">
        <f>VLOOKUP(Cohort[[#This Row],[Code]],Codes[],COLUMN(Codes[[#Headers],[Meaning]]),FALSE)</f>
        <v>Fetal scan, no other scans, not assessed</v>
      </c>
      <c r="N1117" s="1" t="str">
        <f>VLOOKUP(Cohort[[#This Row],[Code]],Codes[],COLUMN(Codes[[#Headers],[Parents Demographic]]),FALSE)</f>
        <v>Yes</v>
      </c>
      <c r="O1117" s="1" t="str">
        <f>VLOOKUP(Cohort[[#This Row],[Code]],Codes[],COLUMN(Codes[[#Headers],[Mother''s Past Medical History]]),FALSE)</f>
        <v>Yes</v>
      </c>
      <c r="P1117" s="1" t="str">
        <f>VLOOKUP(Cohort[[#This Row],[Code]],Codes[],COLUMN(Codes[[#Headers],[EDD + Mode of Conception]]),FALSE)</f>
        <v>Yes</v>
      </c>
      <c r="Q1117" s="1" t="str">
        <f>VLOOKUP(Cohort[[#This Row],[Code]],Codes[],COLUMN(Codes[[#Headers],[Late Pregnancy History]]),FALSE)</f>
        <v>Yes</v>
      </c>
      <c r="R1117" s="1" t="str">
        <f>VLOOKUP(Cohort[[#This Row],[Code]],Codes[],COLUMN(Codes[[#Headers],[Labour History]]),FALSE)</f>
        <v>Yes</v>
      </c>
      <c r="S1117" s="1" t="str">
        <f>VLOOKUP(Cohort[[#This Row],[Code]],Codes[],COLUMN(Codes[[#Headers],[Baby Background Information]]),FALSE)</f>
        <v>Yes</v>
      </c>
      <c r="T1117" s="1" t="str">
        <f>VLOOKUP(Cohort[[#This Row],[Code]],Codes[],COLUMN(Codes[[#Headers],[EPDS]]),FALSE)</f>
        <v>Yes</v>
      </c>
      <c r="U1117" s="1" t="str">
        <f>VLOOKUP(Cohort[[#This Row],[Code]],Codes[],COLUMN(Codes[[#Headers],[Mother''s Medications]]),FALSE)</f>
        <v>Yes</v>
      </c>
      <c r="V1117" s="1" t="str">
        <f>VLOOKUP(Cohort[[#This Row],[Code]],Codes[],COLUMN(Codes[[#Headers],[Baby Medications]]),FALSE)</f>
        <v>Yes</v>
      </c>
      <c r="W1117" s="1" t="str">
        <f>VLOOKUP(Cohort[[#This Row],[Code]],Codes[],COLUMN(Codes[[#Headers],[Obstetric Histpry]]),FALSE)</f>
        <v>Yes</v>
      </c>
      <c r="X1117" s="1" t="str">
        <f>VLOOKUP(Cohort[[#This Row],[Code]],Codes[],COLUMN(Codes[[#Headers],[18 Month Follow on Data]]),FALSE)</f>
        <v>No</v>
      </c>
    </row>
    <row r="1118" spans="1:24" x14ac:dyDescent="0.2">
      <c r="A1118" t="s">
        <v>1131</v>
      </c>
      <c r="B1118">
        <v>0</v>
      </c>
      <c r="C1118">
        <v>0</v>
      </c>
      <c r="D1118">
        <v>1</v>
      </c>
      <c r="E1118">
        <v>0</v>
      </c>
      <c r="F1118">
        <v>0</v>
      </c>
      <c r="G1118">
        <v>0</v>
      </c>
      <c r="H1118">
        <v>0</v>
      </c>
      <c r="I1118" t="str" cm="1">
        <f t="array" ref="I1118">TEXT(SUM(10^Code_Mask*(Cohort[[#This Row],[Fetal Pilot Scans, validated or not]:[Has child had an 18 month assessment.  NB this includes limited data, courtesy assessments etc]]&gt;0)),"0000000")</f>
        <v>1000000</v>
      </c>
      <c r="M1118" s="1" t="str">
        <f>VLOOKUP(Cohort[[#This Row],[Code]],Codes[],COLUMN(Codes[[#Headers],[Meaning]]),FALSE)</f>
        <v>Fetal scan, no other scans, not assessed</v>
      </c>
      <c r="N1118" s="1" t="str">
        <f>VLOOKUP(Cohort[[#This Row],[Code]],Codes[],COLUMN(Codes[[#Headers],[Parents Demographic]]),FALSE)</f>
        <v>Yes</v>
      </c>
      <c r="O1118" s="1" t="str">
        <f>VLOOKUP(Cohort[[#This Row],[Code]],Codes[],COLUMN(Codes[[#Headers],[Mother''s Past Medical History]]),FALSE)</f>
        <v>Yes</v>
      </c>
      <c r="P1118" s="1" t="str">
        <f>VLOOKUP(Cohort[[#This Row],[Code]],Codes[],COLUMN(Codes[[#Headers],[EDD + Mode of Conception]]),FALSE)</f>
        <v>Yes</v>
      </c>
      <c r="Q1118" s="1" t="str">
        <f>VLOOKUP(Cohort[[#This Row],[Code]],Codes[],COLUMN(Codes[[#Headers],[Late Pregnancy History]]),FALSE)</f>
        <v>Yes</v>
      </c>
      <c r="R1118" s="1" t="str">
        <f>VLOOKUP(Cohort[[#This Row],[Code]],Codes[],COLUMN(Codes[[#Headers],[Labour History]]),FALSE)</f>
        <v>Yes</v>
      </c>
      <c r="S1118" s="1" t="str">
        <f>VLOOKUP(Cohort[[#This Row],[Code]],Codes[],COLUMN(Codes[[#Headers],[Baby Background Information]]),FALSE)</f>
        <v>Yes</v>
      </c>
      <c r="T1118" s="1" t="str">
        <f>VLOOKUP(Cohort[[#This Row],[Code]],Codes[],COLUMN(Codes[[#Headers],[EPDS]]),FALSE)</f>
        <v>Yes</v>
      </c>
      <c r="U1118" s="1" t="str">
        <f>VLOOKUP(Cohort[[#This Row],[Code]],Codes[],COLUMN(Codes[[#Headers],[Mother''s Medications]]),FALSE)</f>
        <v>Yes</v>
      </c>
      <c r="V1118" s="1" t="str">
        <f>VLOOKUP(Cohort[[#This Row],[Code]],Codes[],COLUMN(Codes[[#Headers],[Baby Medications]]),FALSE)</f>
        <v>Yes</v>
      </c>
      <c r="W1118" s="1" t="str">
        <f>VLOOKUP(Cohort[[#This Row],[Code]],Codes[],COLUMN(Codes[[#Headers],[Obstetric Histpry]]),FALSE)</f>
        <v>Yes</v>
      </c>
      <c r="X1118" s="1" t="str">
        <f>VLOOKUP(Cohort[[#This Row],[Code]],Codes[],COLUMN(Codes[[#Headers],[18 Month Follow on Data]]),FALSE)</f>
        <v>No</v>
      </c>
    </row>
    <row r="1119" spans="1:24" x14ac:dyDescent="0.2">
      <c r="A1119" t="s">
        <v>1132</v>
      </c>
      <c r="B1119">
        <v>0</v>
      </c>
      <c r="C1119">
        <v>0</v>
      </c>
      <c r="D1119">
        <v>1</v>
      </c>
      <c r="E1119">
        <v>1</v>
      </c>
      <c r="F1119">
        <v>0</v>
      </c>
      <c r="G1119">
        <v>0</v>
      </c>
      <c r="H1119">
        <v>0</v>
      </c>
      <c r="I1119" t="str" cm="1">
        <f t="array" ref="I1119">TEXT(SUM(10^Code_Mask*(Cohort[[#This Row],[Fetal Pilot Scans, validated or not]:[Has child had an 18 month assessment.  NB this includes limited data, courtesy assessments etc]]&gt;0)),"0000000")</f>
        <v>1100000</v>
      </c>
      <c r="M1119" s="1" t="str">
        <f>VLOOKUP(Cohort[[#This Row],[Code]],Codes[],COLUMN(Codes[[#Headers],[Meaning]]),FALSE)</f>
        <v>Fetal scan + term scan, not assessed</v>
      </c>
      <c r="N1119" s="1" t="str">
        <f>VLOOKUP(Cohort[[#This Row],[Code]],Codes[],COLUMN(Codes[[#Headers],[Parents Demographic]]),FALSE)</f>
        <v>Yes</v>
      </c>
      <c r="O1119" s="1" t="str">
        <f>VLOOKUP(Cohort[[#This Row],[Code]],Codes[],COLUMN(Codes[[#Headers],[Mother''s Past Medical History]]),FALSE)</f>
        <v>Yes</v>
      </c>
      <c r="P1119" s="1" t="str">
        <f>VLOOKUP(Cohort[[#This Row],[Code]],Codes[],COLUMN(Codes[[#Headers],[EDD + Mode of Conception]]),FALSE)</f>
        <v>Yes</v>
      </c>
      <c r="Q1119" s="1" t="str">
        <f>VLOOKUP(Cohort[[#This Row],[Code]],Codes[],COLUMN(Codes[[#Headers],[Late Pregnancy History]]),FALSE)</f>
        <v>Yes</v>
      </c>
      <c r="R1119" s="1" t="str">
        <f>VLOOKUP(Cohort[[#This Row],[Code]],Codes[],COLUMN(Codes[[#Headers],[Labour History]]),FALSE)</f>
        <v>Yes</v>
      </c>
      <c r="S1119" s="1" t="str">
        <f>VLOOKUP(Cohort[[#This Row],[Code]],Codes[],COLUMN(Codes[[#Headers],[Baby Background Information]]),FALSE)</f>
        <v>Yes</v>
      </c>
      <c r="T1119" s="1" t="str">
        <f>VLOOKUP(Cohort[[#This Row],[Code]],Codes[],COLUMN(Codes[[#Headers],[EPDS]]),FALSE)</f>
        <v>Yes</v>
      </c>
      <c r="U1119" s="1" t="str">
        <f>VLOOKUP(Cohort[[#This Row],[Code]],Codes[],COLUMN(Codes[[#Headers],[Mother''s Medications]]),FALSE)</f>
        <v>Yes</v>
      </c>
      <c r="V1119" s="1" t="str">
        <f>VLOOKUP(Cohort[[#This Row],[Code]],Codes[],COLUMN(Codes[[#Headers],[Baby Medications]]),FALSE)</f>
        <v>Yes</v>
      </c>
      <c r="W1119" s="1" t="str">
        <f>VLOOKUP(Cohort[[#This Row],[Code]],Codes[],COLUMN(Codes[[#Headers],[Obstetric Histpry]]),FALSE)</f>
        <v>Yes</v>
      </c>
      <c r="X1119" s="1" t="str">
        <f>VLOOKUP(Cohort[[#This Row],[Code]],Codes[],COLUMN(Codes[[#Headers],[18 Month Follow on Data]]),FALSE)</f>
        <v>No</v>
      </c>
    </row>
    <row r="1120" spans="1:24" x14ac:dyDescent="0.2">
      <c r="A1120" t="s">
        <v>1133</v>
      </c>
      <c r="B1120">
        <v>0</v>
      </c>
      <c r="C1120">
        <v>0</v>
      </c>
      <c r="D1120">
        <v>0</v>
      </c>
      <c r="E1120">
        <v>1</v>
      </c>
      <c r="F1120">
        <v>0</v>
      </c>
      <c r="G1120">
        <v>0</v>
      </c>
      <c r="H1120">
        <v>0</v>
      </c>
      <c r="I1120" t="str" cm="1">
        <f t="array" ref="I1120">TEXT(SUM(10^Code_Mask*(Cohort[[#This Row],[Fetal Pilot Scans, validated or not]:[Has child had an 18 month assessment.  NB this includes limited data, courtesy assessments etc]]&gt;0)),"0000000")</f>
        <v>0100000</v>
      </c>
      <c r="M1120" s="1" t="str">
        <f>VLOOKUP(Cohort[[#This Row],[Code]],Codes[],COLUMN(Codes[[#Headers],[Meaning]]),FALSE)</f>
        <v>Term scan, not assessed</v>
      </c>
      <c r="N1120" s="1" t="str">
        <f>VLOOKUP(Cohort[[#This Row],[Code]],Codes[],COLUMN(Codes[[#Headers],[Parents Demographic]]),FALSE)</f>
        <v>Yes</v>
      </c>
      <c r="O1120" s="1" t="str">
        <f>VLOOKUP(Cohort[[#This Row],[Code]],Codes[],COLUMN(Codes[[#Headers],[Mother''s Past Medical History]]),FALSE)</f>
        <v>Yes</v>
      </c>
      <c r="P1120" s="1" t="str">
        <f>VLOOKUP(Cohort[[#This Row],[Code]],Codes[],COLUMN(Codes[[#Headers],[EDD + Mode of Conception]]),FALSE)</f>
        <v>Yes</v>
      </c>
      <c r="Q1120" s="1" t="str">
        <f>VLOOKUP(Cohort[[#This Row],[Code]],Codes[],COLUMN(Codes[[#Headers],[Late Pregnancy History]]),FALSE)</f>
        <v>Yes</v>
      </c>
      <c r="R1120" s="1" t="str">
        <f>VLOOKUP(Cohort[[#This Row],[Code]],Codes[],COLUMN(Codes[[#Headers],[Labour History]]),FALSE)</f>
        <v>Yes</v>
      </c>
      <c r="S1120" s="1" t="str">
        <f>VLOOKUP(Cohort[[#This Row],[Code]],Codes[],COLUMN(Codes[[#Headers],[Baby Background Information]]),FALSE)</f>
        <v>Yes</v>
      </c>
      <c r="T1120" s="1" t="str">
        <f>VLOOKUP(Cohort[[#This Row],[Code]],Codes[],COLUMN(Codes[[#Headers],[EPDS]]),FALSE)</f>
        <v>Yes</v>
      </c>
      <c r="U1120" s="1" t="str">
        <f>VLOOKUP(Cohort[[#This Row],[Code]],Codes[],COLUMN(Codes[[#Headers],[Mother''s Medications]]),FALSE)</f>
        <v>Yes</v>
      </c>
      <c r="V1120" s="1" t="str">
        <f>VLOOKUP(Cohort[[#This Row],[Code]],Codes[],COLUMN(Codes[[#Headers],[Baby Medications]]),FALSE)</f>
        <v>Yes</v>
      </c>
      <c r="W1120" s="1" t="str">
        <f>VLOOKUP(Cohort[[#This Row],[Code]],Codes[],COLUMN(Codes[[#Headers],[Obstetric Histpry]]),FALSE)</f>
        <v>Yes</v>
      </c>
      <c r="X1120" s="1" t="str">
        <f>VLOOKUP(Cohort[[#This Row],[Code]],Codes[],COLUMN(Codes[[#Headers],[18 Month Follow on Data]]),FALSE)</f>
        <v>No</v>
      </c>
    </row>
    <row r="1121" spans="1:24" x14ac:dyDescent="0.2">
      <c r="A1121" t="s">
        <v>1134</v>
      </c>
      <c r="B1121">
        <v>0</v>
      </c>
      <c r="C1121">
        <v>0</v>
      </c>
      <c r="D1121">
        <v>1</v>
      </c>
      <c r="E1121">
        <v>1</v>
      </c>
      <c r="F1121">
        <v>0</v>
      </c>
      <c r="G1121">
        <v>0</v>
      </c>
      <c r="H1121">
        <v>0</v>
      </c>
      <c r="I1121" t="str" cm="1">
        <f t="array" ref="I1121">TEXT(SUM(10^Code_Mask*(Cohort[[#This Row],[Fetal Pilot Scans, validated or not]:[Has child had an 18 month assessment.  NB this includes limited data, courtesy assessments etc]]&gt;0)),"0000000")</f>
        <v>1100000</v>
      </c>
      <c r="M1121" s="1" t="str">
        <f>VLOOKUP(Cohort[[#This Row],[Code]],Codes[],COLUMN(Codes[[#Headers],[Meaning]]),FALSE)</f>
        <v>Fetal scan + term scan, not assessed</v>
      </c>
      <c r="N1121" s="1" t="str">
        <f>VLOOKUP(Cohort[[#This Row],[Code]],Codes[],COLUMN(Codes[[#Headers],[Parents Demographic]]),FALSE)</f>
        <v>Yes</v>
      </c>
      <c r="O1121" s="1" t="str">
        <f>VLOOKUP(Cohort[[#This Row],[Code]],Codes[],COLUMN(Codes[[#Headers],[Mother''s Past Medical History]]),FALSE)</f>
        <v>Yes</v>
      </c>
      <c r="P1121" s="1" t="str">
        <f>VLOOKUP(Cohort[[#This Row],[Code]],Codes[],COLUMN(Codes[[#Headers],[EDD + Mode of Conception]]),FALSE)</f>
        <v>Yes</v>
      </c>
      <c r="Q1121" s="1" t="str">
        <f>VLOOKUP(Cohort[[#This Row],[Code]],Codes[],COLUMN(Codes[[#Headers],[Late Pregnancy History]]),FALSE)</f>
        <v>Yes</v>
      </c>
      <c r="R1121" s="1" t="str">
        <f>VLOOKUP(Cohort[[#This Row],[Code]],Codes[],COLUMN(Codes[[#Headers],[Labour History]]),FALSE)</f>
        <v>Yes</v>
      </c>
      <c r="S1121" s="1" t="str">
        <f>VLOOKUP(Cohort[[#This Row],[Code]],Codes[],COLUMN(Codes[[#Headers],[Baby Background Information]]),FALSE)</f>
        <v>Yes</v>
      </c>
      <c r="T1121" s="1" t="str">
        <f>VLOOKUP(Cohort[[#This Row],[Code]],Codes[],COLUMN(Codes[[#Headers],[EPDS]]),FALSE)</f>
        <v>Yes</v>
      </c>
      <c r="U1121" s="1" t="str">
        <f>VLOOKUP(Cohort[[#This Row],[Code]],Codes[],COLUMN(Codes[[#Headers],[Mother''s Medications]]),FALSE)</f>
        <v>Yes</v>
      </c>
      <c r="V1121" s="1" t="str">
        <f>VLOOKUP(Cohort[[#This Row],[Code]],Codes[],COLUMN(Codes[[#Headers],[Baby Medications]]),FALSE)</f>
        <v>Yes</v>
      </c>
      <c r="W1121" s="1" t="str">
        <f>VLOOKUP(Cohort[[#This Row],[Code]],Codes[],COLUMN(Codes[[#Headers],[Obstetric Histpry]]),FALSE)</f>
        <v>Yes</v>
      </c>
      <c r="X1121" s="1" t="str">
        <f>VLOOKUP(Cohort[[#This Row],[Code]],Codes[],COLUMN(Codes[[#Headers],[18 Month Follow on Data]]),FALSE)</f>
        <v>No</v>
      </c>
    </row>
    <row r="1122" spans="1:24" ht="34" x14ac:dyDescent="0.2">
      <c r="A1122" t="s">
        <v>1135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 t="str" cm="1">
        <f t="array" ref="I1122">TEXT(SUM(10^Code_Mask*(Cohort[[#This Row],[Fetal Pilot Scans, validated or not]:[Has child had an 18 month assessment.  NB this includes limited data, courtesy assessments etc]]&gt;0)),"0000000")</f>
        <v>0000000</v>
      </c>
      <c r="L1122" s="1" t="s">
        <v>1211</v>
      </c>
      <c r="M1122" s="1" t="str">
        <f>VLOOKUP(Cohort[[#This Row],[Code]],Codes[],COLUMN(Codes[[#Headers],[Meaning]]),FALSE)</f>
        <v>No dHCP data at ll.  ?Enrolment, ?Baby Born, ?EPDS but not cleaned</v>
      </c>
      <c r="N1122" s="1" t="str">
        <f>VLOOKUP(Cohort[[#This Row],[Code]],Codes[],COLUMN(Codes[[#Headers],[Parents Demographic]]),FALSE)</f>
        <v>No</v>
      </c>
      <c r="O1122" s="1" t="str">
        <f>VLOOKUP(Cohort[[#This Row],[Code]],Codes[],COLUMN(Codes[[#Headers],[Mother''s Past Medical History]]),FALSE)</f>
        <v>No</v>
      </c>
      <c r="P1122" s="1" t="str">
        <f>VLOOKUP(Cohort[[#This Row],[Code]],Codes[],COLUMN(Codes[[#Headers],[EDD + Mode of Conception]]),FALSE)</f>
        <v>No</v>
      </c>
      <c r="Q1122" s="1" t="str">
        <f>VLOOKUP(Cohort[[#This Row],[Code]],Codes[],COLUMN(Codes[[#Headers],[Late Pregnancy History]]),FALSE)</f>
        <v>No</v>
      </c>
      <c r="R1122" s="1" t="str">
        <f>VLOOKUP(Cohort[[#This Row],[Code]],Codes[],COLUMN(Codes[[#Headers],[Labour History]]),FALSE)</f>
        <v>No</v>
      </c>
      <c r="S1122" s="1" t="str">
        <f>VLOOKUP(Cohort[[#This Row],[Code]],Codes[],COLUMN(Codes[[#Headers],[Baby Background Information]]),FALSE)</f>
        <v>No</v>
      </c>
      <c r="T1122" s="1" t="str">
        <f>VLOOKUP(Cohort[[#This Row],[Code]],Codes[],COLUMN(Codes[[#Headers],[EPDS]]),FALSE)</f>
        <v>No</v>
      </c>
      <c r="U1122" s="1" t="str">
        <f>VLOOKUP(Cohort[[#This Row],[Code]],Codes[],COLUMN(Codes[[#Headers],[Mother''s Medications]]),FALSE)</f>
        <v>No</v>
      </c>
      <c r="V1122" s="1" t="str">
        <f>VLOOKUP(Cohort[[#This Row],[Code]],Codes[],COLUMN(Codes[[#Headers],[Baby Medications]]),FALSE)</f>
        <v>No</v>
      </c>
      <c r="W1122" s="1" t="str">
        <f>VLOOKUP(Cohort[[#This Row],[Code]],Codes[],COLUMN(Codes[[#Headers],[Obstetric Histpry]]),FALSE)</f>
        <v>No</v>
      </c>
      <c r="X1122" s="1" t="str">
        <f>VLOOKUP(Cohort[[#This Row],[Code]],Codes[],COLUMN(Codes[[#Headers],[18 Month Follow on Data]]),FALSE)</f>
        <v>No</v>
      </c>
    </row>
    <row r="1123" spans="1:24" x14ac:dyDescent="0.2">
      <c r="A1123" t="s">
        <v>1136</v>
      </c>
      <c r="B1123">
        <v>0</v>
      </c>
      <c r="C1123">
        <v>0</v>
      </c>
      <c r="D1123">
        <v>1</v>
      </c>
      <c r="E1123">
        <v>1</v>
      </c>
      <c r="F1123">
        <v>0</v>
      </c>
      <c r="G1123">
        <v>0</v>
      </c>
      <c r="H1123">
        <v>0</v>
      </c>
      <c r="I1123" t="str" cm="1">
        <f t="array" ref="I1123">TEXT(SUM(10^Code_Mask*(Cohort[[#This Row],[Fetal Pilot Scans, validated or not]:[Has child had an 18 month assessment.  NB this includes limited data, courtesy assessments etc]]&gt;0)),"0000000")</f>
        <v>1100000</v>
      </c>
      <c r="M1123" s="1" t="str">
        <f>VLOOKUP(Cohort[[#This Row],[Code]],Codes[],COLUMN(Codes[[#Headers],[Meaning]]),FALSE)</f>
        <v>Fetal scan + term scan, not assessed</v>
      </c>
      <c r="N1123" s="1" t="str">
        <f>VLOOKUP(Cohort[[#This Row],[Code]],Codes[],COLUMN(Codes[[#Headers],[Parents Demographic]]),FALSE)</f>
        <v>Yes</v>
      </c>
      <c r="O1123" s="1" t="str">
        <f>VLOOKUP(Cohort[[#This Row],[Code]],Codes[],COLUMN(Codes[[#Headers],[Mother''s Past Medical History]]),FALSE)</f>
        <v>Yes</v>
      </c>
      <c r="P1123" s="1" t="str">
        <f>VLOOKUP(Cohort[[#This Row],[Code]],Codes[],COLUMN(Codes[[#Headers],[EDD + Mode of Conception]]),FALSE)</f>
        <v>Yes</v>
      </c>
      <c r="Q1123" s="1" t="str">
        <f>VLOOKUP(Cohort[[#This Row],[Code]],Codes[],COLUMN(Codes[[#Headers],[Late Pregnancy History]]),FALSE)</f>
        <v>Yes</v>
      </c>
      <c r="R1123" s="1" t="str">
        <f>VLOOKUP(Cohort[[#This Row],[Code]],Codes[],COLUMN(Codes[[#Headers],[Labour History]]),FALSE)</f>
        <v>Yes</v>
      </c>
      <c r="S1123" s="1" t="str">
        <f>VLOOKUP(Cohort[[#This Row],[Code]],Codes[],COLUMN(Codes[[#Headers],[Baby Background Information]]),FALSE)</f>
        <v>Yes</v>
      </c>
      <c r="T1123" s="1" t="str">
        <f>VLOOKUP(Cohort[[#This Row],[Code]],Codes[],COLUMN(Codes[[#Headers],[EPDS]]),FALSE)</f>
        <v>Yes</v>
      </c>
      <c r="U1123" s="1" t="str">
        <f>VLOOKUP(Cohort[[#This Row],[Code]],Codes[],COLUMN(Codes[[#Headers],[Mother''s Medications]]),FALSE)</f>
        <v>Yes</v>
      </c>
      <c r="V1123" s="1" t="str">
        <f>VLOOKUP(Cohort[[#This Row],[Code]],Codes[],COLUMN(Codes[[#Headers],[Baby Medications]]),FALSE)</f>
        <v>Yes</v>
      </c>
      <c r="W1123" s="1" t="str">
        <f>VLOOKUP(Cohort[[#This Row],[Code]],Codes[],COLUMN(Codes[[#Headers],[Obstetric Histpry]]),FALSE)</f>
        <v>Yes</v>
      </c>
      <c r="X1123" s="1" t="str">
        <f>VLOOKUP(Cohort[[#This Row],[Code]],Codes[],COLUMN(Codes[[#Headers],[18 Month Follow on Data]]),FALSE)</f>
        <v>No</v>
      </c>
    </row>
    <row r="1124" spans="1:24" x14ac:dyDescent="0.2">
      <c r="A1124" t="s">
        <v>1137</v>
      </c>
      <c r="B1124">
        <v>0</v>
      </c>
      <c r="C1124">
        <v>0</v>
      </c>
      <c r="D1124">
        <v>1</v>
      </c>
      <c r="E1124">
        <v>1</v>
      </c>
      <c r="F1124">
        <v>0</v>
      </c>
      <c r="G1124">
        <v>0</v>
      </c>
      <c r="H1124">
        <v>0</v>
      </c>
      <c r="I1124" t="str" cm="1">
        <f t="array" ref="I1124">TEXT(SUM(10^Code_Mask*(Cohort[[#This Row],[Fetal Pilot Scans, validated or not]:[Has child had an 18 month assessment.  NB this includes limited data, courtesy assessments etc]]&gt;0)),"0000000")</f>
        <v>1100000</v>
      </c>
      <c r="M1124" s="1" t="str">
        <f>VLOOKUP(Cohort[[#This Row],[Code]],Codes[],COLUMN(Codes[[#Headers],[Meaning]]),FALSE)</f>
        <v>Fetal scan + term scan, not assessed</v>
      </c>
      <c r="N1124" s="1" t="str">
        <f>VLOOKUP(Cohort[[#This Row],[Code]],Codes[],COLUMN(Codes[[#Headers],[Parents Demographic]]),FALSE)</f>
        <v>Yes</v>
      </c>
      <c r="O1124" s="1" t="str">
        <f>VLOOKUP(Cohort[[#This Row],[Code]],Codes[],COLUMN(Codes[[#Headers],[Mother''s Past Medical History]]),FALSE)</f>
        <v>Yes</v>
      </c>
      <c r="P1124" s="1" t="str">
        <f>VLOOKUP(Cohort[[#This Row],[Code]],Codes[],COLUMN(Codes[[#Headers],[EDD + Mode of Conception]]),FALSE)</f>
        <v>Yes</v>
      </c>
      <c r="Q1124" s="1" t="str">
        <f>VLOOKUP(Cohort[[#This Row],[Code]],Codes[],COLUMN(Codes[[#Headers],[Late Pregnancy History]]),FALSE)</f>
        <v>Yes</v>
      </c>
      <c r="R1124" s="1" t="str">
        <f>VLOOKUP(Cohort[[#This Row],[Code]],Codes[],COLUMN(Codes[[#Headers],[Labour History]]),FALSE)</f>
        <v>Yes</v>
      </c>
      <c r="S1124" s="1" t="str">
        <f>VLOOKUP(Cohort[[#This Row],[Code]],Codes[],COLUMN(Codes[[#Headers],[Baby Background Information]]),FALSE)</f>
        <v>Yes</v>
      </c>
      <c r="T1124" s="1" t="str">
        <f>VLOOKUP(Cohort[[#This Row],[Code]],Codes[],COLUMN(Codes[[#Headers],[EPDS]]),FALSE)</f>
        <v>Yes</v>
      </c>
      <c r="U1124" s="1" t="str">
        <f>VLOOKUP(Cohort[[#This Row],[Code]],Codes[],COLUMN(Codes[[#Headers],[Mother''s Medications]]),FALSE)</f>
        <v>Yes</v>
      </c>
      <c r="V1124" s="1" t="str">
        <f>VLOOKUP(Cohort[[#This Row],[Code]],Codes[],COLUMN(Codes[[#Headers],[Baby Medications]]),FALSE)</f>
        <v>Yes</v>
      </c>
      <c r="W1124" s="1" t="str">
        <f>VLOOKUP(Cohort[[#This Row],[Code]],Codes[],COLUMN(Codes[[#Headers],[Obstetric Histpry]]),FALSE)</f>
        <v>Yes</v>
      </c>
      <c r="X1124" s="1" t="str">
        <f>VLOOKUP(Cohort[[#This Row],[Code]],Codes[],COLUMN(Codes[[#Headers],[18 Month Follow on Data]]),FALSE)</f>
        <v>No</v>
      </c>
    </row>
    <row r="1125" spans="1:24" x14ac:dyDescent="0.2">
      <c r="A1125" t="s">
        <v>1138</v>
      </c>
      <c r="B1125">
        <v>0</v>
      </c>
      <c r="C1125">
        <v>0</v>
      </c>
      <c r="D1125">
        <v>1</v>
      </c>
      <c r="E1125">
        <v>0</v>
      </c>
      <c r="F1125">
        <v>0</v>
      </c>
      <c r="G1125">
        <v>0</v>
      </c>
      <c r="H1125">
        <v>0</v>
      </c>
      <c r="I1125" t="str" cm="1">
        <f t="array" ref="I1125">TEXT(SUM(10^Code_Mask*(Cohort[[#This Row],[Fetal Pilot Scans, validated or not]:[Has child had an 18 month assessment.  NB this includes limited data, courtesy assessments etc]]&gt;0)),"0000000")</f>
        <v>1000000</v>
      </c>
      <c r="M1125" s="1" t="str">
        <f>VLOOKUP(Cohort[[#This Row],[Code]],Codes[],COLUMN(Codes[[#Headers],[Meaning]]),FALSE)</f>
        <v>Fetal scan, no other scans, not assessed</v>
      </c>
      <c r="N1125" s="1" t="str">
        <f>VLOOKUP(Cohort[[#This Row],[Code]],Codes[],COLUMN(Codes[[#Headers],[Parents Demographic]]),FALSE)</f>
        <v>Yes</v>
      </c>
      <c r="O1125" s="1" t="str">
        <f>VLOOKUP(Cohort[[#This Row],[Code]],Codes[],COLUMN(Codes[[#Headers],[Mother''s Past Medical History]]),FALSE)</f>
        <v>Yes</v>
      </c>
      <c r="P1125" s="1" t="str">
        <f>VLOOKUP(Cohort[[#This Row],[Code]],Codes[],COLUMN(Codes[[#Headers],[EDD + Mode of Conception]]),FALSE)</f>
        <v>Yes</v>
      </c>
      <c r="Q1125" s="1" t="str">
        <f>VLOOKUP(Cohort[[#This Row],[Code]],Codes[],COLUMN(Codes[[#Headers],[Late Pregnancy History]]),FALSE)</f>
        <v>Yes</v>
      </c>
      <c r="R1125" s="1" t="str">
        <f>VLOOKUP(Cohort[[#This Row],[Code]],Codes[],COLUMN(Codes[[#Headers],[Labour History]]),FALSE)</f>
        <v>Yes</v>
      </c>
      <c r="S1125" s="1" t="str">
        <f>VLOOKUP(Cohort[[#This Row],[Code]],Codes[],COLUMN(Codes[[#Headers],[Baby Background Information]]),FALSE)</f>
        <v>Yes</v>
      </c>
      <c r="T1125" s="1" t="str">
        <f>VLOOKUP(Cohort[[#This Row],[Code]],Codes[],COLUMN(Codes[[#Headers],[EPDS]]),FALSE)</f>
        <v>Yes</v>
      </c>
      <c r="U1125" s="1" t="str">
        <f>VLOOKUP(Cohort[[#This Row],[Code]],Codes[],COLUMN(Codes[[#Headers],[Mother''s Medications]]),FALSE)</f>
        <v>Yes</v>
      </c>
      <c r="V1125" s="1" t="str">
        <f>VLOOKUP(Cohort[[#This Row],[Code]],Codes[],COLUMN(Codes[[#Headers],[Baby Medications]]),FALSE)</f>
        <v>Yes</v>
      </c>
      <c r="W1125" s="1" t="str">
        <f>VLOOKUP(Cohort[[#This Row],[Code]],Codes[],COLUMN(Codes[[#Headers],[Obstetric Histpry]]),FALSE)</f>
        <v>Yes</v>
      </c>
      <c r="X1125" s="1" t="str">
        <f>VLOOKUP(Cohort[[#This Row],[Code]],Codes[],COLUMN(Codes[[#Headers],[18 Month Follow on Data]]),FALSE)</f>
        <v>No</v>
      </c>
    </row>
    <row r="1126" spans="1:24" x14ac:dyDescent="0.2">
      <c r="A1126" t="s">
        <v>1139</v>
      </c>
      <c r="B1126">
        <v>0</v>
      </c>
      <c r="C1126">
        <v>0</v>
      </c>
      <c r="D1126">
        <v>1</v>
      </c>
      <c r="E1126">
        <v>0</v>
      </c>
      <c r="F1126">
        <v>0</v>
      </c>
      <c r="G1126">
        <v>0</v>
      </c>
      <c r="H1126">
        <v>0</v>
      </c>
      <c r="I1126" t="str" cm="1">
        <f t="array" ref="I1126">TEXT(SUM(10^Code_Mask*(Cohort[[#This Row],[Fetal Pilot Scans, validated or not]:[Has child had an 18 month assessment.  NB this includes limited data, courtesy assessments etc]]&gt;0)),"0000000")</f>
        <v>1000000</v>
      </c>
      <c r="M1126" s="1" t="str">
        <f>VLOOKUP(Cohort[[#This Row],[Code]],Codes[],COLUMN(Codes[[#Headers],[Meaning]]),FALSE)</f>
        <v>Fetal scan, no other scans, not assessed</v>
      </c>
      <c r="N1126" s="1" t="str">
        <f>VLOOKUP(Cohort[[#This Row],[Code]],Codes[],COLUMN(Codes[[#Headers],[Parents Demographic]]),FALSE)</f>
        <v>Yes</v>
      </c>
      <c r="O1126" s="1" t="str">
        <f>VLOOKUP(Cohort[[#This Row],[Code]],Codes[],COLUMN(Codes[[#Headers],[Mother''s Past Medical History]]),FALSE)</f>
        <v>Yes</v>
      </c>
      <c r="P1126" s="1" t="str">
        <f>VLOOKUP(Cohort[[#This Row],[Code]],Codes[],COLUMN(Codes[[#Headers],[EDD + Mode of Conception]]),FALSE)</f>
        <v>Yes</v>
      </c>
      <c r="Q1126" s="1" t="str">
        <f>VLOOKUP(Cohort[[#This Row],[Code]],Codes[],COLUMN(Codes[[#Headers],[Late Pregnancy History]]),FALSE)</f>
        <v>Yes</v>
      </c>
      <c r="R1126" s="1" t="str">
        <f>VLOOKUP(Cohort[[#This Row],[Code]],Codes[],COLUMN(Codes[[#Headers],[Labour History]]),FALSE)</f>
        <v>Yes</v>
      </c>
      <c r="S1126" s="1" t="str">
        <f>VLOOKUP(Cohort[[#This Row],[Code]],Codes[],COLUMN(Codes[[#Headers],[Baby Background Information]]),FALSE)</f>
        <v>Yes</v>
      </c>
      <c r="T1126" s="1" t="str">
        <f>VLOOKUP(Cohort[[#This Row],[Code]],Codes[],COLUMN(Codes[[#Headers],[EPDS]]),FALSE)</f>
        <v>Yes</v>
      </c>
      <c r="U1126" s="1" t="str">
        <f>VLOOKUP(Cohort[[#This Row],[Code]],Codes[],COLUMN(Codes[[#Headers],[Mother''s Medications]]),FALSE)</f>
        <v>Yes</v>
      </c>
      <c r="V1126" s="1" t="str">
        <f>VLOOKUP(Cohort[[#This Row],[Code]],Codes[],COLUMN(Codes[[#Headers],[Baby Medications]]),FALSE)</f>
        <v>Yes</v>
      </c>
      <c r="W1126" s="1" t="str">
        <f>VLOOKUP(Cohort[[#This Row],[Code]],Codes[],COLUMN(Codes[[#Headers],[Obstetric Histpry]]),FALSE)</f>
        <v>Yes</v>
      </c>
      <c r="X1126" s="1" t="str">
        <f>VLOOKUP(Cohort[[#This Row],[Code]],Codes[],COLUMN(Codes[[#Headers],[18 Month Follow on Data]]),FALSE)</f>
        <v>No</v>
      </c>
    </row>
    <row r="1127" spans="1:24" x14ac:dyDescent="0.2">
      <c r="A1127" t="s">
        <v>1140</v>
      </c>
      <c r="B1127">
        <v>0</v>
      </c>
      <c r="C1127">
        <v>0</v>
      </c>
      <c r="D1127">
        <v>0</v>
      </c>
      <c r="E1127">
        <v>1</v>
      </c>
      <c r="F1127">
        <v>0</v>
      </c>
      <c r="G1127">
        <v>0</v>
      </c>
      <c r="H1127">
        <v>0</v>
      </c>
      <c r="I1127" t="str" cm="1">
        <f t="array" ref="I1127">TEXT(SUM(10^Code_Mask*(Cohort[[#This Row],[Fetal Pilot Scans, validated or not]:[Has child had an 18 month assessment.  NB this includes limited data, courtesy assessments etc]]&gt;0)),"0000000")</f>
        <v>0100000</v>
      </c>
      <c r="M1127" s="1" t="str">
        <f>VLOOKUP(Cohort[[#This Row],[Code]],Codes[],COLUMN(Codes[[#Headers],[Meaning]]),FALSE)</f>
        <v>Term scan, not assessed</v>
      </c>
      <c r="N1127" s="1" t="str">
        <f>VLOOKUP(Cohort[[#This Row],[Code]],Codes[],COLUMN(Codes[[#Headers],[Parents Demographic]]),FALSE)</f>
        <v>Yes</v>
      </c>
      <c r="O1127" s="1" t="str">
        <f>VLOOKUP(Cohort[[#This Row],[Code]],Codes[],COLUMN(Codes[[#Headers],[Mother''s Past Medical History]]),FALSE)</f>
        <v>Yes</v>
      </c>
      <c r="P1127" s="1" t="str">
        <f>VLOOKUP(Cohort[[#This Row],[Code]],Codes[],COLUMN(Codes[[#Headers],[EDD + Mode of Conception]]),FALSE)</f>
        <v>Yes</v>
      </c>
      <c r="Q1127" s="1" t="str">
        <f>VLOOKUP(Cohort[[#This Row],[Code]],Codes[],COLUMN(Codes[[#Headers],[Late Pregnancy History]]),FALSE)</f>
        <v>Yes</v>
      </c>
      <c r="R1127" s="1" t="str">
        <f>VLOOKUP(Cohort[[#This Row],[Code]],Codes[],COLUMN(Codes[[#Headers],[Labour History]]),FALSE)</f>
        <v>Yes</v>
      </c>
      <c r="S1127" s="1" t="str">
        <f>VLOOKUP(Cohort[[#This Row],[Code]],Codes[],COLUMN(Codes[[#Headers],[Baby Background Information]]),FALSE)</f>
        <v>Yes</v>
      </c>
      <c r="T1127" s="1" t="str">
        <f>VLOOKUP(Cohort[[#This Row],[Code]],Codes[],COLUMN(Codes[[#Headers],[EPDS]]),FALSE)</f>
        <v>Yes</v>
      </c>
      <c r="U1127" s="1" t="str">
        <f>VLOOKUP(Cohort[[#This Row],[Code]],Codes[],COLUMN(Codes[[#Headers],[Mother''s Medications]]),FALSE)</f>
        <v>Yes</v>
      </c>
      <c r="V1127" s="1" t="str">
        <f>VLOOKUP(Cohort[[#This Row],[Code]],Codes[],COLUMN(Codes[[#Headers],[Baby Medications]]),FALSE)</f>
        <v>Yes</v>
      </c>
      <c r="W1127" s="1" t="str">
        <f>VLOOKUP(Cohort[[#This Row],[Code]],Codes[],COLUMN(Codes[[#Headers],[Obstetric Histpry]]),FALSE)</f>
        <v>Yes</v>
      </c>
      <c r="X1127" s="1" t="str">
        <f>VLOOKUP(Cohort[[#This Row],[Code]],Codes[],COLUMN(Codes[[#Headers],[18 Month Follow on Data]]),FALSE)</f>
        <v>No</v>
      </c>
    </row>
    <row r="1128" spans="1:24" x14ac:dyDescent="0.2">
      <c r="A1128" t="s">
        <v>1141</v>
      </c>
      <c r="B1128">
        <v>0</v>
      </c>
      <c r="C1128">
        <v>0</v>
      </c>
      <c r="D1128">
        <v>0</v>
      </c>
      <c r="E1128">
        <v>1</v>
      </c>
      <c r="F1128">
        <v>0</v>
      </c>
      <c r="G1128">
        <v>0</v>
      </c>
      <c r="H1128">
        <v>0</v>
      </c>
      <c r="I1128" t="str" cm="1">
        <f t="array" ref="I1128">TEXT(SUM(10^Code_Mask*(Cohort[[#This Row],[Fetal Pilot Scans, validated or not]:[Has child had an 18 month assessment.  NB this includes limited data, courtesy assessments etc]]&gt;0)),"0000000")</f>
        <v>0100000</v>
      </c>
      <c r="M1128" s="1" t="str">
        <f>VLOOKUP(Cohort[[#This Row],[Code]],Codes[],COLUMN(Codes[[#Headers],[Meaning]]),FALSE)</f>
        <v>Term scan, not assessed</v>
      </c>
      <c r="N1128" s="1" t="str">
        <f>VLOOKUP(Cohort[[#This Row],[Code]],Codes[],COLUMN(Codes[[#Headers],[Parents Demographic]]),FALSE)</f>
        <v>Yes</v>
      </c>
      <c r="O1128" s="1" t="str">
        <f>VLOOKUP(Cohort[[#This Row],[Code]],Codes[],COLUMN(Codes[[#Headers],[Mother''s Past Medical History]]),FALSE)</f>
        <v>Yes</v>
      </c>
      <c r="P1128" s="1" t="str">
        <f>VLOOKUP(Cohort[[#This Row],[Code]],Codes[],COLUMN(Codes[[#Headers],[EDD + Mode of Conception]]),FALSE)</f>
        <v>Yes</v>
      </c>
      <c r="Q1128" s="1" t="str">
        <f>VLOOKUP(Cohort[[#This Row],[Code]],Codes[],COLUMN(Codes[[#Headers],[Late Pregnancy History]]),FALSE)</f>
        <v>Yes</v>
      </c>
      <c r="R1128" s="1" t="str">
        <f>VLOOKUP(Cohort[[#This Row],[Code]],Codes[],COLUMN(Codes[[#Headers],[Labour History]]),FALSE)</f>
        <v>Yes</v>
      </c>
      <c r="S1128" s="1" t="str">
        <f>VLOOKUP(Cohort[[#This Row],[Code]],Codes[],COLUMN(Codes[[#Headers],[Baby Background Information]]),FALSE)</f>
        <v>Yes</v>
      </c>
      <c r="T1128" s="1" t="str">
        <f>VLOOKUP(Cohort[[#This Row],[Code]],Codes[],COLUMN(Codes[[#Headers],[EPDS]]),FALSE)</f>
        <v>Yes</v>
      </c>
      <c r="U1128" s="1" t="str">
        <f>VLOOKUP(Cohort[[#This Row],[Code]],Codes[],COLUMN(Codes[[#Headers],[Mother''s Medications]]),FALSE)</f>
        <v>Yes</v>
      </c>
      <c r="V1128" s="1" t="str">
        <f>VLOOKUP(Cohort[[#This Row],[Code]],Codes[],COLUMN(Codes[[#Headers],[Baby Medications]]),FALSE)</f>
        <v>Yes</v>
      </c>
      <c r="W1128" s="1" t="str">
        <f>VLOOKUP(Cohort[[#This Row],[Code]],Codes[],COLUMN(Codes[[#Headers],[Obstetric Histpry]]),FALSE)</f>
        <v>Yes</v>
      </c>
      <c r="X1128" s="1" t="str">
        <f>VLOOKUP(Cohort[[#This Row],[Code]],Codes[],COLUMN(Codes[[#Headers],[18 Month Follow on Data]]),FALSE)</f>
        <v>No</v>
      </c>
    </row>
    <row r="1129" spans="1:24" x14ac:dyDescent="0.2">
      <c r="A1129" t="s">
        <v>1142</v>
      </c>
      <c r="B1129">
        <v>0</v>
      </c>
      <c r="C1129">
        <v>0</v>
      </c>
      <c r="D1129">
        <v>1</v>
      </c>
      <c r="E1129">
        <v>1</v>
      </c>
      <c r="F1129">
        <v>0</v>
      </c>
      <c r="G1129">
        <v>0</v>
      </c>
      <c r="H1129">
        <v>0</v>
      </c>
      <c r="I1129" t="str" cm="1">
        <f t="array" ref="I1129">TEXT(SUM(10^Code_Mask*(Cohort[[#This Row],[Fetal Pilot Scans, validated or not]:[Has child had an 18 month assessment.  NB this includes limited data, courtesy assessments etc]]&gt;0)),"0000000")</f>
        <v>1100000</v>
      </c>
      <c r="M1129" s="1" t="str">
        <f>VLOOKUP(Cohort[[#This Row],[Code]],Codes[],COLUMN(Codes[[#Headers],[Meaning]]),FALSE)</f>
        <v>Fetal scan + term scan, not assessed</v>
      </c>
      <c r="N1129" s="1" t="str">
        <f>VLOOKUP(Cohort[[#This Row],[Code]],Codes[],COLUMN(Codes[[#Headers],[Parents Demographic]]),FALSE)</f>
        <v>Yes</v>
      </c>
      <c r="O1129" s="1" t="str">
        <f>VLOOKUP(Cohort[[#This Row],[Code]],Codes[],COLUMN(Codes[[#Headers],[Mother''s Past Medical History]]),FALSE)</f>
        <v>Yes</v>
      </c>
      <c r="P1129" s="1" t="str">
        <f>VLOOKUP(Cohort[[#This Row],[Code]],Codes[],COLUMN(Codes[[#Headers],[EDD + Mode of Conception]]),FALSE)</f>
        <v>Yes</v>
      </c>
      <c r="Q1129" s="1" t="str">
        <f>VLOOKUP(Cohort[[#This Row],[Code]],Codes[],COLUMN(Codes[[#Headers],[Late Pregnancy History]]),FALSE)</f>
        <v>Yes</v>
      </c>
      <c r="R1129" s="1" t="str">
        <f>VLOOKUP(Cohort[[#This Row],[Code]],Codes[],COLUMN(Codes[[#Headers],[Labour History]]),FALSE)</f>
        <v>Yes</v>
      </c>
      <c r="S1129" s="1" t="str">
        <f>VLOOKUP(Cohort[[#This Row],[Code]],Codes[],COLUMN(Codes[[#Headers],[Baby Background Information]]),FALSE)</f>
        <v>Yes</v>
      </c>
      <c r="T1129" s="1" t="str">
        <f>VLOOKUP(Cohort[[#This Row],[Code]],Codes[],COLUMN(Codes[[#Headers],[EPDS]]),FALSE)</f>
        <v>Yes</v>
      </c>
      <c r="U1129" s="1" t="str">
        <f>VLOOKUP(Cohort[[#This Row],[Code]],Codes[],COLUMN(Codes[[#Headers],[Mother''s Medications]]),FALSE)</f>
        <v>Yes</v>
      </c>
      <c r="V1129" s="1" t="str">
        <f>VLOOKUP(Cohort[[#This Row],[Code]],Codes[],COLUMN(Codes[[#Headers],[Baby Medications]]),FALSE)</f>
        <v>Yes</v>
      </c>
      <c r="W1129" s="1" t="str">
        <f>VLOOKUP(Cohort[[#This Row],[Code]],Codes[],COLUMN(Codes[[#Headers],[Obstetric Histpry]]),FALSE)</f>
        <v>Yes</v>
      </c>
      <c r="X1129" s="1" t="str">
        <f>VLOOKUP(Cohort[[#This Row],[Code]],Codes[],COLUMN(Codes[[#Headers],[18 Month Follow on Data]]),FALSE)</f>
        <v>No</v>
      </c>
    </row>
    <row r="1130" spans="1:24" x14ac:dyDescent="0.2">
      <c r="A1130" t="s">
        <v>1143</v>
      </c>
      <c r="B1130">
        <v>0</v>
      </c>
      <c r="C1130">
        <v>0</v>
      </c>
      <c r="D1130">
        <v>0</v>
      </c>
      <c r="E1130">
        <v>1</v>
      </c>
      <c r="F1130">
        <v>0</v>
      </c>
      <c r="G1130">
        <v>0</v>
      </c>
      <c r="H1130">
        <v>0</v>
      </c>
      <c r="I1130" t="str" cm="1">
        <f t="array" ref="I1130">TEXT(SUM(10^Code_Mask*(Cohort[[#This Row],[Fetal Pilot Scans, validated or not]:[Has child had an 18 month assessment.  NB this includes limited data, courtesy assessments etc]]&gt;0)),"0000000")</f>
        <v>0100000</v>
      </c>
      <c r="M1130" s="1" t="str">
        <f>VLOOKUP(Cohort[[#This Row],[Code]],Codes[],COLUMN(Codes[[#Headers],[Meaning]]),FALSE)</f>
        <v>Term scan, not assessed</v>
      </c>
      <c r="N1130" s="1" t="str">
        <f>VLOOKUP(Cohort[[#This Row],[Code]],Codes[],COLUMN(Codes[[#Headers],[Parents Demographic]]),FALSE)</f>
        <v>Yes</v>
      </c>
      <c r="O1130" s="1" t="str">
        <f>VLOOKUP(Cohort[[#This Row],[Code]],Codes[],COLUMN(Codes[[#Headers],[Mother''s Past Medical History]]),FALSE)</f>
        <v>Yes</v>
      </c>
      <c r="P1130" s="1" t="str">
        <f>VLOOKUP(Cohort[[#This Row],[Code]],Codes[],COLUMN(Codes[[#Headers],[EDD + Mode of Conception]]),FALSE)</f>
        <v>Yes</v>
      </c>
      <c r="Q1130" s="1" t="str">
        <f>VLOOKUP(Cohort[[#This Row],[Code]],Codes[],COLUMN(Codes[[#Headers],[Late Pregnancy History]]),FALSE)</f>
        <v>Yes</v>
      </c>
      <c r="R1130" s="1" t="str">
        <f>VLOOKUP(Cohort[[#This Row],[Code]],Codes[],COLUMN(Codes[[#Headers],[Labour History]]),FALSE)</f>
        <v>Yes</v>
      </c>
      <c r="S1130" s="1" t="str">
        <f>VLOOKUP(Cohort[[#This Row],[Code]],Codes[],COLUMN(Codes[[#Headers],[Baby Background Information]]),FALSE)</f>
        <v>Yes</v>
      </c>
      <c r="T1130" s="1" t="str">
        <f>VLOOKUP(Cohort[[#This Row],[Code]],Codes[],COLUMN(Codes[[#Headers],[EPDS]]),FALSE)</f>
        <v>Yes</v>
      </c>
      <c r="U1130" s="1" t="str">
        <f>VLOOKUP(Cohort[[#This Row],[Code]],Codes[],COLUMN(Codes[[#Headers],[Mother''s Medications]]),FALSE)</f>
        <v>Yes</v>
      </c>
      <c r="V1130" s="1" t="str">
        <f>VLOOKUP(Cohort[[#This Row],[Code]],Codes[],COLUMN(Codes[[#Headers],[Baby Medications]]),FALSE)</f>
        <v>Yes</v>
      </c>
      <c r="W1130" s="1" t="str">
        <f>VLOOKUP(Cohort[[#This Row],[Code]],Codes[],COLUMN(Codes[[#Headers],[Obstetric Histpry]]),FALSE)</f>
        <v>Yes</v>
      </c>
      <c r="X1130" s="1" t="str">
        <f>VLOOKUP(Cohort[[#This Row],[Code]],Codes[],COLUMN(Codes[[#Headers],[18 Month Follow on Data]]),FALSE)</f>
        <v>No</v>
      </c>
    </row>
    <row r="1131" spans="1:24" x14ac:dyDescent="0.2">
      <c r="A1131" t="s">
        <v>1144</v>
      </c>
      <c r="B1131">
        <v>0</v>
      </c>
      <c r="C1131">
        <v>0</v>
      </c>
      <c r="D1131">
        <v>1</v>
      </c>
      <c r="E1131">
        <v>0</v>
      </c>
      <c r="F1131">
        <v>0</v>
      </c>
      <c r="G1131">
        <v>0</v>
      </c>
      <c r="H1131">
        <v>0</v>
      </c>
      <c r="I1131" t="str" cm="1">
        <f t="array" ref="I1131">TEXT(SUM(10^Code_Mask*(Cohort[[#This Row],[Fetal Pilot Scans, validated or not]:[Has child had an 18 month assessment.  NB this includes limited data, courtesy assessments etc]]&gt;0)),"0000000")</f>
        <v>1000000</v>
      </c>
      <c r="M1131" s="1" t="str">
        <f>VLOOKUP(Cohort[[#This Row],[Code]],Codes[],COLUMN(Codes[[#Headers],[Meaning]]),FALSE)</f>
        <v>Fetal scan, no other scans, not assessed</v>
      </c>
      <c r="N1131" s="1" t="str">
        <f>VLOOKUP(Cohort[[#This Row],[Code]],Codes[],COLUMN(Codes[[#Headers],[Parents Demographic]]),FALSE)</f>
        <v>Yes</v>
      </c>
      <c r="O1131" s="1" t="str">
        <f>VLOOKUP(Cohort[[#This Row],[Code]],Codes[],COLUMN(Codes[[#Headers],[Mother''s Past Medical History]]),FALSE)</f>
        <v>Yes</v>
      </c>
      <c r="P1131" s="1" t="str">
        <f>VLOOKUP(Cohort[[#This Row],[Code]],Codes[],COLUMN(Codes[[#Headers],[EDD + Mode of Conception]]),FALSE)</f>
        <v>Yes</v>
      </c>
      <c r="Q1131" s="1" t="str">
        <f>VLOOKUP(Cohort[[#This Row],[Code]],Codes[],COLUMN(Codes[[#Headers],[Late Pregnancy History]]),FALSE)</f>
        <v>Yes</v>
      </c>
      <c r="R1131" s="1" t="str">
        <f>VLOOKUP(Cohort[[#This Row],[Code]],Codes[],COLUMN(Codes[[#Headers],[Labour History]]),FALSE)</f>
        <v>Yes</v>
      </c>
      <c r="S1131" s="1" t="str">
        <f>VLOOKUP(Cohort[[#This Row],[Code]],Codes[],COLUMN(Codes[[#Headers],[Baby Background Information]]),FALSE)</f>
        <v>Yes</v>
      </c>
      <c r="T1131" s="1" t="str">
        <f>VLOOKUP(Cohort[[#This Row],[Code]],Codes[],COLUMN(Codes[[#Headers],[EPDS]]),FALSE)</f>
        <v>Yes</v>
      </c>
      <c r="U1131" s="1" t="str">
        <f>VLOOKUP(Cohort[[#This Row],[Code]],Codes[],COLUMN(Codes[[#Headers],[Mother''s Medications]]),FALSE)</f>
        <v>Yes</v>
      </c>
      <c r="V1131" s="1" t="str">
        <f>VLOOKUP(Cohort[[#This Row],[Code]],Codes[],COLUMN(Codes[[#Headers],[Baby Medications]]),FALSE)</f>
        <v>Yes</v>
      </c>
      <c r="W1131" s="1" t="str">
        <f>VLOOKUP(Cohort[[#This Row],[Code]],Codes[],COLUMN(Codes[[#Headers],[Obstetric Histpry]]),FALSE)</f>
        <v>Yes</v>
      </c>
      <c r="X1131" s="1" t="str">
        <f>VLOOKUP(Cohort[[#This Row],[Code]],Codes[],COLUMN(Codes[[#Headers],[18 Month Follow on Data]]),FALSE)</f>
        <v>No</v>
      </c>
    </row>
    <row r="1132" spans="1:24" x14ac:dyDescent="0.2">
      <c r="A1132" t="s">
        <v>1145</v>
      </c>
      <c r="B1132">
        <v>0</v>
      </c>
      <c r="C1132">
        <v>0</v>
      </c>
      <c r="D1132">
        <v>1</v>
      </c>
      <c r="E1132">
        <v>0</v>
      </c>
      <c r="F1132">
        <v>0</v>
      </c>
      <c r="G1132">
        <v>0</v>
      </c>
      <c r="H1132">
        <v>0</v>
      </c>
      <c r="I1132" t="str" cm="1">
        <f t="array" ref="I1132">TEXT(SUM(10^Code_Mask*(Cohort[[#This Row],[Fetal Pilot Scans, validated or not]:[Has child had an 18 month assessment.  NB this includes limited data, courtesy assessments etc]]&gt;0)),"0000000")</f>
        <v>1000000</v>
      </c>
      <c r="M1132" s="1" t="str">
        <f>VLOOKUP(Cohort[[#This Row],[Code]],Codes[],COLUMN(Codes[[#Headers],[Meaning]]),FALSE)</f>
        <v>Fetal scan, no other scans, not assessed</v>
      </c>
      <c r="N1132" s="1" t="str">
        <f>VLOOKUP(Cohort[[#This Row],[Code]],Codes[],COLUMN(Codes[[#Headers],[Parents Demographic]]),FALSE)</f>
        <v>Yes</v>
      </c>
      <c r="O1132" s="1" t="str">
        <f>VLOOKUP(Cohort[[#This Row],[Code]],Codes[],COLUMN(Codes[[#Headers],[Mother''s Past Medical History]]),FALSE)</f>
        <v>Yes</v>
      </c>
      <c r="P1132" s="1" t="str">
        <f>VLOOKUP(Cohort[[#This Row],[Code]],Codes[],COLUMN(Codes[[#Headers],[EDD + Mode of Conception]]),FALSE)</f>
        <v>Yes</v>
      </c>
      <c r="Q1132" s="1" t="str">
        <f>VLOOKUP(Cohort[[#This Row],[Code]],Codes[],COLUMN(Codes[[#Headers],[Late Pregnancy History]]),FALSE)</f>
        <v>Yes</v>
      </c>
      <c r="R1132" s="1" t="str">
        <f>VLOOKUP(Cohort[[#This Row],[Code]],Codes[],COLUMN(Codes[[#Headers],[Labour History]]),FALSE)</f>
        <v>Yes</v>
      </c>
      <c r="S1132" s="1" t="str">
        <f>VLOOKUP(Cohort[[#This Row],[Code]],Codes[],COLUMN(Codes[[#Headers],[Baby Background Information]]),FALSE)</f>
        <v>Yes</v>
      </c>
      <c r="T1132" s="1" t="str">
        <f>VLOOKUP(Cohort[[#This Row],[Code]],Codes[],COLUMN(Codes[[#Headers],[EPDS]]),FALSE)</f>
        <v>Yes</v>
      </c>
      <c r="U1132" s="1" t="str">
        <f>VLOOKUP(Cohort[[#This Row],[Code]],Codes[],COLUMN(Codes[[#Headers],[Mother''s Medications]]),FALSE)</f>
        <v>Yes</v>
      </c>
      <c r="V1132" s="1" t="str">
        <f>VLOOKUP(Cohort[[#This Row],[Code]],Codes[],COLUMN(Codes[[#Headers],[Baby Medications]]),FALSE)</f>
        <v>Yes</v>
      </c>
      <c r="W1132" s="1" t="str">
        <f>VLOOKUP(Cohort[[#This Row],[Code]],Codes[],COLUMN(Codes[[#Headers],[Obstetric Histpry]]),FALSE)</f>
        <v>Yes</v>
      </c>
      <c r="X1132" s="1" t="str">
        <f>VLOOKUP(Cohort[[#This Row],[Code]],Codes[],COLUMN(Codes[[#Headers],[18 Month Follow on Data]]),FALSE)</f>
        <v>No</v>
      </c>
    </row>
    <row r="1133" spans="1:24" x14ac:dyDescent="0.2">
      <c r="A1133" t="s">
        <v>1146</v>
      </c>
      <c r="B1133">
        <v>0</v>
      </c>
      <c r="C1133">
        <v>0</v>
      </c>
      <c r="D1133">
        <v>1</v>
      </c>
      <c r="E1133">
        <v>0</v>
      </c>
      <c r="F1133">
        <v>0</v>
      </c>
      <c r="G1133">
        <v>0</v>
      </c>
      <c r="H1133">
        <v>0</v>
      </c>
      <c r="I1133" t="str" cm="1">
        <f t="array" ref="I1133">TEXT(SUM(10^Code_Mask*(Cohort[[#This Row],[Fetal Pilot Scans, validated or not]:[Has child had an 18 month assessment.  NB this includes limited data, courtesy assessments etc]]&gt;0)),"0000000")</f>
        <v>1000000</v>
      </c>
      <c r="M1133" s="1" t="str">
        <f>VLOOKUP(Cohort[[#This Row],[Code]],Codes[],COLUMN(Codes[[#Headers],[Meaning]]),FALSE)</f>
        <v>Fetal scan, no other scans, not assessed</v>
      </c>
      <c r="N1133" s="1" t="str">
        <f>VLOOKUP(Cohort[[#This Row],[Code]],Codes[],COLUMN(Codes[[#Headers],[Parents Demographic]]),FALSE)</f>
        <v>Yes</v>
      </c>
      <c r="O1133" s="1" t="str">
        <f>VLOOKUP(Cohort[[#This Row],[Code]],Codes[],COLUMN(Codes[[#Headers],[Mother''s Past Medical History]]),FALSE)</f>
        <v>Yes</v>
      </c>
      <c r="P1133" s="1" t="str">
        <f>VLOOKUP(Cohort[[#This Row],[Code]],Codes[],COLUMN(Codes[[#Headers],[EDD + Mode of Conception]]),FALSE)</f>
        <v>Yes</v>
      </c>
      <c r="Q1133" s="1" t="str">
        <f>VLOOKUP(Cohort[[#This Row],[Code]],Codes[],COLUMN(Codes[[#Headers],[Late Pregnancy History]]),FALSE)</f>
        <v>Yes</v>
      </c>
      <c r="R1133" s="1" t="str">
        <f>VLOOKUP(Cohort[[#This Row],[Code]],Codes[],COLUMN(Codes[[#Headers],[Labour History]]),FALSE)</f>
        <v>Yes</v>
      </c>
      <c r="S1133" s="1" t="str">
        <f>VLOOKUP(Cohort[[#This Row],[Code]],Codes[],COLUMN(Codes[[#Headers],[Baby Background Information]]),FALSE)</f>
        <v>Yes</v>
      </c>
      <c r="T1133" s="1" t="str">
        <f>VLOOKUP(Cohort[[#This Row],[Code]],Codes[],COLUMN(Codes[[#Headers],[EPDS]]),FALSE)</f>
        <v>Yes</v>
      </c>
      <c r="U1133" s="1" t="str">
        <f>VLOOKUP(Cohort[[#This Row],[Code]],Codes[],COLUMN(Codes[[#Headers],[Mother''s Medications]]),FALSE)</f>
        <v>Yes</v>
      </c>
      <c r="V1133" s="1" t="str">
        <f>VLOOKUP(Cohort[[#This Row],[Code]],Codes[],COLUMN(Codes[[#Headers],[Baby Medications]]),FALSE)</f>
        <v>Yes</v>
      </c>
      <c r="W1133" s="1" t="str">
        <f>VLOOKUP(Cohort[[#This Row],[Code]],Codes[],COLUMN(Codes[[#Headers],[Obstetric Histpry]]),FALSE)</f>
        <v>Yes</v>
      </c>
      <c r="X1133" s="1" t="str">
        <f>VLOOKUP(Cohort[[#This Row],[Code]],Codes[],COLUMN(Codes[[#Headers],[18 Month Follow on Data]]),FALSE)</f>
        <v>No</v>
      </c>
    </row>
    <row r="1134" spans="1:24" x14ac:dyDescent="0.2">
      <c r="A1134" t="s">
        <v>1147</v>
      </c>
      <c r="B1134">
        <v>0</v>
      </c>
      <c r="C1134">
        <v>0</v>
      </c>
      <c r="D1134">
        <v>0</v>
      </c>
      <c r="E1134">
        <v>0</v>
      </c>
      <c r="F1134">
        <v>1</v>
      </c>
      <c r="G1134">
        <v>1</v>
      </c>
      <c r="H1134">
        <v>0</v>
      </c>
      <c r="I1134" t="str" cm="1">
        <f t="array" ref="I1134">TEXT(SUM(10^Code_Mask*(Cohort[[#This Row],[Fetal Pilot Scans, validated or not]:[Has child had an 18 month assessment.  NB this includes limited data, courtesy assessments etc]]&gt;0)),"0000000")</f>
        <v>0011000</v>
      </c>
      <c r="M1134" s="1" t="str">
        <f>VLOOKUP(Cohort[[#This Row],[Code]],Codes[],COLUMN(Codes[[#Headers],[Meaning]]),FALSE)</f>
        <v>Pre-term and pre-term at term scans, not assessed</v>
      </c>
      <c r="N1134" s="1" t="str">
        <f>VLOOKUP(Cohort[[#This Row],[Code]],Codes[],COLUMN(Codes[[#Headers],[Parents Demographic]]),FALSE)</f>
        <v>Yes</v>
      </c>
      <c r="O1134" s="1" t="str">
        <f>VLOOKUP(Cohort[[#This Row],[Code]],Codes[],COLUMN(Codes[[#Headers],[Mother''s Past Medical History]]),FALSE)</f>
        <v>Yes</v>
      </c>
      <c r="P1134" s="1" t="str">
        <f>VLOOKUP(Cohort[[#This Row],[Code]],Codes[],COLUMN(Codes[[#Headers],[EDD + Mode of Conception]]),FALSE)</f>
        <v>Yes</v>
      </c>
      <c r="Q1134" s="1" t="str">
        <f>VLOOKUP(Cohort[[#This Row],[Code]],Codes[],COLUMN(Codes[[#Headers],[Late Pregnancy History]]),FALSE)</f>
        <v>Yes</v>
      </c>
      <c r="R1134" s="1" t="str">
        <f>VLOOKUP(Cohort[[#This Row],[Code]],Codes[],COLUMN(Codes[[#Headers],[Labour History]]),FALSE)</f>
        <v>Yes</v>
      </c>
      <c r="S1134" s="1" t="str">
        <f>VLOOKUP(Cohort[[#This Row],[Code]],Codes[],COLUMN(Codes[[#Headers],[Baby Background Information]]),FALSE)</f>
        <v>Yes</v>
      </c>
      <c r="T1134" s="1" t="str">
        <f>VLOOKUP(Cohort[[#This Row],[Code]],Codes[],COLUMN(Codes[[#Headers],[EPDS]]),FALSE)</f>
        <v>Yes</v>
      </c>
      <c r="U1134" s="1" t="str">
        <f>VLOOKUP(Cohort[[#This Row],[Code]],Codes[],COLUMN(Codes[[#Headers],[Mother''s Medications]]),FALSE)</f>
        <v>Yes</v>
      </c>
      <c r="V1134" s="1" t="str">
        <f>VLOOKUP(Cohort[[#This Row],[Code]],Codes[],COLUMN(Codes[[#Headers],[Baby Medications]]),FALSE)</f>
        <v>Yes</v>
      </c>
      <c r="W1134" s="1" t="str">
        <f>VLOOKUP(Cohort[[#This Row],[Code]],Codes[],COLUMN(Codes[[#Headers],[Obstetric Histpry]]),FALSE)</f>
        <v>Yes</v>
      </c>
      <c r="X1134" s="1" t="str">
        <f>VLOOKUP(Cohort[[#This Row],[Code]],Codes[],COLUMN(Codes[[#Headers],[18 Month Follow on Data]]),FALSE)</f>
        <v>No</v>
      </c>
    </row>
    <row r="1135" spans="1:24" x14ac:dyDescent="0.2">
      <c r="A1135" t="s">
        <v>1148</v>
      </c>
      <c r="B1135">
        <v>0</v>
      </c>
      <c r="C1135">
        <v>0</v>
      </c>
      <c r="D1135">
        <v>0</v>
      </c>
      <c r="E1135">
        <v>1</v>
      </c>
      <c r="F1135">
        <v>0</v>
      </c>
      <c r="G1135">
        <v>0</v>
      </c>
      <c r="H1135">
        <v>0</v>
      </c>
      <c r="I1135" t="str" cm="1">
        <f t="array" ref="I1135">TEXT(SUM(10^Code_Mask*(Cohort[[#This Row],[Fetal Pilot Scans, validated or not]:[Has child had an 18 month assessment.  NB this includes limited data, courtesy assessments etc]]&gt;0)),"0000000")</f>
        <v>0100000</v>
      </c>
      <c r="M1135" s="1" t="str">
        <f>VLOOKUP(Cohort[[#This Row],[Code]],Codes[],COLUMN(Codes[[#Headers],[Meaning]]),FALSE)</f>
        <v>Term scan, not assessed</v>
      </c>
      <c r="N1135" s="1" t="str">
        <f>VLOOKUP(Cohort[[#This Row],[Code]],Codes[],COLUMN(Codes[[#Headers],[Parents Demographic]]),FALSE)</f>
        <v>Yes</v>
      </c>
      <c r="O1135" s="1" t="str">
        <f>VLOOKUP(Cohort[[#This Row],[Code]],Codes[],COLUMN(Codes[[#Headers],[Mother''s Past Medical History]]),FALSE)</f>
        <v>Yes</v>
      </c>
      <c r="P1135" s="1" t="str">
        <f>VLOOKUP(Cohort[[#This Row],[Code]],Codes[],COLUMN(Codes[[#Headers],[EDD + Mode of Conception]]),FALSE)</f>
        <v>Yes</v>
      </c>
      <c r="Q1135" s="1" t="str">
        <f>VLOOKUP(Cohort[[#This Row],[Code]],Codes[],COLUMN(Codes[[#Headers],[Late Pregnancy History]]),FALSE)</f>
        <v>Yes</v>
      </c>
      <c r="R1135" s="1" t="str">
        <f>VLOOKUP(Cohort[[#This Row],[Code]],Codes[],COLUMN(Codes[[#Headers],[Labour History]]),FALSE)</f>
        <v>Yes</v>
      </c>
      <c r="S1135" s="1" t="str">
        <f>VLOOKUP(Cohort[[#This Row],[Code]],Codes[],COLUMN(Codes[[#Headers],[Baby Background Information]]),FALSE)</f>
        <v>Yes</v>
      </c>
      <c r="T1135" s="1" t="str">
        <f>VLOOKUP(Cohort[[#This Row],[Code]],Codes[],COLUMN(Codes[[#Headers],[EPDS]]),FALSE)</f>
        <v>Yes</v>
      </c>
      <c r="U1135" s="1" t="str">
        <f>VLOOKUP(Cohort[[#This Row],[Code]],Codes[],COLUMN(Codes[[#Headers],[Mother''s Medications]]),FALSE)</f>
        <v>Yes</v>
      </c>
      <c r="V1135" s="1" t="str">
        <f>VLOOKUP(Cohort[[#This Row],[Code]],Codes[],COLUMN(Codes[[#Headers],[Baby Medications]]),FALSE)</f>
        <v>Yes</v>
      </c>
      <c r="W1135" s="1" t="str">
        <f>VLOOKUP(Cohort[[#This Row],[Code]],Codes[],COLUMN(Codes[[#Headers],[Obstetric Histpry]]),FALSE)</f>
        <v>Yes</v>
      </c>
      <c r="X1135" s="1" t="str">
        <f>VLOOKUP(Cohort[[#This Row],[Code]],Codes[],COLUMN(Codes[[#Headers],[18 Month Follow on Data]]),FALSE)</f>
        <v>No</v>
      </c>
    </row>
    <row r="1136" spans="1:24" x14ac:dyDescent="0.2">
      <c r="A1136" t="s">
        <v>1149</v>
      </c>
      <c r="B1136">
        <v>0</v>
      </c>
      <c r="C1136">
        <v>0</v>
      </c>
      <c r="D1136">
        <v>0</v>
      </c>
      <c r="E1136">
        <v>1</v>
      </c>
      <c r="F1136">
        <v>0</v>
      </c>
      <c r="G1136">
        <v>0</v>
      </c>
      <c r="H1136">
        <v>0</v>
      </c>
      <c r="I1136" t="str" cm="1">
        <f t="array" ref="I1136">TEXT(SUM(10^Code_Mask*(Cohort[[#This Row],[Fetal Pilot Scans, validated or not]:[Has child had an 18 month assessment.  NB this includes limited data, courtesy assessments etc]]&gt;0)),"0000000")</f>
        <v>0100000</v>
      </c>
      <c r="M1136" s="1" t="str">
        <f>VLOOKUP(Cohort[[#This Row],[Code]],Codes[],COLUMN(Codes[[#Headers],[Meaning]]),FALSE)</f>
        <v>Term scan, not assessed</v>
      </c>
      <c r="N1136" s="1" t="str">
        <f>VLOOKUP(Cohort[[#This Row],[Code]],Codes[],COLUMN(Codes[[#Headers],[Parents Demographic]]),FALSE)</f>
        <v>Yes</v>
      </c>
      <c r="O1136" s="1" t="str">
        <f>VLOOKUP(Cohort[[#This Row],[Code]],Codes[],COLUMN(Codes[[#Headers],[Mother''s Past Medical History]]),FALSE)</f>
        <v>Yes</v>
      </c>
      <c r="P1136" s="1" t="str">
        <f>VLOOKUP(Cohort[[#This Row],[Code]],Codes[],COLUMN(Codes[[#Headers],[EDD + Mode of Conception]]),FALSE)</f>
        <v>Yes</v>
      </c>
      <c r="Q1136" s="1" t="str">
        <f>VLOOKUP(Cohort[[#This Row],[Code]],Codes[],COLUMN(Codes[[#Headers],[Late Pregnancy History]]),FALSE)</f>
        <v>Yes</v>
      </c>
      <c r="R1136" s="1" t="str">
        <f>VLOOKUP(Cohort[[#This Row],[Code]],Codes[],COLUMN(Codes[[#Headers],[Labour History]]),FALSE)</f>
        <v>Yes</v>
      </c>
      <c r="S1136" s="1" t="str">
        <f>VLOOKUP(Cohort[[#This Row],[Code]],Codes[],COLUMN(Codes[[#Headers],[Baby Background Information]]),FALSE)</f>
        <v>Yes</v>
      </c>
      <c r="T1136" s="1" t="str">
        <f>VLOOKUP(Cohort[[#This Row],[Code]],Codes[],COLUMN(Codes[[#Headers],[EPDS]]),FALSE)</f>
        <v>Yes</v>
      </c>
      <c r="U1136" s="1" t="str">
        <f>VLOOKUP(Cohort[[#This Row],[Code]],Codes[],COLUMN(Codes[[#Headers],[Mother''s Medications]]),FALSE)</f>
        <v>Yes</v>
      </c>
      <c r="V1136" s="1" t="str">
        <f>VLOOKUP(Cohort[[#This Row],[Code]],Codes[],COLUMN(Codes[[#Headers],[Baby Medications]]),FALSE)</f>
        <v>Yes</v>
      </c>
      <c r="W1136" s="1" t="str">
        <f>VLOOKUP(Cohort[[#This Row],[Code]],Codes[],COLUMN(Codes[[#Headers],[Obstetric Histpry]]),FALSE)</f>
        <v>Yes</v>
      </c>
      <c r="X1136" s="1" t="str">
        <f>VLOOKUP(Cohort[[#This Row],[Code]],Codes[],COLUMN(Codes[[#Headers],[18 Month Follow on Data]]),FALSE)</f>
        <v>No</v>
      </c>
    </row>
    <row r="1137" spans="1:24" x14ac:dyDescent="0.2">
      <c r="A1137" t="s">
        <v>1150</v>
      </c>
      <c r="B1137">
        <v>0</v>
      </c>
      <c r="C1137">
        <v>0</v>
      </c>
      <c r="D1137">
        <v>0</v>
      </c>
      <c r="E1137">
        <v>0</v>
      </c>
      <c r="F1137">
        <v>1</v>
      </c>
      <c r="G1137">
        <v>1</v>
      </c>
      <c r="H1137">
        <v>0</v>
      </c>
      <c r="I1137" t="str" cm="1">
        <f t="array" ref="I1137">TEXT(SUM(10^Code_Mask*(Cohort[[#This Row],[Fetal Pilot Scans, validated or not]:[Has child had an 18 month assessment.  NB this includes limited data, courtesy assessments etc]]&gt;0)),"0000000")</f>
        <v>0011000</v>
      </c>
      <c r="M1137" s="1" t="str">
        <f>VLOOKUP(Cohort[[#This Row],[Code]],Codes[],COLUMN(Codes[[#Headers],[Meaning]]),FALSE)</f>
        <v>Pre-term and pre-term at term scans, not assessed</v>
      </c>
      <c r="N1137" s="1" t="str">
        <f>VLOOKUP(Cohort[[#This Row],[Code]],Codes[],COLUMN(Codes[[#Headers],[Parents Demographic]]),FALSE)</f>
        <v>Yes</v>
      </c>
      <c r="O1137" s="1" t="str">
        <f>VLOOKUP(Cohort[[#This Row],[Code]],Codes[],COLUMN(Codes[[#Headers],[Mother''s Past Medical History]]),FALSE)</f>
        <v>Yes</v>
      </c>
      <c r="P1137" s="1" t="str">
        <f>VLOOKUP(Cohort[[#This Row],[Code]],Codes[],COLUMN(Codes[[#Headers],[EDD + Mode of Conception]]),FALSE)</f>
        <v>Yes</v>
      </c>
      <c r="Q1137" s="1" t="str">
        <f>VLOOKUP(Cohort[[#This Row],[Code]],Codes[],COLUMN(Codes[[#Headers],[Late Pregnancy History]]),FALSE)</f>
        <v>Yes</v>
      </c>
      <c r="R1137" s="1" t="str">
        <f>VLOOKUP(Cohort[[#This Row],[Code]],Codes[],COLUMN(Codes[[#Headers],[Labour History]]),FALSE)</f>
        <v>Yes</v>
      </c>
      <c r="S1137" s="1" t="str">
        <f>VLOOKUP(Cohort[[#This Row],[Code]],Codes[],COLUMN(Codes[[#Headers],[Baby Background Information]]),FALSE)</f>
        <v>Yes</v>
      </c>
      <c r="T1137" s="1" t="str">
        <f>VLOOKUP(Cohort[[#This Row],[Code]],Codes[],COLUMN(Codes[[#Headers],[EPDS]]),FALSE)</f>
        <v>Yes</v>
      </c>
      <c r="U1137" s="1" t="str">
        <f>VLOOKUP(Cohort[[#This Row],[Code]],Codes[],COLUMN(Codes[[#Headers],[Mother''s Medications]]),FALSE)</f>
        <v>Yes</v>
      </c>
      <c r="V1137" s="1" t="str">
        <f>VLOOKUP(Cohort[[#This Row],[Code]],Codes[],COLUMN(Codes[[#Headers],[Baby Medications]]),FALSE)</f>
        <v>Yes</v>
      </c>
      <c r="W1137" s="1" t="str">
        <f>VLOOKUP(Cohort[[#This Row],[Code]],Codes[],COLUMN(Codes[[#Headers],[Obstetric Histpry]]),FALSE)</f>
        <v>Yes</v>
      </c>
      <c r="X1137" s="1" t="str">
        <f>VLOOKUP(Cohort[[#This Row],[Code]],Codes[],COLUMN(Codes[[#Headers],[18 Month Follow on Data]]),FALSE)</f>
        <v>No</v>
      </c>
    </row>
    <row r="1138" spans="1:24" x14ac:dyDescent="0.2">
      <c r="A1138" t="s">
        <v>1151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1</v>
      </c>
      <c r="H1138">
        <v>0</v>
      </c>
      <c r="I1138" t="str" cm="1">
        <f t="array" ref="I1138">TEXT(SUM(10^Code_Mask*(Cohort[[#This Row],[Fetal Pilot Scans, validated or not]:[Has child had an 18 month assessment.  NB this includes limited data, courtesy assessments etc]]&gt;0)),"0000000")</f>
        <v>0001000</v>
      </c>
      <c r="M1138" s="1" t="str">
        <f>VLOOKUP(Cohort[[#This Row],[Code]],Codes[],COLUMN(Codes[[#Headers],[Meaning]]),FALSE)</f>
        <v>Pre-term_at term only, no other scans not assessed</v>
      </c>
      <c r="N1138" s="1" t="str">
        <f>VLOOKUP(Cohort[[#This Row],[Code]],Codes[],COLUMN(Codes[[#Headers],[Parents Demographic]]),FALSE)</f>
        <v>Yes</v>
      </c>
      <c r="O1138" s="1" t="str">
        <f>VLOOKUP(Cohort[[#This Row],[Code]],Codes[],COLUMN(Codes[[#Headers],[Mother''s Past Medical History]]),FALSE)</f>
        <v>Yes</v>
      </c>
      <c r="P1138" s="1" t="str">
        <f>VLOOKUP(Cohort[[#This Row],[Code]],Codes[],COLUMN(Codes[[#Headers],[EDD + Mode of Conception]]),FALSE)</f>
        <v>Yes</v>
      </c>
      <c r="Q1138" s="1" t="str">
        <f>VLOOKUP(Cohort[[#This Row],[Code]],Codes[],COLUMN(Codes[[#Headers],[Late Pregnancy History]]),FALSE)</f>
        <v>Yes</v>
      </c>
      <c r="R1138" s="1" t="str">
        <f>VLOOKUP(Cohort[[#This Row],[Code]],Codes[],COLUMN(Codes[[#Headers],[Labour History]]),FALSE)</f>
        <v>Yes</v>
      </c>
      <c r="S1138" s="1" t="str">
        <f>VLOOKUP(Cohort[[#This Row],[Code]],Codes[],COLUMN(Codes[[#Headers],[Baby Background Information]]),FALSE)</f>
        <v>Yes</v>
      </c>
      <c r="T1138" s="1" t="str">
        <f>VLOOKUP(Cohort[[#This Row],[Code]],Codes[],COLUMN(Codes[[#Headers],[EPDS]]),FALSE)</f>
        <v>Yes</v>
      </c>
      <c r="U1138" s="1" t="str">
        <f>VLOOKUP(Cohort[[#This Row],[Code]],Codes[],COLUMN(Codes[[#Headers],[Mother''s Medications]]),FALSE)</f>
        <v>Yes</v>
      </c>
      <c r="V1138" s="1" t="str">
        <f>VLOOKUP(Cohort[[#This Row],[Code]],Codes[],COLUMN(Codes[[#Headers],[Baby Medications]]),FALSE)</f>
        <v>Yes</v>
      </c>
      <c r="W1138" s="1" t="str">
        <f>VLOOKUP(Cohort[[#This Row],[Code]],Codes[],COLUMN(Codes[[#Headers],[Obstetric Histpry]]),FALSE)</f>
        <v>Yes</v>
      </c>
      <c r="X1138" s="1" t="str">
        <f>VLOOKUP(Cohort[[#This Row],[Code]],Codes[],COLUMN(Codes[[#Headers],[18 Month Follow on Data]]),FALSE)</f>
        <v>No</v>
      </c>
    </row>
    <row r="1139" spans="1:24" x14ac:dyDescent="0.2">
      <c r="A1139" t="s">
        <v>1152</v>
      </c>
      <c r="B1139">
        <v>0</v>
      </c>
      <c r="C1139">
        <v>0</v>
      </c>
      <c r="D1139">
        <v>0</v>
      </c>
      <c r="E1139">
        <v>0</v>
      </c>
      <c r="F1139">
        <v>1</v>
      </c>
      <c r="G1139">
        <v>0</v>
      </c>
      <c r="H1139">
        <v>0</v>
      </c>
      <c r="I1139" t="str" cm="1">
        <f t="array" ref="I1139">TEXT(SUM(10^Code_Mask*(Cohort[[#This Row],[Fetal Pilot Scans, validated or not]:[Has child had an 18 month assessment.  NB this includes limited data, courtesy assessments etc]]&gt;0)),"0000000")</f>
        <v>0010000</v>
      </c>
      <c r="M1139" s="1" t="str">
        <f>VLOOKUP(Cohort[[#This Row],[Code]],Codes[],COLUMN(Codes[[#Headers],[Meaning]]),FALSE)</f>
        <v>Pre-term scan, no other scans, not assessed</v>
      </c>
      <c r="N1139" s="1" t="str">
        <f>VLOOKUP(Cohort[[#This Row],[Code]],Codes[],COLUMN(Codes[[#Headers],[Parents Demographic]]),FALSE)</f>
        <v>Yes</v>
      </c>
      <c r="O1139" s="1" t="str">
        <f>VLOOKUP(Cohort[[#This Row],[Code]],Codes[],COLUMN(Codes[[#Headers],[Mother''s Past Medical History]]),FALSE)</f>
        <v>Yes</v>
      </c>
      <c r="P1139" s="1" t="str">
        <f>VLOOKUP(Cohort[[#This Row],[Code]],Codes[],COLUMN(Codes[[#Headers],[EDD + Mode of Conception]]),FALSE)</f>
        <v>Yes</v>
      </c>
      <c r="Q1139" s="1" t="str">
        <f>VLOOKUP(Cohort[[#This Row],[Code]],Codes[],COLUMN(Codes[[#Headers],[Late Pregnancy History]]),FALSE)</f>
        <v>Yes</v>
      </c>
      <c r="R1139" s="1" t="str">
        <f>VLOOKUP(Cohort[[#This Row],[Code]],Codes[],COLUMN(Codes[[#Headers],[Labour History]]),FALSE)</f>
        <v>Yes</v>
      </c>
      <c r="S1139" s="1" t="str">
        <f>VLOOKUP(Cohort[[#This Row],[Code]],Codes[],COLUMN(Codes[[#Headers],[Baby Background Information]]),FALSE)</f>
        <v>Yes</v>
      </c>
      <c r="T1139" s="1" t="str">
        <f>VLOOKUP(Cohort[[#This Row],[Code]],Codes[],COLUMN(Codes[[#Headers],[EPDS]]),FALSE)</f>
        <v>Yes</v>
      </c>
      <c r="U1139" s="1" t="str">
        <f>VLOOKUP(Cohort[[#This Row],[Code]],Codes[],COLUMN(Codes[[#Headers],[Mother''s Medications]]),FALSE)</f>
        <v>Yes</v>
      </c>
      <c r="V1139" s="1" t="str">
        <f>VLOOKUP(Cohort[[#This Row],[Code]],Codes[],COLUMN(Codes[[#Headers],[Baby Medications]]),FALSE)</f>
        <v>Yes</v>
      </c>
      <c r="W1139" s="1" t="str">
        <f>VLOOKUP(Cohort[[#This Row],[Code]],Codes[],COLUMN(Codes[[#Headers],[Obstetric Histpry]]),FALSE)</f>
        <v>Yes</v>
      </c>
      <c r="X1139" s="1" t="str">
        <f>VLOOKUP(Cohort[[#This Row],[Code]],Codes[],COLUMN(Codes[[#Headers],[18 Month Follow on Data]]),FALSE)</f>
        <v>No</v>
      </c>
    </row>
    <row r="1140" spans="1:24" x14ac:dyDescent="0.2">
      <c r="A1140" t="s">
        <v>1153</v>
      </c>
      <c r="B1140">
        <v>0</v>
      </c>
      <c r="C1140">
        <v>0</v>
      </c>
      <c r="D1140">
        <v>0</v>
      </c>
      <c r="E1140">
        <v>1</v>
      </c>
      <c r="F1140">
        <v>0</v>
      </c>
      <c r="G1140">
        <v>0</v>
      </c>
      <c r="H1140">
        <v>0</v>
      </c>
      <c r="I1140" t="str" cm="1">
        <f t="array" ref="I1140">TEXT(SUM(10^Code_Mask*(Cohort[[#This Row],[Fetal Pilot Scans, validated or not]:[Has child had an 18 month assessment.  NB this includes limited data, courtesy assessments etc]]&gt;0)),"0000000")</f>
        <v>0100000</v>
      </c>
      <c r="M1140" s="1" t="str">
        <f>VLOOKUP(Cohort[[#This Row],[Code]],Codes[],COLUMN(Codes[[#Headers],[Meaning]]),FALSE)</f>
        <v>Term scan, not assessed</v>
      </c>
      <c r="N1140" s="1" t="str">
        <f>VLOOKUP(Cohort[[#This Row],[Code]],Codes[],COLUMN(Codes[[#Headers],[Parents Demographic]]),FALSE)</f>
        <v>Yes</v>
      </c>
      <c r="O1140" s="1" t="str">
        <f>VLOOKUP(Cohort[[#This Row],[Code]],Codes[],COLUMN(Codes[[#Headers],[Mother''s Past Medical History]]),FALSE)</f>
        <v>Yes</v>
      </c>
      <c r="P1140" s="1" t="str">
        <f>VLOOKUP(Cohort[[#This Row],[Code]],Codes[],COLUMN(Codes[[#Headers],[EDD + Mode of Conception]]),FALSE)</f>
        <v>Yes</v>
      </c>
      <c r="Q1140" s="1" t="str">
        <f>VLOOKUP(Cohort[[#This Row],[Code]],Codes[],COLUMN(Codes[[#Headers],[Late Pregnancy History]]),FALSE)</f>
        <v>Yes</v>
      </c>
      <c r="R1140" s="1" t="str">
        <f>VLOOKUP(Cohort[[#This Row],[Code]],Codes[],COLUMN(Codes[[#Headers],[Labour History]]),FALSE)</f>
        <v>Yes</v>
      </c>
      <c r="S1140" s="1" t="str">
        <f>VLOOKUP(Cohort[[#This Row],[Code]],Codes[],COLUMN(Codes[[#Headers],[Baby Background Information]]),FALSE)</f>
        <v>Yes</v>
      </c>
      <c r="T1140" s="1" t="str">
        <f>VLOOKUP(Cohort[[#This Row],[Code]],Codes[],COLUMN(Codes[[#Headers],[EPDS]]),FALSE)</f>
        <v>Yes</v>
      </c>
      <c r="U1140" s="1" t="str">
        <f>VLOOKUP(Cohort[[#This Row],[Code]],Codes[],COLUMN(Codes[[#Headers],[Mother''s Medications]]),FALSE)</f>
        <v>Yes</v>
      </c>
      <c r="V1140" s="1" t="str">
        <f>VLOOKUP(Cohort[[#This Row],[Code]],Codes[],COLUMN(Codes[[#Headers],[Baby Medications]]),FALSE)</f>
        <v>Yes</v>
      </c>
      <c r="W1140" s="1" t="str">
        <f>VLOOKUP(Cohort[[#This Row],[Code]],Codes[],COLUMN(Codes[[#Headers],[Obstetric Histpry]]),FALSE)</f>
        <v>Yes</v>
      </c>
      <c r="X1140" s="1" t="str">
        <f>VLOOKUP(Cohort[[#This Row],[Code]],Codes[],COLUMN(Codes[[#Headers],[18 Month Follow on Data]]),FALSE)</f>
        <v>No</v>
      </c>
    </row>
    <row r="1141" spans="1:24" x14ac:dyDescent="0.2">
      <c r="A1141" t="s">
        <v>1154</v>
      </c>
      <c r="B1141">
        <v>0</v>
      </c>
      <c r="C1141">
        <v>0</v>
      </c>
      <c r="D1141">
        <v>0</v>
      </c>
      <c r="E1141">
        <v>0</v>
      </c>
      <c r="F1141">
        <v>1</v>
      </c>
      <c r="G1141">
        <v>0</v>
      </c>
      <c r="H1141">
        <v>0</v>
      </c>
      <c r="I1141" t="str" cm="1">
        <f t="array" ref="I1141">TEXT(SUM(10^Code_Mask*(Cohort[[#This Row],[Fetal Pilot Scans, validated or not]:[Has child had an 18 month assessment.  NB this includes limited data, courtesy assessments etc]]&gt;0)),"0000000")</f>
        <v>0010000</v>
      </c>
      <c r="M1141" s="1" t="str">
        <f>VLOOKUP(Cohort[[#This Row],[Code]],Codes[],COLUMN(Codes[[#Headers],[Meaning]]),FALSE)</f>
        <v>Pre-term scan, no other scans, not assessed</v>
      </c>
      <c r="N1141" s="1" t="str">
        <f>VLOOKUP(Cohort[[#This Row],[Code]],Codes[],COLUMN(Codes[[#Headers],[Parents Demographic]]),FALSE)</f>
        <v>Yes</v>
      </c>
      <c r="O1141" s="1" t="str">
        <f>VLOOKUP(Cohort[[#This Row],[Code]],Codes[],COLUMN(Codes[[#Headers],[Mother''s Past Medical History]]),FALSE)</f>
        <v>Yes</v>
      </c>
      <c r="P1141" s="1" t="str">
        <f>VLOOKUP(Cohort[[#This Row],[Code]],Codes[],COLUMN(Codes[[#Headers],[EDD + Mode of Conception]]),FALSE)</f>
        <v>Yes</v>
      </c>
      <c r="Q1141" s="1" t="str">
        <f>VLOOKUP(Cohort[[#This Row],[Code]],Codes[],COLUMN(Codes[[#Headers],[Late Pregnancy History]]),FALSE)</f>
        <v>Yes</v>
      </c>
      <c r="R1141" s="1" t="str">
        <f>VLOOKUP(Cohort[[#This Row],[Code]],Codes[],COLUMN(Codes[[#Headers],[Labour History]]),FALSE)</f>
        <v>Yes</v>
      </c>
      <c r="S1141" s="1" t="str">
        <f>VLOOKUP(Cohort[[#This Row],[Code]],Codes[],COLUMN(Codes[[#Headers],[Baby Background Information]]),FALSE)</f>
        <v>Yes</v>
      </c>
      <c r="T1141" s="1" t="str">
        <f>VLOOKUP(Cohort[[#This Row],[Code]],Codes[],COLUMN(Codes[[#Headers],[EPDS]]),FALSE)</f>
        <v>Yes</v>
      </c>
      <c r="U1141" s="1" t="str">
        <f>VLOOKUP(Cohort[[#This Row],[Code]],Codes[],COLUMN(Codes[[#Headers],[Mother''s Medications]]),FALSE)</f>
        <v>Yes</v>
      </c>
      <c r="V1141" s="1" t="str">
        <f>VLOOKUP(Cohort[[#This Row],[Code]],Codes[],COLUMN(Codes[[#Headers],[Baby Medications]]),FALSE)</f>
        <v>Yes</v>
      </c>
      <c r="W1141" s="1" t="str">
        <f>VLOOKUP(Cohort[[#This Row],[Code]],Codes[],COLUMN(Codes[[#Headers],[Obstetric Histpry]]),FALSE)</f>
        <v>Yes</v>
      </c>
      <c r="X1141" s="1" t="str">
        <f>VLOOKUP(Cohort[[#This Row],[Code]],Codes[],COLUMN(Codes[[#Headers],[18 Month Follow on Data]]),FALSE)</f>
        <v>No</v>
      </c>
    </row>
    <row r="1142" spans="1:24" x14ac:dyDescent="0.2">
      <c r="A1142" t="s">
        <v>1155</v>
      </c>
      <c r="B1142">
        <v>0</v>
      </c>
      <c r="C1142">
        <v>0</v>
      </c>
      <c r="D1142">
        <v>1</v>
      </c>
      <c r="E1142">
        <v>0</v>
      </c>
      <c r="F1142">
        <v>0</v>
      </c>
      <c r="G1142">
        <v>0</v>
      </c>
      <c r="H1142">
        <v>0</v>
      </c>
      <c r="I1142" t="str" cm="1">
        <f t="array" ref="I1142">TEXT(SUM(10^Code_Mask*(Cohort[[#This Row],[Fetal Pilot Scans, validated or not]:[Has child had an 18 month assessment.  NB this includes limited data, courtesy assessments etc]]&gt;0)),"0000000")</f>
        <v>1000000</v>
      </c>
      <c r="M1142" s="1" t="str">
        <f>VLOOKUP(Cohort[[#This Row],[Code]],Codes[],COLUMN(Codes[[#Headers],[Meaning]]),FALSE)</f>
        <v>Fetal scan, no other scans, not assessed</v>
      </c>
      <c r="N1142" s="1" t="str">
        <f>VLOOKUP(Cohort[[#This Row],[Code]],Codes[],COLUMN(Codes[[#Headers],[Parents Demographic]]),FALSE)</f>
        <v>Yes</v>
      </c>
      <c r="O1142" s="1" t="str">
        <f>VLOOKUP(Cohort[[#This Row],[Code]],Codes[],COLUMN(Codes[[#Headers],[Mother''s Past Medical History]]),FALSE)</f>
        <v>Yes</v>
      </c>
      <c r="P1142" s="1" t="str">
        <f>VLOOKUP(Cohort[[#This Row],[Code]],Codes[],COLUMN(Codes[[#Headers],[EDD + Mode of Conception]]),FALSE)</f>
        <v>Yes</v>
      </c>
      <c r="Q1142" s="1" t="str">
        <f>VLOOKUP(Cohort[[#This Row],[Code]],Codes[],COLUMN(Codes[[#Headers],[Late Pregnancy History]]),FALSE)</f>
        <v>Yes</v>
      </c>
      <c r="R1142" s="1" t="str">
        <f>VLOOKUP(Cohort[[#This Row],[Code]],Codes[],COLUMN(Codes[[#Headers],[Labour History]]),FALSE)</f>
        <v>Yes</v>
      </c>
      <c r="S1142" s="1" t="str">
        <f>VLOOKUP(Cohort[[#This Row],[Code]],Codes[],COLUMN(Codes[[#Headers],[Baby Background Information]]),FALSE)</f>
        <v>Yes</v>
      </c>
      <c r="T1142" s="1" t="str">
        <f>VLOOKUP(Cohort[[#This Row],[Code]],Codes[],COLUMN(Codes[[#Headers],[EPDS]]),FALSE)</f>
        <v>Yes</v>
      </c>
      <c r="U1142" s="1" t="str">
        <f>VLOOKUP(Cohort[[#This Row],[Code]],Codes[],COLUMN(Codes[[#Headers],[Mother''s Medications]]),FALSE)</f>
        <v>Yes</v>
      </c>
      <c r="V1142" s="1" t="str">
        <f>VLOOKUP(Cohort[[#This Row],[Code]],Codes[],COLUMN(Codes[[#Headers],[Baby Medications]]),FALSE)</f>
        <v>Yes</v>
      </c>
      <c r="W1142" s="1" t="str">
        <f>VLOOKUP(Cohort[[#This Row],[Code]],Codes[],COLUMN(Codes[[#Headers],[Obstetric Histpry]]),FALSE)</f>
        <v>Yes</v>
      </c>
      <c r="X1142" s="1" t="str">
        <f>VLOOKUP(Cohort[[#This Row],[Code]],Codes[],COLUMN(Codes[[#Headers],[18 Month Follow on Data]]),FALSE)</f>
        <v>No</v>
      </c>
    </row>
    <row r="1143" spans="1:24" x14ac:dyDescent="0.2">
      <c r="A1143" t="s">
        <v>1156</v>
      </c>
      <c r="B1143">
        <v>0</v>
      </c>
      <c r="C1143">
        <v>0</v>
      </c>
      <c r="D1143">
        <v>0</v>
      </c>
      <c r="E1143">
        <v>1</v>
      </c>
      <c r="F1143">
        <v>0</v>
      </c>
      <c r="G1143">
        <v>0</v>
      </c>
      <c r="H1143">
        <v>0</v>
      </c>
      <c r="I1143" t="str" cm="1">
        <f t="array" ref="I1143">TEXT(SUM(10^Code_Mask*(Cohort[[#This Row],[Fetal Pilot Scans, validated or not]:[Has child had an 18 month assessment.  NB this includes limited data, courtesy assessments etc]]&gt;0)),"0000000")</f>
        <v>0100000</v>
      </c>
      <c r="M1143" s="1" t="str">
        <f>VLOOKUP(Cohort[[#This Row],[Code]],Codes[],COLUMN(Codes[[#Headers],[Meaning]]),FALSE)</f>
        <v>Term scan, not assessed</v>
      </c>
      <c r="N1143" s="1" t="str">
        <f>VLOOKUP(Cohort[[#This Row],[Code]],Codes[],COLUMN(Codes[[#Headers],[Parents Demographic]]),FALSE)</f>
        <v>Yes</v>
      </c>
      <c r="O1143" s="1" t="str">
        <f>VLOOKUP(Cohort[[#This Row],[Code]],Codes[],COLUMN(Codes[[#Headers],[Mother''s Past Medical History]]),FALSE)</f>
        <v>Yes</v>
      </c>
      <c r="P1143" s="1" t="str">
        <f>VLOOKUP(Cohort[[#This Row],[Code]],Codes[],COLUMN(Codes[[#Headers],[EDD + Mode of Conception]]),FALSE)</f>
        <v>Yes</v>
      </c>
      <c r="Q1143" s="1" t="str">
        <f>VLOOKUP(Cohort[[#This Row],[Code]],Codes[],COLUMN(Codes[[#Headers],[Late Pregnancy History]]),FALSE)</f>
        <v>Yes</v>
      </c>
      <c r="R1143" s="1" t="str">
        <f>VLOOKUP(Cohort[[#This Row],[Code]],Codes[],COLUMN(Codes[[#Headers],[Labour History]]),FALSE)</f>
        <v>Yes</v>
      </c>
      <c r="S1143" s="1" t="str">
        <f>VLOOKUP(Cohort[[#This Row],[Code]],Codes[],COLUMN(Codes[[#Headers],[Baby Background Information]]),FALSE)</f>
        <v>Yes</v>
      </c>
      <c r="T1143" s="1" t="str">
        <f>VLOOKUP(Cohort[[#This Row],[Code]],Codes[],COLUMN(Codes[[#Headers],[EPDS]]),FALSE)</f>
        <v>Yes</v>
      </c>
      <c r="U1143" s="1" t="str">
        <f>VLOOKUP(Cohort[[#This Row],[Code]],Codes[],COLUMN(Codes[[#Headers],[Mother''s Medications]]),FALSE)</f>
        <v>Yes</v>
      </c>
      <c r="V1143" s="1" t="str">
        <f>VLOOKUP(Cohort[[#This Row],[Code]],Codes[],COLUMN(Codes[[#Headers],[Baby Medications]]),FALSE)</f>
        <v>Yes</v>
      </c>
      <c r="W1143" s="1" t="str">
        <f>VLOOKUP(Cohort[[#This Row],[Code]],Codes[],COLUMN(Codes[[#Headers],[Obstetric Histpry]]),FALSE)</f>
        <v>Yes</v>
      </c>
      <c r="X1143" s="1" t="str">
        <f>VLOOKUP(Cohort[[#This Row],[Code]],Codes[],COLUMN(Codes[[#Headers],[18 Month Follow on Data]]),FALSE)</f>
        <v>No</v>
      </c>
    </row>
    <row r="1144" spans="1:24" x14ac:dyDescent="0.2">
      <c r="A1144" t="s">
        <v>1157</v>
      </c>
      <c r="B1144">
        <v>0</v>
      </c>
      <c r="C1144">
        <v>0</v>
      </c>
      <c r="D1144">
        <v>1</v>
      </c>
      <c r="E1144">
        <v>0</v>
      </c>
      <c r="F1144">
        <v>0</v>
      </c>
      <c r="G1144">
        <v>0</v>
      </c>
      <c r="H1144">
        <v>0</v>
      </c>
      <c r="I1144" t="str" cm="1">
        <f t="array" ref="I1144">TEXT(SUM(10^Code_Mask*(Cohort[[#This Row],[Fetal Pilot Scans, validated or not]:[Has child had an 18 month assessment.  NB this includes limited data, courtesy assessments etc]]&gt;0)),"0000000")</f>
        <v>1000000</v>
      </c>
      <c r="M1144" s="1" t="str">
        <f>VLOOKUP(Cohort[[#This Row],[Code]],Codes[],COLUMN(Codes[[#Headers],[Meaning]]),FALSE)</f>
        <v>Fetal scan, no other scans, not assessed</v>
      </c>
      <c r="N1144" s="1" t="str">
        <f>VLOOKUP(Cohort[[#This Row],[Code]],Codes[],COLUMN(Codes[[#Headers],[Parents Demographic]]),FALSE)</f>
        <v>Yes</v>
      </c>
      <c r="O1144" s="1" t="str">
        <f>VLOOKUP(Cohort[[#This Row],[Code]],Codes[],COLUMN(Codes[[#Headers],[Mother''s Past Medical History]]),FALSE)</f>
        <v>Yes</v>
      </c>
      <c r="P1144" s="1" t="str">
        <f>VLOOKUP(Cohort[[#This Row],[Code]],Codes[],COLUMN(Codes[[#Headers],[EDD + Mode of Conception]]),FALSE)</f>
        <v>Yes</v>
      </c>
      <c r="Q1144" s="1" t="str">
        <f>VLOOKUP(Cohort[[#This Row],[Code]],Codes[],COLUMN(Codes[[#Headers],[Late Pregnancy History]]),FALSE)</f>
        <v>Yes</v>
      </c>
      <c r="R1144" s="1" t="str">
        <f>VLOOKUP(Cohort[[#This Row],[Code]],Codes[],COLUMN(Codes[[#Headers],[Labour History]]),FALSE)</f>
        <v>Yes</v>
      </c>
      <c r="S1144" s="1" t="str">
        <f>VLOOKUP(Cohort[[#This Row],[Code]],Codes[],COLUMN(Codes[[#Headers],[Baby Background Information]]),FALSE)</f>
        <v>Yes</v>
      </c>
      <c r="T1144" s="1" t="str">
        <f>VLOOKUP(Cohort[[#This Row],[Code]],Codes[],COLUMN(Codes[[#Headers],[EPDS]]),FALSE)</f>
        <v>Yes</v>
      </c>
      <c r="U1144" s="1" t="str">
        <f>VLOOKUP(Cohort[[#This Row],[Code]],Codes[],COLUMN(Codes[[#Headers],[Mother''s Medications]]),FALSE)</f>
        <v>Yes</v>
      </c>
      <c r="V1144" s="1" t="str">
        <f>VLOOKUP(Cohort[[#This Row],[Code]],Codes[],COLUMN(Codes[[#Headers],[Baby Medications]]),FALSE)</f>
        <v>Yes</v>
      </c>
      <c r="W1144" s="1" t="str">
        <f>VLOOKUP(Cohort[[#This Row],[Code]],Codes[],COLUMN(Codes[[#Headers],[Obstetric Histpry]]),FALSE)</f>
        <v>Yes</v>
      </c>
      <c r="X1144" s="1" t="str">
        <f>VLOOKUP(Cohort[[#This Row],[Code]],Codes[],COLUMN(Codes[[#Headers],[18 Month Follow on Data]]),FALSE)</f>
        <v>No</v>
      </c>
    </row>
    <row r="1145" spans="1:24" x14ac:dyDescent="0.2">
      <c r="A1145" t="s">
        <v>1158</v>
      </c>
      <c r="B1145">
        <v>0</v>
      </c>
      <c r="C1145">
        <v>0</v>
      </c>
      <c r="D1145">
        <v>1</v>
      </c>
      <c r="E1145">
        <v>0</v>
      </c>
      <c r="F1145">
        <v>0</v>
      </c>
      <c r="G1145">
        <v>0</v>
      </c>
      <c r="H1145">
        <v>0</v>
      </c>
      <c r="I1145" t="str" cm="1">
        <f t="array" ref="I1145">TEXT(SUM(10^Code_Mask*(Cohort[[#This Row],[Fetal Pilot Scans, validated or not]:[Has child had an 18 month assessment.  NB this includes limited data, courtesy assessments etc]]&gt;0)),"0000000")</f>
        <v>1000000</v>
      </c>
      <c r="M1145" s="1" t="str">
        <f>VLOOKUP(Cohort[[#This Row],[Code]],Codes[],COLUMN(Codes[[#Headers],[Meaning]]),FALSE)</f>
        <v>Fetal scan, no other scans, not assessed</v>
      </c>
      <c r="N1145" s="1" t="str">
        <f>VLOOKUP(Cohort[[#This Row],[Code]],Codes[],COLUMN(Codes[[#Headers],[Parents Demographic]]),FALSE)</f>
        <v>Yes</v>
      </c>
      <c r="O1145" s="1" t="str">
        <f>VLOOKUP(Cohort[[#This Row],[Code]],Codes[],COLUMN(Codes[[#Headers],[Mother''s Past Medical History]]),FALSE)</f>
        <v>Yes</v>
      </c>
      <c r="P1145" s="1" t="str">
        <f>VLOOKUP(Cohort[[#This Row],[Code]],Codes[],COLUMN(Codes[[#Headers],[EDD + Mode of Conception]]),FALSE)</f>
        <v>Yes</v>
      </c>
      <c r="Q1145" s="1" t="str">
        <f>VLOOKUP(Cohort[[#This Row],[Code]],Codes[],COLUMN(Codes[[#Headers],[Late Pregnancy History]]),FALSE)</f>
        <v>Yes</v>
      </c>
      <c r="R1145" s="1" t="str">
        <f>VLOOKUP(Cohort[[#This Row],[Code]],Codes[],COLUMN(Codes[[#Headers],[Labour History]]),FALSE)</f>
        <v>Yes</v>
      </c>
      <c r="S1145" s="1" t="str">
        <f>VLOOKUP(Cohort[[#This Row],[Code]],Codes[],COLUMN(Codes[[#Headers],[Baby Background Information]]),FALSE)</f>
        <v>Yes</v>
      </c>
      <c r="T1145" s="1" t="str">
        <f>VLOOKUP(Cohort[[#This Row],[Code]],Codes[],COLUMN(Codes[[#Headers],[EPDS]]),FALSE)</f>
        <v>Yes</v>
      </c>
      <c r="U1145" s="1" t="str">
        <f>VLOOKUP(Cohort[[#This Row],[Code]],Codes[],COLUMN(Codes[[#Headers],[Mother''s Medications]]),FALSE)</f>
        <v>Yes</v>
      </c>
      <c r="V1145" s="1" t="str">
        <f>VLOOKUP(Cohort[[#This Row],[Code]],Codes[],COLUMN(Codes[[#Headers],[Baby Medications]]),FALSE)</f>
        <v>Yes</v>
      </c>
      <c r="W1145" s="1" t="str">
        <f>VLOOKUP(Cohort[[#This Row],[Code]],Codes[],COLUMN(Codes[[#Headers],[Obstetric Histpry]]),FALSE)</f>
        <v>Yes</v>
      </c>
      <c r="X1145" s="1" t="str">
        <f>VLOOKUP(Cohort[[#This Row],[Code]],Codes[],COLUMN(Codes[[#Headers],[18 Month Follow on Data]]),FALSE)</f>
        <v>No</v>
      </c>
    </row>
    <row r="1146" spans="1:24" x14ac:dyDescent="0.2">
      <c r="A1146" t="s">
        <v>1159</v>
      </c>
      <c r="B1146">
        <v>0</v>
      </c>
      <c r="C1146">
        <v>0</v>
      </c>
      <c r="D1146">
        <v>0</v>
      </c>
      <c r="E1146">
        <v>0</v>
      </c>
      <c r="F1146">
        <v>1</v>
      </c>
      <c r="G1146">
        <v>1</v>
      </c>
      <c r="H1146">
        <v>0</v>
      </c>
      <c r="I1146" t="str" cm="1">
        <f t="array" ref="I1146">TEXT(SUM(10^Code_Mask*(Cohort[[#This Row],[Fetal Pilot Scans, validated or not]:[Has child had an 18 month assessment.  NB this includes limited data, courtesy assessments etc]]&gt;0)),"0000000")</f>
        <v>0011000</v>
      </c>
      <c r="M1146" s="1" t="str">
        <f>VLOOKUP(Cohort[[#This Row],[Code]],Codes[],COLUMN(Codes[[#Headers],[Meaning]]),FALSE)</f>
        <v>Pre-term and pre-term at term scans, not assessed</v>
      </c>
      <c r="N1146" s="1" t="str">
        <f>VLOOKUP(Cohort[[#This Row],[Code]],Codes[],COLUMN(Codes[[#Headers],[Parents Demographic]]),FALSE)</f>
        <v>Yes</v>
      </c>
      <c r="O1146" s="1" t="str">
        <f>VLOOKUP(Cohort[[#This Row],[Code]],Codes[],COLUMN(Codes[[#Headers],[Mother''s Past Medical History]]),FALSE)</f>
        <v>Yes</v>
      </c>
      <c r="P1146" s="1" t="str">
        <f>VLOOKUP(Cohort[[#This Row],[Code]],Codes[],COLUMN(Codes[[#Headers],[EDD + Mode of Conception]]),FALSE)</f>
        <v>Yes</v>
      </c>
      <c r="Q1146" s="1" t="str">
        <f>VLOOKUP(Cohort[[#This Row],[Code]],Codes[],COLUMN(Codes[[#Headers],[Late Pregnancy History]]),FALSE)</f>
        <v>Yes</v>
      </c>
      <c r="R1146" s="1" t="str">
        <f>VLOOKUP(Cohort[[#This Row],[Code]],Codes[],COLUMN(Codes[[#Headers],[Labour History]]),FALSE)</f>
        <v>Yes</v>
      </c>
      <c r="S1146" s="1" t="str">
        <f>VLOOKUP(Cohort[[#This Row],[Code]],Codes[],COLUMN(Codes[[#Headers],[Baby Background Information]]),FALSE)</f>
        <v>Yes</v>
      </c>
      <c r="T1146" s="1" t="str">
        <f>VLOOKUP(Cohort[[#This Row],[Code]],Codes[],COLUMN(Codes[[#Headers],[EPDS]]),FALSE)</f>
        <v>Yes</v>
      </c>
      <c r="U1146" s="1" t="str">
        <f>VLOOKUP(Cohort[[#This Row],[Code]],Codes[],COLUMN(Codes[[#Headers],[Mother''s Medications]]),FALSE)</f>
        <v>Yes</v>
      </c>
      <c r="V1146" s="1" t="str">
        <f>VLOOKUP(Cohort[[#This Row],[Code]],Codes[],COLUMN(Codes[[#Headers],[Baby Medications]]),FALSE)</f>
        <v>Yes</v>
      </c>
      <c r="W1146" s="1" t="str">
        <f>VLOOKUP(Cohort[[#This Row],[Code]],Codes[],COLUMN(Codes[[#Headers],[Obstetric Histpry]]),FALSE)</f>
        <v>Yes</v>
      </c>
      <c r="X1146" s="1" t="str">
        <f>VLOOKUP(Cohort[[#This Row],[Code]],Codes[],COLUMN(Codes[[#Headers],[18 Month Follow on Data]]),FALSE)</f>
        <v>No</v>
      </c>
    </row>
    <row r="1147" spans="1:24" x14ac:dyDescent="0.2">
      <c r="A1147" t="s">
        <v>1160</v>
      </c>
      <c r="B1147">
        <v>0</v>
      </c>
      <c r="C1147">
        <v>0</v>
      </c>
      <c r="D1147">
        <v>1</v>
      </c>
      <c r="E1147">
        <v>0</v>
      </c>
      <c r="F1147">
        <v>0</v>
      </c>
      <c r="G1147">
        <v>0</v>
      </c>
      <c r="H1147">
        <v>0</v>
      </c>
      <c r="I1147" t="str" cm="1">
        <f t="array" ref="I1147">TEXT(SUM(10^Code_Mask*(Cohort[[#This Row],[Fetal Pilot Scans, validated or not]:[Has child had an 18 month assessment.  NB this includes limited data, courtesy assessments etc]]&gt;0)),"0000000")</f>
        <v>1000000</v>
      </c>
      <c r="M1147" s="1" t="str">
        <f>VLOOKUP(Cohort[[#This Row],[Code]],Codes[],COLUMN(Codes[[#Headers],[Meaning]]),FALSE)</f>
        <v>Fetal scan, no other scans, not assessed</v>
      </c>
      <c r="N1147" s="1" t="str">
        <f>VLOOKUP(Cohort[[#This Row],[Code]],Codes[],COLUMN(Codes[[#Headers],[Parents Demographic]]),FALSE)</f>
        <v>Yes</v>
      </c>
      <c r="O1147" s="1" t="str">
        <f>VLOOKUP(Cohort[[#This Row],[Code]],Codes[],COLUMN(Codes[[#Headers],[Mother''s Past Medical History]]),FALSE)</f>
        <v>Yes</v>
      </c>
      <c r="P1147" s="1" t="str">
        <f>VLOOKUP(Cohort[[#This Row],[Code]],Codes[],COLUMN(Codes[[#Headers],[EDD + Mode of Conception]]),FALSE)</f>
        <v>Yes</v>
      </c>
      <c r="Q1147" s="1" t="str">
        <f>VLOOKUP(Cohort[[#This Row],[Code]],Codes[],COLUMN(Codes[[#Headers],[Late Pregnancy History]]),FALSE)</f>
        <v>Yes</v>
      </c>
      <c r="R1147" s="1" t="str">
        <f>VLOOKUP(Cohort[[#This Row],[Code]],Codes[],COLUMN(Codes[[#Headers],[Labour History]]),FALSE)</f>
        <v>Yes</v>
      </c>
      <c r="S1147" s="1" t="str">
        <f>VLOOKUP(Cohort[[#This Row],[Code]],Codes[],COLUMN(Codes[[#Headers],[Baby Background Information]]),FALSE)</f>
        <v>Yes</v>
      </c>
      <c r="T1147" s="1" t="str">
        <f>VLOOKUP(Cohort[[#This Row],[Code]],Codes[],COLUMN(Codes[[#Headers],[EPDS]]),FALSE)</f>
        <v>Yes</v>
      </c>
      <c r="U1147" s="1" t="str">
        <f>VLOOKUP(Cohort[[#This Row],[Code]],Codes[],COLUMN(Codes[[#Headers],[Mother''s Medications]]),FALSE)</f>
        <v>Yes</v>
      </c>
      <c r="V1147" s="1" t="str">
        <f>VLOOKUP(Cohort[[#This Row],[Code]],Codes[],COLUMN(Codes[[#Headers],[Baby Medications]]),FALSE)</f>
        <v>Yes</v>
      </c>
      <c r="W1147" s="1" t="str">
        <f>VLOOKUP(Cohort[[#This Row],[Code]],Codes[],COLUMN(Codes[[#Headers],[Obstetric Histpry]]),FALSE)</f>
        <v>Yes</v>
      </c>
      <c r="X1147" s="1" t="str">
        <f>VLOOKUP(Cohort[[#This Row],[Code]],Codes[],COLUMN(Codes[[#Headers],[18 Month Follow on Data]]),FALSE)</f>
        <v>No</v>
      </c>
    </row>
    <row r="1148" spans="1:24" x14ac:dyDescent="0.2">
      <c r="A1148" t="s">
        <v>1161</v>
      </c>
      <c r="B1148">
        <v>0</v>
      </c>
      <c r="C1148">
        <v>0</v>
      </c>
      <c r="D1148">
        <v>0</v>
      </c>
      <c r="E1148">
        <v>1</v>
      </c>
      <c r="F1148">
        <v>0</v>
      </c>
      <c r="G1148">
        <v>0</v>
      </c>
      <c r="H1148">
        <v>0</v>
      </c>
      <c r="I1148" t="str" cm="1">
        <f t="array" ref="I1148">TEXT(SUM(10^Code_Mask*(Cohort[[#This Row],[Fetal Pilot Scans, validated or not]:[Has child had an 18 month assessment.  NB this includes limited data, courtesy assessments etc]]&gt;0)),"0000000")</f>
        <v>0100000</v>
      </c>
      <c r="M1148" s="1" t="str">
        <f>VLOOKUP(Cohort[[#This Row],[Code]],Codes[],COLUMN(Codes[[#Headers],[Meaning]]),FALSE)</f>
        <v>Term scan, not assessed</v>
      </c>
      <c r="N1148" s="1" t="str">
        <f>VLOOKUP(Cohort[[#This Row],[Code]],Codes[],COLUMN(Codes[[#Headers],[Parents Demographic]]),FALSE)</f>
        <v>Yes</v>
      </c>
      <c r="O1148" s="1" t="str">
        <f>VLOOKUP(Cohort[[#This Row],[Code]],Codes[],COLUMN(Codes[[#Headers],[Mother''s Past Medical History]]),FALSE)</f>
        <v>Yes</v>
      </c>
      <c r="P1148" s="1" t="str">
        <f>VLOOKUP(Cohort[[#This Row],[Code]],Codes[],COLUMN(Codes[[#Headers],[EDD + Mode of Conception]]),FALSE)</f>
        <v>Yes</v>
      </c>
      <c r="Q1148" s="1" t="str">
        <f>VLOOKUP(Cohort[[#This Row],[Code]],Codes[],COLUMN(Codes[[#Headers],[Late Pregnancy History]]),FALSE)</f>
        <v>Yes</v>
      </c>
      <c r="R1148" s="1" t="str">
        <f>VLOOKUP(Cohort[[#This Row],[Code]],Codes[],COLUMN(Codes[[#Headers],[Labour History]]),FALSE)</f>
        <v>Yes</v>
      </c>
      <c r="S1148" s="1" t="str">
        <f>VLOOKUP(Cohort[[#This Row],[Code]],Codes[],COLUMN(Codes[[#Headers],[Baby Background Information]]),FALSE)</f>
        <v>Yes</v>
      </c>
      <c r="T1148" s="1" t="str">
        <f>VLOOKUP(Cohort[[#This Row],[Code]],Codes[],COLUMN(Codes[[#Headers],[EPDS]]),FALSE)</f>
        <v>Yes</v>
      </c>
      <c r="U1148" s="1" t="str">
        <f>VLOOKUP(Cohort[[#This Row],[Code]],Codes[],COLUMN(Codes[[#Headers],[Mother''s Medications]]),FALSE)</f>
        <v>Yes</v>
      </c>
      <c r="V1148" s="1" t="str">
        <f>VLOOKUP(Cohort[[#This Row],[Code]],Codes[],COLUMN(Codes[[#Headers],[Baby Medications]]),FALSE)</f>
        <v>Yes</v>
      </c>
      <c r="W1148" s="1" t="str">
        <f>VLOOKUP(Cohort[[#This Row],[Code]],Codes[],COLUMN(Codes[[#Headers],[Obstetric Histpry]]),FALSE)</f>
        <v>Yes</v>
      </c>
      <c r="X1148" s="1" t="str">
        <f>VLOOKUP(Cohort[[#This Row],[Code]],Codes[],COLUMN(Codes[[#Headers],[18 Month Follow on Data]]),FALSE)</f>
        <v>No</v>
      </c>
    </row>
    <row r="1149" spans="1:24" x14ac:dyDescent="0.2">
      <c r="A1149" t="s">
        <v>1162</v>
      </c>
      <c r="B1149">
        <v>0</v>
      </c>
      <c r="C1149">
        <v>0</v>
      </c>
      <c r="D1149">
        <v>1</v>
      </c>
      <c r="E1149">
        <v>0</v>
      </c>
      <c r="F1149">
        <v>0</v>
      </c>
      <c r="G1149">
        <v>0</v>
      </c>
      <c r="H1149">
        <v>0</v>
      </c>
      <c r="I1149" t="str" cm="1">
        <f t="array" ref="I1149">TEXT(SUM(10^Code_Mask*(Cohort[[#This Row],[Fetal Pilot Scans, validated or not]:[Has child had an 18 month assessment.  NB this includes limited data, courtesy assessments etc]]&gt;0)),"0000000")</f>
        <v>1000000</v>
      </c>
      <c r="M1149" s="1" t="str">
        <f>VLOOKUP(Cohort[[#This Row],[Code]],Codes[],COLUMN(Codes[[#Headers],[Meaning]]),FALSE)</f>
        <v>Fetal scan, no other scans, not assessed</v>
      </c>
      <c r="N1149" s="1" t="str">
        <f>VLOOKUP(Cohort[[#This Row],[Code]],Codes[],COLUMN(Codes[[#Headers],[Parents Demographic]]),FALSE)</f>
        <v>Yes</v>
      </c>
      <c r="O1149" s="1" t="str">
        <f>VLOOKUP(Cohort[[#This Row],[Code]],Codes[],COLUMN(Codes[[#Headers],[Mother''s Past Medical History]]),FALSE)</f>
        <v>Yes</v>
      </c>
      <c r="P1149" s="1" t="str">
        <f>VLOOKUP(Cohort[[#This Row],[Code]],Codes[],COLUMN(Codes[[#Headers],[EDD + Mode of Conception]]),FALSE)</f>
        <v>Yes</v>
      </c>
      <c r="Q1149" s="1" t="str">
        <f>VLOOKUP(Cohort[[#This Row],[Code]],Codes[],COLUMN(Codes[[#Headers],[Late Pregnancy History]]),FALSE)</f>
        <v>Yes</v>
      </c>
      <c r="R1149" s="1" t="str">
        <f>VLOOKUP(Cohort[[#This Row],[Code]],Codes[],COLUMN(Codes[[#Headers],[Labour History]]),FALSE)</f>
        <v>Yes</v>
      </c>
      <c r="S1149" s="1" t="str">
        <f>VLOOKUP(Cohort[[#This Row],[Code]],Codes[],COLUMN(Codes[[#Headers],[Baby Background Information]]),FALSE)</f>
        <v>Yes</v>
      </c>
      <c r="T1149" s="1" t="str">
        <f>VLOOKUP(Cohort[[#This Row],[Code]],Codes[],COLUMN(Codes[[#Headers],[EPDS]]),FALSE)</f>
        <v>Yes</v>
      </c>
      <c r="U1149" s="1" t="str">
        <f>VLOOKUP(Cohort[[#This Row],[Code]],Codes[],COLUMN(Codes[[#Headers],[Mother''s Medications]]),FALSE)</f>
        <v>Yes</v>
      </c>
      <c r="V1149" s="1" t="str">
        <f>VLOOKUP(Cohort[[#This Row],[Code]],Codes[],COLUMN(Codes[[#Headers],[Baby Medications]]),FALSE)</f>
        <v>Yes</v>
      </c>
      <c r="W1149" s="1" t="str">
        <f>VLOOKUP(Cohort[[#This Row],[Code]],Codes[],COLUMN(Codes[[#Headers],[Obstetric Histpry]]),FALSE)</f>
        <v>Yes</v>
      </c>
      <c r="X1149" s="1" t="str">
        <f>VLOOKUP(Cohort[[#This Row],[Code]],Codes[],COLUMN(Codes[[#Headers],[18 Month Follow on Data]]),FALSE)</f>
        <v>No</v>
      </c>
    </row>
    <row r="1150" spans="1:24" x14ac:dyDescent="0.2">
      <c r="A1150" t="s">
        <v>1163</v>
      </c>
      <c r="B1150">
        <v>0</v>
      </c>
      <c r="C1150">
        <v>0</v>
      </c>
      <c r="D1150">
        <v>0</v>
      </c>
      <c r="E1150">
        <v>0</v>
      </c>
      <c r="F1150">
        <v>1</v>
      </c>
      <c r="G1150">
        <v>0</v>
      </c>
      <c r="H1150">
        <v>0</v>
      </c>
      <c r="I1150" t="str" cm="1">
        <f t="array" ref="I1150">TEXT(SUM(10^Code_Mask*(Cohort[[#This Row],[Fetal Pilot Scans, validated or not]:[Has child had an 18 month assessment.  NB this includes limited data, courtesy assessments etc]]&gt;0)),"0000000")</f>
        <v>0010000</v>
      </c>
      <c r="M1150" s="1" t="str">
        <f>VLOOKUP(Cohort[[#This Row],[Code]],Codes[],COLUMN(Codes[[#Headers],[Meaning]]),FALSE)</f>
        <v>Pre-term scan, no other scans, not assessed</v>
      </c>
      <c r="N1150" s="1" t="str">
        <f>VLOOKUP(Cohort[[#This Row],[Code]],Codes[],COLUMN(Codes[[#Headers],[Parents Demographic]]),FALSE)</f>
        <v>Yes</v>
      </c>
      <c r="O1150" s="1" t="str">
        <f>VLOOKUP(Cohort[[#This Row],[Code]],Codes[],COLUMN(Codes[[#Headers],[Mother''s Past Medical History]]),FALSE)</f>
        <v>Yes</v>
      </c>
      <c r="P1150" s="1" t="str">
        <f>VLOOKUP(Cohort[[#This Row],[Code]],Codes[],COLUMN(Codes[[#Headers],[EDD + Mode of Conception]]),FALSE)</f>
        <v>Yes</v>
      </c>
      <c r="Q1150" s="1" t="str">
        <f>VLOOKUP(Cohort[[#This Row],[Code]],Codes[],COLUMN(Codes[[#Headers],[Late Pregnancy History]]),FALSE)</f>
        <v>Yes</v>
      </c>
      <c r="R1150" s="1" t="str">
        <f>VLOOKUP(Cohort[[#This Row],[Code]],Codes[],COLUMN(Codes[[#Headers],[Labour History]]),FALSE)</f>
        <v>Yes</v>
      </c>
      <c r="S1150" s="1" t="str">
        <f>VLOOKUP(Cohort[[#This Row],[Code]],Codes[],COLUMN(Codes[[#Headers],[Baby Background Information]]),FALSE)</f>
        <v>Yes</v>
      </c>
      <c r="T1150" s="1" t="str">
        <f>VLOOKUP(Cohort[[#This Row],[Code]],Codes[],COLUMN(Codes[[#Headers],[EPDS]]),FALSE)</f>
        <v>Yes</v>
      </c>
      <c r="U1150" s="1" t="str">
        <f>VLOOKUP(Cohort[[#This Row],[Code]],Codes[],COLUMN(Codes[[#Headers],[Mother''s Medications]]),FALSE)</f>
        <v>Yes</v>
      </c>
      <c r="V1150" s="1" t="str">
        <f>VLOOKUP(Cohort[[#This Row],[Code]],Codes[],COLUMN(Codes[[#Headers],[Baby Medications]]),FALSE)</f>
        <v>Yes</v>
      </c>
      <c r="W1150" s="1" t="str">
        <f>VLOOKUP(Cohort[[#This Row],[Code]],Codes[],COLUMN(Codes[[#Headers],[Obstetric Histpry]]),FALSE)</f>
        <v>Yes</v>
      </c>
      <c r="X1150" s="1" t="str">
        <f>VLOOKUP(Cohort[[#This Row],[Code]],Codes[],COLUMN(Codes[[#Headers],[18 Month Follow on Data]]),FALSE)</f>
        <v>No</v>
      </c>
    </row>
    <row r="1151" spans="1:24" x14ac:dyDescent="0.2">
      <c r="A1151" t="s">
        <v>1164</v>
      </c>
      <c r="B1151">
        <v>0</v>
      </c>
      <c r="C1151">
        <v>0</v>
      </c>
      <c r="D1151">
        <v>0</v>
      </c>
      <c r="E1151">
        <v>1</v>
      </c>
      <c r="F1151">
        <v>0</v>
      </c>
      <c r="G1151">
        <v>0</v>
      </c>
      <c r="H1151">
        <v>0</v>
      </c>
      <c r="I1151" t="str" cm="1">
        <f t="array" ref="I1151">TEXT(SUM(10^Code_Mask*(Cohort[[#This Row],[Fetal Pilot Scans, validated or not]:[Has child had an 18 month assessment.  NB this includes limited data, courtesy assessments etc]]&gt;0)),"0000000")</f>
        <v>0100000</v>
      </c>
      <c r="M1151" s="1" t="str">
        <f>VLOOKUP(Cohort[[#This Row],[Code]],Codes[],COLUMN(Codes[[#Headers],[Meaning]]),FALSE)</f>
        <v>Term scan, not assessed</v>
      </c>
      <c r="N1151" s="1" t="str">
        <f>VLOOKUP(Cohort[[#This Row],[Code]],Codes[],COLUMN(Codes[[#Headers],[Parents Demographic]]),FALSE)</f>
        <v>Yes</v>
      </c>
      <c r="O1151" s="1" t="str">
        <f>VLOOKUP(Cohort[[#This Row],[Code]],Codes[],COLUMN(Codes[[#Headers],[Mother''s Past Medical History]]),FALSE)</f>
        <v>Yes</v>
      </c>
      <c r="P1151" s="1" t="str">
        <f>VLOOKUP(Cohort[[#This Row],[Code]],Codes[],COLUMN(Codes[[#Headers],[EDD + Mode of Conception]]),FALSE)</f>
        <v>Yes</v>
      </c>
      <c r="Q1151" s="1" t="str">
        <f>VLOOKUP(Cohort[[#This Row],[Code]],Codes[],COLUMN(Codes[[#Headers],[Late Pregnancy History]]),FALSE)</f>
        <v>Yes</v>
      </c>
      <c r="R1151" s="1" t="str">
        <f>VLOOKUP(Cohort[[#This Row],[Code]],Codes[],COLUMN(Codes[[#Headers],[Labour History]]),FALSE)</f>
        <v>Yes</v>
      </c>
      <c r="S1151" s="1" t="str">
        <f>VLOOKUP(Cohort[[#This Row],[Code]],Codes[],COLUMN(Codes[[#Headers],[Baby Background Information]]),FALSE)</f>
        <v>Yes</v>
      </c>
      <c r="T1151" s="1" t="str">
        <f>VLOOKUP(Cohort[[#This Row],[Code]],Codes[],COLUMN(Codes[[#Headers],[EPDS]]),FALSE)</f>
        <v>Yes</v>
      </c>
      <c r="U1151" s="1" t="str">
        <f>VLOOKUP(Cohort[[#This Row],[Code]],Codes[],COLUMN(Codes[[#Headers],[Mother''s Medications]]),FALSE)</f>
        <v>Yes</v>
      </c>
      <c r="V1151" s="1" t="str">
        <f>VLOOKUP(Cohort[[#This Row],[Code]],Codes[],COLUMN(Codes[[#Headers],[Baby Medications]]),FALSE)</f>
        <v>Yes</v>
      </c>
      <c r="W1151" s="1" t="str">
        <f>VLOOKUP(Cohort[[#This Row],[Code]],Codes[],COLUMN(Codes[[#Headers],[Obstetric Histpry]]),FALSE)</f>
        <v>Yes</v>
      </c>
      <c r="X1151" s="1" t="str">
        <f>VLOOKUP(Cohort[[#This Row],[Code]],Codes[],COLUMN(Codes[[#Headers],[18 Month Follow on Data]]),FALSE)</f>
        <v>No</v>
      </c>
    </row>
    <row r="1152" spans="1:24" x14ac:dyDescent="0.2">
      <c r="A1152" t="s">
        <v>1165</v>
      </c>
      <c r="B1152">
        <v>0</v>
      </c>
      <c r="C1152">
        <v>0</v>
      </c>
      <c r="D1152">
        <v>1</v>
      </c>
      <c r="E1152">
        <v>0</v>
      </c>
      <c r="F1152">
        <v>0</v>
      </c>
      <c r="G1152">
        <v>0</v>
      </c>
      <c r="H1152">
        <v>0</v>
      </c>
      <c r="I1152" t="str" cm="1">
        <f t="array" ref="I1152">TEXT(SUM(10^Code_Mask*(Cohort[[#This Row],[Fetal Pilot Scans, validated or not]:[Has child had an 18 month assessment.  NB this includes limited data, courtesy assessments etc]]&gt;0)),"0000000")</f>
        <v>1000000</v>
      </c>
      <c r="M1152" s="1" t="str">
        <f>VLOOKUP(Cohort[[#This Row],[Code]],Codes[],COLUMN(Codes[[#Headers],[Meaning]]),FALSE)</f>
        <v>Fetal scan, no other scans, not assessed</v>
      </c>
      <c r="N1152" s="1" t="str">
        <f>VLOOKUP(Cohort[[#This Row],[Code]],Codes[],COLUMN(Codes[[#Headers],[Parents Demographic]]),FALSE)</f>
        <v>Yes</v>
      </c>
      <c r="O1152" s="1" t="str">
        <f>VLOOKUP(Cohort[[#This Row],[Code]],Codes[],COLUMN(Codes[[#Headers],[Mother''s Past Medical History]]),FALSE)</f>
        <v>Yes</v>
      </c>
      <c r="P1152" s="1" t="str">
        <f>VLOOKUP(Cohort[[#This Row],[Code]],Codes[],COLUMN(Codes[[#Headers],[EDD + Mode of Conception]]),FALSE)</f>
        <v>Yes</v>
      </c>
      <c r="Q1152" s="1" t="str">
        <f>VLOOKUP(Cohort[[#This Row],[Code]],Codes[],COLUMN(Codes[[#Headers],[Late Pregnancy History]]),FALSE)</f>
        <v>Yes</v>
      </c>
      <c r="R1152" s="1" t="str">
        <f>VLOOKUP(Cohort[[#This Row],[Code]],Codes[],COLUMN(Codes[[#Headers],[Labour History]]),FALSE)</f>
        <v>Yes</v>
      </c>
      <c r="S1152" s="1" t="str">
        <f>VLOOKUP(Cohort[[#This Row],[Code]],Codes[],COLUMN(Codes[[#Headers],[Baby Background Information]]),FALSE)</f>
        <v>Yes</v>
      </c>
      <c r="T1152" s="1" t="str">
        <f>VLOOKUP(Cohort[[#This Row],[Code]],Codes[],COLUMN(Codes[[#Headers],[EPDS]]),FALSE)</f>
        <v>Yes</v>
      </c>
      <c r="U1152" s="1" t="str">
        <f>VLOOKUP(Cohort[[#This Row],[Code]],Codes[],COLUMN(Codes[[#Headers],[Mother''s Medications]]),FALSE)</f>
        <v>Yes</v>
      </c>
      <c r="V1152" s="1" t="str">
        <f>VLOOKUP(Cohort[[#This Row],[Code]],Codes[],COLUMN(Codes[[#Headers],[Baby Medications]]),FALSE)</f>
        <v>Yes</v>
      </c>
      <c r="W1152" s="1" t="str">
        <f>VLOOKUP(Cohort[[#This Row],[Code]],Codes[],COLUMN(Codes[[#Headers],[Obstetric Histpry]]),FALSE)</f>
        <v>Yes</v>
      </c>
      <c r="X1152" s="1" t="str">
        <f>VLOOKUP(Cohort[[#This Row],[Code]],Codes[],COLUMN(Codes[[#Headers],[18 Month Follow on Data]]),FALSE)</f>
        <v>No</v>
      </c>
    </row>
    <row r="1153" spans="1:24" x14ac:dyDescent="0.2">
      <c r="A1153" t="s">
        <v>1166</v>
      </c>
      <c r="B1153">
        <v>0</v>
      </c>
      <c r="C1153">
        <v>0</v>
      </c>
      <c r="D1153">
        <v>1</v>
      </c>
      <c r="E1153">
        <v>0</v>
      </c>
      <c r="F1153">
        <v>0</v>
      </c>
      <c r="G1153">
        <v>0</v>
      </c>
      <c r="H1153">
        <v>0</v>
      </c>
      <c r="I1153" t="str" cm="1">
        <f t="array" ref="I1153">TEXT(SUM(10^Code_Mask*(Cohort[[#This Row],[Fetal Pilot Scans, validated or not]:[Has child had an 18 month assessment.  NB this includes limited data, courtesy assessments etc]]&gt;0)),"0000000")</f>
        <v>1000000</v>
      </c>
      <c r="M1153" s="1" t="str">
        <f>VLOOKUP(Cohort[[#This Row],[Code]],Codes[],COLUMN(Codes[[#Headers],[Meaning]]),FALSE)</f>
        <v>Fetal scan, no other scans, not assessed</v>
      </c>
      <c r="N1153" s="1" t="str">
        <f>VLOOKUP(Cohort[[#This Row],[Code]],Codes[],COLUMN(Codes[[#Headers],[Parents Demographic]]),FALSE)</f>
        <v>Yes</v>
      </c>
      <c r="O1153" s="1" t="str">
        <f>VLOOKUP(Cohort[[#This Row],[Code]],Codes[],COLUMN(Codes[[#Headers],[Mother''s Past Medical History]]),FALSE)</f>
        <v>Yes</v>
      </c>
      <c r="P1153" s="1" t="str">
        <f>VLOOKUP(Cohort[[#This Row],[Code]],Codes[],COLUMN(Codes[[#Headers],[EDD + Mode of Conception]]),FALSE)</f>
        <v>Yes</v>
      </c>
      <c r="Q1153" s="1" t="str">
        <f>VLOOKUP(Cohort[[#This Row],[Code]],Codes[],COLUMN(Codes[[#Headers],[Late Pregnancy History]]),FALSE)</f>
        <v>Yes</v>
      </c>
      <c r="R1153" s="1" t="str">
        <f>VLOOKUP(Cohort[[#This Row],[Code]],Codes[],COLUMN(Codes[[#Headers],[Labour History]]),FALSE)</f>
        <v>Yes</v>
      </c>
      <c r="S1153" s="1" t="str">
        <f>VLOOKUP(Cohort[[#This Row],[Code]],Codes[],COLUMN(Codes[[#Headers],[Baby Background Information]]),FALSE)</f>
        <v>Yes</v>
      </c>
      <c r="T1153" s="1" t="str">
        <f>VLOOKUP(Cohort[[#This Row],[Code]],Codes[],COLUMN(Codes[[#Headers],[EPDS]]),FALSE)</f>
        <v>Yes</v>
      </c>
      <c r="U1153" s="1" t="str">
        <f>VLOOKUP(Cohort[[#This Row],[Code]],Codes[],COLUMN(Codes[[#Headers],[Mother''s Medications]]),FALSE)</f>
        <v>Yes</v>
      </c>
      <c r="V1153" s="1" t="str">
        <f>VLOOKUP(Cohort[[#This Row],[Code]],Codes[],COLUMN(Codes[[#Headers],[Baby Medications]]),FALSE)</f>
        <v>Yes</v>
      </c>
      <c r="W1153" s="1" t="str">
        <f>VLOOKUP(Cohort[[#This Row],[Code]],Codes[],COLUMN(Codes[[#Headers],[Obstetric Histpry]]),FALSE)</f>
        <v>Yes</v>
      </c>
      <c r="X1153" s="1" t="str">
        <f>VLOOKUP(Cohort[[#This Row],[Code]],Codes[],COLUMN(Codes[[#Headers],[18 Month Follow on Data]]),FALSE)</f>
        <v>No</v>
      </c>
    </row>
    <row r="1154" spans="1:24" x14ac:dyDescent="0.2">
      <c r="A1154" t="s">
        <v>1167</v>
      </c>
      <c r="B1154">
        <v>0</v>
      </c>
      <c r="C1154">
        <v>0</v>
      </c>
      <c r="D1154">
        <v>1</v>
      </c>
      <c r="E1154">
        <v>0</v>
      </c>
      <c r="F1154">
        <v>0</v>
      </c>
      <c r="G1154">
        <v>0</v>
      </c>
      <c r="H1154">
        <v>0</v>
      </c>
      <c r="I1154" t="str" cm="1">
        <f t="array" ref="I1154">TEXT(SUM(10^Code_Mask*(Cohort[[#This Row],[Fetal Pilot Scans, validated or not]:[Has child had an 18 month assessment.  NB this includes limited data, courtesy assessments etc]]&gt;0)),"0000000")</f>
        <v>1000000</v>
      </c>
      <c r="M1154" s="1" t="str">
        <f>VLOOKUP(Cohort[[#This Row],[Code]],Codes[],COLUMN(Codes[[#Headers],[Meaning]]),FALSE)</f>
        <v>Fetal scan, no other scans, not assessed</v>
      </c>
      <c r="N1154" s="1" t="str">
        <f>VLOOKUP(Cohort[[#This Row],[Code]],Codes[],COLUMN(Codes[[#Headers],[Parents Demographic]]),FALSE)</f>
        <v>Yes</v>
      </c>
      <c r="O1154" s="1" t="str">
        <f>VLOOKUP(Cohort[[#This Row],[Code]],Codes[],COLUMN(Codes[[#Headers],[Mother''s Past Medical History]]),FALSE)</f>
        <v>Yes</v>
      </c>
      <c r="P1154" s="1" t="str">
        <f>VLOOKUP(Cohort[[#This Row],[Code]],Codes[],COLUMN(Codes[[#Headers],[EDD + Mode of Conception]]),FALSE)</f>
        <v>Yes</v>
      </c>
      <c r="Q1154" s="1" t="str">
        <f>VLOOKUP(Cohort[[#This Row],[Code]],Codes[],COLUMN(Codes[[#Headers],[Late Pregnancy History]]),FALSE)</f>
        <v>Yes</v>
      </c>
      <c r="R1154" s="1" t="str">
        <f>VLOOKUP(Cohort[[#This Row],[Code]],Codes[],COLUMN(Codes[[#Headers],[Labour History]]),FALSE)</f>
        <v>Yes</v>
      </c>
      <c r="S1154" s="1" t="str">
        <f>VLOOKUP(Cohort[[#This Row],[Code]],Codes[],COLUMN(Codes[[#Headers],[Baby Background Information]]),FALSE)</f>
        <v>Yes</v>
      </c>
      <c r="T1154" s="1" t="str">
        <f>VLOOKUP(Cohort[[#This Row],[Code]],Codes[],COLUMN(Codes[[#Headers],[EPDS]]),FALSE)</f>
        <v>Yes</v>
      </c>
      <c r="U1154" s="1" t="str">
        <f>VLOOKUP(Cohort[[#This Row],[Code]],Codes[],COLUMN(Codes[[#Headers],[Mother''s Medications]]),FALSE)</f>
        <v>Yes</v>
      </c>
      <c r="V1154" s="1" t="str">
        <f>VLOOKUP(Cohort[[#This Row],[Code]],Codes[],COLUMN(Codes[[#Headers],[Baby Medications]]),FALSE)</f>
        <v>Yes</v>
      </c>
      <c r="W1154" s="1" t="str">
        <f>VLOOKUP(Cohort[[#This Row],[Code]],Codes[],COLUMN(Codes[[#Headers],[Obstetric Histpry]]),FALSE)</f>
        <v>Yes</v>
      </c>
      <c r="X1154" s="1" t="str">
        <f>VLOOKUP(Cohort[[#This Row],[Code]],Codes[],COLUMN(Codes[[#Headers],[18 Month Follow on Data]]),FALSE)</f>
        <v>No</v>
      </c>
    </row>
    <row r="1155" spans="1:24" x14ac:dyDescent="0.2">
      <c r="A1155" t="s">
        <v>1168</v>
      </c>
      <c r="B1155">
        <v>0</v>
      </c>
      <c r="C1155">
        <v>0</v>
      </c>
      <c r="D1155">
        <v>1</v>
      </c>
      <c r="E1155">
        <v>0</v>
      </c>
      <c r="F1155">
        <v>0</v>
      </c>
      <c r="G1155">
        <v>0</v>
      </c>
      <c r="H1155">
        <v>0</v>
      </c>
      <c r="I1155" t="str" cm="1">
        <f t="array" ref="I1155">TEXT(SUM(10^Code_Mask*(Cohort[[#This Row],[Fetal Pilot Scans, validated or not]:[Has child had an 18 month assessment.  NB this includes limited data, courtesy assessments etc]]&gt;0)),"0000000")</f>
        <v>1000000</v>
      </c>
      <c r="M1155" s="1" t="str">
        <f>VLOOKUP(Cohort[[#This Row],[Code]],Codes[],COLUMN(Codes[[#Headers],[Meaning]]),FALSE)</f>
        <v>Fetal scan, no other scans, not assessed</v>
      </c>
      <c r="N1155" s="1" t="str">
        <f>VLOOKUP(Cohort[[#This Row],[Code]],Codes[],COLUMN(Codes[[#Headers],[Parents Demographic]]),FALSE)</f>
        <v>Yes</v>
      </c>
      <c r="O1155" s="1" t="str">
        <f>VLOOKUP(Cohort[[#This Row],[Code]],Codes[],COLUMN(Codes[[#Headers],[Mother''s Past Medical History]]),FALSE)</f>
        <v>Yes</v>
      </c>
      <c r="P1155" s="1" t="str">
        <f>VLOOKUP(Cohort[[#This Row],[Code]],Codes[],COLUMN(Codes[[#Headers],[EDD + Mode of Conception]]),FALSE)</f>
        <v>Yes</v>
      </c>
      <c r="Q1155" s="1" t="str">
        <f>VLOOKUP(Cohort[[#This Row],[Code]],Codes[],COLUMN(Codes[[#Headers],[Late Pregnancy History]]),FALSE)</f>
        <v>Yes</v>
      </c>
      <c r="R1155" s="1" t="str">
        <f>VLOOKUP(Cohort[[#This Row],[Code]],Codes[],COLUMN(Codes[[#Headers],[Labour History]]),FALSE)</f>
        <v>Yes</v>
      </c>
      <c r="S1155" s="1" t="str">
        <f>VLOOKUP(Cohort[[#This Row],[Code]],Codes[],COLUMN(Codes[[#Headers],[Baby Background Information]]),FALSE)</f>
        <v>Yes</v>
      </c>
      <c r="T1155" s="1" t="str">
        <f>VLOOKUP(Cohort[[#This Row],[Code]],Codes[],COLUMN(Codes[[#Headers],[EPDS]]),FALSE)</f>
        <v>Yes</v>
      </c>
      <c r="U1155" s="1" t="str">
        <f>VLOOKUP(Cohort[[#This Row],[Code]],Codes[],COLUMN(Codes[[#Headers],[Mother''s Medications]]),FALSE)</f>
        <v>Yes</v>
      </c>
      <c r="V1155" s="1" t="str">
        <f>VLOOKUP(Cohort[[#This Row],[Code]],Codes[],COLUMN(Codes[[#Headers],[Baby Medications]]),FALSE)</f>
        <v>Yes</v>
      </c>
      <c r="W1155" s="1" t="str">
        <f>VLOOKUP(Cohort[[#This Row],[Code]],Codes[],COLUMN(Codes[[#Headers],[Obstetric Histpry]]),FALSE)</f>
        <v>Yes</v>
      </c>
      <c r="X1155" s="1" t="str">
        <f>VLOOKUP(Cohort[[#This Row],[Code]],Codes[],COLUMN(Codes[[#Headers],[18 Month Follow on Data]]),FALSE)</f>
        <v>No</v>
      </c>
    </row>
    <row r="1156" spans="1:24" x14ac:dyDescent="0.2">
      <c r="A1156" t="s">
        <v>1169</v>
      </c>
      <c r="B1156">
        <v>0</v>
      </c>
      <c r="C1156">
        <v>0</v>
      </c>
      <c r="D1156">
        <v>0</v>
      </c>
      <c r="E1156">
        <v>0</v>
      </c>
      <c r="F1156">
        <v>1</v>
      </c>
      <c r="G1156">
        <v>0</v>
      </c>
      <c r="H1156">
        <v>0</v>
      </c>
      <c r="I1156" t="str" cm="1">
        <f t="array" ref="I1156">TEXT(SUM(10^Code_Mask*(Cohort[[#This Row],[Fetal Pilot Scans, validated or not]:[Has child had an 18 month assessment.  NB this includes limited data, courtesy assessments etc]]&gt;0)),"0000000")</f>
        <v>0010000</v>
      </c>
      <c r="M1156" s="1" t="str">
        <f>VLOOKUP(Cohort[[#This Row],[Code]],Codes[],COLUMN(Codes[[#Headers],[Meaning]]),FALSE)</f>
        <v>Pre-term scan, no other scans, not assessed</v>
      </c>
      <c r="N1156" s="1" t="str">
        <f>VLOOKUP(Cohort[[#This Row],[Code]],Codes[],COLUMN(Codes[[#Headers],[Parents Demographic]]),FALSE)</f>
        <v>Yes</v>
      </c>
      <c r="O1156" s="1" t="str">
        <f>VLOOKUP(Cohort[[#This Row],[Code]],Codes[],COLUMN(Codes[[#Headers],[Mother''s Past Medical History]]),FALSE)</f>
        <v>Yes</v>
      </c>
      <c r="P1156" s="1" t="str">
        <f>VLOOKUP(Cohort[[#This Row],[Code]],Codes[],COLUMN(Codes[[#Headers],[EDD + Mode of Conception]]),FALSE)</f>
        <v>Yes</v>
      </c>
      <c r="Q1156" s="1" t="str">
        <f>VLOOKUP(Cohort[[#This Row],[Code]],Codes[],COLUMN(Codes[[#Headers],[Late Pregnancy History]]),FALSE)</f>
        <v>Yes</v>
      </c>
      <c r="R1156" s="1" t="str">
        <f>VLOOKUP(Cohort[[#This Row],[Code]],Codes[],COLUMN(Codes[[#Headers],[Labour History]]),FALSE)</f>
        <v>Yes</v>
      </c>
      <c r="S1156" s="1" t="str">
        <f>VLOOKUP(Cohort[[#This Row],[Code]],Codes[],COLUMN(Codes[[#Headers],[Baby Background Information]]),FALSE)</f>
        <v>Yes</v>
      </c>
      <c r="T1156" s="1" t="str">
        <f>VLOOKUP(Cohort[[#This Row],[Code]],Codes[],COLUMN(Codes[[#Headers],[EPDS]]),FALSE)</f>
        <v>Yes</v>
      </c>
      <c r="U1156" s="1" t="str">
        <f>VLOOKUP(Cohort[[#This Row],[Code]],Codes[],COLUMN(Codes[[#Headers],[Mother''s Medications]]),FALSE)</f>
        <v>Yes</v>
      </c>
      <c r="V1156" s="1" t="str">
        <f>VLOOKUP(Cohort[[#This Row],[Code]],Codes[],COLUMN(Codes[[#Headers],[Baby Medications]]),FALSE)</f>
        <v>Yes</v>
      </c>
      <c r="W1156" s="1" t="str">
        <f>VLOOKUP(Cohort[[#This Row],[Code]],Codes[],COLUMN(Codes[[#Headers],[Obstetric Histpry]]),FALSE)</f>
        <v>Yes</v>
      </c>
      <c r="X1156" s="1" t="str">
        <f>VLOOKUP(Cohort[[#This Row],[Code]],Codes[],COLUMN(Codes[[#Headers],[18 Month Follow on Data]]),FALSE)</f>
        <v>No</v>
      </c>
    </row>
    <row r="1157" spans="1:24" x14ac:dyDescent="0.2">
      <c r="A1157" t="s">
        <v>1170</v>
      </c>
      <c r="B1157">
        <v>0</v>
      </c>
      <c r="C1157">
        <v>0</v>
      </c>
      <c r="D1157">
        <v>1</v>
      </c>
      <c r="E1157">
        <v>0</v>
      </c>
      <c r="F1157">
        <v>0</v>
      </c>
      <c r="G1157">
        <v>0</v>
      </c>
      <c r="H1157">
        <v>0</v>
      </c>
      <c r="I1157" t="str" cm="1">
        <f t="array" ref="I1157">TEXT(SUM(10^Code_Mask*(Cohort[[#This Row],[Fetal Pilot Scans, validated or not]:[Has child had an 18 month assessment.  NB this includes limited data, courtesy assessments etc]]&gt;0)),"0000000")</f>
        <v>1000000</v>
      </c>
      <c r="M1157" s="1" t="str">
        <f>VLOOKUP(Cohort[[#This Row],[Code]],Codes[],COLUMN(Codes[[#Headers],[Meaning]]),FALSE)</f>
        <v>Fetal scan, no other scans, not assessed</v>
      </c>
      <c r="N1157" s="1" t="str">
        <f>VLOOKUP(Cohort[[#This Row],[Code]],Codes[],COLUMN(Codes[[#Headers],[Parents Demographic]]),FALSE)</f>
        <v>Yes</v>
      </c>
      <c r="O1157" s="1" t="str">
        <f>VLOOKUP(Cohort[[#This Row],[Code]],Codes[],COLUMN(Codes[[#Headers],[Mother''s Past Medical History]]),FALSE)</f>
        <v>Yes</v>
      </c>
      <c r="P1157" s="1" t="str">
        <f>VLOOKUP(Cohort[[#This Row],[Code]],Codes[],COLUMN(Codes[[#Headers],[EDD + Mode of Conception]]),FALSE)</f>
        <v>Yes</v>
      </c>
      <c r="Q1157" s="1" t="str">
        <f>VLOOKUP(Cohort[[#This Row],[Code]],Codes[],COLUMN(Codes[[#Headers],[Late Pregnancy History]]),FALSE)</f>
        <v>Yes</v>
      </c>
      <c r="R1157" s="1" t="str">
        <f>VLOOKUP(Cohort[[#This Row],[Code]],Codes[],COLUMN(Codes[[#Headers],[Labour History]]),FALSE)</f>
        <v>Yes</v>
      </c>
      <c r="S1157" s="1" t="str">
        <f>VLOOKUP(Cohort[[#This Row],[Code]],Codes[],COLUMN(Codes[[#Headers],[Baby Background Information]]),FALSE)</f>
        <v>Yes</v>
      </c>
      <c r="T1157" s="1" t="str">
        <f>VLOOKUP(Cohort[[#This Row],[Code]],Codes[],COLUMN(Codes[[#Headers],[EPDS]]),FALSE)</f>
        <v>Yes</v>
      </c>
      <c r="U1157" s="1" t="str">
        <f>VLOOKUP(Cohort[[#This Row],[Code]],Codes[],COLUMN(Codes[[#Headers],[Mother''s Medications]]),FALSE)</f>
        <v>Yes</v>
      </c>
      <c r="V1157" s="1" t="str">
        <f>VLOOKUP(Cohort[[#This Row],[Code]],Codes[],COLUMN(Codes[[#Headers],[Baby Medications]]),FALSE)</f>
        <v>Yes</v>
      </c>
      <c r="W1157" s="1" t="str">
        <f>VLOOKUP(Cohort[[#This Row],[Code]],Codes[],COLUMN(Codes[[#Headers],[Obstetric Histpry]]),FALSE)</f>
        <v>Yes</v>
      </c>
      <c r="X1157" s="1" t="str">
        <f>VLOOKUP(Cohort[[#This Row],[Code]],Codes[],COLUMN(Codes[[#Headers],[18 Month Follow on Data]]),FALSE)</f>
        <v>No</v>
      </c>
    </row>
    <row r="1158" spans="1:24" x14ac:dyDescent="0.2">
      <c r="A1158" t="s">
        <v>1171</v>
      </c>
      <c r="B1158">
        <v>0</v>
      </c>
      <c r="C1158">
        <v>0</v>
      </c>
      <c r="D1158">
        <v>0</v>
      </c>
      <c r="E1158">
        <v>0</v>
      </c>
      <c r="F1158">
        <v>1</v>
      </c>
      <c r="G1158">
        <v>0</v>
      </c>
      <c r="H1158">
        <v>0</v>
      </c>
      <c r="I1158" t="str" cm="1">
        <f t="array" ref="I1158">TEXT(SUM(10^Code_Mask*(Cohort[[#This Row],[Fetal Pilot Scans, validated or not]:[Has child had an 18 month assessment.  NB this includes limited data, courtesy assessments etc]]&gt;0)),"0000000")</f>
        <v>0010000</v>
      </c>
      <c r="M1158" s="1" t="str">
        <f>VLOOKUP(Cohort[[#This Row],[Code]],Codes[],COLUMN(Codes[[#Headers],[Meaning]]),FALSE)</f>
        <v>Pre-term scan, no other scans, not assessed</v>
      </c>
      <c r="N1158" s="1" t="str">
        <f>VLOOKUP(Cohort[[#This Row],[Code]],Codes[],COLUMN(Codes[[#Headers],[Parents Demographic]]),FALSE)</f>
        <v>Yes</v>
      </c>
      <c r="O1158" s="1" t="str">
        <f>VLOOKUP(Cohort[[#This Row],[Code]],Codes[],COLUMN(Codes[[#Headers],[Mother''s Past Medical History]]),FALSE)</f>
        <v>Yes</v>
      </c>
      <c r="P1158" s="1" t="str">
        <f>VLOOKUP(Cohort[[#This Row],[Code]],Codes[],COLUMN(Codes[[#Headers],[EDD + Mode of Conception]]),FALSE)</f>
        <v>Yes</v>
      </c>
      <c r="Q1158" s="1" t="str">
        <f>VLOOKUP(Cohort[[#This Row],[Code]],Codes[],COLUMN(Codes[[#Headers],[Late Pregnancy History]]),FALSE)</f>
        <v>Yes</v>
      </c>
      <c r="R1158" s="1" t="str">
        <f>VLOOKUP(Cohort[[#This Row],[Code]],Codes[],COLUMN(Codes[[#Headers],[Labour History]]),FALSE)</f>
        <v>Yes</v>
      </c>
      <c r="S1158" s="1" t="str">
        <f>VLOOKUP(Cohort[[#This Row],[Code]],Codes[],COLUMN(Codes[[#Headers],[Baby Background Information]]),FALSE)</f>
        <v>Yes</v>
      </c>
      <c r="T1158" s="1" t="str">
        <f>VLOOKUP(Cohort[[#This Row],[Code]],Codes[],COLUMN(Codes[[#Headers],[EPDS]]),FALSE)</f>
        <v>Yes</v>
      </c>
      <c r="U1158" s="1" t="str">
        <f>VLOOKUP(Cohort[[#This Row],[Code]],Codes[],COLUMN(Codes[[#Headers],[Mother''s Medications]]),FALSE)</f>
        <v>Yes</v>
      </c>
      <c r="V1158" s="1" t="str">
        <f>VLOOKUP(Cohort[[#This Row],[Code]],Codes[],COLUMN(Codes[[#Headers],[Baby Medications]]),FALSE)</f>
        <v>Yes</v>
      </c>
      <c r="W1158" s="1" t="str">
        <f>VLOOKUP(Cohort[[#This Row],[Code]],Codes[],COLUMN(Codes[[#Headers],[Obstetric Histpry]]),FALSE)</f>
        <v>Yes</v>
      </c>
      <c r="X1158" s="1" t="str">
        <f>VLOOKUP(Cohort[[#This Row],[Code]],Codes[],COLUMN(Codes[[#Headers],[18 Month Follow on Data]]),FALSE)</f>
        <v>No</v>
      </c>
    </row>
    <row r="1159" spans="1:24" x14ac:dyDescent="0.2">
      <c r="A1159" t="s">
        <v>1172</v>
      </c>
      <c r="B1159">
        <v>0</v>
      </c>
      <c r="C1159">
        <v>0</v>
      </c>
      <c r="D1159">
        <v>0</v>
      </c>
      <c r="E1159">
        <v>0</v>
      </c>
      <c r="F1159">
        <v>1</v>
      </c>
      <c r="G1159">
        <v>0</v>
      </c>
      <c r="H1159">
        <v>0</v>
      </c>
      <c r="I1159" t="str" cm="1">
        <f t="array" ref="I1159">TEXT(SUM(10^Code_Mask*(Cohort[[#This Row],[Fetal Pilot Scans, validated or not]:[Has child had an 18 month assessment.  NB this includes limited data, courtesy assessments etc]]&gt;0)),"0000000")</f>
        <v>0010000</v>
      </c>
      <c r="M1159" s="1" t="str">
        <f>VLOOKUP(Cohort[[#This Row],[Code]],Codes[],COLUMN(Codes[[#Headers],[Meaning]]),FALSE)</f>
        <v>Pre-term scan, no other scans, not assessed</v>
      </c>
      <c r="N1159" s="1" t="str">
        <f>VLOOKUP(Cohort[[#This Row],[Code]],Codes[],COLUMN(Codes[[#Headers],[Parents Demographic]]),FALSE)</f>
        <v>Yes</v>
      </c>
      <c r="O1159" s="1" t="str">
        <f>VLOOKUP(Cohort[[#This Row],[Code]],Codes[],COLUMN(Codes[[#Headers],[Mother''s Past Medical History]]),FALSE)</f>
        <v>Yes</v>
      </c>
      <c r="P1159" s="1" t="str">
        <f>VLOOKUP(Cohort[[#This Row],[Code]],Codes[],COLUMN(Codes[[#Headers],[EDD + Mode of Conception]]),FALSE)</f>
        <v>Yes</v>
      </c>
      <c r="Q1159" s="1" t="str">
        <f>VLOOKUP(Cohort[[#This Row],[Code]],Codes[],COLUMN(Codes[[#Headers],[Late Pregnancy History]]),FALSE)</f>
        <v>Yes</v>
      </c>
      <c r="R1159" s="1" t="str">
        <f>VLOOKUP(Cohort[[#This Row],[Code]],Codes[],COLUMN(Codes[[#Headers],[Labour History]]),FALSE)</f>
        <v>Yes</v>
      </c>
      <c r="S1159" s="1" t="str">
        <f>VLOOKUP(Cohort[[#This Row],[Code]],Codes[],COLUMN(Codes[[#Headers],[Baby Background Information]]),FALSE)</f>
        <v>Yes</v>
      </c>
      <c r="T1159" s="1" t="str">
        <f>VLOOKUP(Cohort[[#This Row],[Code]],Codes[],COLUMN(Codes[[#Headers],[EPDS]]),FALSE)</f>
        <v>Yes</v>
      </c>
      <c r="U1159" s="1" t="str">
        <f>VLOOKUP(Cohort[[#This Row],[Code]],Codes[],COLUMN(Codes[[#Headers],[Mother''s Medications]]),FALSE)</f>
        <v>Yes</v>
      </c>
      <c r="V1159" s="1" t="str">
        <f>VLOOKUP(Cohort[[#This Row],[Code]],Codes[],COLUMN(Codes[[#Headers],[Baby Medications]]),FALSE)</f>
        <v>Yes</v>
      </c>
      <c r="W1159" s="1" t="str">
        <f>VLOOKUP(Cohort[[#This Row],[Code]],Codes[],COLUMN(Codes[[#Headers],[Obstetric Histpry]]),FALSE)</f>
        <v>Yes</v>
      </c>
      <c r="X1159" s="1" t="str">
        <f>VLOOKUP(Cohort[[#This Row],[Code]],Codes[],COLUMN(Codes[[#Headers],[18 Month Follow on Data]]),FALSE)</f>
        <v>No</v>
      </c>
    </row>
    <row r="1160" spans="1:24" x14ac:dyDescent="0.2">
      <c r="A1160" t="s">
        <v>1173</v>
      </c>
      <c r="B1160">
        <v>0</v>
      </c>
      <c r="C1160">
        <v>0</v>
      </c>
      <c r="D1160">
        <v>0</v>
      </c>
      <c r="E1160">
        <v>0</v>
      </c>
      <c r="F1160">
        <v>1</v>
      </c>
      <c r="G1160">
        <v>0</v>
      </c>
      <c r="H1160">
        <v>0</v>
      </c>
      <c r="I1160" t="str" cm="1">
        <f t="array" ref="I1160">TEXT(SUM(10^Code_Mask*(Cohort[[#This Row],[Fetal Pilot Scans, validated or not]:[Has child had an 18 month assessment.  NB this includes limited data, courtesy assessments etc]]&gt;0)),"0000000")</f>
        <v>0010000</v>
      </c>
      <c r="M1160" s="1" t="str">
        <f>VLOOKUP(Cohort[[#This Row],[Code]],Codes[],COLUMN(Codes[[#Headers],[Meaning]]),FALSE)</f>
        <v>Pre-term scan, no other scans, not assessed</v>
      </c>
      <c r="N1160" s="1" t="str">
        <f>VLOOKUP(Cohort[[#This Row],[Code]],Codes[],COLUMN(Codes[[#Headers],[Parents Demographic]]),FALSE)</f>
        <v>Yes</v>
      </c>
      <c r="O1160" s="1" t="str">
        <f>VLOOKUP(Cohort[[#This Row],[Code]],Codes[],COLUMN(Codes[[#Headers],[Mother''s Past Medical History]]),FALSE)</f>
        <v>Yes</v>
      </c>
      <c r="P1160" s="1" t="str">
        <f>VLOOKUP(Cohort[[#This Row],[Code]],Codes[],COLUMN(Codes[[#Headers],[EDD + Mode of Conception]]),FALSE)</f>
        <v>Yes</v>
      </c>
      <c r="Q1160" s="1" t="str">
        <f>VLOOKUP(Cohort[[#This Row],[Code]],Codes[],COLUMN(Codes[[#Headers],[Late Pregnancy History]]),FALSE)</f>
        <v>Yes</v>
      </c>
      <c r="R1160" s="1" t="str">
        <f>VLOOKUP(Cohort[[#This Row],[Code]],Codes[],COLUMN(Codes[[#Headers],[Labour History]]),FALSE)</f>
        <v>Yes</v>
      </c>
      <c r="S1160" s="1" t="str">
        <f>VLOOKUP(Cohort[[#This Row],[Code]],Codes[],COLUMN(Codes[[#Headers],[Baby Background Information]]),FALSE)</f>
        <v>Yes</v>
      </c>
      <c r="T1160" s="1" t="str">
        <f>VLOOKUP(Cohort[[#This Row],[Code]],Codes[],COLUMN(Codes[[#Headers],[EPDS]]),FALSE)</f>
        <v>Yes</v>
      </c>
      <c r="U1160" s="1" t="str">
        <f>VLOOKUP(Cohort[[#This Row],[Code]],Codes[],COLUMN(Codes[[#Headers],[Mother''s Medications]]),FALSE)</f>
        <v>Yes</v>
      </c>
      <c r="V1160" s="1" t="str">
        <f>VLOOKUP(Cohort[[#This Row],[Code]],Codes[],COLUMN(Codes[[#Headers],[Baby Medications]]),FALSE)</f>
        <v>Yes</v>
      </c>
      <c r="W1160" s="1" t="str">
        <f>VLOOKUP(Cohort[[#This Row],[Code]],Codes[],COLUMN(Codes[[#Headers],[Obstetric Histpry]]),FALSE)</f>
        <v>Yes</v>
      </c>
      <c r="X1160" s="1" t="str">
        <f>VLOOKUP(Cohort[[#This Row],[Code]],Codes[],COLUMN(Codes[[#Headers],[18 Month Follow on Data]]),FALSE)</f>
        <v>No</v>
      </c>
    </row>
    <row r="1161" spans="1:24" x14ac:dyDescent="0.2">
      <c r="A1161" t="s">
        <v>1174</v>
      </c>
      <c r="B1161">
        <v>0</v>
      </c>
      <c r="C1161">
        <v>0</v>
      </c>
      <c r="D1161">
        <v>0</v>
      </c>
      <c r="E1161">
        <v>0</v>
      </c>
      <c r="F1161">
        <v>1</v>
      </c>
      <c r="G1161">
        <v>0</v>
      </c>
      <c r="H1161">
        <v>0</v>
      </c>
      <c r="I1161" t="str" cm="1">
        <f t="array" ref="I1161">TEXT(SUM(10^Code_Mask*(Cohort[[#This Row],[Fetal Pilot Scans, validated or not]:[Has child had an 18 month assessment.  NB this includes limited data, courtesy assessments etc]]&gt;0)),"0000000")</f>
        <v>0010000</v>
      </c>
      <c r="M1161" s="1" t="str">
        <f>VLOOKUP(Cohort[[#This Row],[Code]],Codes[],COLUMN(Codes[[#Headers],[Meaning]]),FALSE)</f>
        <v>Pre-term scan, no other scans, not assessed</v>
      </c>
      <c r="N1161" s="1" t="str">
        <f>VLOOKUP(Cohort[[#This Row],[Code]],Codes[],COLUMN(Codes[[#Headers],[Parents Demographic]]),FALSE)</f>
        <v>Yes</v>
      </c>
      <c r="O1161" s="1" t="str">
        <f>VLOOKUP(Cohort[[#This Row],[Code]],Codes[],COLUMN(Codes[[#Headers],[Mother''s Past Medical History]]),FALSE)</f>
        <v>Yes</v>
      </c>
      <c r="P1161" s="1" t="str">
        <f>VLOOKUP(Cohort[[#This Row],[Code]],Codes[],COLUMN(Codes[[#Headers],[EDD + Mode of Conception]]),FALSE)</f>
        <v>Yes</v>
      </c>
      <c r="Q1161" s="1" t="str">
        <f>VLOOKUP(Cohort[[#This Row],[Code]],Codes[],COLUMN(Codes[[#Headers],[Late Pregnancy History]]),FALSE)</f>
        <v>Yes</v>
      </c>
      <c r="R1161" s="1" t="str">
        <f>VLOOKUP(Cohort[[#This Row],[Code]],Codes[],COLUMN(Codes[[#Headers],[Labour History]]),FALSE)</f>
        <v>Yes</v>
      </c>
      <c r="S1161" s="1" t="str">
        <f>VLOOKUP(Cohort[[#This Row],[Code]],Codes[],COLUMN(Codes[[#Headers],[Baby Background Information]]),FALSE)</f>
        <v>Yes</v>
      </c>
      <c r="T1161" s="1" t="str">
        <f>VLOOKUP(Cohort[[#This Row],[Code]],Codes[],COLUMN(Codes[[#Headers],[EPDS]]),FALSE)</f>
        <v>Yes</v>
      </c>
      <c r="U1161" s="1" t="str">
        <f>VLOOKUP(Cohort[[#This Row],[Code]],Codes[],COLUMN(Codes[[#Headers],[Mother''s Medications]]),FALSE)</f>
        <v>Yes</v>
      </c>
      <c r="V1161" s="1" t="str">
        <f>VLOOKUP(Cohort[[#This Row],[Code]],Codes[],COLUMN(Codes[[#Headers],[Baby Medications]]),FALSE)</f>
        <v>Yes</v>
      </c>
      <c r="W1161" s="1" t="str">
        <f>VLOOKUP(Cohort[[#This Row],[Code]],Codes[],COLUMN(Codes[[#Headers],[Obstetric Histpry]]),FALSE)</f>
        <v>Yes</v>
      </c>
      <c r="X1161" s="1" t="str">
        <f>VLOOKUP(Cohort[[#This Row],[Code]],Codes[],COLUMN(Codes[[#Headers],[18 Month Follow on Data]]),FALSE)</f>
        <v>No</v>
      </c>
    </row>
    <row r="1162" spans="1:24" x14ac:dyDescent="0.2">
      <c r="A1162" t="s">
        <v>1175</v>
      </c>
      <c r="B1162">
        <v>0</v>
      </c>
      <c r="C1162">
        <v>0</v>
      </c>
      <c r="D1162">
        <v>1</v>
      </c>
      <c r="E1162">
        <v>0</v>
      </c>
      <c r="F1162">
        <v>0</v>
      </c>
      <c r="G1162">
        <v>0</v>
      </c>
      <c r="H1162">
        <v>0</v>
      </c>
      <c r="I1162" t="str" cm="1">
        <f t="array" ref="I1162">TEXT(SUM(10^Code_Mask*(Cohort[[#This Row],[Fetal Pilot Scans, validated or not]:[Has child had an 18 month assessment.  NB this includes limited data, courtesy assessments etc]]&gt;0)),"0000000")</f>
        <v>1000000</v>
      </c>
      <c r="M1162" s="1" t="str">
        <f>VLOOKUP(Cohort[[#This Row],[Code]],Codes[],COLUMN(Codes[[#Headers],[Meaning]]),FALSE)</f>
        <v>Fetal scan, no other scans, not assessed</v>
      </c>
      <c r="N1162" s="1" t="str">
        <f>VLOOKUP(Cohort[[#This Row],[Code]],Codes[],COLUMN(Codes[[#Headers],[Parents Demographic]]),FALSE)</f>
        <v>Yes</v>
      </c>
      <c r="O1162" s="1" t="str">
        <f>VLOOKUP(Cohort[[#This Row],[Code]],Codes[],COLUMN(Codes[[#Headers],[Mother''s Past Medical History]]),FALSE)</f>
        <v>Yes</v>
      </c>
      <c r="P1162" s="1" t="str">
        <f>VLOOKUP(Cohort[[#This Row],[Code]],Codes[],COLUMN(Codes[[#Headers],[EDD + Mode of Conception]]),FALSE)</f>
        <v>Yes</v>
      </c>
      <c r="Q1162" s="1" t="str">
        <f>VLOOKUP(Cohort[[#This Row],[Code]],Codes[],COLUMN(Codes[[#Headers],[Late Pregnancy History]]),FALSE)</f>
        <v>Yes</v>
      </c>
      <c r="R1162" s="1" t="str">
        <f>VLOOKUP(Cohort[[#This Row],[Code]],Codes[],COLUMN(Codes[[#Headers],[Labour History]]),FALSE)</f>
        <v>Yes</v>
      </c>
      <c r="S1162" s="1" t="str">
        <f>VLOOKUP(Cohort[[#This Row],[Code]],Codes[],COLUMN(Codes[[#Headers],[Baby Background Information]]),FALSE)</f>
        <v>Yes</v>
      </c>
      <c r="T1162" s="1" t="str">
        <f>VLOOKUP(Cohort[[#This Row],[Code]],Codes[],COLUMN(Codes[[#Headers],[EPDS]]),FALSE)</f>
        <v>Yes</v>
      </c>
      <c r="U1162" s="1" t="str">
        <f>VLOOKUP(Cohort[[#This Row],[Code]],Codes[],COLUMN(Codes[[#Headers],[Mother''s Medications]]),FALSE)</f>
        <v>Yes</v>
      </c>
      <c r="V1162" s="1" t="str">
        <f>VLOOKUP(Cohort[[#This Row],[Code]],Codes[],COLUMN(Codes[[#Headers],[Baby Medications]]),FALSE)</f>
        <v>Yes</v>
      </c>
      <c r="W1162" s="1" t="str">
        <f>VLOOKUP(Cohort[[#This Row],[Code]],Codes[],COLUMN(Codes[[#Headers],[Obstetric Histpry]]),FALSE)</f>
        <v>Yes</v>
      </c>
      <c r="X1162" s="1" t="str">
        <f>VLOOKUP(Cohort[[#This Row],[Code]],Codes[],COLUMN(Codes[[#Headers],[18 Month Follow on Data]]),FALSE)</f>
        <v>No</v>
      </c>
    </row>
    <row r="1163" spans="1:24" x14ac:dyDescent="0.2">
      <c r="A1163" t="s">
        <v>1176</v>
      </c>
      <c r="B1163">
        <v>0</v>
      </c>
      <c r="C1163">
        <v>0</v>
      </c>
      <c r="D1163">
        <v>0</v>
      </c>
      <c r="E1163">
        <v>1</v>
      </c>
      <c r="F1163">
        <v>0</v>
      </c>
      <c r="G1163">
        <v>0</v>
      </c>
      <c r="H1163">
        <v>0</v>
      </c>
      <c r="I1163" t="str" cm="1">
        <f t="array" ref="I1163">TEXT(SUM(10^Code_Mask*(Cohort[[#This Row],[Fetal Pilot Scans, validated or not]:[Has child had an 18 month assessment.  NB this includes limited data, courtesy assessments etc]]&gt;0)),"0000000")</f>
        <v>0100000</v>
      </c>
      <c r="M1163" s="1" t="str">
        <f>VLOOKUP(Cohort[[#This Row],[Code]],Codes[],COLUMN(Codes[[#Headers],[Meaning]]),FALSE)</f>
        <v>Term scan, not assessed</v>
      </c>
      <c r="N1163" s="1" t="str">
        <f>VLOOKUP(Cohort[[#This Row],[Code]],Codes[],COLUMN(Codes[[#Headers],[Parents Demographic]]),FALSE)</f>
        <v>Yes</v>
      </c>
      <c r="O1163" s="1" t="str">
        <f>VLOOKUP(Cohort[[#This Row],[Code]],Codes[],COLUMN(Codes[[#Headers],[Mother''s Past Medical History]]),FALSE)</f>
        <v>Yes</v>
      </c>
      <c r="P1163" s="1" t="str">
        <f>VLOOKUP(Cohort[[#This Row],[Code]],Codes[],COLUMN(Codes[[#Headers],[EDD + Mode of Conception]]),FALSE)</f>
        <v>Yes</v>
      </c>
      <c r="Q1163" s="1" t="str">
        <f>VLOOKUP(Cohort[[#This Row],[Code]],Codes[],COLUMN(Codes[[#Headers],[Late Pregnancy History]]),FALSE)</f>
        <v>Yes</v>
      </c>
      <c r="R1163" s="1" t="str">
        <f>VLOOKUP(Cohort[[#This Row],[Code]],Codes[],COLUMN(Codes[[#Headers],[Labour History]]),FALSE)</f>
        <v>Yes</v>
      </c>
      <c r="S1163" s="1" t="str">
        <f>VLOOKUP(Cohort[[#This Row],[Code]],Codes[],COLUMN(Codes[[#Headers],[Baby Background Information]]),FALSE)</f>
        <v>Yes</v>
      </c>
      <c r="T1163" s="1" t="str">
        <f>VLOOKUP(Cohort[[#This Row],[Code]],Codes[],COLUMN(Codes[[#Headers],[EPDS]]),FALSE)</f>
        <v>Yes</v>
      </c>
      <c r="U1163" s="1" t="str">
        <f>VLOOKUP(Cohort[[#This Row],[Code]],Codes[],COLUMN(Codes[[#Headers],[Mother''s Medications]]),FALSE)</f>
        <v>Yes</v>
      </c>
      <c r="V1163" s="1" t="str">
        <f>VLOOKUP(Cohort[[#This Row],[Code]],Codes[],COLUMN(Codes[[#Headers],[Baby Medications]]),FALSE)</f>
        <v>Yes</v>
      </c>
      <c r="W1163" s="1" t="str">
        <f>VLOOKUP(Cohort[[#This Row],[Code]],Codes[],COLUMN(Codes[[#Headers],[Obstetric Histpry]]),FALSE)</f>
        <v>Yes</v>
      </c>
      <c r="X1163" s="1" t="str">
        <f>VLOOKUP(Cohort[[#This Row],[Code]],Codes[],COLUMN(Codes[[#Headers],[18 Month Follow on Data]]),FALSE)</f>
        <v>No</v>
      </c>
    </row>
    <row r="1164" spans="1:24" x14ac:dyDescent="0.2">
      <c r="A1164" t="s">
        <v>1177</v>
      </c>
      <c r="B1164">
        <v>0</v>
      </c>
      <c r="C1164">
        <v>0</v>
      </c>
      <c r="D1164">
        <v>1</v>
      </c>
      <c r="E1164">
        <v>0</v>
      </c>
      <c r="F1164">
        <v>0</v>
      </c>
      <c r="G1164">
        <v>0</v>
      </c>
      <c r="H1164">
        <v>0</v>
      </c>
      <c r="I1164" t="str" cm="1">
        <f t="array" ref="I1164">TEXT(SUM(10^Code_Mask*(Cohort[[#This Row],[Fetal Pilot Scans, validated or not]:[Has child had an 18 month assessment.  NB this includes limited data, courtesy assessments etc]]&gt;0)),"0000000")</f>
        <v>1000000</v>
      </c>
      <c r="M1164" s="1" t="str">
        <f>VLOOKUP(Cohort[[#This Row],[Code]],Codes[],COLUMN(Codes[[#Headers],[Meaning]]),FALSE)</f>
        <v>Fetal scan, no other scans, not assessed</v>
      </c>
      <c r="N1164" s="1" t="str">
        <f>VLOOKUP(Cohort[[#This Row],[Code]],Codes[],COLUMN(Codes[[#Headers],[Parents Demographic]]),FALSE)</f>
        <v>Yes</v>
      </c>
      <c r="O1164" s="1" t="str">
        <f>VLOOKUP(Cohort[[#This Row],[Code]],Codes[],COLUMN(Codes[[#Headers],[Mother''s Past Medical History]]),FALSE)</f>
        <v>Yes</v>
      </c>
      <c r="P1164" s="1" t="str">
        <f>VLOOKUP(Cohort[[#This Row],[Code]],Codes[],COLUMN(Codes[[#Headers],[EDD + Mode of Conception]]),FALSE)</f>
        <v>Yes</v>
      </c>
      <c r="Q1164" s="1" t="str">
        <f>VLOOKUP(Cohort[[#This Row],[Code]],Codes[],COLUMN(Codes[[#Headers],[Late Pregnancy History]]),FALSE)</f>
        <v>Yes</v>
      </c>
      <c r="R1164" s="1" t="str">
        <f>VLOOKUP(Cohort[[#This Row],[Code]],Codes[],COLUMN(Codes[[#Headers],[Labour History]]),FALSE)</f>
        <v>Yes</v>
      </c>
      <c r="S1164" s="1" t="str">
        <f>VLOOKUP(Cohort[[#This Row],[Code]],Codes[],COLUMN(Codes[[#Headers],[Baby Background Information]]),FALSE)</f>
        <v>Yes</v>
      </c>
      <c r="T1164" s="1" t="str">
        <f>VLOOKUP(Cohort[[#This Row],[Code]],Codes[],COLUMN(Codes[[#Headers],[EPDS]]),FALSE)</f>
        <v>Yes</v>
      </c>
      <c r="U1164" s="1" t="str">
        <f>VLOOKUP(Cohort[[#This Row],[Code]],Codes[],COLUMN(Codes[[#Headers],[Mother''s Medications]]),FALSE)</f>
        <v>Yes</v>
      </c>
      <c r="V1164" s="1" t="str">
        <f>VLOOKUP(Cohort[[#This Row],[Code]],Codes[],COLUMN(Codes[[#Headers],[Baby Medications]]),FALSE)</f>
        <v>Yes</v>
      </c>
      <c r="W1164" s="1" t="str">
        <f>VLOOKUP(Cohort[[#This Row],[Code]],Codes[],COLUMN(Codes[[#Headers],[Obstetric Histpry]]),FALSE)</f>
        <v>Yes</v>
      </c>
      <c r="X1164" s="1" t="str">
        <f>VLOOKUP(Cohort[[#This Row],[Code]],Codes[],COLUMN(Codes[[#Headers],[18 Month Follow on Data]]),FALSE)</f>
        <v>No</v>
      </c>
    </row>
  </sheetData>
  <pageMargins left="0.75" right="0.75" top="1" bottom="1" header="0.5" footer="0.5"/>
  <legacy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FBB3E7-DA9F-8C46-833C-A98B59FEEA07}">
  <dimension ref="A1:M28"/>
  <sheetViews>
    <sheetView zoomScale="108" workbookViewId="0">
      <selection activeCell="J5" sqref="J5"/>
    </sheetView>
  </sheetViews>
  <sheetFormatPr baseColWidth="10" defaultRowHeight="16" x14ac:dyDescent="0.2"/>
  <cols>
    <col min="2" max="2" width="49.1640625" customWidth="1"/>
    <col min="3" max="3" width="12.6640625" customWidth="1"/>
  </cols>
  <sheetData>
    <row r="1" spans="1:13" ht="68" x14ac:dyDescent="0.2">
      <c r="A1" s="1" t="s">
        <v>1178</v>
      </c>
      <c r="B1" s="1" t="s">
        <v>1244</v>
      </c>
      <c r="C1" s="1" t="s">
        <v>1245</v>
      </c>
      <c r="D1" s="1" t="s">
        <v>1246</v>
      </c>
      <c r="E1" s="1" t="s">
        <v>1247</v>
      </c>
      <c r="F1" s="1" t="s">
        <v>1248</v>
      </c>
      <c r="G1" s="1" t="s">
        <v>1259</v>
      </c>
      <c r="H1" s="1" t="s">
        <v>1249</v>
      </c>
      <c r="I1" s="1" t="s">
        <v>1250</v>
      </c>
      <c r="J1" s="1" t="s">
        <v>1251</v>
      </c>
      <c r="K1" s="1" t="s">
        <v>1252</v>
      </c>
      <c r="L1" s="1" t="s">
        <v>1253</v>
      </c>
      <c r="M1" s="1" t="s">
        <v>1254</v>
      </c>
    </row>
    <row r="2" spans="1:13" ht="34" x14ac:dyDescent="0.2">
      <c r="A2" s="5" t="s">
        <v>1181</v>
      </c>
      <c r="B2" s="1" t="s">
        <v>1216</v>
      </c>
      <c r="C2" s="10" t="s">
        <v>15</v>
      </c>
      <c r="D2" s="10" t="s">
        <v>15</v>
      </c>
      <c r="E2" s="10" t="s">
        <v>15</v>
      </c>
      <c r="F2" s="10" t="s">
        <v>15</v>
      </c>
      <c r="G2" s="10" t="s">
        <v>15</v>
      </c>
      <c r="H2" s="10" t="s">
        <v>15</v>
      </c>
      <c r="I2" s="10" t="s">
        <v>15</v>
      </c>
      <c r="J2" s="10" t="s">
        <v>15</v>
      </c>
      <c r="K2" s="10" t="s">
        <v>15</v>
      </c>
      <c r="L2" s="10" t="s">
        <v>15</v>
      </c>
      <c r="M2" s="10" t="s">
        <v>15</v>
      </c>
    </row>
    <row r="3" spans="1:13" ht="34" x14ac:dyDescent="0.2">
      <c r="A3" s="5" t="s">
        <v>1182</v>
      </c>
      <c r="B3" s="1" t="s">
        <v>1217</v>
      </c>
      <c r="C3" s="16" t="s">
        <v>1260</v>
      </c>
      <c r="D3" s="16" t="s">
        <v>1260</v>
      </c>
      <c r="E3" s="16" t="s">
        <v>1260</v>
      </c>
      <c r="F3" s="16" t="s">
        <v>1260</v>
      </c>
      <c r="G3" s="16" t="s">
        <v>1260</v>
      </c>
      <c r="H3" s="16" t="s">
        <v>1260</v>
      </c>
      <c r="I3" s="10" t="s">
        <v>15</v>
      </c>
      <c r="J3" s="16" t="s">
        <v>1260</v>
      </c>
      <c r="K3" s="16" t="s">
        <v>1260</v>
      </c>
      <c r="L3" s="16" t="s">
        <v>1260</v>
      </c>
      <c r="M3" s="10" t="s">
        <v>15</v>
      </c>
    </row>
    <row r="4" spans="1:13" ht="34" x14ac:dyDescent="0.2">
      <c r="A4" s="5" t="s">
        <v>1183</v>
      </c>
      <c r="B4" s="1" t="s">
        <v>1256</v>
      </c>
      <c r="C4" s="16" t="s">
        <v>1260</v>
      </c>
      <c r="D4" s="16" t="s">
        <v>1260</v>
      </c>
      <c r="E4" s="16" t="s">
        <v>1260</v>
      </c>
      <c r="F4" s="10" t="s">
        <v>15</v>
      </c>
      <c r="G4" s="10" t="s">
        <v>15</v>
      </c>
      <c r="H4" s="10" t="s">
        <v>15</v>
      </c>
      <c r="I4" s="16" t="s">
        <v>1255</v>
      </c>
      <c r="J4" s="16" t="s">
        <v>1260</v>
      </c>
      <c r="K4" s="10" t="s">
        <v>15</v>
      </c>
      <c r="L4" s="16" t="s">
        <v>1260</v>
      </c>
      <c r="M4" s="10" t="s">
        <v>15</v>
      </c>
    </row>
    <row r="5" spans="1:13" ht="51" x14ac:dyDescent="0.2">
      <c r="A5" s="5" t="s">
        <v>1184</v>
      </c>
      <c r="B5" s="1" t="s">
        <v>1219</v>
      </c>
      <c r="C5" s="10" t="s">
        <v>15</v>
      </c>
      <c r="D5" s="10" t="s">
        <v>15</v>
      </c>
      <c r="E5" s="10" t="s">
        <v>1257</v>
      </c>
      <c r="F5" s="10" t="s">
        <v>15</v>
      </c>
      <c r="G5" s="10" t="s">
        <v>15</v>
      </c>
      <c r="H5" s="10" t="s">
        <v>15</v>
      </c>
      <c r="I5" s="10" t="s">
        <v>15</v>
      </c>
      <c r="J5" s="10" t="s">
        <v>15</v>
      </c>
      <c r="K5" s="10" t="s">
        <v>15</v>
      </c>
      <c r="L5" s="10" t="s">
        <v>15</v>
      </c>
      <c r="M5" s="16" t="s">
        <v>1260</v>
      </c>
    </row>
    <row r="6" spans="1:13" ht="34" x14ac:dyDescent="0.2">
      <c r="A6" s="5" t="s">
        <v>1185</v>
      </c>
      <c r="B6" s="1" t="s">
        <v>1217</v>
      </c>
      <c r="C6" s="16" t="s">
        <v>1260</v>
      </c>
      <c r="D6" s="16" t="s">
        <v>1260</v>
      </c>
      <c r="E6" s="16" t="s">
        <v>1260</v>
      </c>
      <c r="F6" s="16" t="s">
        <v>1260</v>
      </c>
      <c r="G6" s="16" t="s">
        <v>1260</v>
      </c>
      <c r="H6" s="16" t="s">
        <v>1260</v>
      </c>
      <c r="I6" s="10" t="s">
        <v>15</v>
      </c>
      <c r="J6" s="16" t="s">
        <v>1260</v>
      </c>
      <c r="K6" s="16" t="s">
        <v>1260</v>
      </c>
      <c r="L6" s="16" t="s">
        <v>1260</v>
      </c>
      <c r="M6" s="16" t="s">
        <v>1260</v>
      </c>
    </row>
    <row r="7" spans="1:13" ht="34" x14ac:dyDescent="0.2">
      <c r="A7" s="5" t="s">
        <v>1186</v>
      </c>
      <c r="B7" s="1" t="s">
        <v>1243</v>
      </c>
      <c r="C7" s="16" t="s">
        <v>1260</v>
      </c>
      <c r="D7" s="16" t="s">
        <v>1260</v>
      </c>
      <c r="E7" s="16" t="s">
        <v>1260</v>
      </c>
      <c r="F7" s="10" t="s">
        <v>15</v>
      </c>
      <c r="G7" s="10" t="s">
        <v>15</v>
      </c>
      <c r="H7" s="10" t="s">
        <v>15</v>
      </c>
      <c r="I7" s="16" t="s">
        <v>1260</v>
      </c>
      <c r="J7" s="16" t="s">
        <v>1260</v>
      </c>
      <c r="K7" s="10" t="s">
        <v>15</v>
      </c>
      <c r="L7" s="16" t="s">
        <v>1260</v>
      </c>
      <c r="M7" s="16" t="s">
        <v>1260</v>
      </c>
    </row>
    <row r="8" spans="1:13" ht="17" x14ac:dyDescent="0.2">
      <c r="A8" s="5" t="s">
        <v>1187</v>
      </c>
      <c r="B8" s="1" t="s">
        <v>1222</v>
      </c>
      <c r="C8" s="17" t="s">
        <v>1255</v>
      </c>
      <c r="D8" s="17" t="s">
        <v>1255</v>
      </c>
      <c r="E8" s="17" t="s">
        <v>1255</v>
      </c>
      <c r="F8" s="17" t="s">
        <v>1255</v>
      </c>
      <c r="G8" s="17" t="s">
        <v>1255</v>
      </c>
      <c r="H8" s="17" t="s">
        <v>1255</v>
      </c>
      <c r="I8" s="17" t="s">
        <v>1255</v>
      </c>
      <c r="J8" s="17" t="s">
        <v>1255</v>
      </c>
      <c r="K8" s="17" t="s">
        <v>1255</v>
      </c>
      <c r="L8" s="17" t="s">
        <v>1255</v>
      </c>
      <c r="M8" s="10" t="s">
        <v>15</v>
      </c>
    </row>
    <row r="9" spans="1:13" ht="34" x14ac:dyDescent="0.2">
      <c r="A9" s="5" t="s">
        <v>1188</v>
      </c>
      <c r="B9" s="1" t="s">
        <v>1223</v>
      </c>
      <c r="C9" s="17" t="s">
        <v>1255</v>
      </c>
      <c r="D9" s="17" t="s">
        <v>1255</v>
      </c>
      <c r="E9" s="17" t="s">
        <v>1255</v>
      </c>
      <c r="F9" s="17" t="s">
        <v>1255</v>
      </c>
      <c r="G9" s="17" t="s">
        <v>1255</v>
      </c>
      <c r="H9" s="17" t="s">
        <v>1255</v>
      </c>
      <c r="I9" s="17" t="s">
        <v>1255</v>
      </c>
      <c r="J9" s="17" t="s">
        <v>1255</v>
      </c>
      <c r="K9" s="17" t="s">
        <v>1255</v>
      </c>
      <c r="L9" s="17" t="s">
        <v>1255</v>
      </c>
      <c r="M9" s="10" t="s">
        <v>15</v>
      </c>
    </row>
    <row r="10" spans="1:13" ht="34" x14ac:dyDescent="0.2">
      <c r="A10" s="5" t="s">
        <v>1189</v>
      </c>
      <c r="B10" s="1" t="s">
        <v>1224</v>
      </c>
      <c r="C10" s="17" t="s">
        <v>1255</v>
      </c>
      <c r="D10" s="17" t="s">
        <v>1255</v>
      </c>
      <c r="E10" s="17" t="s">
        <v>1255</v>
      </c>
      <c r="F10" s="17" t="s">
        <v>1255</v>
      </c>
      <c r="G10" s="17" t="s">
        <v>1255</v>
      </c>
      <c r="H10" s="17" t="s">
        <v>1255</v>
      </c>
      <c r="I10" s="17" t="s">
        <v>1255</v>
      </c>
      <c r="J10" s="17" t="s">
        <v>1255</v>
      </c>
      <c r="K10" s="17" t="s">
        <v>1255</v>
      </c>
      <c r="L10" s="17" t="s">
        <v>1255</v>
      </c>
      <c r="M10" s="17" t="s">
        <v>1255</v>
      </c>
    </row>
    <row r="11" spans="1:13" ht="17" x14ac:dyDescent="0.2">
      <c r="A11" s="5" t="s">
        <v>1190</v>
      </c>
      <c r="B11" s="1" t="s">
        <v>1225</v>
      </c>
      <c r="C11" s="17" t="s">
        <v>1255</v>
      </c>
      <c r="D11" s="17" t="s">
        <v>1255</v>
      </c>
      <c r="E11" s="17" t="s">
        <v>1255</v>
      </c>
      <c r="F11" s="17" t="s">
        <v>1255</v>
      </c>
      <c r="G11" s="17" t="s">
        <v>1255</v>
      </c>
      <c r="H11" s="17" t="s">
        <v>1255</v>
      </c>
      <c r="I11" s="17" t="s">
        <v>1255</v>
      </c>
      <c r="J11" s="17" t="s">
        <v>1255</v>
      </c>
      <c r="K11" s="17" t="s">
        <v>1255</v>
      </c>
      <c r="L11" s="17" t="s">
        <v>1255</v>
      </c>
      <c r="M11" s="10" t="s">
        <v>15</v>
      </c>
    </row>
    <row r="12" spans="1:13" ht="17" x14ac:dyDescent="0.2">
      <c r="A12" s="5" t="s">
        <v>1191</v>
      </c>
      <c r="B12" s="1" t="s">
        <v>1226</v>
      </c>
      <c r="C12" s="17" t="s">
        <v>1255</v>
      </c>
      <c r="D12" s="17" t="s">
        <v>1255</v>
      </c>
      <c r="E12" s="17" t="s">
        <v>1255</v>
      </c>
      <c r="F12" s="17" t="s">
        <v>1255</v>
      </c>
      <c r="G12" s="17" t="s">
        <v>1255</v>
      </c>
      <c r="H12" s="17" t="s">
        <v>1255</v>
      </c>
      <c r="I12" s="17" t="s">
        <v>1255</v>
      </c>
      <c r="J12" s="17" t="s">
        <v>1255</v>
      </c>
      <c r="K12" s="17" t="s">
        <v>1255</v>
      </c>
      <c r="L12" s="17" t="s">
        <v>1255</v>
      </c>
      <c r="M12" s="17" t="s">
        <v>1255</v>
      </c>
    </row>
    <row r="13" spans="1:13" ht="17" x14ac:dyDescent="0.2">
      <c r="A13" s="5" t="s">
        <v>1192</v>
      </c>
      <c r="B13" s="1" t="s">
        <v>1227</v>
      </c>
      <c r="C13" s="17" t="s">
        <v>1255</v>
      </c>
      <c r="D13" s="17" t="s">
        <v>1255</v>
      </c>
      <c r="E13" s="17" t="s">
        <v>1255</v>
      </c>
      <c r="F13" s="17" t="s">
        <v>1255</v>
      </c>
      <c r="G13" s="17" t="s">
        <v>1255</v>
      </c>
      <c r="H13" s="17" t="s">
        <v>1255</v>
      </c>
      <c r="I13" s="17" t="s">
        <v>1255</v>
      </c>
      <c r="J13" s="17" t="s">
        <v>1255</v>
      </c>
      <c r="K13" s="17" t="s">
        <v>1255</v>
      </c>
      <c r="L13" s="17" t="s">
        <v>1255</v>
      </c>
      <c r="M13" s="10" t="s">
        <v>15</v>
      </c>
    </row>
    <row r="14" spans="1:13" ht="34" x14ac:dyDescent="0.2">
      <c r="A14" s="5" t="s">
        <v>1193</v>
      </c>
      <c r="B14" s="1" t="s">
        <v>1228</v>
      </c>
      <c r="C14" s="17" t="s">
        <v>1255</v>
      </c>
      <c r="D14" s="17" t="s">
        <v>1255</v>
      </c>
      <c r="E14" s="17" t="s">
        <v>1255</v>
      </c>
      <c r="F14" s="17" t="s">
        <v>1255</v>
      </c>
      <c r="G14" s="17" t="s">
        <v>1255</v>
      </c>
      <c r="H14" s="17" t="s">
        <v>1255</v>
      </c>
      <c r="I14" s="17" t="s">
        <v>1255</v>
      </c>
      <c r="J14" s="17" t="s">
        <v>1255</v>
      </c>
      <c r="K14" s="17" t="s">
        <v>1255</v>
      </c>
      <c r="L14" s="17" t="s">
        <v>1255</v>
      </c>
      <c r="M14" s="17" t="s">
        <v>1255</v>
      </c>
    </row>
    <row r="15" spans="1:13" ht="34" x14ac:dyDescent="0.2">
      <c r="A15" s="5" t="s">
        <v>1194</v>
      </c>
      <c r="B15" s="1" t="s">
        <v>1229</v>
      </c>
      <c r="C15" s="17" t="s">
        <v>1255</v>
      </c>
      <c r="D15" s="17" t="s">
        <v>1255</v>
      </c>
      <c r="E15" s="17" t="s">
        <v>1255</v>
      </c>
      <c r="F15" s="17" t="s">
        <v>1255</v>
      </c>
      <c r="G15" s="17" t="s">
        <v>1255</v>
      </c>
      <c r="H15" s="17" t="s">
        <v>1255</v>
      </c>
      <c r="I15" s="17" t="s">
        <v>1255</v>
      </c>
      <c r="J15" s="17" t="s">
        <v>1255</v>
      </c>
      <c r="K15" s="17" t="s">
        <v>1255</v>
      </c>
      <c r="L15" s="17" t="s">
        <v>1255</v>
      </c>
      <c r="M15" s="17" t="s">
        <v>1255</v>
      </c>
    </row>
    <row r="16" spans="1:13" ht="17" x14ac:dyDescent="0.2">
      <c r="A16" s="5" t="s">
        <v>1195</v>
      </c>
      <c r="B16" s="1" t="s">
        <v>1230</v>
      </c>
      <c r="C16" s="17" t="s">
        <v>1255</v>
      </c>
      <c r="D16" s="17" t="s">
        <v>1255</v>
      </c>
      <c r="E16" s="17" t="s">
        <v>1255</v>
      </c>
      <c r="F16" s="17" t="s">
        <v>1255</v>
      </c>
      <c r="G16" s="17" t="s">
        <v>1255</v>
      </c>
      <c r="H16" s="17" t="s">
        <v>1255</v>
      </c>
      <c r="I16" s="17" t="s">
        <v>1255</v>
      </c>
      <c r="J16" s="17" t="s">
        <v>1255</v>
      </c>
      <c r="K16" s="17" t="s">
        <v>1255</v>
      </c>
      <c r="L16" s="17" t="s">
        <v>1255</v>
      </c>
      <c r="M16" s="10" t="s">
        <v>15</v>
      </c>
    </row>
    <row r="17" spans="1:13" ht="17" x14ac:dyDescent="0.2">
      <c r="A17" s="5" t="s">
        <v>1196</v>
      </c>
      <c r="B17" s="1" t="s">
        <v>1231</v>
      </c>
      <c r="C17" s="17" t="s">
        <v>1255</v>
      </c>
      <c r="D17" s="17" t="s">
        <v>1255</v>
      </c>
      <c r="E17" s="17" t="s">
        <v>1255</v>
      </c>
      <c r="F17" s="17" t="s">
        <v>1255</v>
      </c>
      <c r="G17" s="17" t="s">
        <v>1255</v>
      </c>
      <c r="H17" s="17" t="s">
        <v>1255</v>
      </c>
      <c r="I17" s="17" t="s">
        <v>1255</v>
      </c>
      <c r="J17" s="17" t="s">
        <v>1255</v>
      </c>
      <c r="K17" s="17" t="s">
        <v>1255</v>
      </c>
      <c r="L17" s="17" t="s">
        <v>1255</v>
      </c>
      <c r="M17" s="10" t="s">
        <v>15</v>
      </c>
    </row>
    <row r="18" spans="1:13" ht="17" x14ac:dyDescent="0.2">
      <c r="A18" s="5" t="s">
        <v>1197</v>
      </c>
      <c r="B18" s="1" t="s">
        <v>1232</v>
      </c>
      <c r="C18" s="17" t="s">
        <v>1255</v>
      </c>
      <c r="D18" s="17" t="s">
        <v>1255</v>
      </c>
      <c r="E18" s="17" t="s">
        <v>1255</v>
      </c>
      <c r="F18" s="17" t="s">
        <v>1255</v>
      </c>
      <c r="G18" s="17" t="s">
        <v>1255</v>
      </c>
      <c r="H18" s="17" t="s">
        <v>1255</v>
      </c>
      <c r="I18" s="17" t="s">
        <v>1255</v>
      </c>
      <c r="J18" s="17" t="s">
        <v>1255</v>
      </c>
      <c r="K18" s="17" t="s">
        <v>1255</v>
      </c>
      <c r="L18" s="17" t="s">
        <v>1255</v>
      </c>
      <c r="M18" s="17" t="s">
        <v>1255</v>
      </c>
    </row>
    <row r="19" spans="1:13" ht="17" x14ac:dyDescent="0.2">
      <c r="A19" s="5" t="s">
        <v>1198</v>
      </c>
      <c r="B19" s="1" t="s">
        <v>1233</v>
      </c>
      <c r="C19" s="17" t="s">
        <v>1255</v>
      </c>
      <c r="D19" s="17" t="s">
        <v>1255</v>
      </c>
      <c r="E19" s="17" t="s">
        <v>1255</v>
      </c>
      <c r="F19" s="17" t="s">
        <v>1255</v>
      </c>
      <c r="G19" s="17" t="s">
        <v>1255</v>
      </c>
      <c r="H19" s="17" t="s">
        <v>1255</v>
      </c>
      <c r="I19" s="17" t="s">
        <v>1255</v>
      </c>
      <c r="J19" s="17" t="s">
        <v>1255</v>
      </c>
      <c r="K19" s="17" t="s">
        <v>1255</v>
      </c>
      <c r="L19" s="17" t="s">
        <v>1255</v>
      </c>
      <c r="M19" s="17" t="s">
        <v>1255</v>
      </c>
    </row>
    <row r="20" spans="1:13" ht="17" x14ac:dyDescent="0.2">
      <c r="A20" s="5" t="s">
        <v>1199</v>
      </c>
      <c r="B20" s="1" t="s">
        <v>1234</v>
      </c>
      <c r="C20" s="17" t="s">
        <v>1255</v>
      </c>
      <c r="D20" s="17" t="s">
        <v>1255</v>
      </c>
      <c r="E20" s="17" t="s">
        <v>1255</v>
      </c>
      <c r="F20" s="17" t="s">
        <v>1255</v>
      </c>
      <c r="G20" s="17" t="s">
        <v>1255</v>
      </c>
      <c r="H20" s="17" t="s">
        <v>1255</v>
      </c>
      <c r="I20" s="17" t="s">
        <v>1255</v>
      </c>
      <c r="J20" s="17" t="s">
        <v>1255</v>
      </c>
      <c r="K20" s="17" t="s">
        <v>1255</v>
      </c>
      <c r="L20" s="17" t="s">
        <v>1255</v>
      </c>
      <c r="M20" s="10" t="s">
        <v>15</v>
      </c>
    </row>
    <row r="21" spans="1:13" ht="17" x14ac:dyDescent="0.2">
      <c r="A21" s="5" t="s">
        <v>1200</v>
      </c>
      <c r="B21" s="1" t="s">
        <v>1236</v>
      </c>
      <c r="C21" s="17" t="s">
        <v>1255</v>
      </c>
      <c r="D21" s="17" t="s">
        <v>1255</v>
      </c>
      <c r="E21" s="17" t="s">
        <v>1255</v>
      </c>
      <c r="F21" s="17" t="s">
        <v>1255</v>
      </c>
      <c r="G21" s="17" t="s">
        <v>1255</v>
      </c>
      <c r="H21" s="17" t="s">
        <v>1255</v>
      </c>
      <c r="I21" s="17" t="s">
        <v>1255</v>
      </c>
      <c r="J21" s="17" t="s">
        <v>1255</v>
      </c>
      <c r="K21" s="17" t="s">
        <v>1255</v>
      </c>
      <c r="L21" s="17" t="s">
        <v>1255</v>
      </c>
      <c r="M21" s="17" t="s">
        <v>1255</v>
      </c>
    </row>
    <row r="22" spans="1:13" ht="17" x14ac:dyDescent="0.2">
      <c r="A22" s="5" t="s">
        <v>1201</v>
      </c>
      <c r="B22" s="1" t="s">
        <v>1235</v>
      </c>
      <c r="C22" s="17" t="s">
        <v>1255</v>
      </c>
      <c r="D22" s="17" t="s">
        <v>1255</v>
      </c>
      <c r="E22" s="17" t="s">
        <v>1255</v>
      </c>
      <c r="F22" s="17" t="s">
        <v>1255</v>
      </c>
      <c r="G22" s="17" t="s">
        <v>1255</v>
      </c>
      <c r="H22" s="17" t="s">
        <v>1255</v>
      </c>
      <c r="I22" s="17" t="s">
        <v>1255</v>
      </c>
      <c r="J22" s="17" t="s">
        <v>1255</v>
      </c>
      <c r="K22" s="17" t="s">
        <v>1255</v>
      </c>
      <c r="L22" s="17" t="s">
        <v>1255</v>
      </c>
      <c r="M22" s="17" t="s">
        <v>1255</v>
      </c>
    </row>
    <row r="23" spans="1:13" ht="17" x14ac:dyDescent="0.2">
      <c r="A23" s="5" t="s">
        <v>1202</v>
      </c>
      <c r="B23" s="1" t="s">
        <v>1239</v>
      </c>
      <c r="C23" s="17" t="s">
        <v>1255</v>
      </c>
      <c r="D23" s="17" t="s">
        <v>1255</v>
      </c>
      <c r="E23" s="17" t="s">
        <v>1255</v>
      </c>
      <c r="F23" s="17" t="s">
        <v>1255</v>
      </c>
      <c r="G23" s="17" t="s">
        <v>1255</v>
      </c>
      <c r="H23" s="17" t="s">
        <v>1255</v>
      </c>
      <c r="I23" s="17" t="s">
        <v>1255</v>
      </c>
      <c r="J23" s="17" t="s">
        <v>1255</v>
      </c>
      <c r="K23" s="17" t="s">
        <v>1255</v>
      </c>
      <c r="L23" s="17" t="s">
        <v>1255</v>
      </c>
      <c r="M23" s="10" t="s">
        <v>15</v>
      </c>
    </row>
    <row r="24" spans="1:13" ht="34" x14ac:dyDescent="0.2">
      <c r="A24" s="5" t="s">
        <v>1203</v>
      </c>
      <c r="B24" s="1" t="s">
        <v>1240</v>
      </c>
      <c r="C24" s="17" t="s">
        <v>1255</v>
      </c>
      <c r="D24" s="17" t="s">
        <v>1255</v>
      </c>
      <c r="E24" s="17" t="s">
        <v>1255</v>
      </c>
      <c r="F24" s="17" t="s">
        <v>1255</v>
      </c>
      <c r="G24" s="17" t="s">
        <v>1255</v>
      </c>
      <c r="H24" s="17" t="s">
        <v>1255</v>
      </c>
      <c r="I24" s="17" t="s">
        <v>1255</v>
      </c>
      <c r="J24" s="17" t="s">
        <v>1255</v>
      </c>
      <c r="K24" s="17" t="s">
        <v>1255</v>
      </c>
      <c r="L24" s="17" t="s">
        <v>1255</v>
      </c>
      <c r="M24" s="17" t="s">
        <v>1255</v>
      </c>
    </row>
    <row r="25" spans="1:13" ht="17" x14ac:dyDescent="0.2">
      <c r="A25" s="5" t="s">
        <v>1204</v>
      </c>
      <c r="B25" s="1" t="s">
        <v>1241</v>
      </c>
      <c r="C25" s="17" t="s">
        <v>1255</v>
      </c>
      <c r="D25" s="17" t="s">
        <v>1255</v>
      </c>
      <c r="E25" s="17" t="s">
        <v>1255</v>
      </c>
      <c r="F25" s="17" t="s">
        <v>1255</v>
      </c>
      <c r="G25" s="17" t="s">
        <v>1255</v>
      </c>
      <c r="H25" s="17" t="s">
        <v>1255</v>
      </c>
      <c r="I25" s="17" t="s">
        <v>1255</v>
      </c>
      <c r="J25" s="17" t="s">
        <v>1255</v>
      </c>
      <c r="K25" s="17" t="s">
        <v>1255</v>
      </c>
      <c r="L25" s="17" t="s">
        <v>1255</v>
      </c>
      <c r="M25" s="10" t="s">
        <v>15</v>
      </c>
    </row>
    <row r="26" spans="1:13" ht="17" x14ac:dyDescent="0.2">
      <c r="A26" s="5" t="s">
        <v>1205</v>
      </c>
      <c r="B26" s="1" t="s">
        <v>1237</v>
      </c>
      <c r="C26" s="17" t="s">
        <v>1255</v>
      </c>
      <c r="D26" s="17" t="s">
        <v>1255</v>
      </c>
      <c r="E26" s="17" t="s">
        <v>1255</v>
      </c>
      <c r="F26" s="17" t="s">
        <v>1255</v>
      </c>
      <c r="G26" s="17" t="s">
        <v>1255</v>
      </c>
      <c r="H26" s="17" t="s">
        <v>1255</v>
      </c>
      <c r="I26" s="17" t="s">
        <v>1255</v>
      </c>
      <c r="J26" s="17" t="s">
        <v>1255</v>
      </c>
      <c r="K26" s="17" t="s">
        <v>1255</v>
      </c>
      <c r="L26" s="17" t="s">
        <v>1255</v>
      </c>
      <c r="M26" s="10" t="s">
        <v>15</v>
      </c>
    </row>
    <row r="27" spans="1:13" ht="17" x14ac:dyDescent="0.2">
      <c r="A27" s="5" t="s">
        <v>1206</v>
      </c>
      <c r="B27" s="1" t="s">
        <v>1238</v>
      </c>
      <c r="C27" s="17" t="s">
        <v>1255</v>
      </c>
      <c r="D27" s="17" t="s">
        <v>1255</v>
      </c>
      <c r="E27" s="17" t="s">
        <v>1255</v>
      </c>
      <c r="F27" s="17" t="s">
        <v>1255</v>
      </c>
      <c r="G27" s="17" t="s">
        <v>1255</v>
      </c>
      <c r="H27" s="17" t="s">
        <v>1255</v>
      </c>
      <c r="I27" s="17" t="s">
        <v>1255</v>
      </c>
      <c r="J27" s="17" t="s">
        <v>1255</v>
      </c>
      <c r="K27" s="17" t="s">
        <v>1255</v>
      </c>
      <c r="L27" s="17" t="s">
        <v>1255</v>
      </c>
      <c r="M27" s="17" t="s">
        <v>1255</v>
      </c>
    </row>
    <row r="28" spans="1:13" ht="34" x14ac:dyDescent="0.2">
      <c r="A28" s="5" t="s">
        <v>1207</v>
      </c>
      <c r="B28" s="1" t="s">
        <v>1242</v>
      </c>
      <c r="C28" s="17" t="s">
        <v>1255</v>
      </c>
      <c r="D28" s="17" t="s">
        <v>1255</v>
      </c>
      <c r="E28" s="17" t="s">
        <v>1255</v>
      </c>
      <c r="F28" s="17" t="s">
        <v>1255</v>
      </c>
      <c r="G28" s="17" t="s">
        <v>1255</v>
      </c>
      <c r="H28" s="17" t="s">
        <v>1255</v>
      </c>
      <c r="I28" s="17" t="s">
        <v>1255</v>
      </c>
      <c r="J28" s="17" t="s">
        <v>1255</v>
      </c>
      <c r="K28" s="17" t="s">
        <v>1255</v>
      </c>
      <c r="L28" s="17" t="s">
        <v>1255</v>
      </c>
      <c r="M28" s="17" t="s">
        <v>1255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7"/>
  <sheetViews>
    <sheetView workbookViewId="0">
      <selection activeCell="I9" sqref="I9"/>
    </sheetView>
  </sheetViews>
  <sheetFormatPr baseColWidth="10" defaultRowHeight="16" x14ac:dyDescent="0.2"/>
  <cols>
    <col min="1" max="1" width="13.5" customWidth="1"/>
  </cols>
  <sheetData>
    <row r="1" spans="1:8" ht="21" thickBot="1" x14ac:dyDescent="0.3">
      <c r="A1" s="2" t="s">
        <v>1179</v>
      </c>
    </row>
    <row r="2" spans="1:8" ht="177" thickTop="1" x14ac:dyDescent="0.2"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</row>
    <row r="3" spans="1:8" x14ac:dyDescent="0.2">
      <c r="A3" t="s">
        <v>1180</v>
      </c>
      <c r="B3" s="3">
        <v>1</v>
      </c>
      <c r="C3" s="3">
        <v>0</v>
      </c>
      <c r="D3" s="3">
        <v>6</v>
      </c>
      <c r="E3" s="3">
        <v>5</v>
      </c>
      <c r="F3" s="3">
        <v>4</v>
      </c>
      <c r="G3" s="3">
        <v>3</v>
      </c>
      <c r="H3" s="3">
        <v>2</v>
      </c>
    </row>
    <row r="6" spans="1:8" ht="18" thickBot="1" x14ac:dyDescent="0.25">
      <c r="A6" s="15" t="s">
        <v>1258</v>
      </c>
    </row>
    <row r="7" spans="1:8" ht="17" thickTop="1" x14ac:dyDescent="0.2"/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All Combinations </vt:lpstr>
      <vt:lpstr>Cohort Data</vt:lpstr>
      <vt:lpstr>Codes</vt:lpstr>
      <vt:lpstr>Constants</vt:lpstr>
      <vt:lpstr>Code_Mask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Harper, Nicholas</dc:creator>
  <cp:lastModifiedBy>Harper, Nicholas</cp:lastModifiedBy>
  <dcterms:created xsi:type="dcterms:W3CDTF">2020-04-09T08:57:53Z</dcterms:created>
  <dcterms:modified xsi:type="dcterms:W3CDTF">2020-04-22T09:19:03Z</dcterms:modified>
</cp:coreProperties>
</file>