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dhuy\AppData\Roaming\Microsoft\AddIns\AutosurveillanceTemplates\"/>
    </mc:Choice>
  </mc:AlternateContent>
  <xr:revisionPtr revIDLastSave="0" documentId="13_ncr:1_{C722C51D-CB80-4528-A5F0-85F5289FE611}" xr6:coauthVersionLast="47" xr6:coauthVersionMax="47" xr10:uidLastSave="{00000000-0000-0000-0000-000000000000}"/>
  <bookViews>
    <workbookView xWindow="-28920" yWindow="3135" windowWidth="29040" windowHeight="15720" activeTab="1" xr2:uid="{A7F306DE-866C-4C6A-BADD-FDD34CC5E268}"/>
  </bookViews>
  <sheets>
    <sheet name="SeuilsComparaison-EMT" sheetId="1" r:id="rId1"/>
    <sheet name="Comparat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1" i="2"/>
  <c r="G32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H8" i="2"/>
  <c r="L8" i="2" s="1"/>
  <c r="G8" i="2" l="1"/>
  <c r="K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tc={B4132B75-E79F-4C91-84CF-E3DED874F9F6}</author>
  </authors>
  <commentList>
    <comment ref="J27" authorId="0" shapeId="0" xr:uid="{A526F31D-D7C8-4FD7-AB37-51B3258BD50C}">
      <text>
        <r>
          <rPr>
            <sz val="10"/>
            <color theme="1"/>
            <rFont val="Arial"/>
            <family val="2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attente du retour de RMC si % ou mg/l</t>
        </r>
      </text>
    </comment>
  </commentList>
</comments>
</file>

<file path=xl/sharedStrings.xml><?xml version="1.0" encoding="utf-8"?>
<sst xmlns="http://schemas.openxmlformats.org/spreadsheetml/2006/main" count="94" uniqueCount="55">
  <si>
    <t xml:space="preserve"> COMPARATIF ANALYTIQUE : DEFINITION DES ECARTS MAXIMUM TOLERES (EMT)</t>
  </si>
  <si>
    <t>Code SANDRE</t>
  </si>
  <si>
    <t>Paramètres</t>
  </si>
  <si>
    <t>Unités</t>
  </si>
  <si>
    <t>Limites de quantification</t>
  </si>
  <si>
    <t>Seuil de comparaison</t>
  </si>
  <si>
    <t>Concentration supérieure au seuil de comparaison et   inférieure ou égale à</t>
  </si>
  <si>
    <t>Ecart Maximum Toléré</t>
  </si>
  <si>
    <t>Concentration supérieure à</t>
  </si>
  <si>
    <t>DBO5</t>
  </si>
  <si>
    <r>
      <t>en mg/l de O</t>
    </r>
    <r>
      <rPr>
        <vertAlign val="subscript"/>
        <sz val="10"/>
        <rFont val="Arial"/>
        <family val="2"/>
      </rPr>
      <t>2</t>
    </r>
  </si>
  <si>
    <t>DCO</t>
  </si>
  <si>
    <t>ST DCO</t>
  </si>
  <si>
    <t>MEST</t>
  </si>
  <si>
    <t>en mg/l</t>
  </si>
  <si>
    <t>NKJ (N)</t>
  </si>
  <si>
    <t>en mg/l de N</t>
  </si>
  <si>
    <t>NGL</t>
  </si>
  <si>
    <t>NH4 (NH4)</t>
  </si>
  <si>
    <r>
      <t>en mg/l de NH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</si>
  <si>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t>NO2 (NO2)</t>
  </si>
  <si>
    <r>
      <t>en mg/l de NO</t>
    </r>
    <r>
      <rPr>
        <vertAlign val="subscript"/>
        <sz val="10"/>
        <rFont val="Arial"/>
        <family val="2"/>
      </rPr>
      <t>2</t>
    </r>
  </si>
  <si>
    <t>NO3 (NO3)</t>
  </si>
  <si>
    <r>
      <t>en mg/l de NO</t>
    </r>
    <r>
      <rPr>
        <vertAlign val="subscript"/>
        <sz val="10"/>
        <rFont val="Arial"/>
        <family val="2"/>
      </rPr>
      <t>3</t>
    </r>
  </si>
  <si>
    <t>PT</t>
  </si>
  <si>
    <t>en mg/l de P</t>
  </si>
  <si>
    <t>As</t>
  </si>
  <si>
    <t>Cd</t>
  </si>
  <si>
    <t>Cr</t>
  </si>
  <si>
    <t>Cu</t>
  </si>
  <si>
    <t>Hg</t>
  </si>
  <si>
    <t>Ni</t>
  </si>
  <si>
    <t>Pb</t>
  </si>
  <si>
    <t>Zn</t>
  </si>
  <si>
    <t>AOX</t>
  </si>
  <si>
    <t>COT</t>
  </si>
  <si>
    <t>Conductivité</t>
  </si>
  <si>
    <t>Cl</t>
  </si>
  <si>
    <t>MS</t>
  </si>
  <si>
    <r>
      <t xml:space="preserve">Le cacul des écarts analytiques est effectué si l'un des deux ou les deux résultats sont au dessus du seuil de comparaison. </t>
    </r>
    <r>
      <rPr>
        <b/>
        <sz val="10"/>
        <rFont val="Arial"/>
        <family val="2"/>
      </rPr>
      <t>L'écart est calculé par rapport à la moyenne des 2 valeurs.</t>
    </r>
  </si>
  <si>
    <t>Date du comparatif</t>
  </si>
  <si>
    <t>Le comparatif est-il effectué à partir des prélévements d'une autre station ?</t>
  </si>
  <si>
    <t xml:space="preserve">Si oui, préciser : </t>
  </si>
  <si>
    <t>le code de la station</t>
  </si>
  <si>
    <t>Nom de la station</t>
  </si>
  <si>
    <t>LQ
en mg/l</t>
  </si>
  <si>
    <t xml:space="preserve">Etablissement Concentration
en mg/l </t>
  </si>
  <si>
    <t>COFRAC</t>
  </si>
  <si>
    <t xml:space="preserve">Labo
 de contrôle Concentration
en mg/l </t>
  </si>
  <si>
    <t>Nb Analyses</t>
  </si>
  <si>
    <t>Nb conformes</t>
  </si>
  <si>
    <t>Ecart (%)</t>
  </si>
  <si>
    <t>Conformité</t>
  </si>
  <si>
    <t>Commentaires</t>
  </si>
  <si>
    <t>Préleveur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</si>
</sst>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rgb="FFEE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9FE3"/>
        <bgColor indexed="64"/>
      </patternFill>
    </fill>
    <fill>
      <patternFill patternType="solid">
        <fgColor rgb="FF8FC5E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0" fontId="1" fillId="0" borderId="0" xfId="1" applyAlignment="1" applyProtection="1">
      <alignment vertical="center"/>
      <protection hidden="1"/>
    </xf>
    <xf numFmtId="0" fontId="1" fillId="2" borderId="0" xfId="1" applyFill="1" applyAlignment="1" applyProtection="1">
      <alignment vertical="center" wrapText="1"/>
      <protection hidden="1"/>
    </xf>
    <xf numFmtId="0" fontId="3" fillId="3" borderId="4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3" borderId="5" xfId="1" applyFont="1" applyFill="1" applyBorder="1" applyAlignment="1" applyProtection="1">
      <alignment horizontal="center" vertical="center" wrapText="1"/>
      <protection hidden="1"/>
    </xf>
    <xf numFmtId="0" fontId="3" fillId="3" borderId="6" xfId="1" applyFont="1" applyFill="1" applyBorder="1" applyAlignment="1" applyProtection="1">
      <alignment horizontal="center" vertical="center" wrapText="1"/>
      <protection hidden="1"/>
    </xf>
    <xf numFmtId="0" fontId="4" fillId="3" borderId="7" xfId="1" applyFont="1" applyFill="1" applyBorder="1" applyAlignment="1" applyProtection="1">
      <alignment horizontal="center" vertical="center" wrapText="1"/>
      <protection hidden="1"/>
    </xf>
    <xf numFmtId="0" fontId="1" fillId="2" borderId="8" xfId="1" applyFill="1" applyBorder="1" applyAlignment="1" applyProtection="1">
      <alignment vertical="center" wrapText="1"/>
      <protection hidden="1"/>
    </xf>
    <xf numFmtId="0" fontId="1" fillId="0" borderId="0" xfId="1" applyAlignment="1" applyProtection="1">
      <alignment vertical="center" wrapText="1"/>
      <protection hidden="1"/>
    </xf>
    <xf numFmtId="0" fontId="1" fillId="4" borderId="9" xfId="1" applyFill="1" applyBorder="1" applyAlignment="1" applyProtection="1">
      <alignment horizontal="center" vertical="center"/>
      <protection hidden="1"/>
    </xf>
    <xf numFmtId="0" fontId="1" fillId="4" borderId="10" xfId="1" applyFill="1" applyBorder="1" applyAlignment="1" applyProtection="1">
      <alignment horizontal="center" vertical="center"/>
      <protection hidden="1"/>
    </xf>
    <xf numFmtId="0" fontId="6" fillId="4" borderId="9" xfId="1" applyFont="1" applyFill="1" applyBorder="1" applyAlignment="1" applyProtection="1">
      <alignment horizontal="center" vertical="center"/>
      <protection hidden="1"/>
    </xf>
    <xf numFmtId="0" fontId="1" fillId="4" borderId="11" xfId="1" applyFill="1" applyBorder="1" applyAlignment="1" applyProtection="1">
      <alignment horizontal="center" vertical="center"/>
      <protection hidden="1"/>
    </xf>
    <xf numFmtId="9" fontId="1" fillId="4" borderId="12" xfId="1" applyNumberFormat="1" applyFill="1" applyBorder="1" applyAlignment="1" applyProtection="1">
      <alignment horizontal="center" vertical="center"/>
      <protection hidden="1"/>
    </xf>
    <xf numFmtId="0" fontId="1" fillId="4" borderId="13" xfId="1" applyFill="1" applyBorder="1" applyAlignment="1" applyProtection="1">
      <alignment horizontal="center" vertical="center"/>
      <protection hidden="1"/>
    </xf>
    <xf numFmtId="9" fontId="1" fillId="4" borderId="14" xfId="1" applyNumberFormat="1" applyFill="1" applyBorder="1" applyAlignment="1" applyProtection="1">
      <alignment horizontal="center" vertical="center"/>
      <protection hidden="1"/>
    </xf>
    <xf numFmtId="0" fontId="1" fillId="4" borderId="15" xfId="1" applyFill="1" applyBorder="1" applyAlignment="1" applyProtection="1">
      <alignment horizontal="center" vertical="center"/>
      <protection hidden="1"/>
    </xf>
    <xf numFmtId="0" fontId="1" fillId="4" borderId="16" xfId="1" applyFill="1" applyBorder="1" applyAlignment="1" applyProtection="1">
      <alignment horizontal="center" vertical="center"/>
      <protection hidden="1"/>
    </xf>
    <xf numFmtId="0" fontId="6" fillId="4" borderId="15" xfId="1" applyFont="1" applyFill="1" applyBorder="1" applyAlignment="1" applyProtection="1">
      <alignment horizontal="center" vertical="center"/>
      <protection hidden="1"/>
    </xf>
    <xf numFmtId="0" fontId="1" fillId="4" borderId="17" xfId="1" applyFill="1" applyBorder="1" applyAlignment="1" applyProtection="1">
      <alignment horizontal="center" vertical="center"/>
      <protection hidden="1"/>
    </xf>
    <xf numFmtId="9" fontId="1" fillId="4" borderId="18" xfId="1" applyNumberFormat="1" applyFill="1" applyBorder="1" applyAlignment="1" applyProtection="1">
      <alignment horizontal="center" vertical="center"/>
      <protection hidden="1"/>
    </xf>
    <xf numFmtId="0" fontId="7" fillId="4" borderId="16" xfId="1" applyFont="1" applyFill="1" applyBorder="1" applyAlignment="1" applyProtection="1">
      <alignment horizontal="center" vertical="center"/>
      <protection hidden="1"/>
    </xf>
    <xf numFmtId="0" fontId="1" fillId="5" borderId="17" xfId="1" applyFill="1" applyBorder="1" applyAlignment="1" applyProtection="1">
      <alignment vertical="center"/>
      <protection hidden="1"/>
    </xf>
    <xf numFmtId="0" fontId="1" fillId="5" borderId="18" xfId="1" applyFill="1" applyBorder="1" applyAlignment="1" applyProtection="1">
      <alignment vertical="center"/>
      <protection hidden="1"/>
    </xf>
    <xf numFmtId="0" fontId="1" fillId="4" borderId="16" xfId="1" applyFill="1" applyBorder="1" applyAlignment="1" applyProtection="1">
      <alignment horizontal="center" vertical="center" wrapText="1"/>
      <protection hidden="1"/>
    </xf>
    <xf numFmtId="0" fontId="1" fillId="4" borderId="19" xfId="1" applyFill="1" applyBorder="1" applyAlignment="1" applyProtection="1">
      <alignment horizontal="center" vertical="center"/>
      <protection hidden="1"/>
    </xf>
    <xf numFmtId="0" fontId="1" fillId="4" borderId="20" xfId="1" applyFill="1" applyBorder="1" applyAlignment="1" applyProtection="1">
      <alignment horizontal="center" vertical="center" wrapText="1"/>
      <protection hidden="1"/>
    </xf>
    <xf numFmtId="0" fontId="6" fillId="4" borderId="19" xfId="1" applyFont="1" applyFill="1" applyBorder="1" applyAlignment="1" applyProtection="1">
      <alignment horizontal="center" vertical="center"/>
      <protection hidden="1"/>
    </xf>
    <xf numFmtId="0" fontId="1" fillId="4" borderId="20" xfId="1" applyFill="1" applyBorder="1" applyAlignment="1" applyProtection="1">
      <alignment horizontal="center" vertical="center"/>
      <protection hidden="1"/>
    </xf>
    <xf numFmtId="0" fontId="1" fillId="4" borderId="21" xfId="1" applyFill="1" applyBorder="1" applyAlignment="1" applyProtection="1">
      <alignment horizontal="center" vertical="center"/>
      <protection hidden="1"/>
    </xf>
    <xf numFmtId="9" fontId="1" fillId="4" borderId="22" xfId="1" applyNumberFormat="1" applyFill="1" applyBorder="1" applyAlignment="1" applyProtection="1">
      <alignment horizontal="center" vertical="center"/>
      <protection hidden="1"/>
    </xf>
    <xf numFmtId="0" fontId="1" fillId="4" borderId="1" xfId="1" applyFill="1" applyBorder="1" applyAlignment="1" applyProtection="1">
      <alignment horizontal="center" vertical="center"/>
      <protection hidden="1"/>
    </xf>
    <xf numFmtId="0" fontId="1" fillId="4" borderId="5" xfId="1" applyFill="1" applyBorder="1" applyAlignment="1" applyProtection="1">
      <alignment horizontal="center" vertical="center" wrapText="1"/>
      <protection hidden="1"/>
    </xf>
    <xf numFmtId="0" fontId="1" fillId="4" borderId="5" xfId="1" applyFill="1" applyBorder="1" applyAlignment="1" applyProtection="1">
      <alignment horizontal="center" vertical="center"/>
      <protection hidden="1"/>
    </xf>
    <xf numFmtId="0" fontId="1" fillId="4" borderId="6" xfId="1" applyFill="1" applyBorder="1" applyAlignment="1" applyProtection="1">
      <alignment horizontal="center" vertical="center"/>
      <protection hidden="1"/>
    </xf>
    <xf numFmtId="9" fontId="1" fillId="4" borderId="7" xfId="1" applyNumberFormat="1" applyFill="1" applyBorder="1" applyAlignment="1" applyProtection="1">
      <alignment horizontal="center" vertical="center"/>
      <protection hidden="1"/>
    </xf>
    <xf numFmtId="0" fontId="0" fillId="6" borderId="0" xfId="0" applyFill="1"/>
    <xf numFmtId="0" fontId="0" fillId="6" borderId="23" xfId="0" applyFill="1" applyBorder="1"/>
    <xf numFmtId="0" fontId="11" fillId="6" borderId="0" xfId="0" applyFont="1" applyFill="1"/>
    <xf numFmtId="0" fontId="0" fillId="6" borderId="0" xfId="0" applyFill="1" applyAlignment="1">
      <alignment horizontal="right"/>
    </xf>
    <xf numFmtId="0" fontId="12" fillId="3" borderId="27" xfId="0" applyFont="1" applyFill="1" applyBorder="1" applyAlignment="1" applyProtection="1">
      <alignment vertical="center"/>
      <protection hidden="1"/>
    </xf>
    <xf numFmtId="0" fontId="12" fillId="3" borderId="28" xfId="0" applyFont="1" applyFill="1" applyBorder="1" applyAlignment="1" applyProtection="1">
      <alignment vertical="center"/>
      <protection hidden="1"/>
    </xf>
    <xf numFmtId="1" fontId="6" fillId="7" borderId="24" xfId="0" applyNumberFormat="1" applyFont="1" applyFill="1" applyBorder="1" applyAlignment="1" applyProtection="1">
      <alignment horizontal="center"/>
      <protection hidden="1"/>
    </xf>
    <xf numFmtId="0" fontId="6" fillId="7" borderId="31" xfId="0" applyFont="1" applyFill="1" applyBorder="1" applyAlignment="1" applyProtection="1">
      <alignment horizontal="center"/>
      <protection hidden="1"/>
    </xf>
    <xf numFmtId="1" fontId="10" fillId="8" borderId="0" xfId="0" applyNumberFormat="1" applyFont="1" applyFill="1"/>
    <xf numFmtId="0" fontId="9" fillId="4" borderId="9" xfId="1" applyFont="1" applyFill="1" applyBorder="1" applyAlignment="1" applyProtection="1">
      <alignment horizontal="center" vertical="center"/>
      <protection hidden="1"/>
    </xf>
    <xf numFmtId="0" fontId="7" fillId="4" borderId="37" xfId="1" applyFont="1" applyFill="1" applyBorder="1" applyAlignment="1" applyProtection="1">
      <alignment horizontal="center" vertical="center"/>
      <protection hidden="1"/>
    </xf>
    <xf numFmtId="0" fontId="1" fillId="0" borderId="38" xfId="1" applyBorder="1" applyAlignment="1" applyProtection="1">
      <alignment horizontal="center" vertical="center"/>
      <protection locked="0" hidden="1"/>
    </xf>
    <xf numFmtId="0" fontId="7" fillId="4" borderId="39" xfId="1" applyFont="1" applyFill="1" applyBorder="1" applyAlignment="1" applyProtection="1">
      <alignment horizontal="center" vertical="center"/>
      <protection locked="0" hidden="1"/>
    </xf>
    <xf numFmtId="0" fontId="1" fillId="0" borderId="30" xfId="1" applyBorder="1" applyAlignment="1" applyProtection="1">
      <alignment horizontal="center" vertical="center"/>
      <protection locked="0" hidden="1"/>
    </xf>
    <xf numFmtId="0" fontId="1" fillId="4" borderId="40" xfId="1" applyFill="1" applyBorder="1" applyAlignment="1" applyProtection="1">
      <alignment horizontal="center" vertical="center"/>
      <protection locked="0" hidden="1"/>
    </xf>
    <xf numFmtId="164" fontId="1" fillId="0" borderId="40" xfId="1" applyNumberFormat="1" applyBorder="1" applyAlignment="1" applyProtection="1">
      <alignment horizontal="center" vertical="center"/>
      <protection hidden="1"/>
    </xf>
    <xf numFmtId="0" fontId="7" fillId="4" borderId="41" xfId="1" applyFont="1" applyFill="1" applyBorder="1" applyAlignment="1" applyProtection="1">
      <alignment horizontal="center" vertical="center"/>
      <protection locked="0" hidden="1"/>
    </xf>
    <xf numFmtId="0" fontId="9" fillId="4" borderId="15" xfId="1" applyFont="1" applyFill="1" applyBorder="1" applyAlignment="1" applyProtection="1">
      <alignment horizontal="center" vertical="center"/>
      <protection hidden="1"/>
    </xf>
    <xf numFmtId="0" fontId="1" fillId="0" borderId="42" xfId="1" applyBorder="1" applyAlignment="1" applyProtection="1">
      <alignment horizontal="center" vertical="center"/>
      <protection locked="0" hidden="1"/>
    </xf>
    <xf numFmtId="0" fontId="1" fillId="4" borderId="42" xfId="1" applyFill="1" applyBorder="1" applyAlignment="1" applyProtection="1">
      <alignment horizontal="center" vertical="center"/>
      <protection locked="0" hidden="1"/>
    </xf>
    <xf numFmtId="0" fontId="7" fillId="4" borderId="43" xfId="1" applyFont="1" applyFill="1" applyBorder="1" applyAlignment="1" applyProtection="1">
      <alignment horizontal="center" vertical="center"/>
      <protection locked="0" hidden="1"/>
    </xf>
    <xf numFmtId="0" fontId="1" fillId="0" borderId="44" xfId="1" applyBorder="1" applyAlignment="1" applyProtection="1">
      <alignment horizontal="center" vertical="center"/>
      <protection locked="0" hidden="1"/>
    </xf>
    <xf numFmtId="0" fontId="1" fillId="0" borderId="40" xfId="1" applyBorder="1" applyAlignment="1" applyProtection="1">
      <alignment horizontal="center" vertical="center"/>
      <protection locked="0" hidden="1"/>
    </xf>
    <xf numFmtId="0" fontId="13" fillId="4" borderId="16" xfId="1" applyFont="1" applyFill="1" applyBorder="1" applyAlignment="1" applyProtection="1">
      <alignment horizontal="center" vertical="center"/>
      <protection hidden="1"/>
    </xf>
    <xf numFmtId="0" fontId="7" fillId="4" borderId="42" xfId="1" applyFont="1" applyFill="1" applyBorder="1" applyAlignment="1" applyProtection="1">
      <alignment horizontal="center" vertical="center"/>
      <protection locked="0" hidden="1"/>
    </xf>
    <xf numFmtId="0" fontId="1" fillId="0" borderId="45" xfId="1" applyBorder="1" applyAlignment="1" applyProtection="1">
      <alignment horizontal="center" vertical="center"/>
      <protection locked="0" hidden="1"/>
    </xf>
    <xf numFmtId="0" fontId="7" fillId="4" borderId="46" xfId="1" applyFont="1" applyFill="1" applyBorder="1" applyAlignment="1" applyProtection="1">
      <alignment horizontal="center" vertical="center"/>
      <protection locked="0" hidden="1"/>
    </xf>
    <xf numFmtId="0" fontId="1" fillId="0" borderId="46" xfId="1" applyBorder="1" applyAlignment="1" applyProtection="1">
      <alignment horizontal="center" vertical="center"/>
      <protection locked="0" hidden="1"/>
    </xf>
    <xf numFmtId="0" fontId="1" fillId="4" borderId="46" xfId="1" applyFill="1" applyBorder="1" applyAlignment="1" applyProtection="1">
      <alignment horizontal="center" vertical="center"/>
      <protection locked="0" hidden="1"/>
    </xf>
    <xf numFmtId="0" fontId="9" fillId="4" borderId="19" xfId="1" applyFont="1" applyFill="1" applyBorder="1" applyAlignment="1" applyProtection="1">
      <alignment horizontal="center" vertical="center"/>
      <protection hidden="1"/>
    </xf>
    <xf numFmtId="0" fontId="1" fillId="0" borderId="47" xfId="1" applyBorder="1" applyAlignment="1" applyProtection="1">
      <alignment horizontal="center" vertical="center"/>
      <protection locked="0" hidden="1"/>
    </xf>
    <xf numFmtId="0" fontId="7" fillId="4" borderId="48" xfId="1" applyFont="1" applyFill="1" applyBorder="1" applyAlignment="1" applyProtection="1">
      <alignment horizontal="center" vertical="center"/>
      <protection locked="0" hidden="1"/>
    </xf>
    <xf numFmtId="0" fontId="1" fillId="0" borderId="48" xfId="1" applyBorder="1" applyAlignment="1" applyProtection="1">
      <alignment horizontal="center" vertical="center"/>
      <protection locked="0" hidden="1"/>
    </xf>
    <xf numFmtId="0" fontId="1" fillId="4" borderId="48" xfId="1" applyFill="1" applyBorder="1" applyAlignment="1" applyProtection="1">
      <alignment horizontal="center" vertical="center"/>
      <protection locked="0" hidden="1"/>
    </xf>
    <xf numFmtId="164" fontId="1" fillId="0" borderId="35" xfId="1" applyNumberFormat="1" applyBorder="1" applyAlignment="1" applyProtection="1">
      <alignment horizontal="center" vertical="center"/>
      <protection hidden="1"/>
    </xf>
    <xf numFmtId="0" fontId="7" fillId="4" borderId="36" xfId="1" applyFont="1" applyFill="1" applyBorder="1" applyAlignment="1" applyProtection="1">
      <alignment horizontal="center" vertical="center"/>
      <protection locked="0" hidden="1"/>
    </xf>
    <xf numFmtId="0" fontId="0" fillId="6" borderId="50" xfId="0" applyFill="1" applyBorder="1"/>
    <xf numFmtId="0" fontId="10" fillId="6" borderId="50" xfId="0" applyFont="1" applyFill="1" applyBorder="1"/>
    <xf numFmtId="0" fontId="0" fillId="6" borderId="49" xfId="0" applyFill="1" applyBorder="1"/>
    <xf numFmtId="0" fontId="2" fillId="3" borderId="1" xfId="1" applyFont="1" applyFill="1" applyBorder="1" applyAlignment="1" applyProtection="1">
      <alignment horizontal="center" vertical="center"/>
      <protection hidden="1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2" fillId="3" borderId="3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 wrapText="1"/>
      <protection hidden="1"/>
    </xf>
    <xf numFmtId="0" fontId="10" fillId="7" borderId="24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7" borderId="24" xfId="0" applyFill="1" applyBorder="1" applyAlignment="1">
      <alignment horizontal="center"/>
    </xf>
    <xf numFmtId="0" fontId="11" fillId="6" borderId="0" xfId="0" applyFont="1" applyFill="1" applyAlignment="1">
      <alignment horizontal="left" wrapText="1"/>
    </xf>
    <xf numFmtId="0" fontId="11" fillId="6" borderId="0" xfId="0" applyFont="1" applyFill="1" applyAlignment="1">
      <alignment horizontal="center" wrapText="1"/>
    </xf>
    <xf numFmtId="0" fontId="4" fillId="3" borderId="25" xfId="1" applyFont="1" applyFill="1" applyBorder="1" applyAlignment="1" applyProtection="1">
      <alignment horizontal="center" vertical="center" wrapText="1"/>
      <protection hidden="1"/>
    </xf>
    <xf numFmtId="0" fontId="4" fillId="3" borderId="29" xfId="1" applyFont="1" applyFill="1" applyBorder="1" applyAlignment="1" applyProtection="1">
      <alignment horizontal="center" vertical="center" wrapText="1"/>
      <protection hidden="1"/>
    </xf>
    <xf numFmtId="0" fontId="4" fillId="3" borderId="34" xfId="1" applyFont="1" applyFill="1" applyBorder="1" applyAlignment="1" applyProtection="1">
      <alignment horizontal="center" vertical="center" wrapText="1"/>
      <protection hidden="1"/>
    </xf>
    <xf numFmtId="0" fontId="4" fillId="3" borderId="26" xfId="1" applyFont="1" applyFill="1" applyBorder="1" applyAlignment="1" applyProtection="1">
      <alignment horizontal="center" vertical="center" wrapText="1"/>
      <protection hidden="1"/>
    </xf>
    <xf numFmtId="0" fontId="4" fillId="3" borderId="30" xfId="1" applyFont="1" applyFill="1" applyBorder="1" applyAlignment="1" applyProtection="1">
      <alignment horizontal="center" vertical="center" wrapText="1"/>
      <protection hidden="1"/>
    </xf>
    <xf numFmtId="0" fontId="4" fillId="3" borderId="35" xfId="1" applyFont="1" applyFill="1" applyBorder="1" applyAlignment="1" applyProtection="1">
      <alignment horizontal="center" vertical="center" wrapText="1"/>
      <protection hidden="1"/>
    </xf>
    <xf numFmtId="0" fontId="4" fillId="3" borderId="26" xfId="1" applyFont="1" applyFill="1" applyBorder="1" applyAlignment="1" applyProtection="1">
      <alignment horizontal="center" vertical="center" textRotation="90" wrapText="1"/>
      <protection hidden="1"/>
    </xf>
    <xf numFmtId="0" fontId="4" fillId="3" borderId="30" xfId="1" applyFont="1" applyFill="1" applyBorder="1" applyAlignment="1" applyProtection="1">
      <alignment horizontal="center" vertical="center" textRotation="90" wrapText="1"/>
      <protection hidden="1"/>
    </xf>
    <xf numFmtId="0" fontId="4" fillId="3" borderId="35" xfId="1" applyFont="1" applyFill="1" applyBorder="1" applyAlignment="1" applyProtection="1">
      <alignment horizontal="center" vertical="center" textRotation="90" wrapText="1"/>
      <protection hidden="1"/>
    </xf>
    <xf numFmtId="0" fontId="4" fillId="3" borderId="32" xfId="1" applyFont="1" applyFill="1" applyBorder="1" applyAlignment="1" applyProtection="1">
      <alignment horizontal="center" vertical="center" wrapText="1"/>
      <protection hidden="1"/>
    </xf>
    <xf numFmtId="0" fontId="4" fillId="3" borderId="33" xfId="1" applyFont="1" applyFill="1" applyBorder="1" applyAlignment="1" applyProtection="1">
      <alignment horizontal="center" vertical="center" textRotation="90" wrapText="1"/>
      <protection hidden="1"/>
    </xf>
    <xf numFmtId="0" fontId="4" fillId="3" borderId="36" xfId="1" applyFont="1" applyFill="1" applyBorder="1" applyAlignment="1" applyProtection="1">
      <alignment horizontal="center" vertical="center" textRotation="90" wrapText="1"/>
      <protection hidden="1"/>
    </xf>
    <xf numFmtId="0" fontId="11" fillId="6" borderId="51" xfId="0" applyFont="1" applyFill="1" applyBorder="1" applyAlignment="1">
      <alignment horizontal="center"/>
    </xf>
  </cellXfs>
  <cellStyles count="2">
    <cellStyle name="Normal" xfId="0" builtinId="0"/>
    <cellStyle name="Normal 2" xfId="1" xr:uid="{AFA6DE3B-1B72-44E4-996E-484128E2BEA9}"/>
  </cellStyles>
  <dxfs count="3"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9842-9A1C-43E4-B219-91C63D1E053D}">
  <sheetPr codeName="Feuil1"/>
  <dimension ref="A1:K29"/>
  <sheetViews>
    <sheetView topLeftCell="A16" workbookViewId="0">
      <selection activeCell="M8" sqref="M8"/>
    </sheetView>
  </sheetViews>
  <sheetFormatPr baseColWidth="10" defaultRowHeight="14.35" x14ac:dyDescent="0.5"/>
  <cols>
    <col min="1" max="1" width="2.46875" customWidth="1"/>
  </cols>
  <sheetData>
    <row r="1" spans="1:11" s="3" customFormat="1" ht="13" thickBot="1" x14ac:dyDescent="0.55000000000000004">
      <c r="A1" s="1"/>
      <c r="B1" s="1"/>
      <c r="C1" s="2"/>
      <c r="D1" s="2"/>
      <c r="E1" s="1"/>
      <c r="F1" s="1"/>
      <c r="G1" s="1"/>
      <c r="H1" s="1"/>
      <c r="I1" s="1"/>
      <c r="J1" s="1"/>
      <c r="K1" s="1"/>
    </row>
    <row r="2" spans="1:11" s="3" customFormat="1" ht="15.7" thickBot="1" x14ac:dyDescent="0.55000000000000004">
      <c r="A2" s="1"/>
      <c r="B2" s="78" t="s">
        <v>0</v>
      </c>
      <c r="C2" s="79"/>
      <c r="D2" s="79"/>
      <c r="E2" s="79"/>
      <c r="F2" s="79"/>
      <c r="G2" s="79"/>
      <c r="H2" s="79"/>
      <c r="I2" s="79"/>
      <c r="J2" s="80"/>
      <c r="K2" s="1"/>
    </row>
    <row r="3" spans="1:11" s="3" customFormat="1" ht="13" thickBot="1" x14ac:dyDescent="0.55000000000000004">
      <c r="A3" s="1"/>
      <c r="B3" s="1"/>
      <c r="C3" s="2"/>
      <c r="D3" s="2"/>
      <c r="E3" s="1"/>
      <c r="F3" s="1"/>
      <c r="G3" s="1"/>
      <c r="H3" s="1"/>
      <c r="I3" s="1"/>
      <c r="J3" s="1"/>
      <c r="K3" s="1"/>
    </row>
    <row r="4" spans="1:11" s="11" customFormat="1" ht="89" thickBot="1" x14ac:dyDescent="0.55000000000000004">
      <c r="A4" s="4"/>
      <c r="B4" s="5" t="s">
        <v>1</v>
      </c>
      <c r="C4" s="5" t="s">
        <v>2</v>
      </c>
      <c r="D4" s="5" t="s">
        <v>3</v>
      </c>
      <c r="E4" s="6" t="s">
        <v>4</v>
      </c>
      <c r="F4" s="7" t="s">
        <v>5</v>
      </c>
      <c r="G4" s="8" t="s">
        <v>6</v>
      </c>
      <c r="H4" s="9" t="s">
        <v>7</v>
      </c>
      <c r="I4" s="8" t="s">
        <v>8</v>
      </c>
      <c r="J4" s="9" t="s">
        <v>7</v>
      </c>
      <c r="K4" s="10"/>
    </row>
    <row r="5" spans="1:11" s="3" customFormat="1" ht="14.7" x14ac:dyDescent="0.5">
      <c r="A5" s="1"/>
      <c r="B5" s="12">
        <v>1313</v>
      </c>
      <c r="C5" s="12" t="s">
        <v>9</v>
      </c>
      <c r="D5" s="13" t="s">
        <v>10</v>
      </c>
      <c r="E5" s="14">
        <v>3</v>
      </c>
      <c r="F5" s="13">
        <v>15</v>
      </c>
      <c r="G5" s="15">
        <v>80</v>
      </c>
      <c r="H5" s="16">
        <v>0.3</v>
      </c>
      <c r="I5" s="17">
        <v>80</v>
      </c>
      <c r="J5" s="18">
        <v>0.2</v>
      </c>
      <c r="K5" s="1"/>
    </row>
    <row r="6" spans="1:11" s="3" customFormat="1" ht="14.7" x14ac:dyDescent="0.5">
      <c r="A6" s="1"/>
      <c r="B6" s="19">
        <v>1314</v>
      </c>
      <c r="C6" s="19" t="s">
        <v>11</v>
      </c>
      <c r="D6" s="20" t="s">
        <v>10</v>
      </c>
      <c r="E6" s="21">
        <v>30</v>
      </c>
      <c r="F6" s="20">
        <v>80</v>
      </c>
      <c r="G6" s="22">
        <v>250</v>
      </c>
      <c r="H6" s="23">
        <v>0.2</v>
      </c>
      <c r="I6" s="22">
        <v>250</v>
      </c>
      <c r="J6" s="23">
        <v>0.1</v>
      </c>
      <c r="K6" s="1"/>
    </row>
    <row r="7" spans="1:11" s="3" customFormat="1" ht="14.7" x14ac:dyDescent="0.5">
      <c r="A7" s="1"/>
      <c r="B7" s="19">
        <v>6396</v>
      </c>
      <c r="C7" s="19" t="s">
        <v>12</v>
      </c>
      <c r="D7" s="20" t="s">
        <v>10</v>
      </c>
      <c r="E7" s="21">
        <v>10</v>
      </c>
      <c r="F7" s="20">
        <v>20</v>
      </c>
      <c r="G7" s="22">
        <v>150</v>
      </c>
      <c r="H7" s="23">
        <v>0.2</v>
      </c>
      <c r="I7" s="22">
        <v>150</v>
      </c>
      <c r="J7" s="23">
        <v>0.1</v>
      </c>
      <c r="K7" s="1"/>
    </row>
    <row r="8" spans="1:11" s="3" customFormat="1" ht="12.7" x14ac:dyDescent="0.5">
      <c r="A8" s="1"/>
      <c r="B8" s="19">
        <v>1305</v>
      </c>
      <c r="C8" s="19" t="s">
        <v>13</v>
      </c>
      <c r="D8" s="20" t="s">
        <v>14</v>
      </c>
      <c r="E8" s="21">
        <v>2</v>
      </c>
      <c r="F8" s="20">
        <v>15</v>
      </c>
      <c r="G8" s="22">
        <v>60</v>
      </c>
      <c r="H8" s="23">
        <v>0.3</v>
      </c>
      <c r="I8" s="22">
        <v>60</v>
      </c>
      <c r="J8" s="23">
        <v>0.2</v>
      </c>
      <c r="K8" s="1"/>
    </row>
    <row r="9" spans="1:11" s="3" customFormat="1" ht="12.7" x14ac:dyDescent="0.5">
      <c r="A9" s="1"/>
      <c r="B9" s="24">
        <v>1319</v>
      </c>
      <c r="C9" s="24" t="s">
        <v>15</v>
      </c>
      <c r="D9" s="20" t="s">
        <v>16</v>
      </c>
      <c r="E9" s="21">
        <v>0.5</v>
      </c>
      <c r="F9" s="20">
        <v>6</v>
      </c>
      <c r="G9" s="25"/>
      <c r="H9" s="26"/>
      <c r="I9" s="22">
        <v>6</v>
      </c>
      <c r="J9" s="23">
        <v>0.1</v>
      </c>
      <c r="K9" s="1"/>
    </row>
    <row r="10" spans="1:11" s="3" customFormat="1" ht="12.7" x14ac:dyDescent="0.5">
      <c r="A10" s="1"/>
      <c r="B10" s="19">
        <v>1551</v>
      </c>
      <c r="C10" s="19" t="s">
        <v>17</v>
      </c>
      <c r="D10" s="20" t="s">
        <v>16</v>
      </c>
      <c r="E10" s="21">
        <v>1</v>
      </c>
      <c r="F10" s="20">
        <v>6</v>
      </c>
      <c r="G10" s="25"/>
      <c r="H10" s="26"/>
      <c r="I10" s="22">
        <v>6</v>
      </c>
      <c r="J10" s="23">
        <v>0.2</v>
      </c>
      <c r="K10" s="1"/>
    </row>
    <row r="11" spans="1:11" s="3" customFormat="1" ht="14.7" x14ac:dyDescent="0.5">
      <c r="A11" s="1"/>
      <c r="B11" s="24">
        <v>1335</v>
      </c>
      <c r="C11" s="24" t="s">
        <v>18</v>
      </c>
      <c r="D11" s="20" t="s">
        <v>19</v>
      </c>
      <c r="E11" s="21">
        <v>0.5</v>
      </c>
      <c r="F11" s="20">
        <v>6</v>
      </c>
      <c r="G11" s="25"/>
      <c r="H11" s="26"/>
      <c r="I11" s="22">
        <v>6</v>
      </c>
      <c r="J11" s="23">
        <v>0.1</v>
      </c>
      <c r="K11" s="1"/>
    </row>
    <row r="12" spans="1:11" s="3" customFormat="1" ht="14.7" x14ac:dyDescent="0.5">
      <c r="A12" s="1"/>
      <c r="B12" s="24">
        <v>1339</v>
      </c>
      <c r="C12" s="24" t="s">
        <v>20</v>
      </c>
      <c r="D12" s="20" t="s">
        <v>21</v>
      </c>
      <c r="E12" s="21">
        <v>0.05</v>
      </c>
      <c r="F12" s="20">
        <v>1</v>
      </c>
      <c r="G12" s="25"/>
      <c r="H12" s="26"/>
      <c r="I12" s="22">
        <v>1</v>
      </c>
      <c r="J12" s="23">
        <v>0.2</v>
      </c>
      <c r="K12" s="1"/>
    </row>
    <row r="13" spans="1:11" s="3" customFormat="1" ht="14.7" x14ac:dyDescent="0.5">
      <c r="A13" s="1"/>
      <c r="B13" s="24">
        <v>1340</v>
      </c>
      <c r="C13" s="24" t="s">
        <v>22</v>
      </c>
      <c r="D13" s="20" t="s">
        <v>23</v>
      </c>
      <c r="E13" s="21">
        <v>1</v>
      </c>
      <c r="F13" s="20">
        <v>5</v>
      </c>
      <c r="G13" s="25"/>
      <c r="H13" s="26"/>
      <c r="I13" s="22">
        <v>5</v>
      </c>
      <c r="J13" s="23">
        <v>0.2</v>
      </c>
      <c r="K13" s="1"/>
    </row>
    <row r="14" spans="1:11" s="3" customFormat="1" ht="12.7" x14ac:dyDescent="0.5">
      <c r="A14" s="1"/>
      <c r="B14" s="19">
        <v>1350</v>
      </c>
      <c r="C14" s="19" t="s">
        <v>24</v>
      </c>
      <c r="D14" s="20" t="s">
        <v>25</v>
      </c>
      <c r="E14" s="21">
        <v>0.05</v>
      </c>
      <c r="F14" s="20">
        <v>1</v>
      </c>
      <c r="G14" s="25"/>
      <c r="H14" s="26"/>
      <c r="I14" s="22">
        <v>1</v>
      </c>
      <c r="J14" s="23">
        <v>0.2</v>
      </c>
      <c r="K14" s="1"/>
    </row>
    <row r="15" spans="1:11" s="3" customFormat="1" ht="12.7" x14ac:dyDescent="0.5">
      <c r="A15" s="1"/>
      <c r="B15" s="19">
        <v>1369</v>
      </c>
      <c r="C15" s="19" t="s">
        <v>26</v>
      </c>
      <c r="D15" s="27" t="s">
        <v>14</v>
      </c>
      <c r="E15" s="21">
        <v>5.0000000000000001E-3</v>
      </c>
      <c r="F15" s="20">
        <v>0.5</v>
      </c>
      <c r="G15" s="22">
        <v>1</v>
      </c>
      <c r="H15" s="23">
        <v>0.6</v>
      </c>
      <c r="I15" s="22">
        <v>1</v>
      </c>
      <c r="J15" s="23">
        <v>0.3</v>
      </c>
      <c r="K15" s="1"/>
    </row>
    <row r="16" spans="1:11" s="3" customFormat="1" ht="12.7" x14ac:dyDescent="0.5">
      <c r="A16" s="1"/>
      <c r="B16" s="19">
        <v>1388</v>
      </c>
      <c r="C16" s="19" t="s">
        <v>27</v>
      </c>
      <c r="D16" s="27" t="s">
        <v>14</v>
      </c>
      <c r="E16" s="21">
        <v>1E-3</v>
      </c>
      <c r="F16" s="20">
        <v>0.5</v>
      </c>
      <c r="G16" s="22">
        <v>1</v>
      </c>
      <c r="H16" s="23">
        <v>0.6</v>
      </c>
      <c r="I16" s="22">
        <v>1</v>
      </c>
      <c r="J16" s="23">
        <v>0.3</v>
      </c>
      <c r="K16" s="1"/>
    </row>
    <row r="17" spans="1:11" s="3" customFormat="1" ht="12.7" x14ac:dyDescent="0.5">
      <c r="A17" s="1"/>
      <c r="B17" s="19">
        <v>1389</v>
      </c>
      <c r="C17" s="19" t="s">
        <v>28</v>
      </c>
      <c r="D17" s="27" t="s">
        <v>14</v>
      </c>
      <c r="E17" s="21">
        <v>5.0000000000000001E-3</v>
      </c>
      <c r="F17" s="20">
        <v>0.5</v>
      </c>
      <c r="G17" s="22">
        <v>1</v>
      </c>
      <c r="H17" s="23">
        <v>0.6</v>
      </c>
      <c r="I17" s="22">
        <v>1</v>
      </c>
      <c r="J17" s="23">
        <v>0.3</v>
      </c>
      <c r="K17" s="1"/>
    </row>
    <row r="18" spans="1:11" s="3" customFormat="1" ht="12.7" x14ac:dyDescent="0.5">
      <c r="A18" s="1"/>
      <c r="B18" s="19">
        <v>1392</v>
      </c>
      <c r="C18" s="19" t="s">
        <v>29</v>
      </c>
      <c r="D18" s="27" t="s">
        <v>14</v>
      </c>
      <c r="E18" s="21">
        <v>5.0000000000000001E-3</v>
      </c>
      <c r="F18" s="20">
        <v>0.5</v>
      </c>
      <c r="G18" s="22">
        <v>1</v>
      </c>
      <c r="H18" s="23">
        <v>0.6</v>
      </c>
      <c r="I18" s="22">
        <v>1</v>
      </c>
      <c r="J18" s="23">
        <v>0.3</v>
      </c>
      <c r="K18" s="1"/>
    </row>
    <row r="19" spans="1:11" s="3" customFormat="1" ht="12.7" x14ac:dyDescent="0.5">
      <c r="A19" s="1"/>
      <c r="B19" s="19">
        <v>1387</v>
      </c>
      <c r="C19" s="19" t="s">
        <v>30</v>
      </c>
      <c r="D19" s="27" t="s">
        <v>14</v>
      </c>
      <c r="E19" s="21">
        <v>2.0000000000000001E-4</v>
      </c>
      <c r="F19" s="20">
        <v>5.0000000000000001E-3</v>
      </c>
      <c r="G19" s="22">
        <v>0.01</v>
      </c>
      <c r="H19" s="23">
        <v>0.6</v>
      </c>
      <c r="I19" s="22">
        <v>0.01</v>
      </c>
      <c r="J19" s="23">
        <v>0.3</v>
      </c>
      <c r="K19" s="1"/>
    </row>
    <row r="20" spans="1:11" s="3" customFormat="1" ht="12.7" x14ac:dyDescent="0.5">
      <c r="A20" s="1"/>
      <c r="B20" s="19">
        <v>1386</v>
      </c>
      <c r="C20" s="19" t="s">
        <v>31</v>
      </c>
      <c r="D20" s="27" t="s">
        <v>14</v>
      </c>
      <c r="E20" s="21">
        <v>5.0000000000000001E-3</v>
      </c>
      <c r="F20" s="20">
        <v>0.5</v>
      </c>
      <c r="G20" s="22">
        <v>1</v>
      </c>
      <c r="H20" s="23">
        <v>0.6</v>
      </c>
      <c r="I20" s="22">
        <v>1</v>
      </c>
      <c r="J20" s="23">
        <v>0.3</v>
      </c>
      <c r="K20" s="1"/>
    </row>
    <row r="21" spans="1:11" s="3" customFormat="1" ht="12.7" x14ac:dyDescent="0.5">
      <c r="A21" s="1"/>
      <c r="B21" s="19">
        <v>1382</v>
      </c>
      <c r="C21" s="19" t="s">
        <v>32</v>
      </c>
      <c r="D21" s="27" t="s">
        <v>14</v>
      </c>
      <c r="E21" s="21">
        <v>2E-3</v>
      </c>
      <c r="F21" s="20">
        <v>0.5</v>
      </c>
      <c r="G21" s="22">
        <v>1</v>
      </c>
      <c r="H21" s="23">
        <v>0.6</v>
      </c>
      <c r="I21" s="22">
        <v>1</v>
      </c>
      <c r="J21" s="23">
        <v>0.3</v>
      </c>
      <c r="K21" s="1"/>
    </row>
    <row r="22" spans="1:11" s="3" customFormat="1" ht="12.7" x14ac:dyDescent="0.5">
      <c r="A22" s="1"/>
      <c r="B22" s="19">
        <v>1383</v>
      </c>
      <c r="C22" s="19" t="s">
        <v>33</v>
      </c>
      <c r="D22" s="27" t="s">
        <v>14</v>
      </c>
      <c r="E22" s="21">
        <v>5.0000000000000001E-3</v>
      </c>
      <c r="F22" s="20">
        <v>0.5</v>
      </c>
      <c r="G22" s="22">
        <v>1</v>
      </c>
      <c r="H22" s="23">
        <v>0.6</v>
      </c>
      <c r="I22" s="22">
        <v>1</v>
      </c>
      <c r="J22" s="23">
        <v>0.3</v>
      </c>
      <c r="K22" s="1"/>
    </row>
    <row r="23" spans="1:11" s="3" customFormat="1" ht="12.7" x14ac:dyDescent="0.5">
      <c r="A23" s="1"/>
      <c r="B23" s="19">
        <v>1106</v>
      </c>
      <c r="C23" s="19" t="s">
        <v>34</v>
      </c>
      <c r="D23" s="27" t="s">
        <v>14</v>
      </c>
      <c r="E23" s="21">
        <v>0.01</v>
      </c>
      <c r="F23" s="20">
        <v>0.05</v>
      </c>
      <c r="G23" s="22">
        <v>0.5</v>
      </c>
      <c r="H23" s="23">
        <v>0.6</v>
      </c>
      <c r="I23" s="22">
        <v>0.5</v>
      </c>
      <c r="J23" s="23">
        <v>0.3</v>
      </c>
      <c r="K23" s="1"/>
    </row>
    <row r="24" spans="1:11" s="3" customFormat="1" ht="12.7" x14ac:dyDescent="0.5">
      <c r="A24" s="1"/>
      <c r="B24" s="19">
        <v>1841</v>
      </c>
      <c r="C24" s="19" t="s">
        <v>35</v>
      </c>
      <c r="D24" s="27" t="s">
        <v>14</v>
      </c>
      <c r="E24" s="21">
        <v>0.3</v>
      </c>
      <c r="F24" s="20">
        <v>5</v>
      </c>
      <c r="G24" s="22">
        <v>15</v>
      </c>
      <c r="H24" s="23">
        <v>0.3</v>
      </c>
      <c r="I24" s="22">
        <v>15</v>
      </c>
      <c r="J24" s="23">
        <v>0.1</v>
      </c>
      <c r="K24" s="1"/>
    </row>
    <row r="25" spans="1:11" s="3" customFormat="1" ht="12.7" x14ac:dyDescent="0.5">
      <c r="A25" s="1"/>
      <c r="B25" s="19">
        <v>1798</v>
      </c>
      <c r="C25" s="19" t="s">
        <v>36</v>
      </c>
      <c r="D25" s="27"/>
      <c r="E25" s="21"/>
      <c r="F25" s="20"/>
      <c r="G25" s="22"/>
      <c r="H25" s="23"/>
      <c r="I25" s="22"/>
      <c r="J25" s="23"/>
      <c r="K25" s="1"/>
    </row>
    <row r="26" spans="1:11" s="3" customFormat="1" ht="13" thickBot="1" x14ac:dyDescent="0.55000000000000004">
      <c r="A26" s="1"/>
      <c r="B26" s="28">
        <v>1337</v>
      </c>
      <c r="C26" s="28" t="s">
        <v>37</v>
      </c>
      <c r="D26" s="29" t="s">
        <v>14</v>
      </c>
      <c r="E26" s="30">
        <v>5</v>
      </c>
      <c r="F26" s="31"/>
      <c r="G26" s="32"/>
      <c r="H26" s="33"/>
      <c r="I26" s="32"/>
      <c r="J26" s="33"/>
      <c r="K26" s="1"/>
    </row>
    <row r="27" spans="1:11" s="3" customFormat="1" ht="13" thickBot="1" x14ac:dyDescent="0.55000000000000004">
      <c r="A27" s="1"/>
      <c r="B27" s="34"/>
      <c r="C27" s="34" t="s">
        <v>38</v>
      </c>
      <c r="D27" s="35"/>
      <c r="E27" s="34"/>
      <c r="F27" s="36"/>
      <c r="G27" s="37"/>
      <c r="H27" s="38">
        <v>0.2</v>
      </c>
      <c r="I27" s="37"/>
      <c r="J27" s="38">
        <v>0.05</v>
      </c>
      <c r="K27" s="1"/>
    </row>
    <row r="28" spans="1:11" s="3" customFormat="1" ht="12.75" customHeight="1" x14ac:dyDescent="0.5">
      <c r="A28" s="1"/>
      <c r="B28" s="81" t="s">
        <v>39</v>
      </c>
      <c r="C28" s="81"/>
      <c r="D28" s="81"/>
      <c r="E28" s="81"/>
      <c r="F28" s="81"/>
      <c r="G28" s="81"/>
      <c r="H28" s="81"/>
      <c r="I28" s="81"/>
      <c r="J28" s="81"/>
      <c r="K28" s="1"/>
    </row>
    <row r="29" spans="1:11" s="3" customFormat="1" ht="14.35" customHeight="1" x14ac:dyDescent="0.5">
      <c r="A29" s="1"/>
      <c r="B29" s="81"/>
      <c r="C29" s="81"/>
      <c r="D29" s="81"/>
      <c r="E29" s="81"/>
      <c r="F29" s="81"/>
      <c r="G29" s="81"/>
      <c r="H29" s="81"/>
      <c r="I29" s="81"/>
      <c r="J29" s="81"/>
      <c r="K29" s="1"/>
    </row>
  </sheetData>
  <mergeCells count="2">
    <mergeCell ref="B2:J2"/>
    <mergeCell ref="B28:J2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3747-C26D-4C0F-AFFB-88811BD7ECB0}">
  <sheetPr codeName="Feuil2"/>
  <dimension ref="A1:L37"/>
  <sheetViews>
    <sheetView tabSelected="1" workbookViewId="0">
      <selection activeCell="A3" sqref="A3:B3"/>
    </sheetView>
  </sheetViews>
  <sheetFormatPr baseColWidth="10" defaultRowHeight="14.35" x14ac:dyDescent="0.5"/>
  <sheetData>
    <row r="1" spans="1:12" x14ac:dyDescent="0.5">
      <c r="A1" s="75"/>
      <c r="B1" s="75"/>
      <c r="C1" s="76"/>
      <c r="D1" s="75"/>
      <c r="E1" s="75"/>
      <c r="F1" s="75"/>
      <c r="G1" s="75"/>
      <c r="H1" s="75"/>
      <c r="I1" s="75"/>
      <c r="J1" s="77"/>
    </row>
    <row r="2" spans="1:12" x14ac:dyDescent="0.5">
      <c r="A2" s="83" t="s">
        <v>54</v>
      </c>
      <c r="B2" s="99"/>
      <c r="C2" s="82"/>
      <c r="D2" s="82"/>
      <c r="E2" s="83" t="s">
        <v>40</v>
      </c>
      <c r="F2" s="83"/>
      <c r="G2" s="84"/>
      <c r="H2" s="84"/>
      <c r="I2" s="39"/>
      <c r="J2" s="40"/>
    </row>
    <row r="3" spans="1:12" ht="27.35" customHeight="1" x14ac:dyDescent="0.5">
      <c r="A3" s="85" t="s">
        <v>41</v>
      </c>
      <c r="B3" s="85"/>
      <c r="C3" s="82"/>
      <c r="D3" s="82"/>
      <c r="E3" s="86" t="s">
        <v>42</v>
      </c>
      <c r="F3" s="86"/>
      <c r="G3" s="39"/>
      <c r="H3" s="39"/>
      <c r="I3" s="39"/>
      <c r="J3" s="40"/>
    </row>
    <row r="4" spans="1:12" x14ac:dyDescent="0.5">
      <c r="A4" s="39"/>
      <c r="B4" s="39"/>
      <c r="C4" s="39"/>
      <c r="D4" s="39"/>
      <c r="E4" s="39"/>
      <c r="F4" s="42" t="s">
        <v>43</v>
      </c>
      <c r="G4" s="84"/>
      <c r="H4" s="84"/>
      <c r="I4" s="39"/>
      <c r="J4" s="40"/>
    </row>
    <row r="5" spans="1:12" x14ac:dyDescent="0.5">
      <c r="A5" s="39"/>
      <c r="B5" s="39"/>
      <c r="C5" s="39"/>
      <c r="D5" s="39"/>
      <c r="E5" s="39"/>
      <c r="F5" s="42" t="s">
        <v>44</v>
      </c>
      <c r="G5" s="84"/>
      <c r="H5" s="84"/>
      <c r="I5" s="39"/>
      <c r="J5" s="40"/>
    </row>
    <row r="6" spans="1:12" ht="14.7" thickBot="1" x14ac:dyDescent="0.55000000000000004">
      <c r="A6" s="39"/>
      <c r="B6" s="39"/>
      <c r="C6" s="39"/>
      <c r="D6" s="39"/>
      <c r="E6" s="39"/>
      <c r="F6" s="39"/>
      <c r="G6" s="39"/>
      <c r="H6" s="39"/>
      <c r="I6" s="39"/>
      <c r="J6" s="40"/>
    </row>
    <row r="7" spans="1:12" x14ac:dyDescent="0.5">
      <c r="A7" s="87" t="s">
        <v>2</v>
      </c>
      <c r="B7" s="90" t="s">
        <v>45</v>
      </c>
      <c r="C7" s="90" t="s">
        <v>46</v>
      </c>
      <c r="D7" s="93" t="s">
        <v>47</v>
      </c>
      <c r="E7" s="90" t="s">
        <v>48</v>
      </c>
      <c r="F7" s="93" t="s">
        <v>47</v>
      </c>
      <c r="G7" s="43" t="s">
        <v>49</v>
      </c>
      <c r="H7" s="44" t="s">
        <v>50</v>
      </c>
      <c r="I7" s="39"/>
      <c r="J7" s="40"/>
    </row>
    <row r="8" spans="1:12" x14ac:dyDescent="0.5">
      <c r="A8" s="88"/>
      <c r="B8" s="91"/>
      <c r="C8" s="91"/>
      <c r="D8" s="94"/>
      <c r="E8" s="91"/>
      <c r="F8" s="94"/>
      <c r="G8" s="45">
        <f>COUNT(G11:G32)</f>
        <v>0</v>
      </c>
      <c r="H8" s="46">
        <f>COUNTIF(H11:H32,"=oui")</f>
        <v>0</v>
      </c>
      <c r="I8" s="39"/>
      <c r="J8" s="40"/>
      <c r="K8" s="47">
        <f>G8</f>
        <v>0</v>
      </c>
      <c r="L8" s="47">
        <f>H8</f>
        <v>0</v>
      </c>
    </row>
    <row r="9" spans="1:12" x14ac:dyDescent="0.5">
      <c r="A9" s="88"/>
      <c r="B9" s="91"/>
      <c r="C9" s="91"/>
      <c r="D9" s="94"/>
      <c r="E9" s="91"/>
      <c r="F9" s="94"/>
      <c r="G9" s="96" t="s">
        <v>51</v>
      </c>
      <c r="H9" s="97" t="s">
        <v>52</v>
      </c>
      <c r="I9" s="39"/>
      <c r="J9" s="40"/>
    </row>
    <row r="10" spans="1:12" ht="43" customHeight="1" thickBot="1" x14ac:dyDescent="0.55000000000000004">
      <c r="A10" s="89"/>
      <c r="B10" s="92"/>
      <c r="C10" s="92"/>
      <c r="D10" s="95"/>
      <c r="E10" s="92"/>
      <c r="F10" s="95"/>
      <c r="G10" s="92"/>
      <c r="H10" s="98"/>
      <c r="I10" s="39"/>
      <c r="J10" s="40"/>
    </row>
    <row r="11" spans="1:12" x14ac:dyDescent="0.5">
      <c r="A11" s="48" t="s">
        <v>9</v>
      </c>
      <c r="B11" s="49">
        <f>VLOOKUP(A11, 'SeuilsComparaison-EMT'!$C$5:$E$28, 3, FALSE)</f>
        <v>3</v>
      </c>
      <c r="C11" s="50"/>
      <c r="D11" s="51"/>
      <c r="E11" s="52"/>
      <c r="F11" s="53"/>
      <c r="G11" s="54" t="str">
        <f xml:space="preserve"> IF(E11&gt;0,(C11-E11)/E11,"-")</f>
        <v>-</v>
      </c>
      <c r="H11" s="55"/>
      <c r="I11" s="39"/>
      <c r="J11" s="40"/>
    </row>
    <row r="12" spans="1:12" x14ac:dyDescent="0.5">
      <c r="A12" s="56" t="s">
        <v>11</v>
      </c>
      <c r="B12" s="49">
        <f>VLOOKUP(A12, 'SeuilsComparaison-EMT'!$C$5:$E$28, 3, FALSE)</f>
        <v>30</v>
      </c>
      <c r="C12" s="50"/>
      <c r="D12" s="51"/>
      <c r="E12" s="57"/>
      <c r="F12" s="58"/>
      <c r="G12" s="54" t="str">
        <f t="shared" ref="G12:G29" si="0" xml:space="preserve"> IF(E12&gt;0,(C12-E12)/E12,"-")</f>
        <v>-</v>
      </c>
      <c r="H12" s="59"/>
      <c r="I12" s="39"/>
      <c r="J12" s="40"/>
    </row>
    <row r="13" spans="1:12" x14ac:dyDescent="0.5">
      <c r="A13" s="56" t="s">
        <v>12</v>
      </c>
      <c r="B13" s="49">
        <f>VLOOKUP(A13, 'SeuilsComparaison-EMT'!$C$5:$E$28, 3, FALSE)</f>
        <v>10</v>
      </c>
      <c r="C13" s="60"/>
      <c r="D13" s="58"/>
      <c r="E13" s="61"/>
      <c r="F13" s="58"/>
      <c r="G13" s="54" t="str">
        <f t="shared" si="0"/>
        <v>-</v>
      </c>
      <c r="H13" s="59"/>
      <c r="I13" s="39"/>
      <c r="J13" s="40"/>
    </row>
    <row r="14" spans="1:12" x14ac:dyDescent="0.5">
      <c r="A14" s="56" t="s">
        <v>13</v>
      </c>
      <c r="B14" s="49">
        <f>VLOOKUP(A14, 'SeuilsComparaison-EMT'!$C$5:$E$28, 3, FALSE)</f>
        <v>2</v>
      </c>
      <c r="C14" s="60"/>
      <c r="D14" s="58"/>
      <c r="E14" s="57"/>
      <c r="F14" s="58"/>
      <c r="G14" s="54" t="str">
        <f t="shared" si="0"/>
        <v>-</v>
      </c>
      <c r="H14" s="59"/>
      <c r="I14" s="39"/>
      <c r="J14" s="40"/>
    </row>
    <row r="15" spans="1:12" x14ac:dyDescent="0.5">
      <c r="A15" s="62" t="s">
        <v>15</v>
      </c>
      <c r="B15" s="49">
        <f>VLOOKUP(A15, 'SeuilsComparaison-EMT'!$C$5:$E$28, 3, FALSE)</f>
        <v>0.5</v>
      </c>
      <c r="C15" s="60"/>
      <c r="D15" s="63"/>
      <c r="E15" s="57"/>
      <c r="F15" s="58"/>
      <c r="G15" s="54" t="str">
        <f t="shared" si="0"/>
        <v>-</v>
      </c>
      <c r="H15" s="59"/>
      <c r="I15" s="39"/>
      <c r="J15" s="40"/>
    </row>
    <row r="16" spans="1:12" x14ac:dyDescent="0.5">
      <c r="A16" s="56" t="s">
        <v>17</v>
      </c>
      <c r="B16" s="49">
        <f>VLOOKUP(A16, 'SeuilsComparaison-EMT'!$C$5:$E$28, 3, FALSE)</f>
        <v>1</v>
      </c>
      <c r="C16" s="60"/>
      <c r="D16" s="63"/>
      <c r="E16" s="57"/>
      <c r="F16" s="58"/>
      <c r="G16" s="54" t="str">
        <f t="shared" si="0"/>
        <v>-</v>
      </c>
      <c r="H16" s="59"/>
      <c r="I16" s="39"/>
      <c r="J16" s="40"/>
    </row>
    <row r="17" spans="1:10" x14ac:dyDescent="0.5">
      <c r="A17" s="62" t="s">
        <v>18</v>
      </c>
      <c r="B17" s="49">
        <f>VLOOKUP(A17, 'SeuilsComparaison-EMT'!$C$5:$E$28, 3, FALSE)</f>
        <v>0.5</v>
      </c>
      <c r="C17" s="60"/>
      <c r="D17" s="63"/>
      <c r="E17" s="57"/>
      <c r="F17" s="58"/>
      <c r="G17" s="54" t="str">
        <f t="shared" si="0"/>
        <v>-</v>
      </c>
      <c r="H17" s="59"/>
      <c r="I17" s="39"/>
      <c r="J17" s="40"/>
    </row>
    <row r="18" spans="1:10" x14ac:dyDescent="0.5">
      <c r="A18" s="62" t="s">
        <v>20</v>
      </c>
      <c r="B18" s="49">
        <f>VLOOKUP(A18, 'SeuilsComparaison-EMT'!$C$5:$E$28, 3, FALSE)</f>
        <v>0.05</v>
      </c>
      <c r="C18" s="60"/>
      <c r="D18" s="63"/>
      <c r="E18" s="57"/>
      <c r="F18" s="58"/>
      <c r="G18" s="54" t="str">
        <f t="shared" si="0"/>
        <v>-</v>
      </c>
      <c r="H18" s="59"/>
      <c r="I18" s="39"/>
      <c r="J18" s="40"/>
    </row>
    <row r="19" spans="1:10" x14ac:dyDescent="0.5">
      <c r="A19" s="62" t="s">
        <v>22</v>
      </c>
      <c r="B19" s="49">
        <f>VLOOKUP(A19, 'SeuilsComparaison-EMT'!$C$5:$E$28, 3, FALSE)</f>
        <v>1</v>
      </c>
      <c r="C19" s="60"/>
      <c r="D19" s="63"/>
      <c r="E19" s="57"/>
      <c r="F19" s="58"/>
      <c r="G19" s="54" t="str">
        <f t="shared" si="0"/>
        <v>-</v>
      </c>
      <c r="H19" s="59"/>
      <c r="I19" s="39"/>
      <c r="J19" s="40"/>
    </row>
    <row r="20" spans="1:10" x14ac:dyDescent="0.5">
      <c r="A20" s="56" t="s">
        <v>24</v>
      </c>
      <c r="B20" s="49">
        <f>VLOOKUP(A20, 'SeuilsComparaison-EMT'!$C$5:$E$28, 3, FALSE)</f>
        <v>0.05</v>
      </c>
      <c r="C20" s="60"/>
      <c r="D20" s="63"/>
      <c r="E20" s="57"/>
      <c r="F20" s="58"/>
      <c r="G20" s="54" t="str">
        <f t="shared" si="0"/>
        <v>-</v>
      </c>
      <c r="H20" s="59"/>
      <c r="I20" s="39"/>
      <c r="J20" s="40"/>
    </row>
    <row r="21" spans="1:10" x14ac:dyDescent="0.5">
      <c r="A21" s="56" t="s">
        <v>26</v>
      </c>
      <c r="B21" s="49">
        <f>VLOOKUP(A21, 'SeuilsComparaison-EMT'!$C$5:$E$28, 3, FALSE)</f>
        <v>5.0000000000000001E-3</v>
      </c>
      <c r="C21" s="60"/>
      <c r="D21" s="63"/>
      <c r="E21" s="57"/>
      <c r="F21" s="58"/>
      <c r="G21" s="54" t="str">
        <f t="shared" si="0"/>
        <v>-</v>
      </c>
      <c r="H21" s="59"/>
      <c r="I21" s="39"/>
      <c r="J21" s="40"/>
    </row>
    <row r="22" spans="1:10" x14ac:dyDescent="0.5">
      <c r="A22" s="56" t="s">
        <v>27</v>
      </c>
      <c r="B22" s="49">
        <f>VLOOKUP(A22, 'SeuilsComparaison-EMT'!$C$5:$E$28, 3, FALSE)</f>
        <v>1E-3</v>
      </c>
      <c r="C22" s="60"/>
      <c r="D22" s="63"/>
      <c r="E22" s="57"/>
      <c r="F22" s="58"/>
      <c r="G22" s="54" t="str">
        <f t="shared" si="0"/>
        <v>-</v>
      </c>
      <c r="H22" s="59"/>
      <c r="I22" s="39"/>
      <c r="J22" s="40"/>
    </row>
    <row r="23" spans="1:10" x14ac:dyDescent="0.5">
      <c r="A23" s="56" t="s">
        <v>28</v>
      </c>
      <c r="B23" s="49">
        <f>VLOOKUP(A23, 'SeuilsComparaison-EMT'!$C$5:$E$28, 3, FALSE)</f>
        <v>5.0000000000000001E-3</v>
      </c>
      <c r="C23" s="60"/>
      <c r="D23" s="63"/>
      <c r="E23" s="57"/>
      <c r="F23" s="58"/>
      <c r="G23" s="54" t="str">
        <f t="shared" si="0"/>
        <v>-</v>
      </c>
      <c r="H23" s="59"/>
      <c r="I23" s="39"/>
      <c r="J23" s="40"/>
    </row>
    <row r="24" spans="1:10" x14ac:dyDescent="0.5">
      <c r="A24" s="56" t="s">
        <v>29</v>
      </c>
      <c r="B24" s="49">
        <f>VLOOKUP(A24, 'SeuilsComparaison-EMT'!$C$5:$E$28, 3, FALSE)</f>
        <v>5.0000000000000001E-3</v>
      </c>
      <c r="C24" s="60"/>
      <c r="D24" s="63"/>
      <c r="E24" s="57"/>
      <c r="F24" s="58"/>
      <c r="G24" s="54" t="str">
        <f t="shared" si="0"/>
        <v>-</v>
      </c>
      <c r="H24" s="59"/>
      <c r="I24" s="39"/>
      <c r="J24" s="40"/>
    </row>
    <row r="25" spans="1:10" x14ac:dyDescent="0.5">
      <c r="A25" s="56" t="s">
        <v>30</v>
      </c>
      <c r="B25" s="49">
        <f>VLOOKUP(A25, 'SeuilsComparaison-EMT'!$C$5:$E$28, 3, FALSE)</f>
        <v>2.0000000000000001E-4</v>
      </c>
      <c r="C25" s="60"/>
      <c r="D25" s="63"/>
      <c r="E25" s="57"/>
      <c r="F25" s="58"/>
      <c r="G25" s="54" t="str">
        <f t="shared" si="0"/>
        <v>-</v>
      </c>
      <c r="H25" s="59"/>
      <c r="I25" s="39"/>
      <c r="J25" s="40"/>
    </row>
    <row r="26" spans="1:10" x14ac:dyDescent="0.5">
      <c r="A26" s="56" t="s">
        <v>31</v>
      </c>
      <c r="B26" s="49">
        <f>VLOOKUP(A26, 'SeuilsComparaison-EMT'!$C$5:$E$28, 3, FALSE)</f>
        <v>5.0000000000000001E-3</v>
      </c>
      <c r="C26" s="64"/>
      <c r="D26" s="65"/>
      <c r="E26" s="66"/>
      <c r="F26" s="67"/>
      <c r="G26" s="54" t="str">
        <f t="shared" si="0"/>
        <v>-</v>
      </c>
      <c r="H26" s="59"/>
      <c r="I26" s="39"/>
      <c r="J26" s="40"/>
    </row>
    <row r="27" spans="1:10" x14ac:dyDescent="0.5">
      <c r="A27" s="56" t="s">
        <v>32</v>
      </c>
      <c r="B27" s="49">
        <f>VLOOKUP(A27, 'SeuilsComparaison-EMT'!$C$5:$E$28, 3, FALSE)</f>
        <v>2E-3</v>
      </c>
      <c r="C27" s="64"/>
      <c r="D27" s="65"/>
      <c r="E27" s="66"/>
      <c r="F27" s="67"/>
      <c r="G27" s="54" t="str">
        <f t="shared" si="0"/>
        <v>-</v>
      </c>
      <c r="H27" s="59"/>
      <c r="I27" s="39"/>
      <c r="J27" s="40"/>
    </row>
    <row r="28" spans="1:10" x14ac:dyDescent="0.5">
      <c r="A28" s="56" t="s">
        <v>33</v>
      </c>
      <c r="B28" s="49">
        <f>VLOOKUP(A28, 'SeuilsComparaison-EMT'!$C$5:$E$28, 3, FALSE)</f>
        <v>5.0000000000000001E-3</v>
      </c>
      <c r="C28" s="64"/>
      <c r="D28" s="65"/>
      <c r="E28" s="66"/>
      <c r="F28" s="67"/>
      <c r="G28" s="54" t="str">
        <f t="shared" si="0"/>
        <v>-</v>
      </c>
      <c r="H28" s="59"/>
      <c r="I28" s="39"/>
      <c r="J28" s="40"/>
    </row>
    <row r="29" spans="1:10" x14ac:dyDescent="0.5">
      <c r="A29" s="56" t="s">
        <v>34</v>
      </c>
      <c r="B29" s="49">
        <f>VLOOKUP(A29, 'SeuilsComparaison-EMT'!$C$5:$E$28, 3, FALSE)</f>
        <v>0.01</v>
      </c>
      <c r="C29" s="64"/>
      <c r="D29" s="65"/>
      <c r="E29" s="66"/>
      <c r="F29" s="67"/>
      <c r="G29" s="54" t="str">
        <f t="shared" si="0"/>
        <v>-</v>
      </c>
      <c r="H29" s="59"/>
      <c r="I29" s="39"/>
      <c r="J29" s="40"/>
    </row>
    <row r="30" spans="1:10" x14ac:dyDescent="0.5">
      <c r="A30" s="56" t="s">
        <v>35</v>
      </c>
      <c r="B30" s="49">
        <f>VLOOKUP(A30, 'SeuilsComparaison-EMT'!$C$5:$E$28, 3, FALSE)</f>
        <v>0.3</v>
      </c>
      <c r="C30" s="64"/>
      <c r="D30" s="65"/>
      <c r="E30" s="66"/>
      <c r="F30" s="67"/>
      <c r="G30" s="54"/>
      <c r="H30" s="59"/>
      <c r="I30" s="39"/>
      <c r="J30" s="40"/>
    </row>
    <row r="31" spans="1:10" x14ac:dyDescent="0.5">
      <c r="A31" s="56" t="s">
        <v>36</v>
      </c>
      <c r="B31" s="49">
        <f>VLOOKUP(A31, 'SeuilsComparaison-EMT'!$C$5:$E$28, 3, FALSE)</f>
        <v>0</v>
      </c>
      <c r="C31" s="64"/>
      <c r="D31" s="65"/>
      <c r="E31" s="66"/>
      <c r="F31" s="67"/>
      <c r="G31" s="54"/>
      <c r="H31" s="59"/>
      <c r="I31" s="39"/>
      <c r="J31" s="40"/>
    </row>
    <row r="32" spans="1:10" ht="14.7" thickBot="1" x14ac:dyDescent="0.55000000000000004">
      <c r="A32" s="68" t="s">
        <v>37</v>
      </c>
      <c r="B32" s="49">
        <f>VLOOKUP(A32, 'SeuilsComparaison-EMT'!$C$5:$E$28, 3, FALSE)</f>
        <v>5</v>
      </c>
      <c r="C32" s="69"/>
      <c r="D32" s="70"/>
      <c r="E32" s="71"/>
      <c r="F32" s="72"/>
      <c r="G32" s="73" t="str">
        <f t="shared" ref="G32" si="1" xml:space="preserve"> IF(E32&gt;0,(C32-E32)/E32,"-")</f>
        <v>-</v>
      </c>
      <c r="H32" s="74"/>
      <c r="I32" s="39"/>
      <c r="J32" s="40"/>
    </row>
    <row r="33" spans="1:10" x14ac:dyDescent="0.5">
      <c r="A33" s="39"/>
      <c r="B33" s="39"/>
      <c r="C33" s="39"/>
      <c r="D33" s="39"/>
      <c r="E33" s="39"/>
      <c r="F33" s="39"/>
      <c r="G33" s="39"/>
      <c r="H33" s="39"/>
      <c r="I33" s="39"/>
      <c r="J33" s="40"/>
    </row>
    <row r="34" spans="1:10" x14ac:dyDescent="0.5">
      <c r="A34" s="41" t="s">
        <v>53</v>
      </c>
      <c r="B34" s="39"/>
      <c r="C34" s="39"/>
      <c r="D34" s="39"/>
      <c r="E34" s="39"/>
      <c r="F34" s="39"/>
      <c r="G34" s="39"/>
      <c r="H34" s="39"/>
      <c r="I34" s="39"/>
      <c r="J34" s="40"/>
    </row>
    <row r="35" spans="1:10" x14ac:dyDescent="0.5">
      <c r="A35" s="84"/>
      <c r="B35" s="84"/>
      <c r="C35" s="84"/>
      <c r="D35" s="84"/>
      <c r="E35" s="84"/>
      <c r="F35" s="84"/>
      <c r="G35" s="84"/>
      <c r="H35" s="84"/>
      <c r="I35" s="39"/>
      <c r="J35" s="40"/>
    </row>
    <row r="36" spans="1:10" x14ac:dyDescent="0.5">
      <c r="A36" s="84"/>
      <c r="B36" s="84"/>
      <c r="C36" s="84"/>
      <c r="D36" s="84"/>
      <c r="E36" s="84"/>
      <c r="F36" s="84"/>
      <c r="G36" s="84"/>
      <c r="H36" s="84"/>
      <c r="I36" s="39"/>
      <c r="J36" s="40"/>
    </row>
    <row r="37" spans="1:10" x14ac:dyDescent="0.5">
      <c r="A37" s="39"/>
      <c r="B37" s="39"/>
      <c r="C37" s="39"/>
      <c r="D37" s="39"/>
      <c r="E37" s="39"/>
      <c r="F37" s="39"/>
      <c r="G37" s="39"/>
      <c r="H37" s="39"/>
      <c r="I37" s="39"/>
      <c r="J37" s="40"/>
    </row>
  </sheetData>
  <mergeCells count="18">
    <mergeCell ref="A35:H36"/>
    <mergeCell ref="G4:H4"/>
    <mergeCell ref="G5:H5"/>
    <mergeCell ref="A7:A10"/>
    <mergeCell ref="B7:B10"/>
    <mergeCell ref="C7:C10"/>
    <mergeCell ref="D7:D10"/>
    <mergeCell ref="E7:E10"/>
    <mergeCell ref="F7:F10"/>
    <mergeCell ref="G9:G10"/>
    <mergeCell ref="H9:H10"/>
    <mergeCell ref="C2:D2"/>
    <mergeCell ref="E2:F2"/>
    <mergeCell ref="G2:H2"/>
    <mergeCell ref="A3:B3"/>
    <mergeCell ref="C3:D3"/>
    <mergeCell ref="E3:F3"/>
    <mergeCell ref="A2:B2"/>
  </mergeCells>
  <conditionalFormatting sqref="F11:F32">
    <cfRule type="cellIs" dxfId="2" priority="3" operator="equal">
      <formula>"Non"</formula>
    </cfRule>
  </conditionalFormatting>
  <conditionalFormatting sqref="G11:G32">
    <cfRule type="cellIs" dxfId="1" priority="1" stopIfTrue="1" operator="equal">
      <formula>"oui"</formula>
    </cfRule>
    <cfRule type="cellIs" dxfId="0" priority="2" stopIfTrue="1" operator="equal">
      <formula>"non"</formula>
    </cfRule>
  </conditionalFormatting>
  <dataValidations count="3">
    <dataValidation allowBlank="1" showErrorMessage="1" prompt="Concerne la DCO méthode NFT 90101" sqref="C14" xr:uid="{BDA0E228-6036-4EA1-97C3-68B0691A2A50}"/>
    <dataValidation type="list" allowBlank="1" showInputMessage="1" showErrorMessage="1" sqref="D11:D32 F11:F32 H11:H32" xr:uid="{2962A310-FB05-49AD-8188-F6FBC158B6D8}">
      <formula1>"Oui,Non"</formula1>
    </dataValidation>
    <dataValidation allowBlank="1" showInputMessage="1" showErrorMessage="1" prompt="Concerne la DCO méthode NFT 90101" sqref="C13 E14" xr:uid="{CE7F6829-4B27-4F3B-AAE6-7EDA3725878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SeuilsComparaison-EMT</vt:lpstr>
      <vt:lpstr>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Dhuygelaere</dc:creator>
  <cp:lastModifiedBy>Nicolas Dhuygelaere</cp:lastModifiedBy>
  <dcterms:created xsi:type="dcterms:W3CDTF">2025-07-10T09:51:57Z</dcterms:created>
  <dcterms:modified xsi:type="dcterms:W3CDTF">2025-08-19T12:45:25Z</dcterms:modified>
</cp:coreProperties>
</file>