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C:\Users\ndhuy\Documents\Datalime\Affaires\IGA - Microsat &amp; Grille CDA\"/>
    </mc:Choice>
  </mc:AlternateContent>
  <xr:revisionPtr revIDLastSave="0" documentId="13_ncr:1_{1A2EB61C-EDF8-45CC-A045-B8D05F6FDB2B}"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Critères" sheetId="46" r:id="rId8"/>
  </sheets>
  <definedNames>
    <definedName name="CODE_SANDRE_3">#REF!</definedName>
    <definedName name="CODE_SANDRE_SCL">#REF!</definedName>
    <definedName name="CODE_SANDRE_STEU">#REF!</definedName>
    <definedName name="EQUIPEMENT_PREL">#REF!</definedName>
    <definedName name="EQUIPEMENT_Q">#REF!</definedName>
    <definedName name="LISTE_1">#REF!</definedName>
    <definedName name="LISTE_1_a">#REF!</definedName>
    <definedName name="LISTE_2">#REF!</definedName>
    <definedName name="LISTE_3">#REF!</definedName>
    <definedName name="LISTE_4">#REF!</definedName>
    <definedName name="LISTE_5">#REF!</definedName>
    <definedName name="Print_Area" localSheetId="5">AnalysesComparatives!$A$1:$V$29</definedName>
    <definedName name="Print_Area" localSheetId="6">AnalysesComparatives_SCL!$A$1:$V$34</definedName>
    <definedName name="Type_equipement">#REF!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 i="19" l="1"/>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37" i="3" l="1"/>
  <c r="N37" i="3" l="1"/>
  <c r="D19" i="3" l="1"/>
  <c r="D37" i="3" l="1"/>
  <c r="I37" i="3" l="1"/>
  <c r="BG37" i="3" l="1"/>
  <c r="AW37" i="3" l="1"/>
  <c r="BB37"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<sst xmlns="http://schemas.openxmlformats.org/spreadsheetml/2006/main" count="1197" uniqueCount="238">
  <si>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</si>
  <si>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</si>
  <si>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</si>
  <si>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</si>
  <si>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</si>
  <si>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</si>
  <si>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</si>
  <si>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</si>
  <si>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</si>
  <si>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</si>
  <si>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</si>
  <si>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</si>
  <si>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</si>
  <si>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</si>
  <si>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</si>
  <si>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</si>
  <si>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</si>
  <si>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</si>
  <si>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</si>
  <si>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</si>
  <si>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</si>
  <si>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</si>
  <si>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</si>
  <si>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</si>
  <si>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</si>
  <si>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</si>
  <si>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</si>
  <si>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</si>
  <si>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</si>
  <si>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</si>
  <si>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</si>
  <si>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</si>
  <si>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</si>
  <si>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</si>
  <si>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</si>
  <si>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</si>
  <si>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</si>
  <si>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</si>
  <si>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</si>
  <si>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</si>
  <si>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</si>
  <si>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</si>
  <si>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</si>
  <si>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</si>
  <si>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</si>
  <si>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</si>
  <si>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</si>
  <si>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</si>
  <si>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</si>
  <si>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</si>
  <si>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</si>
  <si>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</si>
  <si>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</si>
  <si>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</si>
  <si>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</si>
  <si>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</si>
  <si>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</si>
  <si>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</si>
  <si>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</si>
  <si>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</si>
  <si>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</si>
  <si>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</si>
  <si>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</si>
  <si>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</si>
  <si>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</si>
  <si>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</si>
  <si>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</si>
  <si>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</si>
  <si>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</si>
  <si>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</si>
  <si>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</si>
  <si>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</si>
  <si>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</si>
  <si>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</si>
  <si>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</si>
  <si>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</si>
  <si>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</si>
  <si>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</si>
  <si>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</si>
  <si>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</si>
  <si>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</si>
  <si>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</si>
  <si>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</si>
  <si>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</si>
  <si>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</si>
  <si>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</si>
  <si>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</si>
  <si>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</si>
  <si>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</si>
  <si>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</si>
  <si>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</si>
  <si>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</si>
  <si>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</si>
  <si>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</si>
  <si>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</si>
  <si>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</si>
  <si>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</si>
  <si>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</si>
  <si>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</si>
  <si>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</si>
  <si>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</si>
  <si>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</si>
  <si>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</si>
  <si>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</si>
  <si>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</si>
  <si>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</si>
  <si>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</si>
  <si>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</si>
  <si>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</si>
  <si>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</si>
  <si>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</si>
  <si>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</si>
  <si>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</si>
  <si>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</si>
  <si>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</si>
  <si>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</si>
  <si>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</si>
  <si>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</si>
  <si>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</si>
  <si>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</si>
  <si>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</si>
  <si>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</si>
  <si>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</si>
  <si>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</si>
  <si>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</si>
  <si>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</si>
  <si>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</si>
  <si>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</si>
  <si>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</si>
  <si>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</si>
  <si>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Présence d'un écoulement lors du contrôle ?</t>
  </si>
  <si>
    <t>Prélèvement sur un point présentant un écoulement permanent (entrée/sortie) ?</t>
  </si>
  <si>
    <t>L'accès à l'ouvrage et aux équipements de mesure se fait-il en toute sécurité pour les agents en charge des opérations de contrôles et d'entretien... ?</t>
  </si>
  <si>
    <t>Le dimensionnement de l'organe de mesure, y compris pour les canaux d'approche et de fuite, est-il adapté vis-à-vis de l'étendue des débits à mesurer ?</t>
  </si>
  <si>
    <t>Le débitmètre est-il adapté vis à vis de l'étendue des débits à mesurer et installé conformément aux normes en vigueur et/ou aux prescriptions du constructeur ?</t>
  </si>
  <si>
    <t>Le dimensionnement de l'organe de mesure y compris pour les canaux d'approche et de fuite, est-il adapté vis-à-vis de l'étendue des débits à mesurer ?</t>
  </si>
  <si>
    <t>Le dimensionnement du caisson et notamment son échancrure de mesure est-elle adaptée vis-à-vis de l'étendue des débits à mesurer ?</t>
  </si>
  <si>
    <t>L'implantation du capteur, respecte t-elle les prescriptions définies dans l'étude loi COACHs ?</t>
  </si>
  <si>
    <t>L'implantation du ou des capteurs, respecte t-elle les prescriptions définies dans l'étude spécifique ?</t>
  </si>
  <si>
    <t>Les caractéristiques du clapet sont-elles adaptées vis-à-vis de l'étendue des débits à mesurer ?</t>
  </si>
  <si>
    <t>L'implantation du capteur de hauteur, respecte t-elle les normes en vigueur et/ou les prescriptions du constructeur ?</t>
  </si>
  <si>
    <t>L'implantation du capteur respecte t-elle les normes en vigueur et/ou les prescriptions des constructeurs ?</t>
  </si>
  <si>
    <t>Le point de prélèvement est-il correctement implanté et situé dans un milieu homogène et brassé ?</t>
  </si>
  <si>
    <t>Le point de prélèvement est-il correctement implanté ?</t>
  </si>
  <si>
    <t>Le point de prélèvement est-il correctement implanté (notamment pour les robinets) ?</t>
  </si>
  <si>
    <t>Est ce que l'organe de mesure, y compris les canaux d'approche et de fuite, sont-ils déformés (*) ? Dans l'affirmative, est ce que la déformation a un impact significatif sur la mesure de débit ?
(*) préciser en commentaire la nature de la déformation et fournir si possible des photos</t>
  </si>
  <si>
    <t>Les conditions de mise en place de l'organe de mesure et des capteurs associés, sont-elles conformes aux normes en vigueur et/ou aux prescriptions des constructeurs ?</t>
  </si>
  <si>
    <t xml:space="preserve">Les conditions de mise en place du caisson et des capteurs associés, sont-elles conformes aux normes en vigueur et/ou aux prescriptions des constructeurs ? </t>
  </si>
  <si>
    <t xml:space="preserve">Les conditions limites d'application de la loi, sont-elles conformes aux conditions définies dans l'étude loi COACHs ? (pente, orifice, exutoire, clapet...
</t>
  </si>
  <si>
    <t xml:space="preserve">Les conditions de mise en œuvre de la loi, sont-elles conformes aux caractéristiques initiales des ouvrages définies dans l'étude spécifique?
(Pas de modification de génie civil, de régime hydraulique,…)
</t>
  </si>
  <si>
    <t xml:space="preserve">Si une mesure comparative est possible, l'écart entre les résultats de mesures obtenus sur le point de mesure, et de manière déportée d'une part, et par l'organisme de contrôle d'autre part, est-il cohérent (EMT ± 5%) ?
Pour les volumes &lt; 10 m3, le fonctionnement sera apprécié par l'intervenant.
</t>
  </si>
  <si>
    <t xml:space="preserve">Les conditions de mise en place de l'organe de mesure et des capteurs associés, sont-elles conformes aux prescriptions des constructeurs ou à l'étude spécifique ? et/ou identiques aux conditions initiales d'implantation ?
</t>
  </si>
  <si>
    <t>Les conditions de mise en place du capteur de vitesse, sont-elles conformes aux prescriptions des constructeurs ou à l'étude spécifique ?
(notamment le fonctionnement hydraulique en amont du capteur)</t>
  </si>
  <si>
    <t>La propreté et l'état d'entretien de l'organe de mesure et/ou des capteurs associés sont-ils satisfaisants ?</t>
  </si>
  <si>
    <t>Le circuit de prélèvement, y compris la boucle primaire, présente t-il un état de fonctionnement satisfaisant, son diamètre est-il ≥ à 9 mm ?</t>
  </si>
  <si>
    <t>Le dispositif de prélèvement présente t-il un état de fonctionnement satisfaisant ?</t>
  </si>
  <si>
    <t>Le point de prélèvement est-il représentatif (homogenéisé, prélevé en plusieurs points représentatifs..)?</t>
  </si>
  <si>
    <t>L'étanchéité, la propreté et l'état d'entretien de l'organe de mesure, des capteurs associés, des canaux d'approche et de fuite sont-ils satisfaisants ?</t>
  </si>
  <si>
    <t>Répondre si une mesure comparative est impossible ou que l'écart est entre 5 et 10%:
Est-ce qu'un bilan eau (entrée / sortie ou autre) peut-être établi, et est-il cohérent (EMT ± 10 %)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</si>
  <si>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</si>
  <si>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</si>
  <si>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du clapet sont-ils satisfaisants ?</t>
  </si>
  <si>
    <t>La propreté et l'état d'entretien de la conduite et des capteurs associés, sont-ils satisfaisants ?</t>
  </si>
  <si>
    <t>Le capteur de mesure est-il adapté au type d'effluent et à l'environnement rencontrés (mousses, température, condensation, déchet etc..) et présente t-il un état de fonctionnement satisfaisant ?</t>
  </si>
  <si>
    <t>L'asservissement est-il adapté au contexte ?</t>
  </si>
  <si>
    <t>Le dispositif de prélèvement présente t-il un état de propreté et d'entretien satisfaisant ?</t>
  </si>
  <si>
    <t xml:space="preserve">Le fonctionnement hydraulique, en amont et en aval, est-il satisfaisant ? </t>
  </si>
  <si>
    <t>Répondre si une mesure comparative est impossible ou que l'écart est entre 5 et 10% :
Est-ce qu'un contrôle électronique du débitmètre a été réalisé, et le rapport atteste-t-il d'un bon fonctionnement ?</t>
  </si>
  <si>
    <t>Répondre si une mesure comparative est impossible ou que l'écart est entre 10 et 20%:
Est-ce qu'un contrôle électronique du débitmètre a été réalisé, et le rapport atteste-t-il d'un bon fonctionnement ?</t>
  </si>
  <si>
    <t xml:space="preserve">Le fonctionnement hydraulique de l'organe de mesure, en amont et en aval, est-il satisfaisant ? </t>
  </si>
  <si>
    <t>Le fonctionnement hydraulique, en amont et en aval, est-il satisfaisant vis-à-vis de l'équipement en place ?
Si impossibilité de se prononcer = Vide
Si oui = Validé
Si non = Non validé
Si doute = Validé avec réserve</t>
  </si>
  <si>
    <t xml:space="preserve">L'écart entre d'une part les résultats de mesures obtenus à partir des dispositifs en place* et ceux mesurés par l'organisme de contrôle d'autre part est-il :
     ≤ à 10% pour la durée totalisée (à minima sur 20min ou 4 pas d'enregistrement)
     ≤ à +/- 1 évènement pour le nb d'évènements simulés (à minima 5 évènements) 
* Pour les données de totalisation : valeurs enregistrées en supervision ou équivalence en fonction de l'origine des données SANDRE </t>
  </si>
  <si>
    <t>La vitesse d'aspiration, y compris celle de la boucle primaire, est-elle de ≥ 0,5 m/s ?</t>
  </si>
  <si>
    <t>Pour les prélèvements réalisés sur des eaux réutilisées (A8), la stérilisation du robinet a-t-elle été effectuée?</t>
  </si>
  <si>
    <t xml:space="preserve">Le capteur de mesure est-il adapté au type d'effluent et à l'environnement rencontrés (mousses, températures, déchets, etc...) et présente t-il un état de fonctionnement satisfaisant ?
L'implantation du capteur respecte t-elle les normes en vigueur et/ou les prescriptions des constructeurs ? </t>
  </si>
  <si>
    <t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t>
  </si>
  <si>
    <t>L'inclinomètre est-il adapté à l'environnement rencontrés et présente t-il un état de fonctionnement satisfaisant ?</t>
  </si>
  <si>
    <t>En période de déversement, le pas de temps est-il inférieur ou égal à 5min?</t>
  </si>
  <si>
    <t>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t>
  </si>
  <si>
    <t>La loi hydraulique utilisée Q=f(h), est-elle correctement paramétrée et cohérente avec les caractéristiques de l'organe de mesure ?</t>
  </si>
  <si>
    <t>Si le débit est nul, le contrôle du zéro est-il cohérent ?
(si impossibilité d'avoir un débit nul =&gt; saisir "validé" et noter un commentaire).</t>
  </si>
  <si>
    <t>La loi hydraulique utilisée, est-elle correctement paramétrée et cohérente avec les caractéristiques de l'organe de mesure ou de la modélisation pré-établie ?</t>
  </si>
  <si>
    <t>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t>
  </si>
  <si>
    <t>Les écarts entre d’une part les résultats de mesure d’angle obtenus à partir des dispositifs en place (sur 3 angles représentatifs du fonctionnement habituels + le 0 hydraulique) et ceux mesurés par l’organisme de contrôle d’autre part (à partir des étalons) sont-ils tous ≤ +/-0.5° ?</t>
  </si>
  <si>
    <t>Question à répondre si une mesure comparative est impossible ou que l'écart est entre 5 et 10%.
Si un bilan eau (entrée / sortie  ou autre) ou une mesure comparative indirecte (injection d'un volume d'eau) peut-être établi et, est-il cohérent (EMT (**) ≤ 10 %) ?</t>
  </si>
  <si>
    <t>Existe t-il un dispositif de contrôle adapté pour le suivi en interne  ?</t>
  </si>
  <si>
    <t xml:space="preserve"> Les horaires de prélèvement et de totalisation des débits sont-ils synchronisés ?</t>
  </si>
  <si>
    <t>Existe-t-il un afficheur de proximité (Débit + Volume) ?</t>
  </si>
  <si>
    <t>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t>
  </si>
  <si>
    <t>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t>
  </si>
  <si>
    <t>Question à répondre si une mesure comparative est impossible ou que l'écart est entre 5 et 10%.
Si un contrôle électronique du débitmètre est assuré annuellement, le rapport atteste-t-il d'un bon fonctionnement?</t>
  </si>
  <si>
    <t>En période hors déversement, le pas de temps est-il inférieur ou égal à 15min?</t>
  </si>
  <si>
    <t>Existe t-il un dispositif de contrôle adapté pour le suivi  interne et un afficheur de proximité (Hauteur + Débit + Volume) ?</t>
  </si>
  <si>
    <t xml:space="preserve"> </t>
  </si>
  <si>
    <t>Existe t-il un dispositif de contrôle adapté pour le suivi en interne  et un afficheur de proximité (Hauteur + Débit + Volume) ?</t>
  </si>
  <si>
    <t>Existe t-il un dispositif de contrôle adapté pour le suivi en interne  et un afficheur de proximité (Angle + Débit + Volume) ?</t>
  </si>
  <si>
    <t>Existe t-il un dispositif de contrôle adapté pour le suivi en interne  et un afficheur de proximité (Vitesse + Hauteur + Débit + Volume) ?</t>
  </si>
  <si>
    <t>L'écart entre le volume théorique et le volume prélevé est-il ≤ à 10% ?</t>
  </si>
  <si>
    <t>LISTE_1</t>
  </si>
  <si>
    <t>LISTE_3</t>
  </si>
  <si>
    <t>LISTE_2</t>
  </si>
  <si>
    <t>LISTE_5</t>
  </si>
  <si>
    <t>Validé</t>
  </si>
  <si>
    <t>Informations sur les équipements en place</t>
  </si>
  <si>
    <t>pas forcément à conserver</t>
  </si>
  <si>
    <t>Commun à tous les points</t>
  </si>
  <si>
    <t>renommer la feuille en fractionnent, transport</t>
  </si>
  <si>
    <t>commun à tous les points</t>
  </si>
  <si>
    <t>Analyses rendues sous agrément du ministère de l'environnement</t>
  </si>
  <si>
    <r>
      <t xml:space="preserve">Note forcée à </t>
    </r>
    <r>
      <rPr>
        <b/>
        <sz val="9"/>
        <rFont val="Arial"/>
        <family val="2"/>
      </rPr>
      <t>10</t>
    </r>
    <r>
      <rPr>
        <sz val="9"/>
        <rFont val="Arial"/>
        <family val="2"/>
      </rPr>
      <t xml:space="preserve"> en cas de rendu </t>
    </r>
    <r>
      <rPr>
        <b/>
        <sz val="9"/>
        <rFont val="Arial"/>
        <family val="2"/>
      </rPr>
      <t>sous agrément</t>
    </r>
  </si>
  <si>
    <t>Pondération</t>
  </si>
  <si>
    <t>Liste</t>
  </si>
  <si>
    <t>Information complémentaire :
Organe de mesure : venturi, lame, boite d'engouffremment,…
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</si>
  <si>
    <t>Information complémentaire
Organe de mesure : venturi, lame, boite d'engouffremment,…
Pour les canaux : les conditions concernent les canaux d'approche et de fuite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</si>
  <si>
    <t xml:space="preserve">Information complémentaire
Les traces de mises en charges peuvent être un indice pour évaluer ce critère.
L'évaluation de ce critère n'est pas obligatoire dans le cas d'absence d'écoulement. </t>
  </si>
  <si>
    <t>Information complémentaire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</si>
  <si>
    <t>Information complémentaire
En industrie, la comparaison des volumes totalisés est évaluée par une mesure comparative.
En collectivité, la méthode sera appréciée par le contrôleur</t>
  </si>
  <si>
    <t>Information complémentaire :
Organe de mesure : venturi, lame, boite d'engouffremment,…
Pour les canaux : les conditions concernent les canaux d'approche et de fuite. L'étanchéité des organes fait partie intégrante de ce critère.
La vérification des conditions initiales d'implantation est à réaliser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</si>
  <si>
    <t>Ce point est-il associé à une mesure de débit? (Exemple : détection de surverse modifant la fréquence du pas d'enregistrement lors de surverse ou mesure installée en redondance)</t>
  </si>
  <si>
    <t xml:space="preserve">Si une mesure comparative est possible, l'écart entre les résultats de mesures obtenus sur le point de mesure, et de manière déportée d'une part, et par l'organisme de contrôle d'autre part, est-il cohérent (EMT ± 5%) ? Pour les volumes &lt; 10 m3, le fonctionnement sera apprécié par l'intervenant.
</t>
  </si>
  <si>
    <t xml:space="preserve">Si une mesure comparative est possible, l'écart entre les résultats de mesures obtenus sur le point de mesure, et de manière déportée d'une part, et par l'organisme de contrôle d'autre part, est-il cohérent (EMT ± 10%) ? Pour les volumes &lt; 10 m3, le fonctionnement sera apprécié par l'intervenant.
</t>
  </si>
  <si>
    <t>Répondre si une mesure comparative est impossible ou que l'écart est entre 10 et 20%:
Est-ce qu'un calcul de volume de pompage de boue peut-être établi, et est-il cohérent (EMT ± 20 %) ?</t>
  </si>
  <si>
    <t>Le volume de prélèvement par cycle est-il ≥ à 50 ml et est-il répétable à ± 5 % ?</t>
  </si>
  <si>
    <t>Si une mesure comparative directe est possible, l'écart (*) entre les résultats de mesures obtenus sur le point de mesure et de manière déportée d'une part, et par l'organisme de contrôle d'autre part, est-il &lt; 5% ? (file eau)
Pour les débits &lt; 10 m3, le fonctionnement sera apprécié par l'intervenant
Si mesure comparative impossible = Sans objet
Si &lt;5% = Validé
Si &gt;5% = Non validé</t>
  </si>
  <si>
    <t>Répondre si une mesure comparative est impossible ou que l'écart est entre 5 et 10%.
Si un étalonnage du débitmètre par un laboratoire accrédité est régulièrement réalisé (&lt;7ans), le rapport atteste-t-il d'un bon fonctionnement?</t>
  </si>
  <si>
    <t>Si une mesure comparative directe est possible, l'écart (*) entre les résultats de mesures obtenus sur le point de mesure et de manière déportée d'une part, et par l'organisme de contrôle d'autre part, est-il entre  5% et 10% ? (file eau)
Si mesure comparative impossible = Sans objet
Si &lt;10% = Validé
Si &gt;10% = Non validé (passer ensuite directement à la question 9)</t>
  </si>
  <si>
    <t>Pour les volumes supérieurs à 50m3, l'écart entre d'une part les résultats de mesures obtenus à partir des dispositifs en place et ceux mesurés par l'organisme de contrôle d'autre part est-il ≤ 5% ?  
Pour les volumes inférieurs à 50m3, l'écart est-il ≤ 10% ?
Pour les volumes &lt;10 m3, le fonctionnement sera apprécié par l'intervenant.</t>
  </si>
  <si>
    <t>La température de l'enceinte de prélèvement est-elle adaptée? Si elle est réfrigérée, sa température est-elle maîtrisée à 5°C ± 3°C ?</t>
  </si>
  <si>
    <t>Information complémentaire :
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</si>
  <si>
    <t>MOUGEL Romain:
Il n'existe pas de norme sur la mesure du temps?
"Repecte-t-elle les règles de l'art"?</t>
  </si>
  <si>
    <t>Information complémentaire
Organe de mesure : venturi, lame, boite d'engouffremment,…
Pour les canaux : le dimensionnement concernent également les canaux d'approche et de fuite</t>
  </si>
  <si>
    <t>Information complémentaire
Organe de mesure : venturi, lame, boite d'engouffremment,…
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"bouger".</t>
  </si>
  <si>
    <t xml:space="preserve">MOUGEL Romain:
≥50 mL?
Fidélité ≤ 5%
Exactitude ≤ 10%
Sur au moins 3 essais
</t>
  </si>
  <si>
    <t>MOUGEL Romain:
D’où viennent ces critères?
Référence?</t>
  </si>
  <si>
    <t xml:space="preserve">GLUCHOWSKI Guillaume:
Nécessité de définir clairement ce qui est constitutif d'un "évènement exceptionnel" </t>
  </si>
  <si>
    <t xml:space="preserve">flefebvre: le préleveur est mis en service pendant le contrôle ?
</t>
  </si>
  <si>
    <t>Description</t>
  </si>
  <si>
    <t>Critères d'évaluation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</si>
</sst>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6"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2"/>
      <color rgb="FFFFFFFF"/>
      <name val="Arial"/>
      <family val="2"/>
    </font>
  </fonts>
  <fills count="22">
    <fill>
      <patternFill patternType="none"/>
    </fill>
    <fill>
      <patternFill patternType="gray125"/>
    </fill>
    <fill>
      <patternFill patternType="solid">
        <fgColor theme="0" tint="-0.14999847407452621"/>
        <bgColor indexed="64"/>
      </patternFill>
    </fill>
    <fill>
      <patternFill patternType="solid">
        <fgColor rgb="FF008080"/>
        <bgColor indexed="64"/>
      </patternFill>
    </fill>
    <fill>
      <patternFill patternType="solid">
        <fgColor indexed="4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tint="-0.499984740745262"/>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lightDown">
        <bgColor theme="0" tint="-0.14996795556505021"/>
      </patternFill>
    </fill>
    <fill>
      <patternFill patternType="solid">
        <fgColor rgb="FF006699"/>
        <bgColor indexed="64"/>
      </patternFill>
    </fill>
    <fill>
      <patternFill patternType="solid">
        <fgColor rgb="FF00B0AC"/>
        <bgColor indexed="64"/>
      </patternFill>
    </fill>
    <fill>
      <patternFill patternType="solid">
        <fgColor rgb="FFD9FFFF"/>
        <bgColor indexed="64"/>
      </patternFill>
    </fill>
    <fill>
      <patternFill patternType="solid">
        <fgColor rgb="FFFFFFFF"/>
        <bgColor rgb="FF000000"/>
      </patternFill>
    </fill>
    <fill>
      <patternFill patternType="solid">
        <fgColor indexed="22"/>
        <bgColor indexed="64"/>
      </patternFill>
    </fill>
    <fill>
      <patternFill patternType="solid">
        <fgColor indexed="9"/>
        <bgColor indexed="64"/>
      </patternFill>
    </fill>
  </fills>
  <borders count="13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right style="thick">
        <color rgb="FF000000"/>
      </right>
      <top/>
      <bottom/>
      <diagonal/>
    </border>
    <border>
      <left style="thin">
        <color rgb="FF000000"/>
      </left>
      <right style="thin">
        <color rgb="FF000000"/>
      </right>
      <top style="thin">
        <color rgb="FF000000"/>
      </top>
      <bottom style="thin">
        <color rgb="FF000000"/>
      </bottom>
      <diagonal/>
    </border>
    <border>
      <left/>
      <right/>
      <top/>
      <bottom style="thick">
        <color rgb="FF000000"/>
      </bottom>
      <diagonal/>
    </border>
    <border>
      <left/>
      <right style="thick">
        <color rgb="FF000000"/>
      </right>
      <top/>
      <bottom style="thick">
        <color rgb="FF000000"/>
      </bottom>
      <diagonal/>
    </border>
    <border>
      <left/>
      <right/>
      <top style="thick">
        <color rgb="FF000000"/>
      </top>
      <bottom/>
      <diagonal/>
    </border>
    <border>
      <left/>
      <right style="thick">
        <color rgb="FF000000"/>
      </right>
      <top style="thick">
        <color rgb="FF000000"/>
      </top>
      <bottom/>
      <diagonal/>
    </border>
    <border>
      <left style="thin">
        <color rgb="FF000000"/>
      </left>
      <right style="thick">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right style="thin">
        <color rgb="FF000000"/>
      </right>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
      <left style="medium">
        <color indexed="64"/>
      </left>
      <right style="medium">
        <color indexed="64"/>
      </right>
      <top/>
      <bottom style="thick">
        <color rgb="FF000000"/>
      </bottom>
      <diagonal/>
    </border>
    <border>
      <left style="medium">
        <color indexed="64"/>
      </left>
      <right style="medium">
        <color indexed="64"/>
      </right>
      <top/>
      <bottom style="thin">
        <color rgb="FF000000"/>
      </bottom>
      <diagonal/>
    </border>
  </borders>
  <cellStyleXfs count="3">
    <xf numFmtId="0" fontId="0" fillId="0" borderId="0"/>
    <xf numFmtId="0" fontId="14" fillId="0" borderId="0"/>
    <xf numFmtId="9" fontId="14" fillId="0" borderId="0" applyFont="0" applyFill="0" applyBorder="0" applyAlignment="0" applyProtection="0"/>
  </cellStyleXfs>
  <cellXfs count="588">
    <xf numFmtId="0" fontId="0" fillId="0" borderId="0" xfId="0"/>
    <xf numFmtId="0" fontId="8" fillId="5" borderId="3" xfId="0" applyFont="1" applyFill="1" applyBorder="1" applyAlignment="1" applyProtection="1">
      <alignment horizontal="left" vertical="top" wrapText="1"/>
      <protection hidden="1"/>
    </xf>
    <xf numFmtId="0" fontId="8" fillId="5" borderId="1" xfId="0" applyFont="1" applyFill="1" applyBorder="1" applyAlignment="1" applyProtection="1">
      <alignment horizontal="left" vertical="top" wrapText="1"/>
      <protection hidden="1"/>
    </xf>
    <xf numFmtId="0" fontId="8" fillId="5" borderId="2" xfId="0" applyFont="1" applyFill="1" applyBorder="1" applyAlignment="1" applyProtection="1">
      <alignment horizontal="left" vertical="top" wrapText="1"/>
      <protection hidden="1"/>
    </xf>
    <xf numFmtId="0" fontId="8" fillId="5" borderId="20" xfId="0" applyFont="1" applyFill="1" applyBorder="1" applyAlignment="1" applyProtection="1">
      <alignment horizontal="left" vertical="top" wrapText="1"/>
      <protection hidden="1"/>
    </xf>
    <xf numFmtId="0" fontId="14" fillId="0" borderId="0" xfId="1" applyAlignment="1">
      <alignment vertical="center"/>
    </xf>
    <xf numFmtId="0" fontId="5" fillId="2" borderId="42" xfId="1" applyFont="1" applyFill="1" applyBorder="1" applyAlignment="1" applyProtection="1">
      <alignment horizontal="right" vertical="center"/>
      <protection hidden="1"/>
    </xf>
    <xf numFmtId="0" fontId="5" fillId="2" borderId="42" xfId="1" applyFont="1" applyFill="1" applyBorder="1" applyAlignment="1" applyProtection="1">
      <alignment horizontal="center" vertical="center"/>
      <protection hidden="1"/>
    </xf>
    <xf numFmtId="0" fontId="28" fillId="3" borderId="0" xfId="1" applyFont="1" applyFill="1" applyAlignment="1" applyProtection="1">
      <alignment vertical="center"/>
      <protection hidden="1"/>
    </xf>
    <xf numFmtId="0" fontId="14" fillId="2" borderId="0" xfId="1" applyFill="1" applyAlignment="1" applyProtection="1">
      <alignment vertical="center"/>
      <protection hidden="1"/>
    </xf>
    <xf numFmtId="0" fontId="5" fillId="2" borderId="0" xfId="1" applyFont="1" applyFill="1" applyAlignment="1" applyProtection="1">
      <alignment horizontal="right" vertical="center"/>
      <protection hidden="1"/>
    </xf>
    <xf numFmtId="1" fontId="30" fillId="2" borderId="0" xfId="1" applyNumberFormat="1" applyFont="1" applyFill="1" applyAlignment="1" applyProtection="1">
      <alignment horizontal="center" vertical="center"/>
      <protection hidden="1"/>
    </xf>
    <xf numFmtId="0" fontId="5" fillId="2" borderId="0" xfId="1" applyFont="1" applyFill="1" applyAlignment="1" applyProtection="1">
      <alignment horizontal="center" vertical="center"/>
      <protection hidden="1"/>
    </xf>
    <xf numFmtId="1" fontId="2" fillId="2" borderId="0" xfId="1" applyNumberFormat="1" applyFont="1" applyFill="1" applyAlignment="1" applyProtection="1">
      <alignment horizontal="center" vertical="center"/>
      <protection hidden="1"/>
    </xf>
    <xf numFmtId="0" fontId="14" fillId="0" borderId="0" xfId="1" applyAlignment="1" applyProtection="1">
      <alignment vertical="center"/>
      <protection hidden="1"/>
    </xf>
    <xf numFmtId="0" fontId="5" fillId="0" borderId="4" xfId="1" applyFont="1" applyBorder="1" applyAlignment="1" applyProtection="1">
      <alignment horizontal="center" vertical="center"/>
      <protection locked="0"/>
    </xf>
    <xf numFmtId="0" fontId="8" fillId="5" borderId="0" xfId="0" applyFont="1" applyFill="1" applyAlignment="1" applyProtection="1">
      <alignment horizontal="left" vertical="top" wrapText="1"/>
      <protection hidden="1"/>
    </xf>
    <xf numFmtId="0" fontId="13" fillId="7" borderId="69" xfId="0" applyFont="1" applyFill="1" applyBorder="1" applyAlignment="1" applyProtection="1">
      <alignment horizontal="center" vertical="center"/>
      <protection locked="0"/>
    </xf>
    <xf numFmtId="0" fontId="8" fillId="5" borderId="63" xfId="0" applyFont="1" applyFill="1" applyBorder="1" applyAlignment="1" applyProtection="1">
      <alignment horizontal="left" vertical="top" wrapText="1"/>
      <protection hidden="1"/>
    </xf>
    <xf numFmtId="0" fontId="48" fillId="5" borderId="0" xfId="0" applyFont="1" applyFill="1" applyAlignment="1">
      <alignment horizontal="center" vertical="center" wrapText="1"/>
    </xf>
    <xf numFmtId="0" fontId="49" fillId="2" borderId="46" xfId="0" applyFont="1" applyFill="1" applyBorder="1" applyAlignment="1">
      <alignment horizontal="center" vertical="center" wrapText="1"/>
    </xf>
    <xf numFmtId="0" fontId="50" fillId="5" borderId="0" xfId="0" applyFont="1" applyFill="1" applyAlignment="1">
      <alignment horizontal="center" vertical="center" wrapText="1"/>
    </xf>
    <xf numFmtId="0" fontId="51" fillId="5" borderId="0" xfId="0" applyFont="1" applyFill="1" applyAlignment="1">
      <alignment vertical="center" wrapText="1"/>
    </xf>
    <xf numFmtId="0" fontId="51" fillId="5" borderId="0" xfId="0" applyFont="1" applyFill="1" applyAlignment="1">
      <alignment horizontal="center" vertical="center"/>
    </xf>
    <xf numFmtId="0" fontId="51" fillId="5" borderId="0" xfId="0" applyFont="1" applyFill="1" applyAlignment="1">
      <alignment vertical="center"/>
    </xf>
    <xf numFmtId="0" fontId="52" fillId="2" borderId="38" xfId="0" applyFont="1" applyFill="1" applyBorder="1" applyAlignment="1">
      <alignment horizontal="center" vertical="center"/>
    </xf>
    <xf numFmtId="0" fontId="46" fillId="0" borderId="0" xfId="0" applyFont="1" applyAlignment="1">
      <alignment vertical="center" wrapText="1"/>
    </xf>
    <xf numFmtId="14" fontId="31" fillId="5" borderId="0" xfId="0" applyNumberFormat="1" applyFont="1" applyFill="1" applyAlignment="1" applyProtection="1">
      <alignment vertical="center"/>
      <protection locked="0"/>
    </xf>
    <xf numFmtId="0" fontId="53" fillId="3" borderId="60" xfId="0" applyFont="1" applyFill="1" applyBorder="1" applyAlignment="1">
      <alignment horizontal="center" vertical="center" wrapText="1"/>
    </xf>
    <xf numFmtId="0" fontId="31" fillId="4" borderId="86" xfId="0" applyFont="1" applyFill="1" applyBorder="1" applyAlignment="1">
      <alignment horizontal="right" vertical="center" wrapText="1"/>
    </xf>
    <xf numFmtId="0" fontId="0" fillId="5"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55" fillId="5" borderId="50" xfId="0" applyFont="1" applyFill="1" applyBorder="1" applyAlignment="1">
      <alignment vertical="center" wrapText="1"/>
    </xf>
    <xf numFmtId="0" fontId="55" fillId="5" borderId="16" xfId="0" applyFont="1" applyFill="1" applyBorder="1" applyAlignment="1">
      <alignment vertical="center" wrapText="1"/>
    </xf>
    <xf numFmtId="0" fontId="55" fillId="5" borderId="50" xfId="0" applyFont="1" applyFill="1" applyBorder="1" applyAlignment="1">
      <alignment horizontal="justify" vertical="center" wrapText="1"/>
    </xf>
    <xf numFmtId="0" fontId="55" fillId="5" borderId="67" xfId="0" applyFont="1" applyFill="1" applyBorder="1" applyAlignment="1">
      <alignment horizontal="justify" vertical="center" wrapText="1"/>
    </xf>
    <xf numFmtId="0" fontId="56" fillId="0" borderId="0" xfId="0" applyFont="1"/>
    <xf numFmtId="0" fontId="56" fillId="0" borderId="0" xfId="0" quotePrefix="1" applyFont="1"/>
    <xf numFmtId="0" fontId="57" fillId="2" borderId="15" xfId="0" applyFont="1" applyFill="1" applyBorder="1" applyAlignment="1">
      <alignment horizontal="center" vertical="center"/>
    </xf>
    <xf numFmtId="0" fontId="60" fillId="2" borderId="0" xfId="1" applyFont="1" applyFill="1" applyAlignment="1" applyProtection="1">
      <alignment vertical="center"/>
      <protection hidden="1"/>
    </xf>
    <xf numFmtId="0" fontId="8" fillId="5" borderId="20" xfId="0" applyFont="1" applyFill="1" applyBorder="1" applyAlignment="1" applyProtection="1">
      <alignment horizontal="left" vertical="center" wrapText="1"/>
      <protection hidden="1"/>
    </xf>
    <xf numFmtId="0" fontId="8" fillId="5" borderId="2" xfId="0" applyFont="1" applyFill="1" applyBorder="1" applyAlignment="1" applyProtection="1">
      <alignment horizontal="left" vertical="center" wrapText="1"/>
      <protection hidden="1"/>
    </xf>
    <xf numFmtId="0" fontId="8" fillId="5" borderId="1" xfId="0" applyFont="1" applyFill="1" applyBorder="1" applyAlignment="1" applyProtection="1">
      <alignment horizontal="left" vertical="center" wrapText="1"/>
      <protection hidden="1"/>
    </xf>
    <xf numFmtId="0" fontId="8" fillId="5" borderId="63" xfId="0" applyFont="1" applyFill="1" applyBorder="1" applyAlignment="1" applyProtection="1">
      <alignment horizontal="left" vertical="center" wrapText="1"/>
      <protection hidden="1"/>
    </xf>
    <xf numFmtId="0" fontId="8" fillId="5" borderId="3" xfId="0" applyFont="1" applyFill="1" applyBorder="1" applyAlignment="1" applyProtection="1">
      <alignment horizontal="left" vertical="center" wrapText="1"/>
      <protection hidden="1"/>
    </xf>
    <xf numFmtId="0" fontId="8" fillId="5" borderId="0" xfId="0" applyFont="1" applyFill="1" applyAlignment="1" applyProtection="1">
      <alignment horizontal="left" vertical="center" wrapText="1"/>
      <protection hidden="1"/>
    </xf>
    <xf numFmtId="0" fontId="15" fillId="5" borderId="20" xfId="0" applyFont="1" applyFill="1" applyBorder="1" applyAlignment="1" applyProtection="1">
      <alignment horizontal="left" vertical="center" wrapText="1"/>
      <protection hidden="1"/>
    </xf>
    <xf numFmtId="0" fontId="15" fillId="5" borderId="2" xfId="0" applyFont="1" applyFill="1" applyBorder="1" applyAlignment="1" applyProtection="1">
      <alignment horizontal="left" vertical="center" wrapText="1"/>
      <protection hidden="1"/>
    </xf>
    <xf numFmtId="0" fontId="15" fillId="5" borderId="0" xfId="0" applyFont="1" applyFill="1" applyAlignment="1" applyProtection="1">
      <alignment horizontal="left" vertical="center" wrapText="1"/>
      <protection hidden="1"/>
    </xf>
    <xf numFmtId="0" fontId="49" fillId="15" borderId="29" xfId="0" applyFont="1" applyFill="1" applyBorder="1" applyAlignment="1">
      <alignment horizontal="center" vertical="center" wrapText="1"/>
    </xf>
    <xf numFmtId="0" fontId="65" fillId="3" borderId="38" xfId="0" applyFont="1" applyFill="1" applyBorder="1" applyAlignment="1">
      <alignment horizontal="center" vertical="center" wrapText="1"/>
    </xf>
    <xf numFmtId="0" fontId="57" fillId="2" borderId="41" xfId="0" applyFont="1" applyFill="1" applyBorder="1" applyAlignment="1">
      <alignment horizontal="center" vertical="center"/>
    </xf>
    <xf numFmtId="0" fontId="53" fillId="16" borderId="60" xfId="0" applyFont="1" applyFill="1" applyBorder="1" applyAlignment="1">
      <alignment horizontal="center" vertical="center" wrapText="1"/>
    </xf>
    <xf numFmtId="0" fontId="65" fillId="16" borderId="38" xfId="0" applyFont="1" applyFill="1" applyBorder="1" applyAlignment="1">
      <alignment horizontal="center" vertical="center" wrapText="1"/>
    </xf>
    <xf numFmtId="0" fontId="36" fillId="0" borderId="67" xfId="0" applyFont="1" applyBorder="1" applyAlignment="1">
      <alignment vertical="center" wrapText="1"/>
    </xf>
    <xf numFmtId="0" fontId="36" fillId="5" borderId="50" xfId="0" applyFont="1" applyFill="1" applyBorder="1" applyAlignment="1">
      <alignment horizontal="justify" vertical="center" wrapText="1"/>
    </xf>
    <xf numFmtId="0" fontId="36" fillId="5" borderId="67" xfId="0" applyFont="1" applyFill="1" applyBorder="1" applyAlignment="1">
      <alignment horizontal="justify" vertical="center" wrapText="1"/>
    </xf>
    <xf numFmtId="0" fontId="5" fillId="0" borderId="64" xfId="1" applyFont="1" applyBorder="1" applyAlignment="1" applyProtection="1">
      <alignment horizontal="center" vertical="center"/>
      <protection locked="0"/>
    </xf>
    <xf numFmtId="0" fontId="52" fillId="5" borderId="84" xfId="0" applyFont="1" applyFill="1" applyBorder="1" applyAlignment="1" applyProtection="1">
      <alignment horizontal="center" vertical="center"/>
      <protection locked="0"/>
    </xf>
    <xf numFmtId="0" fontId="51" fillId="5" borderId="51" xfId="0" applyFont="1" applyFill="1" applyBorder="1" applyAlignment="1" applyProtection="1">
      <alignment vertical="center"/>
      <protection locked="0"/>
    </xf>
    <xf numFmtId="0" fontId="51" fillId="5" borderId="40" xfId="0" applyFont="1" applyFill="1" applyBorder="1" applyAlignment="1" applyProtection="1">
      <alignment vertical="center"/>
      <protection locked="0"/>
    </xf>
    <xf numFmtId="0" fontId="51" fillId="5" borderId="84" xfId="0" applyFont="1" applyFill="1" applyBorder="1" applyAlignment="1" applyProtection="1">
      <alignment vertical="center"/>
      <protection locked="0"/>
    </xf>
    <xf numFmtId="0" fontId="50" fillId="5" borderId="18" xfId="0" applyFont="1" applyFill="1" applyBorder="1" applyAlignment="1" applyProtection="1">
      <alignment horizontal="center" vertical="center" wrapText="1"/>
      <protection locked="0"/>
    </xf>
    <xf numFmtId="0" fontId="52" fillId="5" borderId="84" xfId="0" applyFont="1" applyFill="1" applyBorder="1" applyAlignment="1" applyProtection="1">
      <alignment horizontal="left" vertical="center"/>
      <protection locked="0"/>
    </xf>
    <xf numFmtId="0" fontId="51" fillId="5" borderId="51" xfId="0" applyFont="1" applyFill="1" applyBorder="1" applyAlignment="1" applyProtection="1">
      <alignment horizontal="left" vertical="center"/>
      <protection locked="0"/>
    </xf>
    <xf numFmtId="0" fontId="51" fillId="5" borderId="40" xfId="0" applyFont="1" applyFill="1" applyBorder="1" applyAlignment="1" applyProtection="1">
      <alignment horizontal="left" vertical="center"/>
      <protection locked="0"/>
    </xf>
    <xf numFmtId="0" fontId="51" fillId="0" borderId="51" xfId="0" applyFont="1" applyBorder="1" applyAlignment="1" applyProtection="1">
      <alignment horizontal="left" vertical="center"/>
      <protection locked="0"/>
    </xf>
    <xf numFmtId="0" fontId="51" fillId="0" borderId="108" xfId="0" applyFont="1" applyBorder="1" applyAlignment="1" applyProtection="1">
      <alignment horizontal="left" vertical="center"/>
      <protection locked="0"/>
    </xf>
    <xf numFmtId="0" fontId="50" fillId="5" borderId="17" xfId="0" applyFont="1" applyFill="1" applyBorder="1" applyAlignment="1" applyProtection="1">
      <alignment horizontal="center" vertical="center" wrapText="1"/>
      <protection locked="0"/>
    </xf>
    <xf numFmtId="0" fontId="51" fillId="0" borderId="84" xfId="0" applyFont="1" applyBorder="1" applyAlignment="1" applyProtection="1">
      <alignment horizontal="left" vertical="center"/>
      <protection locked="0"/>
    </xf>
    <xf numFmtId="0" fontId="52" fillId="5" borderId="40" xfId="0" applyFont="1" applyFill="1" applyBorder="1" applyAlignment="1" applyProtection="1">
      <alignment horizontal="left" vertical="center"/>
      <protection locked="0"/>
    </xf>
    <xf numFmtId="0" fontId="51" fillId="5" borderId="84" xfId="0" applyFont="1" applyFill="1" applyBorder="1" applyAlignment="1" applyProtection="1">
      <alignment horizontal="left" vertical="center"/>
      <protection locked="0"/>
    </xf>
    <xf numFmtId="0" fontId="68" fillId="0" borderId="4" xfId="0" applyFont="1" applyBorder="1" applyAlignment="1" applyProtection="1">
      <alignment horizontal="center" vertical="center" wrapText="1"/>
      <protection locked="0"/>
    </xf>
    <xf numFmtId="164" fontId="57" fillId="5" borderId="113" xfId="0" applyNumberFormat="1" applyFont="1" applyFill="1" applyBorder="1" applyAlignment="1" applyProtection="1">
      <alignment horizontal="center" vertical="center" wrapText="1"/>
      <protection locked="0"/>
    </xf>
    <xf numFmtId="164" fontId="57" fillId="5" borderId="114" xfId="0" applyNumberFormat="1" applyFont="1" applyFill="1" applyBorder="1" applyAlignment="1" applyProtection="1">
      <alignment horizontal="center" vertical="center" wrapText="1"/>
      <protection locked="0"/>
    </xf>
    <xf numFmtId="164" fontId="50" fillId="5" borderId="115" xfId="0" applyNumberFormat="1" applyFont="1" applyFill="1" applyBorder="1" applyAlignment="1" applyProtection="1">
      <alignment horizontal="center" vertical="center" wrapText="1"/>
      <protection locked="0"/>
    </xf>
    <xf numFmtId="0" fontId="50" fillId="5" borderId="34" xfId="0" applyFont="1" applyFill="1" applyBorder="1" applyAlignment="1" applyProtection="1">
      <alignment horizontal="center" vertical="center"/>
      <protection locked="0"/>
    </xf>
    <xf numFmtId="0" fontId="69" fillId="5" borderId="34" xfId="0" applyFont="1" applyFill="1" applyBorder="1" applyAlignment="1" applyProtection="1">
      <alignment horizontal="center" vertical="center"/>
      <protection locked="0"/>
    </xf>
    <xf numFmtId="0" fontId="50" fillId="5" borderId="95" xfId="0" applyFont="1" applyFill="1" applyBorder="1" applyAlignment="1" applyProtection="1">
      <alignment horizontal="center" vertical="center"/>
      <protection locked="0"/>
    </xf>
    <xf numFmtId="0" fontId="14" fillId="2" borderId="0" xfId="1" applyFill="1" applyAlignment="1">
      <alignment vertical="center"/>
    </xf>
    <xf numFmtId="0" fontId="28" fillId="2" borderId="0" xfId="1" applyFont="1" applyFill="1" applyAlignment="1">
      <alignment vertical="center"/>
    </xf>
    <xf numFmtId="0" fontId="27" fillId="2" borderId="0" xfId="1" applyFont="1" applyFill="1" applyAlignment="1">
      <alignment vertical="center"/>
    </xf>
    <xf numFmtId="0" fontId="21" fillId="2" borderId="0" xfId="1" applyFont="1" applyFill="1" applyAlignment="1">
      <alignment vertical="center"/>
    </xf>
    <xf numFmtId="0" fontId="62" fillId="2" borderId="0" xfId="1" applyFont="1" applyFill="1" applyAlignment="1">
      <alignment horizontal="left" vertical="center"/>
    </xf>
    <xf numFmtId="0" fontId="27" fillId="2" borderId="0" xfId="1" applyFont="1" applyFill="1" applyAlignment="1">
      <alignment horizontal="right" vertical="center"/>
    </xf>
    <xf numFmtId="0" fontId="27" fillId="2" borderId="0" xfId="1" applyFont="1" applyFill="1" applyAlignment="1">
      <alignment horizontal="center" vertical="center"/>
    </xf>
    <xf numFmtId="0" fontId="5" fillId="2" borderId="0" xfId="1" applyFont="1" applyFill="1" applyAlignment="1">
      <alignment wrapText="1"/>
    </xf>
    <xf numFmtId="0" fontId="5" fillId="2" borderId="0" xfId="1" applyFont="1" applyFill="1" applyAlignment="1">
      <alignment vertical="center" wrapText="1"/>
    </xf>
    <xf numFmtId="0" fontId="14" fillId="2" borderId="0" xfId="1" applyFill="1"/>
    <xf numFmtId="0" fontId="14" fillId="8" borderId="0" xfId="1" applyFill="1" applyAlignment="1">
      <alignment vertical="center"/>
    </xf>
    <xf numFmtId="0" fontId="11" fillId="3" borderId="109" xfId="0" applyFont="1" applyFill="1" applyBorder="1" applyAlignment="1">
      <alignment horizontal="center" vertical="center" wrapText="1"/>
    </xf>
    <xf numFmtId="0" fontId="33" fillId="3" borderId="0" xfId="1" applyFont="1" applyFill="1" applyAlignment="1">
      <alignment horizontal="center" vertical="center"/>
    </xf>
    <xf numFmtId="0" fontId="11" fillId="3" borderId="66" xfId="0" applyFont="1" applyFill="1" applyBorder="1" applyAlignment="1">
      <alignment horizontal="center" vertical="center" wrapText="1"/>
    </xf>
    <xf numFmtId="164" fontId="5" fillId="2" borderId="0" xfId="1" quotePrefix="1" applyNumberFormat="1" applyFont="1" applyFill="1" applyAlignment="1">
      <alignment horizontal="center" vertical="center"/>
    </xf>
    <xf numFmtId="0" fontId="34" fillId="2" borderId="0" xfId="1" applyFont="1" applyFill="1" applyAlignment="1">
      <alignment vertical="center"/>
    </xf>
    <xf numFmtId="0" fontId="28" fillId="17" borderId="0" xfId="1" applyFont="1" applyFill="1" applyAlignment="1" applyProtection="1">
      <alignment vertical="center"/>
      <protection hidden="1"/>
    </xf>
    <xf numFmtId="0" fontId="62" fillId="2" borderId="0" xfId="1" applyFont="1" applyFill="1" applyAlignment="1">
      <alignment vertical="center"/>
    </xf>
    <xf numFmtId="0" fontId="15" fillId="5" borderId="20" xfId="0" applyFont="1" applyFill="1" applyBorder="1" applyAlignment="1" applyProtection="1">
      <alignment horizontal="left" vertical="top" wrapText="1"/>
      <protection hidden="1"/>
    </xf>
    <xf numFmtId="0" fontId="15" fillId="5" borderId="2" xfId="0" applyFont="1" applyFill="1" applyBorder="1" applyAlignment="1" applyProtection="1">
      <alignment horizontal="left" vertical="top" wrapText="1"/>
      <protection hidden="1"/>
    </xf>
    <xf numFmtId="0" fontId="15" fillId="5" borderId="0" xfId="0" applyFont="1" applyFill="1" applyAlignment="1" applyProtection="1">
      <alignment horizontal="left" vertical="top" wrapText="1"/>
      <protection hidden="1"/>
    </xf>
    <xf numFmtId="1" fontId="5" fillId="2" borderId="4" xfId="1" applyNumberFormat="1" applyFont="1" applyFill="1" applyBorder="1" applyAlignment="1" applyProtection="1">
      <alignment horizontal="center" vertical="center"/>
      <protection hidden="1"/>
    </xf>
    <xf numFmtId="0" fontId="14" fillId="2" borderId="4" xfId="1" applyFill="1" applyBorder="1" applyAlignment="1" applyProtection="1">
      <alignment horizontal="center" vertical="center"/>
      <protection hidden="1"/>
    </xf>
    <xf numFmtId="0" fontId="14" fillId="2" borderId="64" xfId="1" applyFill="1" applyBorder="1" applyAlignment="1" applyProtection="1">
      <alignment horizontal="center" vertical="center"/>
      <protection hidden="1"/>
    </xf>
    <xf numFmtId="0" fontId="40" fillId="7" borderId="31" xfId="0" applyFont="1" applyFill="1" applyBorder="1" applyAlignment="1" applyProtection="1">
      <alignment horizontal="center"/>
      <protection hidden="1"/>
    </xf>
    <xf numFmtId="0" fontId="13" fillId="7" borderId="12"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41" fillId="7" borderId="34" xfId="0" applyFont="1" applyFill="1" applyBorder="1" applyAlignment="1" applyProtection="1">
      <alignment horizontal="center"/>
      <protection hidden="1"/>
    </xf>
    <xf numFmtId="0" fontId="13" fillId="7" borderId="18" xfId="0" applyFont="1" applyFill="1" applyBorder="1" applyAlignment="1" applyProtection="1">
      <alignment horizontal="center" vertical="center"/>
      <protection hidden="1"/>
    </xf>
    <xf numFmtId="0" fontId="9" fillId="7" borderId="18"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1" fillId="5" borderId="35" xfId="0" applyFont="1" applyFill="1" applyBorder="1" applyAlignment="1" applyProtection="1">
      <alignment horizontal="center" vertical="center"/>
      <protection hidden="1"/>
    </xf>
    <xf numFmtId="0" fontId="59" fillId="2" borderId="42" xfId="0" applyFont="1" applyFill="1" applyBorder="1" applyAlignment="1" applyProtection="1">
      <alignment vertical="center" wrapText="1"/>
      <protection hidden="1"/>
    </xf>
    <xf numFmtId="0" fontId="6" fillId="2" borderId="0" xfId="0" applyFont="1" applyFill="1" applyProtection="1">
      <protection hidden="1"/>
    </xf>
    <xf numFmtId="0" fontId="17" fillId="2" borderId="0" xfId="0" applyFont="1" applyFill="1" applyAlignment="1" applyProtection="1">
      <alignment vertical="center"/>
      <protection hidden="1"/>
    </xf>
    <xf numFmtId="0" fontId="24" fillId="2" borderId="0" xfId="0" applyFont="1" applyFill="1" applyProtection="1">
      <protection hidden="1"/>
    </xf>
    <xf numFmtId="0" fontId="15" fillId="2" borderId="0" xfId="0" applyFont="1" applyFill="1" applyAlignment="1" applyProtection="1">
      <alignment wrapText="1"/>
      <protection hidden="1"/>
    </xf>
    <xf numFmtId="0" fontId="38" fillId="2" borderId="0" xfId="0" applyFont="1" applyFill="1" applyProtection="1">
      <protection hidden="1"/>
    </xf>
    <xf numFmtId="0" fontId="23" fillId="2" borderId="0" xfId="0" applyFont="1" applyFill="1" applyProtection="1">
      <protection hidden="1"/>
    </xf>
    <xf numFmtId="0" fontId="37" fillId="2" borderId="0" xfId="0" applyFont="1" applyFill="1" applyAlignment="1" applyProtection="1">
      <alignment horizontal="center" wrapText="1"/>
      <protection hidden="1"/>
    </xf>
    <xf numFmtId="1" fontId="0" fillId="2" borderId="0" xfId="0" applyNumberFormat="1" applyFill="1" applyAlignment="1" applyProtection="1">
      <alignment horizontal="center" vertical="center"/>
      <protection hidden="1"/>
    </xf>
    <xf numFmtId="0" fontId="0" fillId="2" borderId="0" xfId="0" applyFill="1" applyAlignment="1" applyProtection="1">
      <alignment horizontal="left" vertical="center"/>
      <protection hidden="1"/>
    </xf>
    <xf numFmtId="0" fontId="67" fillId="2" borderId="0" xfId="0" applyFont="1" applyFill="1" applyAlignment="1" applyProtection="1">
      <alignment horizontal="left"/>
      <protection hidden="1"/>
    </xf>
    <xf numFmtId="0" fontId="11" fillId="17" borderId="57" xfId="0" applyFont="1" applyFill="1" applyBorder="1" applyAlignment="1" applyProtection="1">
      <alignment horizontal="center" vertical="center" textRotation="90" wrapText="1"/>
      <protection hidden="1"/>
    </xf>
    <xf numFmtId="0" fontId="11" fillId="17" borderId="58" xfId="0" applyFont="1" applyFill="1" applyBorder="1" applyAlignment="1" applyProtection="1">
      <alignment horizontal="center" vertical="center" textRotation="90" wrapText="1"/>
      <protection hidden="1"/>
    </xf>
    <xf numFmtId="0" fontId="11" fillId="17" borderId="7" xfId="0" applyFont="1" applyFill="1" applyBorder="1" applyAlignment="1" applyProtection="1">
      <alignment horizontal="center" vertical="center" textRotation="90" wrapText="1"/>
      <protection hidden="1"/>
    </xf>
    <xf numFmtId="0" fontId="8" fillId="2" borderId="0" xfId="0" applyFont="1" applyFill="1" applyProtection="1">
      <protection hidden="1"/>
    </xf>
    <xf numFmtId="0" fontId="5" fillId="2" borderId="0" xfId="0" applyFont="1" applyFill="1" applyProtection="1">
      <protection hidden="1"/>
    </xf>
    <xf numFmtId="0" fontId="7" fillId="17" borderId="27" xfId="0" applyFont="1" applyFill="1" applyBorder="1" applyAlignment="1" applyProtection="1">
      <alignment horizontal="center" vertical="center" wrapText="1"/>
      <protection hidden="1"/>
    </xf>
    <xf numFmtId="0" fontId="7" fillId="17" borderId="27" xfId="0" applyFont="1" applyFill="1" applyBorder="1" applyAlignment="1" applyProtection="1">
      <alignment vertical="center" wrapText="1"/>
      <protection hidden="1"/>
    </xf>
    <xf numFmtId="0" fontId="14" fillId="7" borderId="12" xfId="0" applyFont="1" applyFill="1" applyBorder="1" applyAlignment="1" applyProtection="1">
      <alignment horizontal="center" vertical="center" wrapText="1"/>
      <protection hidden="1"/>
    </xf>
    <xf numFmtId="0" fontId="14" fillId="7" borderId="18" xfId="0" applyFont="1" applyFill="1" applyBorder="1" applyAlignment="1" applyProtection="1">
      <alignment horizontal="center" vertical="center" wrapText="1"/>
      <protection hidden="1"/>
    </xf>
    <xf numFmtId="164" fontId="5" fillId="5" borderId="12" xfId="0" applyNumberFormat="1" applyFont="1" applyFill="1" applyBorder="1" applyAlignment="1" applyProtection="1">
      <alignment horizontal="center" vertical="center" wrapText="1"/>
      <protection locked="0" hidden="1"/>
    </xf>
    <xf numFmtId="164" fontId="5" fillId="5" borderId="93" xfId="0" applyNumberFormat="1" applyFont="1" applyFill="1" applyBorder="1" applyAlignment="1" applyProtection="1">
      <alignment horizontal="center" vertical="center" wrapText="1"/>
      <protection locked="0" hidden="1"/>
    </xf>
    <xf numFmtId="0" fontId="39" fillId="0" borderId="0" xfId="0" applyFont="1" applyProtection="1">
      <protection hidden="1"/>
    </xf>
    <xf numFmtId="0" fontId="0" fillId="0" borderId="0" xfId="0" applyAlignment="1" applyProtection="1">
      <alignment horizontal="center" vertical="center"/>
      <protection hidden="1"/>
    </xf>
    <xf numFmtId="0" fontId="59" fillId="0" borderId="0" xfId="0" applyFont="1" applyProtection="1">
      <protection hidden="1"/>
    </xf>
    <xf numFmtId="0" fontId="19" fillId="0" borderId="44" xfId="0" applyFont="1" applyBorder="1" applyAlignment="1" applyProtection="1">
      <alignment horizontal="right" vertical="center"/>
      <protection hidden="1"/>
    </xf>
    <xf numFmtId="0" fontId="19" fillId="0" borderId="0" xfId="0" applyFont="1" applyAlignment="1" applyProtection="1">
      <alignment horizontal="center" vertical="center"/>
      <protection hidden="1"/>
    </xf>
    <xf numFmtId="0" fontId="0" fillId="0" borderId="53" xfId="0" applyBorder="1" applyProtection="1">
      <protection hidden="1"/>
    </xf>
    <xf numFmtId="0" fontId="0" fillId="0" borderId="45" xfId="0" applyBorder="1" applyProtection="1">
      <protection hidden="1"/>
    </xf>
    <xf numFmtId="0" fontId="19" fillId="0" borderId="20" xfId="0" applyFont="1" applyBorder="1" applyAlignment="1" applyProtection="1">
      <alignment horizontal="center" vertical="center"/>
      <protection hidden="1"/>
    </xf>
    <xf numFmtId="0" fontId="19" fillId="0" borderId="53" xfId="0" applyFont="1" applyBorder="1" applyAlignment="1" applyProtection="1">
      <alignment horizontal="center" vertical="center"/>
      <protection hidden="1"/>
    </xf>
    <xf numFmtId="0" fontId="10" fillId="3" borderId="74" xfId="0" applyFont="1" applyFill="1" applyBorder="1" applyAlignment="1" applyProtection="1">
      <alignment horizontal="center" vertical="center" wrapText="1"/>
      <protection hidden="1"/>
    </xf>
    <xf numFmtId="0" fontId="10" fillId="3" borderId="105" xfId="0" applyFont="1" applyFill="1" applyBorder="1" applyAlignment="1" applyProtection="1">
      <alignment horizontal="center" vertical="center" wrapText="1"/>
      <protection hidden="1"/>
    </xf>
    <xf numFmtId="0" fontId="15" fillId="0" borderId="2" xfId="0" applyFont="1" applyBorder="1" applyAlignment="1" applyProtection="1">
      <alignment wrapText="1"/>
      <protection hidden="1"/>
    </xf>
    <xf numFmtId="0" fontId="10" fillId="3" borderId="51" xfId="0" applyFont="1" applyFill="1" applyBorder="1" applyAlignment="1" applyProtection="1">
      <alignment horizontal="center" vertical="center" wrapText="1"/>
      <protection hidden="1"/>
    </xf>
    <xf numFmtId="0" fontId="15" fillId="0" borderId="0" xfId="0" applyFont="1" applyAlignment="1" applyProtection="1">
      <alignment wrapText="1"/>
      <protection hidden="1"/>
    </xf>
    <xf numFmtId="0" fontId="44" fillId="2" borderId="85" xfId="0" applyFont="1" applyFill="1" applyBorder="1" applyAlignment="1" applyProtection="1">
      <alignment horizontal="center" vertical="center"/>
      <protection hidden="1"/>
    </xf>
    <xf numFmtId="0" fontId="15" fillId="5" borderId="2" xfId="0" applyFont="1" applyFill="1" applyBorder="1" applyAlignment="1" applyProtection="1">
      <alignment horizontal="center" vertical="center" textRotation="90"/>
      <protection hidden="1"/>
    </xf>
    <xf numFmtId="0" fontId="20" fillId="5" borderId="51" xfId="0" applyFont="1" applyFill="1" applyBorder="1" applyAlignment="1" applyProtection="1">
      <alignment horizontal="center" vertical="center"/>
      <protection hidden="1"/>
    </xf>
    <xf numFmtId="0" fontId="3" fillId="0" borderId="51" xfId="0" applyFont="1" applyBorder="1" applyProtection="1">
      <protection hidden="1"/>
    </xf>
    <xf numFmtId="0" fontId="15" fillId="5" borderId="0" xfId="0" applyFont="1" applyFill="1" applyAlignment="1" applyProtection="1">
      <alignment horizontal="center" vertical="center" textRotation="90"/>
      <protection hidden="1"/>
    </xf>
    <xf numFmtId="0" fontId="44" fillId="2" borderId="47" xfId="0" applyFont="1" applyFill="1" applyBorder="1" applyAlignment="1" applyProtection="1">
      <alignment horizontal="center" vertical="center"/>
      <protection hidden="1"/>
    </xf>
    <xf numFmtId="0" fontId="20" fillId="0" borderId="51" xfId="0" applyFont="1" applyBorder="1" applyAlignment="1" applyProtection="1">
      <alignment horizontal="center" vertical="center"/>
      <protection hidden="1"/>
    </xf>
    <xf numFmtId="0" fontId="10" fillId="3" borderId="73" xfId="0" applyFont="1" applyFill="1" applyBorder="1" applyAlignment="1" applyProtection="1">
      <alignment horizontal="center" vertical="center" wrapText="1"/>
      <protection hidden="1"/>
    </xf>
    <xf numFmtId="0" fontId="10" fillId="3" borderId="104" xfId="0" applyFont="1" applyFill="1" applyBorder="1" applyAlignment="1" applyProtection="1">
      <alignment horizontal="center" vertical="center" wrapText="1"/>
      <protection hidden="1"/>
    </xf>
    <xf numFmtId="0" fontId="0" fillId="5" borderId="2" xfId="0" applyFill="1" applyBorder="1" applyAlignment="1" applyProtection="1">
      <alignment horizontal="center"/>
      <protection hidden="1"/>
    </xf>
    <xf numFmtId="0" fontId="0" fillId="5" borderId="0" xfId="0" applyFill="1" applyAlignment="1" applyProtection="1">
      <alignment horizontal="center"/>
      <protection hidden="1"/>
    </xf>
    <xf numFmtId="0" fontId="0" fillId="0" borderId="0" xfId="0" applyAlignment="1" applyProtection="1">
      <alignment horizontal="center"/>
      <protection hidden="1"/>
    </xf>
    <xf numFmtId="0" fontId="12" fillId="2" borderId="33" xfId="0" applyFont="1" applyFill="1" applyBorder="1" applyAlignment="1" applyProtection="1">
      <alignment horizontal="right"/>
      <protection hidden="1"/>
    </xf>
    <xf numFmtId="1" fontId="12" fillId="5" borderId="28" xfId="0" applyNumberFormat="1" applyFont="1" applyFill="1" applyBorder="1" applyAlignment="1" applyProtection="1">
      <alignment horizontal="center" vertical="center"/>
      <protection hidden="1"/>
    </xf>
    <xf numFmtId="0" fontId="14" fillId="5" borderId="0" xfId="0" applyFont="1" applyFill="1" applyProtection="1">
      <protection hidden="1"/>
    </xf>
    <xf numFmtId="0" fontId="12" fillId="2" borderId="26" xfId="0" applyFont="1" applyFill="1" applyBorder="1" applyAlignment="1" applyProtection="1">
      <alignment horizontal="right"/>
      <protection hidden="1"/>
    </xf>
    <xf numFmtId="0" fontId="12" fillId="2" borderId="29" xfId="0" applyFont="1" applyFill="1" applyBorder="1" applyAlignment="1" applyProtection="1">
      <alignment horizontal="right"/>
      <protection hidden="1"/>
    </xf>
    <xf numFmtId="0" fontId="12" fillId="2" borderId="26" xfId="0" applyFont="1" applyFill="1" applyBorder="1" applyProtection="1">
      <protection hidden="1"/>
    </xf>
    <xf numFmtId="0" fontId="12" fillId="0" borderId="0" xfId="0" applyFont="1" applyProtection="1">
      <protection hidden="1"/>
    </xf>
    <xf numFmtId="0" fontId="23" fillId="12" borderId="0" xfId="0" applyFont="1" applyFill="1" applyAlignment="1" applyProtection="1">
      <alignment horizontal="right"/>
      <protection hidden="1"/>
    </xf>
    <xf numFmtId="0" fontId="23" fillId="12" borderId="0" xfId="0" applyFont="1" applyFill="1" applyAlignment="1" applyProtection="1">
      <alignment horizontal="left" vertical="top"/>
      <protection hidden="1"/>
    </xf>
    <xf numFmtId="164" fontId="12" fillId="12" borderId="0" xfId="0" applyNumberFormat="1" applyFont="1" applyFill="1" applyAlignment="1" applyProtection="1">
      <alignment horizontal="center" vertical="center" wrapText="1"/>
      <protection hidden="1"/>
    </xf>
    <xf numFmtId="1" fontId="23" fillId="12" borderId="0" xfId="0" applyNumberFormat="1" applyFont="1" applyFill="1" applyAlignment="1" applyProtection="1">
      <alignment horizontal="center" vertical="center"/>
      <protection hidden="1"/>
    </xf>
    <xf numFmtId="0" fontId="0" fillId="12" borderId="0" xfId="0" applyFill="1" applyProtection="1">
      <protection hidden="1"/>
    </xf>
    <xf numFmtId="0" fontId="0" fillId="5" borderId="0" xfId="0" applyFill="1" applyProtection="1">
      <protection hidden="1"/>
    </xf>
    <xf numFmtId="0" fontId="23" fillId="0" borderId="0" xfId="0" applyFont="1" applyProtection="1">
      <protection hidden="1"/>
    </xf>
    <xf numFmtId="0" fontId="0" fillId="0" borderId="6" xfId="0" applyBorder="1" applyProtection="1">
      <protection hidden="1"/>
    </xf>
    <xf numFmtId="0" fontId="19" fillId="0" borderId="45" xfId="0" applyFont="1" applyBorder="1" applyAlignment="1" applyProtection="1">
      <alignment horizontal="center" vertical="center"/>
      <protection hidden="1"/>
    </xf>
    <xf numFmtId="0" fontId="10" fillId="14" borderId="74" xfId="0" applyFont="1" applyFill="1" applyBorder="1" applyAlignment="1" applyProtection="1">
      <alignment horizontal="center" vertical="center" wrapText="1"/>
      <protection hidden="1"/>
    </xf>
    <xf numFmtId="0" fontId="10" fillId="14" borderId="51" xfId="0" applyFont="1" applyFill="1" applyBorder="1" applyAlignment="1" applyProtection="1">
      <alignment horizontal="center" vertical="center" wrapText="1"/>
      <protection hidden="1"/>
    </xf>
    <xf numFmtId="0" fontId="10" fillId="14" borderId="2" xfId="0" applyFont="1" applyFill="1" applyBorder="1" applyAlignment="1" applyProtection="1">
      <alignment horizontal="center" vertical="center" wrapText="1"/>
      <protection hidden="1"/>
    </xf>
    <xf numFmtId="0" fontId="10" fillId="14" borderId="117" xfId="0" applyFont="1" applyFill="1" applyBorder="1" applyAlignment="1" applyProtection="1">
      <alignment horizontal="center" vertical="center" wrapText="1"/>
      <protection hidden="1"/>
    </xf>
    <xf numFmtId="0" fontId="44" fillId="2" borderId="78" xfId="0" applyFont="1" applyFill="1" applyBorder="1" applyAlignment="1" applyProtection="1">
      <alignment horizontal="center" vertical="center"/>
      <protection hidden="1"/>
    </xf>
    <xf numFmtId="0" fontId="3" fillId="5" borderId="88" xfId="0" applyFont="1" applyFill="1" applyBorder="1" applyProtection="1">
      <protection hidden="1"/>
    </xf>
    <xf numFmtId="0" fontId="3" fillId="5" borderId="53" xfId="0" applyFont="1" applyFill="1" applyBorder="1" applyProtection="1">
      <protection hidden="1"/>
    </xf>
    <xf numFmtId="0" fontId="44" fillId="7" borderId="78" xfId="0" applyFont="1" applyFill="1" applyBorder="1" applyAlignment="1" applyProtection="1">
      <alignment horizontal="center" vertical="center"/>
      <protection hidden="1"/>
    </xf>
    <xf numFmtId="0" fontId="3" fillId="5" borderId="53" xfId="0" applyFont="1" applyFill="1" applyBorder="1" applyAlignment="1" applyProtection="1">
      <alignment vertical="center"/>
      <protection hidden="1"/>
    </xf>
    <xf numFmtId="0" fontId="3" fillId="0" borderId="53" xfId="0" applyFont="1" applyBorder="1" applyAlignment="1" applyProtection="1">
      <alignment vertical="center"/>
      <protection hidden="1"/>
    </xf>
    <xf numFmtId="0" fontId="0" fillId="0" borderId="0" xfId="0" applyAlignment="1" applyProtection="1">
      <alignment vertical="top"/>
      <protection hidden="1"/>
    </xf>
    <xf numFmtId="0" fontId="44" fillId="2" borderId="77" xfId="0" applyFont="1" applyFill="1" applyBorder="1" applyAlignment="1" applyProtection="1">
      <alignment horizontal="center" vertical="center"/>
      <protection hidden="1"/>
    </xf>
    <xf numFmtId="0" fontId="44" fillId="7" borderId="77" xfId="0" applyFont="1" applyFill="1" applyBorder="1" applyAlignment="1" applyProtection="1">
      <alignment horizontal="center" vertical="center"/>
      <protection hidden="1"/>
    </xf>
    <xf numFmtId="0" fontId="16" fillId="2" borderId="36" xfId="0" applyFont="1" applyFill="1" applyBorder="1" applyAlignment="1" applyProtection="1">
      <alignment horizontal="right" vertical="top"/>
      <protection hidden="1"/>
    </xf>
    <xf numFmtId="0" fontId="20" fillId="5" borderId="45" xfId="0" applyFont="1" applyFill="1" applyBorder="1" applyAlignment="1" applyProtection="1">
      <alignment horizontal="center" vertical="center"/>
      <protection hidden="1"/>
    </xf>
    <xf numFmtId="0" fontId="16" fillId="0" borderId="36" xfId="0" applyFont="1" applyBorder="1" applyAlignment="1" applyProtection="1">
      <alignment horizontal="right" vertical="top"/>
      <protection hidden="1"/>
    </xf>
    <xf numFmtId="0" fontId="16" fillId="0" borderId="36" xfId="0" applyFont="1" applyBorder="1" applyAlignment="1" applyProtection="1">
      <alignment horizontal="center" vertical="top"/>
      <protection hidden="1"/>
    </xf>
    <xf numFmtId="0" fontId="16" fillId="2" borderId="36" xfId="0" applyFont="1" applyFill="1" applyBorder="1" applyAlignment="1" applyProtection="1">
      <alignment horizontal="center" vertical="top"/>
      <protection hidden="1"/>
    </xf>
    <xf numFmtId="0" fontId="20" fillId="0" borderId="45"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7" xfId="0" applyFont="1" applyBorder="1" applyProtection="1">
      <protection hidden="1"/>
    </xf>
    <xf numFmtId="0" fontId="13" fillId="0" borderId="26" xfId="0" applyFont="1" applyBorder="1" applyAlignment="1" applyProtection="1">
      <alignment horizontal="right"/>
      <protection hidden="1"/>
    </xf>
    <xf numFmtId="0" fontId="13" fillId="0" borderId="26"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5" fillId="0" borderId="0" xfId="0" applyFont="1" applyProtection="1">
      <protection hidden="1"/>
    </xf>
    <xf numFmtId="164" fontId="13" fillId="5" borderId="76" xfId="0" applyNumberFormat="1" applyFont="1" applyFill="1" applyBorder="1" applyAlignment="1" applyProtection="1">
      <alignment horizontal="center" vertical="center" wrapText="1"/>
      <protection locked="0" hidden="1"/>
    </xf>
    <xf numFmtId="164" fontId="12" fillId="5" borderId="74" xfId="0" applyNumberFormat="1" applyFont="1" applyFill="1" applyBorder="1" applyAlignment="1" applyProtection="1">
      <alignment horizontal="center" vertical="center" wrapText="1"/>
      <protection locked="0" hidden="1"/>
    </xf>
    <xf numFmtId="164" fontId="12" fillId="5" borderId="75" xfId="0" applyNumberFormat="1" applyFont="1" applyFill="1" applyBorder="1" applyAlignment="1" applyProtection="1">
      <alignment horizontal="center" vertical="center" wrapText="1"/>
      <protection locked="0" hidden="1"/>
    </xf>
    <xf numFmtId="0" fontId="12" fillId="0" borderId="93" xfId="0" applyFont="1" applyBorder="1" applyProtection="1">
      <protection locked="0" hidden="1"/>
    </xf>
    <xf numFmtId="164" fontId="12" fillId="5" borderId="106" xfId="0" applyNumberFormat="1" applyFont="1" applyFill="1" applyBorder="1" applyAlignment="1" applyProtection="1">
      <alignment horizontal="center" vertical="center" wrapText="1"/>
      <protection locked="0" hidden="1"/>
    </xf>
    <xf numFmtId="0" fontId="12" fillId="0" borderId="93" xfId="0" applyFont="1" applyBorder="1" applyAlignment="1" applyProtection="1">
      <alignment horizontal="left" vertical="top"/>
      <protection locked="0" hidden="1"/>
    </xf>
    <xf numFmtId="164" fontId="13" fillId="5" borderId="74" xfId="0" applyNumberFormat="1" applyFont="1" applyFill="1" applyBorder="1" applyAlignment="1" applyProtection="1">
      <alignment horizontal="center" vertical="center" wrapText="1"/>
      <protection locked="0" hidden="1"/>
    </xf>
    <xf numFmtId="0" fontId="12" fillId="0" borderId="34" xfId="0" applyFont="1" applyBorder="1" applyProtection="1">
      <protection locked="0" hidden="1"/>
    </xf>
    <xf numFmtId="0" fontId="12" fillId="0" borderId="34" xfId="0" applyFont="1" applyBorder="1" applyAlignment="1" applyProtection="1">
      <alignment horizontal="left" vertical="top"/>
      <protection locked="0" hidden="1"/>
    </xf>
    <xf numFmtId="0" fontId="0" fillId="0" borderId="0" xfId="0" applyProtection="1">
      <protection locked="0" hidden="1"/>
    </xf>
    <xf numFmtId="0" fontId="59" fillId="0" borderId="0" xfId="0" applyFont="1" applyProtection="1">
      <protection locked="0" hidden="1"/>
    </xf>
    <xf numFmtId="164" fontId="44" fillId="5" borderId="76" xfId="0" applyNumberFormat="1" applyFont="1" applyFill="1" applyBorder="1" applyAlignment="1" applyProtection="1">
      <alignment horizontal="center" vertical="center" wrapText="1"/>
      <protection locked="0" hidden="1"/>
    </xf>
    <xf numFmtId="164" fontId="23" fillId="5" borderId="74" xfId="0" applyNumberFormat="1" applyFont="1" applyFill="1" applyBorder="1" applyAlignment="1" applyProtection="1">
      <alignment horizontal="center" vertical="center" wrapText="1"/>
      <protection locked="0" hidden="1"/>
    </xf>
    <xf numFmtId="164" fontId="23" fillId="5" borderId="75" xfId="0" applyNumberFormat="1" applyFont="1" applyFill="1" applyBorder="1" applyAlignment="1" applyProtection="1">
      <alignment horizontal="center" vertical="center" wrapText="1"/>
      <protection locked="0" hidden="1"/>
    </xf>
    <xf numFmtId="0" fontId="12" fillId="0" borderId="102" xfId="0" applyFont="1" applyBorder="1" applyAlignment="1" applyProtection="1">
      <alignment horizontal="left" vertical="top"/>
      <protection locked="0" hidden="1"/>
    </xf>
    <xf numFmtId="0" fontId="12" fillId="0" borderId="102" xfId="0" applyFont="1" applyBorder="1" applyProtection="1">
      <protection locked="0" hidden="1"/>
    </xf>
    <xf numFmtId="0" fontId="0" fillId="17" borderId="0" xfId="0" applyFill="1" applyProtection="1">
      <protection hidden="1"/>
    </xf>
    <xf numFmtId="0" fontId="10" fillId="17" borderId="74" xfId="0" applyFont="1" applyFill="1" applyBorder="1" applyAlignment="1" applyProtection="1">
      <alignment horizontal="center" vertical="center" wrapText="1"/>
      <protection hidden="1"/>
    </xf>
    <xf numFmtId="0" fontId="10" fillId="17" borderId="105" xfId="0" applyFont="1" applyFill="1" applyBorder="1" applyAlignment="1" applyProtection="1">
      <alignment horizontal="center" vertical="center" wrapText="1"/>
      <protection hidden="1"/>
    </xf>
    <xf numFmtId="0" fontId="10" fillId="17" borderId="51" xfId="0" applyFont="1" applyFill="1" applyBorder="1" applyAlignment="1" applyProtection="1">
      <alignment horizontal="center" vertical="center" wrapText="1"/>
      <protection hidden="1"/>
    </xf>
    <xf numFmtId="0" fontId="10" fillId="17" borderId="73" xfId="0" applyFont="1" applyFill="1" applyBorder="1" applyAlignment="1" applyProtection="1">
      <alignment horizontal="center" vertical="center" wrapText="1"/>
      <protection hidden="1"/>
    </xf>
    <xf numFmtId="0" fontId="10" fillId="17" borderId="104" xfId="0" applyFont="1" applyFill="1" applyBorder="1" applyAlignment="1" applyProtection="1">
      <alignment horizontal="center" vertical="center" wrapText="1"/>
      <protection hidden="1"/>
    </xf>
    <xf numFmtId="0" fontId="0" fillId="17" borderId="2" xfId="0" applyFill="1" applyBorder="1" applyAlignment="1" applyProtection="1">
      <alignment horizontal="center"/>
      <protection hidden="1"/>
    </xf>
    <xf numFmtId="0" fontId="0" fillId="17" borderId="0" xfId="0" applyFill="1" applyAlignment="1" applyProtection="1">
      <alignment horizontal="center"/>
      <protection hidden="1"/>
    </xf>
    <xf numFmtId="0" fontId="0" fillId="0" borderId="0" xfId="0" applyAlignment="1" applyProtection="1">
      <alignment horizontal="center" vertical="center"/>
      <protection locked="0" hidden="1"/>
    </xf>
    <xf numFmtId="0" fontId="28" fillId="2" borderId="0" xfId="1" applyFont="1" applyFill="1" applyAlignment="1" applyProtection="1">
      <alignment vertical="center"/>
      <protection hidden="1"/>
    </xf>
    <xf numFmtId="0" fontId="1" fillId="9" borderId="8" xfId="1" applyFont="1" applyFill="1" applyBorder="1" applyAlignment="1" applyProtection="1">
      <alignment horizontal="center" vertical="center"/>
      <protection hidden="1"/>
    </xf>
    <xf numFmtId="0" fontId="27" fillId="9" borderId="0" xfId="1" applyFont="1" applyFill="1" applyAlignment="1" applyProtection="1">
      <alignment vertical="center"/>
      <protection hidden="1"/>
    </xf>
    <xf numFmtId="0" fontId="14" fillId="9" borderId="0" xfId="1" applyFill="1" applyAlignment="1" applyProtection="1">
      <alignment vertical="center"/>
      <protection hidden="1"/>
    </xf>
    <xf numFmtId="0" fontId="2" fillId="9" borderId="0" xfId="1" applyFont="1" applyFill="1" applyAlignment="1" applyProtection="1">
      <alignment horizontal="right" vertical="center"/>
      <protection hidden="1"/>
    </xf>
    <xf numFmtId="0" fontId="21" fillId="2" borderId="0" xfId="1" applyFont="1" applyFill="1" applyAlignment="1" applyProtection="1">
      <alignment vertical="center"/>
      <protection hidden="1"/>
    </xf>
    <xf numFmtId="0" fontId="27" fillId="2" borderId="0" xfId="1" applyFont="1" applyFill="1" applyAlignment="1" applyProtection="1">
      <alignment vertical="center"/>
      <protection hidden="1"/>
    </xf>
    <xf numFmtId="0" fontId="35" fillId="2" borderId="0" xfId="1" applyFont="1" applyFill="1" applyAlignment="1" applyProtection="1">
      <alignment vertical="center"/>
      <protection hidden="1"/>
    </xf>
    <xf numFmtId="0" fontId="2" fillId="2" borderId="0" xfId="1" applyFont="1" applyFill="1" applyAlignment="1" applyProtection="1">
      <alignment horizontal="right" vertical="center"/>
      <protection hidden="1"/>
    </xf>
    <xf numFmtId="9" fontId="14" fillId="2" borderId="0" xfId="2" applyFont="1" applyFill="1" applyBorder="1" applyAlignment="1" applyProtection="1">
      <alignment horizontal="center" vertical="center"/>
      <protection hidden="1"/>
    </xf>
    <xf numFmtId="0" fontId="62" fillId="2" borderId="0" xfId="1" applyFont="1" applyFill="1" applyAlignment="1" applyProtection="1">
      <alignment horizontal="left" vertical="center"/>
      <protection hidden="1"/>
    </xf>
    <xf numFmtId="9" fontId="60" fillId="2" borderId="0" xfId="2" applyFont="1" applyFill="1" applyBorder="1" applyAlignment="1" applyProtection="1">
      <alignment horizontal="center" vertical="center"/>
      <protection hidden="1"/>
    </xf>
    <xf numFmtId="0" fontId="27" fillId="2" borderId="0" xfId="1" applyFont="1" applyFill="1" applyAlignment="1" applyProtection="1">
      <alignment horizontal="right" vertical="center"/>
      <protection hidden="1"/>
    </xf>
    <xf numFmtId="0" fontId="27" fillId="2" borderId="0" xfId="1" applyFont="1" applyFill="1" applyAlignment="1" applyProtection="1">
      <alignment horizontal="center" vertical="center"/>
      <protection hidden="1"/>
    </xf>
    <xf numFmtId="0" fontId="62" fillId="2" borderId="0" xfId="1" applyFont="1" applyFill="1" applyAlignment="1" applyProtection="1">
      <alignment vertical="center"/>
      <protection hidden="1"/>
    </xf>
    <xf numFmtId="0" fontId="5" fillId="2" borderId="0" xfId="1" applyFont="1" applyFill="1" applyAlignment="1" applyProtection="1">
      <alignment wrapText="1"/>
      <protection hidden="1"/>
    </xf>
    <xf numFmtId="0" fontId="5" fillId="2" borderId="0" xfId="1" applyFont="1" applyFill="1" applyAlignment="1" applyProtection="1">
      <alignment vertical="center" wrapText="1"/>
      <protection hidden="1"/>
    </xf>
    <xf numFmtId="0" fontId="14" fillId="2" borderId="0" xfId="1" applyFill="1" applyProtection="1">
      <protection hidden="1"/>
    </xf>
    <xf numFmtId="0" fontId="14" fillId="8" borderId="0" xfId="1" applyFill="1" applyAlignment="1" applyProtection="1">
      <alignment vertical="center"/>
      <protection hidden="1"/>
    </xf>
    <xf numFmtId="0" fontId="11" fillId="17" borderId="109" xfId="0" applyFont="1" applyFill="1" applyBorder="1" applyAlignment="1" applyProtection="1">
      <alignment horizontal="center" vertical="center" wrapText="1"/>
      <protection hidden="1"/>
    </xf>
    <xf numFmtId="0" fontId="33" fillId="17" borderId="0" xfId="1" applyFont="1" applyFill="1" applyAlignment="1" applyProtection="1">
      <alignment horizontal="center" vertical="center"/>
      <protection hidden="1"/>
    </xf>
    <xf numFmtId="0" fontId="11" fillId="17" borderId="66" xfId="0" applyFont="1" applyFill="1" applyBorder="1" applyAlignment="1" applyProtection="1">
      <alignment horizontal="center" vertical="center" wrapText="1"/>
      <protection hidden="1"/>
    </xf>
    <xf numFmtId="0" fontId="13" fillId="7" borderId="59" xfId="0" applyFont="1" applyFill="1" applyBorder="1" applyAlignment="1" applyProtection="1">
      <alignment horizontal="center" vertical="center"/>
      <protection locked="0" hidden="1"/>
    </xf>
    <xf numFmtId="0" fontId="13" fillId="7" borderId="68" xfId="0" applyFont="1" applyFill="1" applyBorder="1" applyAlignment="1" applyProtection="1">
      <alignment horizontal="center" vertical="center"/>
      <protection locked="0" hidden="1"/>
    </xf>
    <xf numFmtId="0" fontId="13" fillId="7" borderId="69" xfId="0" applyFont="1" applyFill="1" applyBorder="1" applyAlignment="1" applyProtection="1">
      <alignment horizontal="center" vertical="center"/>
      <protection locked="0" hidden="1"/>
    </xf>
    <xf numFmtId="0" fontId="13" fillId="7" borderId="70"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64" xfId="1" applyFont="1" applyBorder="1" applyAlignment="1" applyProtection="1">
      <alignment horizontal="center" vertical="center"/>
      <protection locked="0" hidden="1"/>
    </xf>
    <xf numFmtId="0" fontId="36" fillId="19" borderId="50" xfId="0" applyFont="1" applyFill="1" applyBorder="1" applyAlignment="1">
      <alignment vertical="center" wrapText="1"/>
    </xf>
    <xf numFmtId="0" fontId="70" fillId="19" borderId="67" xfId="0" applyFont="1" applyFill="1" applyBorder="1" applyAlignment="1">
      <alignment vertical="center" wrapText="1"/>
    </xf>
    <xf numFmtId="0" fontId="7" fillId="17" borderId="22" xfId="0" applyFont="1" applyFill="1" applyBorder="1" applyAlignment="1" applyProtection="1">
      <alignment horizontal="center" vertical="center" wrapText="1"/>
      <protection hidden="1"/>
    </xf>
    <xf numFmtId="0" fontId="0" fillId="5" borderId="51" xfId="0" applyFill="1" applyBorder="1" applyProtection="1">
      <protection hidden="1"/>
    </xf>
    <xf numFmtId="0" fontId="15" fillId="5" borderId="51" xfId="0" applyFont="1" applyFill="1" applyBorder="1" applyAlignment="1" applyProtection="1">
      <alignment horizontal="center" vertical="center"/>
      <protection hidden="1"/>
    </xf>
    <xf numFmtId="164" fontId="5" fillId="5" borderId="50" xfId="0" applyNumberFormat="1" applyFont="1" applyFill="1" applyBorder="1" applyAlignment="1" applyProtection="1">
      <alignment horizontal="center" vertical="center" wrapText="1"/>
      <protection locked="0" hidden="1"/>
    </xf>
    <xf numFmtId="1" fontId="13" fillId="7" borderId="118" xfId="0" applyNumberFormat="1" applyFont="1" applyFill="1" applyBorder="1" applyAlignment="1" applyProtection="1">
      <alignment horizontal="center" vertical="center"/>
      <protection hidden="1"/>
    </xf>
    <xf numFmtId="1" fontId="13" fillId="7" borderId="119" xfId="0" applyNumberFormat="1" applyFont="1" applyFill="1" applyBorder="1" applyAlignment="1" applyProtection="1">
      <alignment horizontal="center" vertical="center"/>
      <protection hidden="1"/>
    </xf>
    <xf numFmtId="1" fontId="13" fillId="7" borderId="120" xfId="0" applyNumberFormat="1" applyFont="1" applyFill="1" applyBorder="1" applyAlignment="1" applyProtection="1">
      <alignment horizontal="center" vertical="center"/>
      <protection hidden="1"/>
    </xf>
    <xf numFmtId="0" fontId="72" fillId="5" borderId="51" xfId="0" applyFont="1" applyFill="1" applyBorder="1" applyProtection="1">
      <protection hidden="1"/>
    </xf>
    <xf numFmtId="0" fontId="73" fillId="5" borderId="51" xfId="0" applyFont="1" applyFill="1" applyBorder="1" applyAlignment="1" applyProtection="1">
      <alignment horizontal="center" vertical="center"/>
      <protection hidden="1"/>
    </xf>
    <xf numFmtId="0" fontId="9" fillId="8" borderId="15" xfId="0" applyFont="1" applyFill="1" applyBorder="1" applyAlignment="1" applyProtection="1">
      <alignment horizontal="center" vertical="center"/>
      <protection hidden="1"/>
    </xf>
    <xf numFmtId="0" fontId="0" fillId="8" borderId="0" xfId="0" applyFill="1" applyProtection="1">
      <protection hidden="1"/>
    </xf>
    <xf numFmtId="0" fontId="45" fillId="2" borderId="11" xfId="0" applyFont="1" applyFill="1" applyBorder="1" applyAlignment="1">
      <alignment horizontal="center" vertical="center"/>
    </xf>
    <xf numFmtId="0" fontId="45" fillId="2" borderId="42" xfId="0" applyFont="1" applyFill="1" applyBorder="1" applyAlignment="1">
      <alignment horizontal="center" vertical="center"/>
    </xf>
    <xf numFmtId="0" fontId="45" fillId="2" borderId="43" xfId="0" applyFont="1" applyFill="1" applyBorder="1" applyAlignment="1">
      <alignment horizontal="center" vertical="center"/>
    </xf>
    <xf numFmtId="0" fontId="45" fillId="2" borderId="26" xfId="0" applyFont="1" applyFill="1" applyBorder="1" applyAlignment="1">
      <alignment horizontal="center" vertical="center"/>
    </xf>
    <xf numFmtId="0" fontId="45" fillId="2" borderId="27" xfId="0" applyFont="1" applyFill="1" applyBorder="1" applyAlignment="1">
      <alignment horizontal="center" vertical="center"/>
    </xf>
    <xf numFmtId="0" fontId="45" fillId="2" borderId="28" xfId="0" applyFont="1" applyFill="1" applyBorder="1" applyAlignment="1">
      <alignment horizontal="center" vertical="center"/>
    </xf>
    <xf numFmtId="0" fontId="10" fillId="3" borderId="44" xfId="0" applyFont="1" applyFill="1" applyBorder="1" applyAlignment="1" applyProtection="1">
      <alignment horizontal="center" vertical="center" wrapText="1"/>
      <protection hidden="1"/>
    </xf>
    <xf numFmtId="0" fontId="10" fillId="3" borderId="0" xfId="0" applyFont="1" applyFill="1" applyAlignment="1" applyProtection="1">
      <alignment horizontal="center" vertical="center" wrapText="1"/>
      <protection hidden="1"/>
    </xf>
    <xf numFmtId="0" fontId="10" fillId="3" borderId="45" xfId="0" applyFont="1" applyFill="1" applyBorder="1" applyAlignment="1" applyProtection="1">
      <alignment horizontal="center" vertical="center" wrapText="1"/>
      <protection hidden="1"/>
    </xf>
    <xf numFmtId="0" fontId="17" fillId="0" borderId="71" xfId="0" applyFont="1" applyBorder="1" applyAlignment="1" applyProtection="1">
      <alignment horizontal="center" vertical="center"/>
      <protection locked="0" hidden="1"/>
    </xf>
    <xf numFmtId="0" fontId="17" fillId="0" borderId="72" xfId="0" applyFont="1" applyBorder="1" applyAlignment="1" applyProtection="1">
      <alignment horizontal="center" vertical="center"/>
      <protection locked="0" hidden="1"/>
    </xf>
    <xf numFmtId="0" fontId="10" fillId="3" borderId="36" xfId="0" applyFont="1" applyFill="1" applyBorder="1" applyAlignment="1" applyProtection="1">
      <alignment horizontal="center" vertical="center" wrapText="1"/>
      <protection hidden="1"/>
    </xf>
    <xf numFmtId="0" fontId="10" fillId="3" borderId="94" xfId="0" applyFont="1" applyFill="1" applyBorder="1" applyAlignment="1" applyProtection="1">
      <alignment horizontal="center" vertical="center" wrapText="1"/>
      <protection hidden="1"/>
    </xf>
    <xf numFmtId="0" fontId="17" fillId="0" borderId="100" xfId="0" applyFont="1" applyBorder="1" applyAlignment="1" applyProtection="1">
      <alignment horizontal="center" vertical="center"/>
      <protection locked="0" hidden="1"/>
    </xf>
    <xf numFmtId="0" fontId="17" fillId="0" borderId="101" xfId="0" applyFont="1" applyBorder="1" applyAlignment="1" applyProtection="1">
      <alignment horizontal="center" vertical="center"/>
      <protection locked="0" hidden="1"/>
    </xf>
    <xf numFmtId="0" fontId="10" fillId="3" borderId="85" xfId="0" applyFont="1" applyFill="1" applyBorder="1" applyAlignment="1" applyProtection="1">
      <alignment horizontal="center" vertical="center" wrapText="1"/>
      <protection hidden="1"/>
    </xf>
    <xf numFmtId="0" fontId="10" fillId="3" borderId="64" xfId="0" applyFont="1" applyFill="1" applyBorder="1" applyAlignment="1" applyProtection="1">
      <alignment horizontal="center" vertical="center" wrapText="1"/>
      <protection hidden="1"/>
    </xf>
    <xf numFmtId="0" fontId="10" fillId="3" borderId="98" xfId="0" applyFont="1" applyFill="1" applyBorder="1" applyAlignment="1" applyProtection="1">
      <alignment horizontal="center" vertical="center" wrapText="1"/>
      <protection hidden="1"/>
    </xf>
    <xf numFmtId="0" fontId="10" fillId="3" borderId="99" xfId="0" applyFont="1" applyFill="1" applyBorder="1" applyAlignment="1" applyProtection="1">
      <alignment horizontal="center" vertical="center" wrapText="1"/>
      <protection hidden="1"/>
    </xf>
    <xf numFmtId="0" fontId="16" fillId="0" borderId="90" xfId="0" applyFont="1" applyBorder="1" applyAlignment="1" applyProtection="1">
      <alignment horizontal="center" vertical="center"/>
      <protection hidden="1"/>
    </xf>
    <xf numFmtId="0" fontId="16" fillId="0" borderId="45" xfId="0" applyFont="1" applyBorder="1" applyAlignment="1" applyProtection="1">
      <alignment horizontal="center" vertical="center"/>
      <protection hidden="1"/>
    </xf>
    <xf numFmtId="0" fontId="17" fillId="0" borderId="96" xfId="0" applyFont="1" applyBorder="1" applyAlignment="1" applyProtection="1">
      <alignment horizontal="center" vertical="center"/>
      <protection locked="0" hidden="1"/>
    </xf>
    <xf numFmtId="0" fontId="17" fillId="0" borderId="97" xfId="0" applyFont="1" applyBorder="1" applyAlignment="1" applyProtection="1">
      <alignment horizontal="center" vertical="center"/>
      <protection locked="0" hidden="1"/>
    </xf>
    <xf numFmtId="0" fontId="32" fillId="9" borderId="5" xfId="0" applyFont="1" applyFill="1" applyBorder="1" applyAlignment="1" applyProtection="1">
      <alignment horizontal="center"/>
      <protection hidden="1"/>
    </xf>
    <xf numFmtId="0" fontId="32" fillId="9" borderId="6" xfId="0" applyFont="1" applyFill="1" applyBorder="1" applyAlignment="1" applyProtection="1">
      <alignment horizontal="center"/>
      <protection hidden="1"/>
    </xf>
    <xf numFmtId="0" fontId="32" fillId="9" borderId="21" xfId="0" applyFont="1" applyFill="1" applyBorder="1" applyAlignment="1" applyProtection="1">
      <alignment horizontal="center"/>
      <protection hidden="1"/>
    </xf>
    <xf numFmtId="0" fontId="32" fillId="9" borderId="42" xfId="0" applyFont="1" applyFill="1" applyBorder="1" applyAlignment="1" applyProtection="1">
      <alignment horizontal="center"/>
      <protection hidden="1"/>
    </xf>
    <xf numFmtId="0" fontId="32" fillId="9" borderId="43" xfId="0" applyFont="1" applyFill="1" applyBorder="1" applyAlignment="1" applyProtection="1">
      <alignment horizontal="center"/>
      <protection hidden="1"/>
    </xf>
    <xf numFmtId="0" fontId="10" fillId="3" borderId="19" xfId="0" applyFont="1" applyFill="1" applyBorder="1" applyAlignment="1" applyProtection="1">
      <alignment horizontal="center" vertical="center" wrapText="1"/>
      <protection hidden="1"/>
    </xf>
    <xf numFmtId="0" fontId="16" fillId="0" borderId="12" xfId="0" applyFont="1" applyBorder="1" applyAlignment="1" applyProtection="1">
      <alignment horizontal="center" vertical="center"/>
      <protection hidden="1"/>
    </xf>
    <xf numFmtId="0" fontId="16" fillId="0" borderId="43" xfId="0" applyFont="1" applyBorder="1" applyAlignment="1" applyProtection="1">
      <alignment horizontal="center" vertical="center"/>
      <protection hidden="1"/>
    </xf>
    <xf numFmtId="0" fontId="59" fillId="0" borderId="44" xfId="0" applyFont="1" applyBorder="1" applyAlignment="1" applyProtection="1">
      <alignment horizontal="center" vertical="center"/>
      <protection locked="0" hidden="1"/>
    </xf>
    <xf numFmtId="0" fontId="59" fillId="0" borderId="0" xfId="0" applyFont="1" applyAlignment="1" applyProtection="1">
      <alignment horizontal="center" vertical="center"/>
      <protection locked="0" hidden="1"/>
    </xf>
    <xf numFmtId="0" fontId="59" fillId="0" borderId="45" xfId="0" applyFont="1" applyBorder="1" applyAlignment="1" applyProtection="1">
      <alignment horizontal="center" vertical="center"/>
      <protection locked="0" hidden="1"/>
    </xf>
    <xf numFmtId="0" fontId="2" fillId="2" borderId="67" xfId="0" applyFont="1" applyFill="1" applyBorder="1" applyAlignment="1" applyProtection="1">
      <alignment horizontal="center" vertical="center"/>
      <protection hidden="1"/>
    </xf>
    <xf numFmtId="0" fontId="2" fillId="2" borderId="2" xfId="0" applyFont="1" applyFill="1" applyBorder="1" applyAlignment="1" applyProtection="1">
      <alignment horizontal="center" vertical="center"/>
      <protection hidden="1"/>
    </xf>
    <xf numFmtId="0" fontId="10" fillId="3" borderId="50" xfId="0" applyFont="1" applyFill="1" applyBorder="1" applyAlignment="1" applyProtection="1">
      <alignment horizontal="center" vertical="center" wrapText="1"/>
      <protection hidden="1"/>
    </xf>
    <xf numFmtId="0" fontId="10" fillId="3" borderId="103" xfId="0" applyFont="1" applyFill="1" applyBorder="1" applyAlignment="1" applyProtection="1">
      <alignment horizontal="center" vertical="center" wrapText="1"/>
      <protection hidden="1"/>
    </xf>
    <xf numFmtId="0" fontId="16" fillId="0" borderId="96" xfId="0" applyFont="1" applyBorder="1" applyAlignment="1" applyProtection="1">
      <alignment horizontal="center" vertical="center"/>
      <protection hidden="1"/>
    </xf>
    <xf numFmtId="0" fontId="16" fillId="0" borderId="97" xfId="0" applyFont="1" applyBorder="1" applyAlignment="1" applyProtection="1">
      <alignment horizontal="center" vertical="center"/>
      <protection hidden="1"/>
    </xf>
    <xf numFmtId="0" fontId="10" fillId="14" borderId="5" xfId="0" applyFont="1" applyFill="1" applyBorder="1" applyAlignment="1" applyProtection="1">
      <alignment horizontal="center" vertical="center" wrapText="1"/>
      <protection hidden="1"/>
    </xf>
    <xf numFmtId="0" fontId="10" fillId="14" borderId="6" xfId="0" applyFont="1" applyFill="1" applyBorder="1" applyAlignment="1" applyProtection="1">
      <alignment horizontal="center" vertical="center" wrapText="1"/>
      <protection hidden="1"/>
    </xf>
    <xf numFmtId="0" fontId="10" fillId="14" borderId="21" xfId="0" applyFont="1" applyFill="1" applyBorder="1" applyAlignment="1" applyProtection="1">
      <alignment horizontal="center" vertical="center" wrapText="1"/>
      <protection hidden="1"/>
    </xf>
    <xf numFmtId="0" fontId="2" fillId="7" borderId="67" xfId="0" applyFont="1" applyFill="1" applyBorder="1" applyAlignment="1" applyProtection="1">
      <alignment horizontal="center" vertical="center"/>
      <protection hidden="1"/>
    </xf>
    <xf numFmtId="0" fontId="2" fillId="7" borderId="2" xfId="0" applyFont="1" applyFill="1" applyBorder="1" applyAlignment="1" applyProtection="1">
      <alignment horizontal="center" vertical="center"/>
      <protection hidden="1"/>
    </xf>
    <xf numFmtId="0" fontId="10" fillId="14" borderId="50" xfId="0" applyFont="1" applyFill="1" applyBorder="1" applyAlignment="1" applyProtection="1">
      <alignment horizontal="center" vertical="center" wrapText="1"/>
      <protection hidden="1"/>
    </xf>
    <xf numFmtId="0" fontId="10" fillId="14" borderId="2" xfId="0" applyFont="1" applyFill="1" applyBorder="1" applyAlignment="1" applyProtection="1">
      <alignment horizontal="center" vertical="center" wrapText="1"/>
      <protection hidden="1"/>
    </xf>
    <xf numFmtId="0" fontId="2" fillId="2" borderId="8" xfId="0" applyFont="1" applyFill="1" applyBorder="1" applyAlignment="1" applyProtection="1">
      <alignment horizontal="center" vertical="center"/>
      <protection hidden="1"/>
    </xf>
    <xf numFmtId="0" fontId="2" fillId="2" borderId="116" xfId="0" applyFont="1" applyFill="1" applyBorder="1" applyAlignment="1" applyProtection="1">
      <alignment horizontal="center" vertical="center"/>
      <protection hidden="1"/>
    </xf>
    <xf numFmtId="0" fontId="2" fillId="2" borderId="29" xfId="0" applyFont="1" applyFill="1" applyBorder="1" applyAlignment="1" applyProtection="1">
      <alignment horizontal="center" vertical="center"/>
      <protection hidden="1"/>
    </xf>
    <xf numFmtId="164" fontId="28" fillId="17" borderId="8" xfId="0" applyNumberFormat="1" applyFont="1" applyFill="1" applyBorder="1" applyAlignment="1" applyProtection="1">
      <alignment horizontal="center" vertical="center" wrapText="1"/>
      <protection hidden="1"/>
    </xf>
    <xf numFmtId="49" fontId="36" fillId="5" borderId="5" xfId="0" quotePrefix="1" applyNumberFormat="1" applyFont="1" applyFill="1" applyBorder="1" applyAlignment="1" applyProtection="1">
      <alignment horizontal="center" vertical="center" wrapText="1"/>
      <protection locked="0"/>
    </xf>
    <xf numFmtId="49" fontId="36" fillId="5" borderId="6" xfId="0" applyNumberFormat="1" applyFont="1" applyFill="1" applyBorder="1" applyAlignment="1" applyProtection="1">
      <alignment horizontal="center" vertical="center" wrapText="1"/>
      <protection locked="0"/>
    </xf>
    <xf numFmtId="49" fontId="36" fillId="5" borderId="21" xfId="0" applyNumberFormat="1" applyFont="1" applyFill="1" applyBorder="1" applyAlignment="1" applyProtection="1">
      <alignment horizontal="center" vertical="center" wrapText="1"/>
      <protection locked="0"/>
    </xf>
    <xf numFmtId="0" fontId="32" fillId="17" borderId="5" xfId="0" applyFont="1" applyFill="1" applyBorder="1" applyAlignment="1" applyProtection="1">
      <alignment horizontal="center" vertical="center" wrapText="1"/>
      <protection hidden="1"/>
    </xf>
    <xf numFmtId="0" fontId="32" fillId="17" borderId="6" xfId="0" applyFont="1" applyFill="1" applyBorder="1" applyAlignment="1" applyProtection="1">
      <alignment horizontal="center" vertical="center" wrapText="1"/>
      <protection hidden="1"/>
    </xf>
    <xf numFmtId="0" fontId="32" fillId="17" borderId="21" xfId="0" applyFont="1" applyFill="1" applyBorder="1" applyAlignment="1" applyProtection="1">
      <alignment horizontal="center" vertical="center" wrapText="1"/>
      <protection hidden="1"/>
    </xf>
    <xf numFmtId="0" fontId="10" fillId="10" borderId="22" xfId="0" applyFont="1" applyFill="1" applyBorder="1" applyAlignment="1" applyProtection="1">
      <alignment horizontal="center" vertical="center" textRotation="90" wrapText="1"/>
      <protection hidden="1"/>
    </xf>
    <xf numFmtId="0" fontId="10" fillId="10" borderId="29" xfId="0" applyFont="1" applyFill="1" applyBorder="1" applyAlignment="1" applyProtection="1">
      <alignment horizontal="center" vertical="center" textRotation="90" wrapText="1"/>
      <protection hidden="1"/>
    </xf>
    <xf numFmtId="0" fontId="7" fillId="17" borderId="5" xfId="0" applyFont="1" applyFill="1" applyBorder="1" applyAlignment="1" applyProtection="1">
      <alignment horizontal="right" vertical="center" wrapText="1"/>
      <protection hidden="1"/>
    </xf>
    <xf numFmtId="0" fontId="7" fillId="17" borderId="6" xfId="0" applyFont="1" applyFill="1" applyBorder="1" applyAlignment="1" applyProtection="1">
      <alignment horizontal="right" vertical="center" wrapText="1"/>
      <protection hidden="1"/>
    </xf>
    <xf numFmtId="0" fontId="7" fillId="17" borderId="27" xfId="0" applyFont="1" applyFill="1" applyBorder="1" applyAlignment="1" applyProtection="1">
      <alignment horizontal="center" vertical="center" wrapText="1"/>
      <protection hidden="1"/>
    </xf>
    <xf numFmtId="0" fontId="7" fillId="17" borderId="28" xfId="0" applyFont="1" applyFill="1" applyBorder="1" applyAlignment="1" applyProtection="1">
      <alignment horizontal="center" vertical="center" wrapText="1"/>
      <protection hidden="1"/>
    </xf>
    <xf numFmtId="0" fontId="40" fillId="7" borderId="31" xfId="0" applyFont="1" applyFill="1" applyBorder="1" applyAlignment="1" applyProtection="1">
      <alignment horizontal="center" vertical="center"/>
      <protection hidden="1"/>
    </xf>
    <xf numFmtId="0" fontId="40" fillId="7" borderId="34" xfId="0" applyFont="1" applyFill="1" applyBorder="1" applyAlignment="1" applyProtection="1">
      <alignment horizontal="center" vertical="center"/>
      <protection hidden="1"/>
    </xf>
    <xf numFmtId="0" fontId="5" fillId="4" borderId="30" xfId="0" applyFont="1" applyFill="1" applyBorder="1" applyAlignment="1" applyProtection="1">
      <alignment horizontal="center" vertical="center"/>
      <protection hidden="1"/>
    </xf>
    <xf numFmtId="0" fontId="5" fillId="4" borderId="33" xfId="0" applyFont="1" applyFill="1" applyBorder="1" applyAlignment="1" applyProtection="1">
      <alignment horizontal="center" vertical="center"/>
      <protection hidden="1"/>
    </xf>
    <xf numFmtId="0" fontId="22" fillId="7" borderId="31" xfId="0" applyFont="1" applyFill="1" applyBorder="1" applyAlignment="1" applyProtection="1">
      <alignment horizontal="center" vertical="center" wrapText="1"/>
      <protection hidden="1"/>
    </xf>
    <xf numFmtId="0" fontId="22" fillId="7" borderId="34" xfId="0" applyFont="1" applyFill="1" applyBorder="1" applyAlignment="1" applyProtection="1">
      <alignment horizontal="center" vertical="center" wrapText="1"/>
      <protection hidden="1"/>
    </xf>
    <xf numFmtId="164" fontId="9" fillId="7" borderId="54" xfId="0" applyNumberFormat="1" applyFont="1" applyFill="1" applyBorder="1" applyAlignment="1" applyProtection="1">
      <alignment horizontal="center" vertical="center" wrapText="1"/>
      <protection hidden="1"/>
    </xf>
    <xf numFmtId="164" fontId="9" fillId="7" borderId="41" xfId="0" applyNumberFormat="1" applyFont="1" applyFill="1" applyBorder="1" applyAlignment="1" applyProtection="1">
      <alignment horizontal="center" vertical="center" wrapText="1"/>
      <protection hidden="1"/>
    </xf>
    <xf numFmtId="164" fontId="9" fillId="7" borderId="35" xfId="0" applyNumberFormat="1" applyFont="1" applyFill="1" applyBorder="1" applyAlignment="1" applyProtection="1">
      <alignment horizontal="center" vertical="center" wrapText="1"/>
      <protection hidden="1"/>
    </xf>
    <xf numFmtId="164" fontId="9" fillId="7" borderId="17" xfId="0" applyNumberFormat="1" applyFont="1" applyFill="1" applyBorder="1" applyAlignment="1" applyProtection="1">
      <alignment horizontal="center" vertical="center" wrapText="1"/>
      <protection hidden="1"/>
    </xf>
    <xf numFmtId="164" fontId="28" fillId="17" borderId="50" xfId="0" applyNumberFormat="1" applyFont="1" applyFill="1" applyBorder="1" applyAlignment="1" applyProtection="1">
      <alignment horizontal="center" vertical="center"/>
      <protection hidden="1"/>
    </xf>
    <xf numFmtId="164" fontId="28" fillId="17" borderId="51" xfId="0" applyNumberFormat="1" applyFont="1" applyFill="1" applyBorder="1" applyAlignment="1" applyProtection="1">
      <alignment horizontal="center" vertical="center"/>
      <protection hidden="1"/>
    </xf>
    <xf numFmtId="0" fontId="0" fillId="3" borderId="11" xfId="0" applyFill="1" applyBorder="1" applyAlignment="1" applyProtection="1">
      <alignment horizontal="center"/>
      <protection hidden="1"/>
    </xf>
    <xf numFmtId="0" fontId="0" fillId="3" borderId="42" xfId="0" applyFill="1" applyBorder="1" applyAlignment="1" applyProtection="1">
      <alignment horizontal="center"/>
      <protection hidden="1"/>
    </xf>
    <xf numFmtId="0" fontId="4" fillId="17" borderId="9" xfId="0" applyFont="1" applyFill="1" applyBorder="1" applyAlignment="1" applyProtection="1">
      <alignment horizontal="center" vertical="center" wrapText="1"/>
      <protection hidden="1"/>
    </xf>
    <xf numFmtId="0" fontId="4" fillId="17" borderId="58" xfId="0" applyFont="1" applyFill="1" applyBorder="1" applyAlignment="1" applyProtection="1">
      <alignment horizontal="center" vertical="center" wrapText="1"/>
      <protection hidden="1"/>
    </xf>
    <xf numFmtId="0" fontId="4" fillId="17" borderId="7" xfId="0" applyFont="1" applyFill="1" applyBorder="1" applyAlignment="1" applyProtection="1">
      <alignment horizontal="center" vertical="center" wrapText="1"/>
      <protection hidden="1"/>
    </xf>
    <xf numFmtId="0" fontId="31" fillId="4" borderId="49" xfId="0" applyFont="1" applyFill="1" applyBorder="1" applyAlignment="1" applyProtection="1">
      <alignment horizontal="center" vertical="center" wrapText="1"/>
      <protection hidden="1"/>
    </xf>
    <xf numFmtId="0" fontId="31" fillId="4" borderId="37" xfId="0" applyFont="1" applyFill="1" applyBorder="1" applyAlignment="1" applyProtection="1">
      <alignment horizontal="center" vertical="center" wrapText="1"/>
      <protection hidden="1"/>
    </xf>
    <xf numFmtId="0" fontId="31" fillId="4" borderId="63" xfId="0" applyFont="1" applyFill="1" applyBorder="1" applyAlignment="1" applyProtection="1">
      <alignment horizontal="center" vertical="center" wrapText="1"/>
      <protection hidden="1"/>
    </xf>
    <xf numFmtId="0" fontId="31" fillId="4" borderId="50" xfId="0" applyFont="1" applyFill="1" applyBorder="1" applyAlignment="1" applyProtection="1">
      <alignment horizontal="center" vertical="center" wrapText="1"/>
      <protection hidden="1"/>
    </xf>
    <xf numFmtId="0" fontId="31" fillId="4" borderId="2" xfId="0" applyFont="1" applyFill="1" applyBorder="1" applyAlignment="1" applyProtection="1">
      <alignment horizontal="center" vertical="center" wrapText="1"/>
      <protection hidden="1"/>
    </xf>
    <xf numFmtId="0" fontId="31" fillId="4" borderId="3" xfId="0" applyFont="1" applyFill="1" applyBorder="1" applyAlignment="1" applyProtection="1">
      <alignment horizontal="center" vertical="center" wrapText="1"/>
      <protection hidden="1"/>
    </xf>
    <xf numFmtId="0" fontId="40" fillId="5" borderId="1" xfId="0" applyFont="1" applyFill="1" applyBorder="1" applyAlignment="1" applyProtection="1">
      <alignment horizontal="center" vertical="center"/>
      <protection locked="0" hidden="1"/>
    </xf>
    <xf numFmtId="0" fontId="40" fillId="5" borderId="2" xfId="0" applyFont="1" applyFill="1" applyBorder="1" applyAlignment="1" applyProtection="1">
      <alignment horizontal="center" vertical="center"/>
      <protection locked="0" hidden="1"/>
    </xf>
    <xf numFmtId="0" fontId="31" fillId="4" borderId="1" xfId="0" applyFont="1" applyFill="1" applyBorder="1" applyAlignment="1" applyProtection="1">
      <alignment horizontal="center" vertical="center" wrapText="1"/>
      <protection hidden="1"/>
    </xf>
    <xf numFmtId="0" fontId="25" fillId="5" borderId="19" xfId="0" applyFont="1" applyFill="1" applyBorder="1" applyAlignment="1" applyProtection="1">
      <alignment horizontal="center" vertical="center"/>
      <protection locked="0" hidden="1"/>
    </xf>
    <xf numFmtId="0" fontId="25" fillId="5" borderId="20" xfId="0" applyFont="1" applyFill="1" applyBorder="1" applyAlignment="1" applyProtection="1">
      <alignment horizontal="center" vertical="center"/>
      <protection locked="0" hidden="1"/>
    </xf>
    <xf numFmtId="0" fontId="22" fillId="4" borderId="107" xfId="0" applyFont="1" applyFill="1" applyBorder="1" applyAlignment="1" applyProtection="1">
      <alignment horizontal="center" vertical="center" wrapText="1"/>
      <protection hidden="1"/>
    </xf>
    <xf numFmtId="0" fontId="22" fillId="4" borderId="53" xfId="0" applyFont="1" applyFill="1" applyBorder="1" applyAlignment="1" applyProtection="1">
      <alignment horizontal="center" vertical="center" wrapText="1"/>
      <protection hidden="1"/>
    </xf>
    <xf numFmtId="14" fontId="31" fillId="13" borderId="80" xfId="0" applyNumberFormat="1" applyFont="1" applyFill="1" applyBorder="1" applyAlignment="1" applyProtection="1">
      <alignment horizontal="center" vertical="center" wrapText="1"/>
      <protection locked="0" hidden="1"/>
    </xf>
    <xf numFmtId="0" fontId="31" fillId="13" borderId="51" xfId="0" applyFont="1" applyFill="1" applyBorder="1" applyAlignment="1" applyProtection="1">
      <alignment horizontal="center" vertical="center" wrapText="1"/>
      <protection locked="0" hidden="1"/>
    </xf>
    <xf numFmtId="0" fontId="31" fillId="5" borderId="1" xfId="0" applyFont="1" applyFill="1" applyBorder="1" applyAlignment="1" applyProtection="1">
      <alignment horizontal="center" vertical="center" wrapText="1"/>
      <protection locked="0" hidden="1"/>
    </xf>
    <xf numFmtId="0" fontId="31" fillId="5" borderId="2" xfId="0" applyFont="1" applyFill="1" applyBorder="1" applyAlignment="1" applyProtection="1">
      <alignment horizontal="center" vertical="center" wrapText="1"/>
      <protection locked="0" hidden="1"/>
    </xf>
    <xf numFmtId="0" fontId="31" fillId="5" borderId="82" xfId="0" applyFont="1" applyFill="1" applyBorder="1" applyAlignment="1" applyProtection="1">
      <alignment horizontal="center" vertical="center" wrapText="1"/>
      <protection locked="0" hidden="1"/>
    </xf>
    <xf numFmtId="0" fontId="31" fillId="13" borderId="80" xfId="0" applyFont="1" applyFill="1" applyBorder="1" applyAlignment="1" applyProtection="1">
      <alignment horizontal="center" vertical="center" wrapText="1"/>
      <protection locked="0" hidden="1"/>
    </xf>
    <xf numFmtId="0" fontId="22" fillId="4" borderId="16" xfId="0" applyFont="1" applyFill="1" applyBorder="1" applyAlignment="1" applyProtection="1">
      <alignment horizontal="center" vertical="center" wrapText="1"/>
      <protection hidden="1"/>
    </xf>
    <xf numFmtId="0" fontId="22" fillId="4" borderId="39" xfId="0" applyFont="1" applyFill="1" applyBorder="1" applyAlignment="1" applyProtection="1">
      <alignment horizontal="center" vertical="center" wrapText="1"/>
      <protection hidden="1"/>
    </xf>
    <xf numFmtId="0" fontId="22" fillId="4" borderId="17" xfId="0" applyFont="1" applyFill="1" applyBorder="1" applyAlignment="1" applyProtection="1">
      <alignment horizontal="center" vertical="center" wrapText="1"/>
      <protection hidden="1"/>
    </xf>
    <xf numFmtId="14" fontId="31" fillId="5" borderId="35" xfId="0" applyNumberFormat="1" applyFont="1" applyFill="1" applyBorder="1" applyAlignment="1" applyProtection="1">
      <alignment horizontal="center" vertical="center"/>
      <protection locked="0" hidden="1"/>
    </xf>
    <xf numFmtId="14" fontId="31" fillId="5" borderId="39" xfId="0" applyNumberFormat="1" applyFont="1" applyFill="1" applyBorder="1" applyAlignment="1" applyProtection="1">
      <alignment horizontal="center" vertical="center"/>
      <protection locked="0" hidden="1"/>
    </xf>
    <xf numFmtId="0" fontId="37" fillId="2" borderId="27" xfId="0" applyFont="1" applyFill="1" applyBorder="1" applyAlignment="1" applyProtection="1">
      <alignment horizontal="center" vertical="center"/>
      <protection hidden="1"/>
    </xf>
    <xf numFmtId="0" fontId="37" fillId="2" borderId="28" xfId="0" applyFont="1" applyFill="1" applyBorder="1" applyAlignment="1" applyProtection="1">
      <alignment horizontal="center" vertical="center"/>
      <protection hidden="1"/>
    </xf>
    <xf numFmtId="0" fontId="17" fillId="2" borderId="0" xfId="0" applyFont="1" applyFill="1" applyAlignment="1" applyProtection="1">
      <alignment horizontal="center" vertical="center"/>
      <protection hidden="1"/>
    </xf>
    <xf numFmtId="0" fontId="22" fillId="5" borderId="35" xfId="0" applyFont="1" applyFill="1" applyBorder="1" applyAlignment="1" applyProtection="1">
      <alignment horizontal="center" vertical="center" wrapText="1"/>
      <protection locked="0" hidden="1"/>
    </xf>
    <xf numFmtId="0" fontId="22" fillId="5" borderId="39" xfId="0" applyFont="1" applyFill="1" applyBorder="1" applyAlignment="1" applyProtection="1">
      <alignment horizontal="center" vertical="center" wrapText="1"/>
      <protection locked="0" hidden="1"/>
    </xf>
    <xf numFmtId="0" fontId="22" fillId="5" borderId="17" xfId="0" applyFont="1" applyFill="1" applyBorder="1" applyAlignment="1" applyProtection="1">
      <alignment horizontal="center" vertical="center" wrapText="1"/>
      <protection locked="0" hidden="1"/>
    </xf>
    <xf numFmtId="0" fontId="14" fillId="5" borderId="5" xfId="0" applyFont="1" applyFill="1" applyBorder="1" applyAlignment="1" applyProtection="1">
      <alignment horizontal="left" vertical="top" wrapText="1"/>
      <protection locked="0"/>
    </xf>
    <xf numFmtId="0" fontId="14" fillId="5" borderId="6" xfId="0" applyFont="1" applyFill="1" applyBorder="1" applyAlignment="1" applyProtection="1">
      <alignment horizontal="left" vertical="top" wrapText="1"/>
      <protection locked="0"/>
    </xf>
    <xf numFmtId="0" fontId="14" fillId="5" borderId="21" xfId="0" applyFont="1" applyFill="1" applyBorder="1" applyAlignment="1" applyProtection="1">
      <alignment horizontal="left" vertical="top" wrapText="1"/>
      <protection locked="0"/>
    </xf>
    <xf numFmtId="164" fontId="36" fillId="5" borderId="5" xfId="0" applyNumberFormat="1" applyFont="1" applyFill="1" applyBorder="1" applyAlignment="1" applyProtection="1">
      <alignment horizontal="center" vertical="center" wrapText="1"/>
      <protection locked="0"/>
    </xf>
    <xf numFmtId="164" fontId="36" fillId="5" borderId="6" xfId="0" applyNumberFormat="1" applyFont="1" applyFill="1" applyBorder="1" applyAlignment="1" applyProtection="1">
      <alignment horizontal="center" vertical="center" wrapText="1"/>
      <protection locked="0"/>
    </xf>
    <xf numFmtId="164" fontId="36" fillId="5" borderId="21" xfId="0" applyNumberFormat="1" applyFont="1" applyFill="1" applyBorder="1" applyAlignment="1" applyProtection="1">
      <alignment horizontal="center" vertical="center" wrapText="1"/>
      <protection locked="0"/>
    </xf>
    <xf numFmtId="0" fontId="31" fillId="13" borderId="81" xfId="0" applyFont="1" applyFill="1" applyBorder="1" applyAlignment="1" applyProtection="1">
      <alignment horizontal="center" vertical="center" wrapText="1"/>
      <protection locked="0" hidden="1"/>
    </xf>
    <xf numFmtId="0" fontId="31" fillId="13" borderId="40" xfId="0" applyFont="1" applyFill="1" applyBorder="1" applyAlignment="1" applyProtection="1">
      <alignment horizontal="center" vertical="center" wrapText="1"/>
      <protection locked="0" hidden="1"/>
    </xf>
    <xf numFmtId="14" fontId="31" fillId="5" borderId="1" xfId="0" applyNumberFormat="1" applyFont="1" applyFill="1" applyBorder="1" applyAlignment="1" applyProtection="1">
      <alignment horizontal="center" vertical="center"/>
      <protection locked="0" hidden="1"/>
    </xf>
    <xf numFmtId="14" fontId="31" fillId="5" borderId="2" xfId="0" applyNumberFormat="1" applyFont="1" applyFill="1" applyBorder="1" applyAlignment="1" applyProtection="1">
      <alignment horizontal="center" vertical="center"/>
      <protection locked="0" hidden="1"/>
    </xf>
    <xf numFmtId="0" fontId="31" fillId="4" borderId="35" xfId="0" applyFont="1" applyFill="1" applyBorder="1" applyAlignment="1" applyProtection="1">
      <alignment horizontal="center" vertical="center" wrapText="1"/>
      <protection hidden="1"/>
    </xf>
    <xf numFmtId="0" fontId="31" fillId="4" borderId="39" xfId="0" applyFont="1" applyFill="1" applyBorder="1" applyAlignment="1" applyProtection="1">
      <alignment horizontal="center" vertical="center" wrapText="1"/>
      <protection hidden="1"/>
    </xf>
    <xf numFmtId="0" fontId="14" fillId="7" borderId="23" xfId="0" applyFont="1" applyFill="1" applyBorder="1" applyAlignment="1" applyProtection="1">
      <alignment horizontal="left" vertical="center" wrapText="1"/>
      <protection hidden="1"/>
    </xf>
    <xf numFmtId="0" fontId="14" fillId="7" borderId="24" xfId="0" applyFont="1" applyFill="1" applyBorder="1" applyAlignment="1" applyProtection="1">
      <alignment horizontal="left" vertical="center" wrapText="1"/>
      <protection hidden="1"/>
    </xf>
    <xf numFmtId="0" fontId="14" fillId="7" borderId="25" xfId="0" applyFont="1" applyFill="1" applyBorder="1" applyAlignment="1" applyProtection="1">
      <alignment horizontal="left" vertical="center" wrapText="1"/>
      <protection hidden="1"/>
    </xf>
    <xf numFmtId="0" fontId="14" fillId="7" borderId="26" xfId="0" applyFont="1" applyFill="1" applyBorder="1" applyAlignment="1" applyProtection="1">
      <alignment horizontal="left" vertical="center" wrapText="1"/>
      <protection hidden="1"/>
    </xf>
    <xf numFmtId="0" fontId="14" fillId="7" borderId="27" xfId="0" applyFont="1" applyFill="1" applyBorder="1" applyAlignment="1" applyProtection="1">
      <alignment horizontal="left" vertical="center" wrapText="1"/>
      <protection hidden="1"/>
    </xf>
    <xf numFmtId="0" fontId="14" fillId="7" borderId="28" xfId="0" applyFont="1" applyFill="1" applyBorder="1" applyAlignment="1" applyProtection="1">
      <alignment horizontal="left" vertical="center" wrapText="1"/>
      <protection hidden="1"/>
    </xf>
    <xf numFmtId="0" fontId="17" fillId="2" borderId="11" xfId="0" applyFont="1" applyFill="1" applyBorder="1" applyAlignment="1" applyProtection="1">
      <alignment horizontal="center" vertical="center"/>
      <protection hidden="1"/>
    </xf>
    <xf numFmtId="0" fontId="17" fillId="2" borderId="42" xfId="0" applyFont="1" applyFill="1" applyBorder="1" applyAlignment="1" applyProtection="1">
      <alignment horizontal="center" vertical="center"/>
      <protection hidden="1"/>
    </xf>
    <xf numFmtId="0" fontId="17" fillId="2" borderId="43" xfId="0" applyFont="1" applyFill="1" applyBorder="1" applyAlignment="1" applyProtection="1">
      <alignment horizontal="center" vertical="center"/>
      <protection hidden="1"/>
    </xf>
    <xf numFmtId="0" fontId="17" fillId="2" borderId="26" xfId="0" applyFont="1" applyFill="1" applyBorder="1" applyAlignment="1" applyProtection="1">
      <alignment horizontal="center" vertical="center"/>
      <protection hidden="1"/>
    </xf>
    <xf numFmtId="0" fontId="17" fillId="2" borderId="27" xfId="0" applyFont="1" applyFill="1" applyBorder="1" applyAlignment="1" applyProtection="1">
      <alignment horizontal="center" vertical="center"/>
      <protection hidden="1"/>
    </xf>
    <xf numFmtId="0" fontId="17" fillId="2" borderId="28" xfId="0" applyFont="1" applyFill="1" applyBorder="1" applyAlignment="1" applyProtection="1">
      <alignment horizontal="center" vertical="center"/>
      <protection hidden="1"/>
    </xf>
    <xf numFmtId="0" fontId="10" fillId="9" borderId="22" xfId="0" applyFont="1" applyFill="1" applyBorder="1" applyAlignment="1" applyProtection="1">
      <alignment horizontal="center" vertical="center" textRotation="90" wrapText="1"/>
      <protection hidden="1"/>
    </xf>
    <xf numFmtId="0" fontId="10" fillId="9" borderId="29" xfId="0" applyFont="1" applyFill="1" applyBorder="1" applyAlignment="1" applyProtection="1">
      <alignment horizontal="center" vertical="center" textRotation="90" wrapText="1"/>
      <protection hidden="1"/>
    </xf>
    <xf numFmtId="0" fontId="2" fillId="2" borderId="22" xfId="0" applyFont="1" applyFill="1" applyBorder="1" applyAlignment="1" applyProtection="1">
      <alignment horizontal="center" vertical="center"/>
      <protection hidden="1"/>
    </xf>
    <xf numFmtId="0" fontId="55" fillId="5" borderId="60" xfId="0" applyFont="1" applyFill="1" applyBorder="1" applyAlignment="1" applyProtection="1">
      <alignment horizontal="left" vertical="top" wrapText="1"/>
      <protection locked="0"/>
    </xf>
    <xf numFmtId="0" fontId="55" fillId="5" borderId="61" xfId="0" applyFont="1" applyFill="1" applyBorder="1" applyAlignment="1" applyProtection="1">
      <alignment horizontal="left" vertical="top" wrapText="1"/>
      <protection locked="0"/>
    </xf>
    <xf numFmtId="0" fontId="55" fillId="5" borderId="62" xfId="0" applyFont="1" applyFill="1" applyBorder="1" applyAlignment="1" applyProtection="1">
      <alignment horizontal="left" vertical="top" wrapText="1"/>
      <protection locked="0"/>
    </xf>
    <xf numFmtId="0" fontId="55" fillId="5" borderId="90" xfId="0" applyFont="1" applyFill="1" applyBorder="1" applyAlignment="1" applyProtection="1">
      <alignment horizontal="left" vertical="top" wrapText="1"/>
      <protection locked="0"/>
    </xf>
    <xf numFmtId="0" fontId="55" fillId="5" borderId="0" xfId="0" applyFont="1" applyFill="1" applyAlignment="1" applyProtection="1">
      <alignment horizontal="left" vertical="top" wrapText="1"/>
      <protection locked="0"/>
    </xf>
    <xf numFmtId="0" fontId="55" fillId="5" borderId="91" xfId="0" applyFont="1" applyFill="1" applyBorder="1" applyAlignment="1" applyProtection="1">
      <alignment horizontal="left" vertical="top" wrapText="1"/>
      <protection locked="0"/>
    </xf>
    <xf numFmtId="0" fontId="55" fillId="5" borderId="19" xfId="0" applyFont="1" applyFill="1" applyBorder="1" applyAlignment="1" applyProtection="1">
      <alignment horizontal="left" vertical="top" wrapText="1"/>
      <protection locked="0"/>
    </xf>
    <xf numFmtId="0" fontId="55" fillId="5" borderId="20" xfId="0" applyFont="1" applyFill="1" applyBorder="1" applyAlignment="1" applyProtection="1">
      <alignment horizontal="left" vertical="top" wrapText="1"/>
      <protection locked="0"/>
    </xf>
    <xf numFmtId="0" fontId="55" fillId="5" borderId="63" xfId="0" applyFont="1" applyFill="1" applyBorder="1" applyAlignment="1" applyProtection="1">
      <alignment horizontal="left" vertical="top" wrapText="1"/>
      <protection locked="0"/>
    </xf>
    <xf numFmtId="164" fontId="12" fillId="7" borderId="31" xfId="0" applyNumberFormat="1" applyFont="1" applyFill="1" applyBorder="1" applyAlignment="1" applyProtection="1">
      <alignment horizontal="center" vertical="center" textRotation="90" wrapText="1"/>
      <protection hidden="1"/>
    </xf>
    <xf numFmtId="164" fontId="12" fillId="7" borderId="34" xfId="0" applyNumberFormat="1" applyFont="1" applyFill="1" applyBorder="1" applyAlignment="1" applyProtection="1">
      <alignment horizontal="center" vertical="center" textRotation="90" wrapText="1"/>
      <protection hidden="1"/>
    </xf>
    <xf numFmtId="164" fontId="12" fillId="7" borderId="32" xfId="0" applyNumberFormat="1" applyFont="1" applyFill="1" applyBorder="1" applyAlignment="1" applyProtection="1">
      <alignment horizontal="center" vertical="center" textRotation="90" wrapText="1"/>
      <protection hidden="1"/>
    </xf>
    <xf numFmtId="164" fontId="12" fillId="7" borderId="65" xfId="0" applyNumberFormat="1" applyFont="1" applyFill="1" applyBorder="1" applyAlignment="1" applyProtection="1">
      <alignment horizontal="center" vertical="center" textRotation="90" wrapText="1"/>
      <protection hidden="1"/>
    </xf>
    <xf numFmtId="0" fontId="28" fillId="17" borderId="30" xfId="0" applyFont="1" applyFill="1" applyBorder="1" applyAlignment="1" applyProtection="1">
      <alignment horizontal="center" vertical="center" wrapText="1"/>
      <protection hidden="1"/>
    </xf>
    <xf numFmtId="0" fontId="28" fillId="17" borderId="33" xfId="0" applyFont="1" applyFill="1" applyBorder="1" applyAlignment="1" applyProtection="1">
      <alignment horizontal="center" vertical="center" wrapText="1"/>
      <protection hidden="1"/>
    </xf>
    <xf numFmtId="0" fontId="55" fillId="5" borderId="8" xfId="0" applyFont="1" applyFill="1" applyBorder="1" applyAlignment="1" applyProtection="1">
      <alignment horizontal="center" vertical="top"/>
      <protection locked="0"/>
    </xf>
    <xf numFmtId="164" fontId="28" fillId="17" borderId="49" xfId="0" applyNumberFormat="1" applyFont="1" applyFill="1" applyBorder="1" applyAlignment="1" applyProtection="1">
      <alignment horizontal="center" vertical="center"/>
      <protection hidden="1"/>
    </xf>
    <xf numFmtId="164" fontId="28" fillId="17" borderId="38" xfId="0" applyNumberFormat="1" applyFont="1" applyFill="1" applyBorder="1" applyAlignment="1" applyProtection="1">
      <alignment horizontal="center" vertical="center"/>
      <protection hidden="1"/>
    </xf>
    <xf numFmtId="164" fontId="28" fillId="17" borderId="16" xfId="0" applyNumberFormat="1" applyFont="1" applyFill="1" applyBorder="1" applyAlignment="1" applyProtection="1">
      <alignment horizontal="center" vertical="center"/>
      <protection hidden="1"/>
    </xf>
    <xf numFmtId="164" fontId="28" fillId="17" borderId="40" xfId="0" applyNumberFormat="1" applyFont="1" applyFill="1" applyBorder="1" applyAlignment="1" applyProtection="1">
      <alignment horizontal="center" vertical="center"/>
      <protection hidden="1"/>
    </xf>
    <xf numFmtId="0" fontId="42" fillId="2" borderId="11" xfId="0" applyFont="1" applyFill="1" applyBorder="1" applyAlignment="1" applyProtection="1">
      <alignment horizontal="center" vertical="center" wrapText="1"/>
      <protection hidden="1"/>
    </xf>
    <xf numFmtId="0" fontId="42" fillId="2" borderId="42" xfId="0" applyFont="1" applyFill="1" applyBorder="1" applyAlignment="1" applyProtection="1">
      <alignment horizontal="center" vertical="center" wrapText="1"/>
      <protection hidden="1"/>
    </xf>
    <xf numFmtId="0" fontId="42" fillId="2" borderId="43" xfId="0" applyFont="1" applyFill="1" applyBorder="1" applyAlignment="1" applyProtection="1">
      <alignment horizontal="center" vertical="center" wrapText="1"/>
      <protection hidden="1"/>
    </xf>
    <xf numFmtId="0" fontId="42" fillId="2" borderId="26" xfId="0" applyFont="1" applyFill="1" applyBorder="1" applyAlignment="1" applyProtection="1">
      <alignment horizontal="center" vertical="center" wrapText="1"/>
      <protection hidden="1"/>
    </xf>
    <xf numFmtId="0" fontId="42" fillId="2" borderId="27" xfId="0" applyFont="1" applyFill="1" applyBorder="1" applyAlignment="1" applyProtection="1">
      <alignment horizontal="center" vertical="center" wrapText="1"/>
      <protection hidden="1"/>
    </xf>
    <xf numFmtId="0" fontId="42" fillId="2" borderId="28" xfId="0" applyFont="1" applyFill="1" applyBorder="1" applyAlignment="1" applyProtection="1">
      <alignment horizontal="center" vertical="center" wrapText="1"/>
      <protection hidden="1"/>
    </xf>
    <xf numFmtId="0" fontId="10" fillId="17" borderId="50" xfId="0" applyFont="1" applyFill="1" applyBorder="1" applyAlignment="1" applyProtection="1">
      <alignment horizontal="center" vertical="center" wrapText="1"/>
      <protection hidden="1"/>
    </xf>
    <xf numFmtId="0" fontId="10" fillId="17" borderId="103" xfId="0" applyFont="1" applyFill="1" applyBorder="1" applyAlignment="1" applyProtection="1">
      <alignment horizontal="center" vertical="center" wrapText="1"/>
      <protection hidden="1"/>
    </xf>
    <xf numFmtId="0" fontId="10" fillId="17" borderId="85" xfId="0" applyFont="1" applyFill="1" applyBorder="1" applyAlignment="1" applyProtection="1">
      <alignment horizontal="center" vertical="center" wrapText="1"/>
      <protection hidden="1"/>
    </xf>
    <xf numFmtId="0" fontId="10" fillId="17" borderId="19" xfId="0" applyFont="1" applyFill="1" applyBorder="1" applyAlignment="1" applyProtection="1">
      <alignment horizontal="center" vertical="center" wrapText="1"/>
      <protection hidden="1"/>
    </xf>
    <xf numFmtId="0" fontId="10" fillId="17" borderId="44" xfId="0" applyFont="1" applyFill="1" applyBorder="1" applyAlignment="1" applyProtection="1">
      <alignment horizontal="center" vertical="center" wrapText="1"/>
      <protection hidden="1"/>
    </xf>
    <xf numFmtId="0" fontId="10" fillId="17" borderId="0" xfId="0" applyFont="1" applyFill="1" applyAlignment="1" applyProtection="1">
      <alignment horizontal="center" vertical="center" wrapText="1"/>
      <protection hidden="1"/>
    </xf>
    <xf numFmtId="0" fontId="10" fillId="17" borderId="45" xfId="0" applyFont="1" applyFill="1" applyBorder="1" applyAlignment="1" applyProtection="1">
      <alignment horizontal="center" vertical="center" wrapText="1"/>
      <protection hidden="1"/>
    </xf>
    <xf numFmtId="0" fontId="10" fillId="17" borderId="64" xfId="0" applyFont="1" applyFill="1" applyBorder="1" applyAlignment="1" applyProtection="1">
      <alignment horizontal="center" vertical="center" wrapText="1"/>
      <protection hidden="1"/>
    </xf>
    <xf numFmtId="0" fontId="10" fillId="17" borderId="36" xfId="0" applyFont="1" applyFill="1" applyBorder="1" applyAlignment="1" applyProtection="1">
      <alignment horizontal="center" vertical="center" wrapText="1"/>
      <protection hidden="1"/>
    </xf>
    <xf numFmtId="0" fontId="10" fillId="17" borderId="94" xfId="0" applyFont="1" applyFill="1" applyBorder="1" applyAlignment="1" applyProtection="1">
      <alignment horizontal="center" vertical="center" wrapText="1"/>
      <protection hidden="1"/>
    </xf>
    <xf numFmtId="0" fontId="10" fillId="17" borderId="98" xfId="0" applyFont="1" applyFill="1" applyBorder="1" applyAlignment="1" applyProtection="1">
      <alignment horizontal="center" vertical="center" wrapText="1"/>
      <protection hidden="1"/>
    </xf>
    <xf numFmtId="0" fontId="10" fillId="17" borderId="99" xfId="0" applyFont="1" applyFill="1" applyBorder="1" applyAlignment="1" applyProtection="1">
      <alignment horizontal="center" vertical="center" wrapText="1"/>
      <protection hidden="1"/>
    </xf>
    <xf numFmtId="0" fontId="52" fillId="2" borderId="22" xfId="0" applyFont="1" applyFill="1" applyBorder="1" applyAlignment="1">
      <alignment horizontal="left" vertical="center" wrapText="1"/>
    </xf>
    <xf numFmtId="0" fontId="52" fillId="2" borderId="83" xfId="0" applyFont="1" applyFill="1" applyBorder="1" applyAlignment="1">
      <alignment horizontal="left" vertical="center" wrapText="1"/>
    </xf>
    <xf numFmtId="0" fontId="52" fillId="2" borderId="30" xfId="0" applyFont="1" applyFill="1" applyBorder="1" applyAlignment="1">
      <alignment horizontal="center" vertical="center" wrapText="1"/>
    </xf>
    <xf numFmtId="0" fontId="52" fillId="2" borderId="85" xfId="0" applyFont="1" applyFill="1" applyBorder="1" applyAlignment="1">
      <alignment horizontal="center" vertical="center" wrapText="1"/>
    </xf>
    <xf numFmtId="0" fontId="52" fillId="2" borderId="32" xfId="0" applyFont="1" applyFill="1" applyBorder="1" applyAlignment="1">
      <alignment horizontal="center" vertical="center"/>
    </xf>
    <xf numFmtId="0" fontId="52" fillId="2" borderId="88" xfId="0" applyFont="1" applyFill="1" applyBorder="1" applyAlignment="1">
      <alignment horizontal="center" vertical="center"/>
    </xf>
    <xf numFmtId="0" fontId="52" fillId="2" borderId="43" xfId="0" applyFont="1" applyFill="1" applyBorder="1" applyAlignment="1">
      <alignment horizontal="center" vertical="center"/>
    </xf>
    <xf numFmtId="0" fontId="52" fillId="2" borderId="53" xfId="0" applyFont="1" applyFill="1" applyBorder="1" applyAlignment="1">
      <alignment horizontal="center" vertical="center"/>
    </xf>
    <xf numFmtId="0" fontId="52" fillId="2" borderId="38" xfId="0" applyFont="1" applyFill="1" applyBorder="1" applyAlignment="1">
      <alignment horizontal="center" vertical="center"/>
    </xf>
    <xf numFmtId="0" fontId="52" fillId="2" borderId="51" xfId="0" applyFont="1" applyFill="1" applyBorder="1" applyAlignment="1">
      <alignment horizontal="center" vertical="center"/>
    </xf>
    <xf numFmtId="0" fontId="49" fillId="2" borderId="49" xfId="0" applyFont="1" applyFill="1" applyBorder="1" applyAlignment="1">
      <alignment horizontal="center" vertical="center" wrapText="1"/>
    </xf>
    <xf numFmtId="0" fontId="49" fillId="2" borderId="16" xfId="0" applyFont="1" applyFill="1" applyBorder="1" applyAlignment="1">
      <alignment horizontal="center" vertical="center" wrapText="1"/>
    </xf>
    <xf numFmtId="0" fontId="49" fillId="2" borderId="14" xfId="0" applyFont="1" applyFill="1" applyBorder="1" applyAlignment="1">
      <alignment horizontal="center" vertical="center" wrapText="1"/>
    </xf>
    <xf numFmtId="0" fontId="49" fillId="2" borderId="47" xfId="0" applyFont="1" applyFill="1" applyBorder="1" applyAlignment="1">
      <alignment horizontal="center" vertical="center" wrapText="1"/>
    </xf>
    <xf numFmtId="0" fontId="49" fillId="2" borderId="54" xfId="0" applyFont="1" applyFill="1" applyBorder="1" applyAlignment="1">
      <alignment horizontal="center" vertical="center" wrapText="1"/>
    </xf>
    <xf numFmtId="0" fontId="49" fillId="2" borderId="38" xfId="0" applyFont="1" applyFill="1" applyBorder="1" applyAlignment="1">
      <alignment horizontal="center" vertical="center" wrapText="1"/>
    </xf>
    <xf numFmtId="0" fontId="49" fillId="2" borderId="60" xfId="0" applyFont="1" applyFill="1" applyBorder="1" applyAlignment="1">
      <alignment horizontal="center" vertical="center" wrapText="1"/>
    </xf>
    <xf numFmtId="0" fontId="49" fillId="2" borderId="19" xfId="0" applyFont="1" applyFill="1" applyBorder="1" applyAlignment="1">
      <alignment horizontal="center" vertical="center" wrapText="1"/>
    </xf>
    <xf numFmtId="0" fontId="50" fillId="5" borderId="47" xfId="0" applyFont="1" applyFill="1" applyBorder="1" applyAlignment="1" applyProtection="1">
      <alignment horizontal="center" vertical="center" wrapText="1"/>
      <protection locked="0"/>
    </xf>
    <xf numFmtId="0" fontId="50" fillId="5" borderId="48" xfId="0" applyFont="1" applyFill="1" applyBorder="1" applyAlignment="1" applyProtection="1">
      <alignment horizontal="center" vertical="center" wrapText="1"/>
      <protection locked="0"/>
    </xf>
    <xf numFmtId="0" fontId="50" fillId="5" borderId="46" xfId="0" applyFont="1" applyFill="1" applyBorder="1" applyAlignment="1" applyProtection="1">
      <alignment horizontal="left" vertical="center" wrapText="1"/>
      <protection locked="0"/>
    </xf>
    <xf numFmtId="0" fontId="50" fillId="5" borderId="10" xfId="0" applyFont="1" applyFill="1" applyBorder="1" applyAlignment="1" applyProtection="1">
      <alignment horizontal="left" vertical="center" wrapText="1"/>
      <protection locked="0"/>
    </xf>
    <xf numFmtId="0" fontId="49" fillId="2" borderId="20" xfId="0" applyFont="1" applyFill="1" applyBorder="1" applyAlignment="1">
      <alignment horizontal="center" vertical="center" wrapText="1"/>
    </xf>
    <xf numFmtId="0" fontId="50" fillId="5" borderId="16" xfId="0" applyFont="1" applyFill="1" applyBorder="1" applyAlignment="1" applyProtection="1">
      <alignment horizontal="center" vertical="center" wrapText="1"/>
      <protection locked="0"/>
    </xf>
    <xf numFmtId="0" fontId="50" fillId="5" borderId="40" xfId="0" applyFont="1" applyFill="1" applyBorder="1" applyAlignment="1" applyProtection="1">
      <alignment horizontal="left" vertical="center" wrapText="1"/>
      <protection locked="0"/>
    </xf>
    <xf numFmtId="0" fontId="49" fillId="2" borderId="52" xfId="0" applyFont="1" applyFill="1" applyBorder="1" applyAlignment="1">
      <alignment horizontal="center" vertical="center" wrapText="1"/>
    </xf>
    <xf numFmtId="0" fontId="49" fillId="2" borderId="89" xfId="0" applyFont="1" applyFill="1" applyBorder="1" applyAlignment="1">
      <alignment horizontal="center" vertical="center" wrapText="1"/>
    </xf>
    <xf numFmtId="0" fontId="64" fillId="16" borderId="49" xfId="0" applyFont="1" applyFill="1" applyBorder="1" applyAlignment="1">
      <alignment horizontal="right" vertical="center" wrapText="1"/>
    </xf>
    <xf numFmtId="0" fontId="64" fillId="16" borderId="41" xfId="0" applyFont="1" applyFill="1" applyBorder="1" applyAlignment="1">
      <alignment horizontal="right" vertical="center" wrapText="1"/>
    </xf>
    <xf numFmtId="14" fontId="31" fillId="5" borderId="87" xfId="0" applyNumberFormat="1" applyFont="1" applyFill="1" applyBorder="1" applyAlignment="1" applyProtection="1">
      <alignment horizontal="center" vertical="center"/>
      <protection locked="0"/>
    </xf>
    <xf numFmtId="14" fontId="31" fillId="5" borderId="3" xfId="0" applyNumberFormat="1" applyFont="1" applyFill="1" applyBorder="1" applyAlignment="1" applyProtection="1">
      <alignment horizontal="center" vertical="center"/>
      <protection locked="0"/>
    </xf>
    <xf numFmtId="0" fontId="64" fillId="3" borderId="49" xfId="0" applyFont="1" applyFill="1" applyBorder="1" applyAlignment="1">
      <alignment horizontal="right" vertical="center" wrapText="1"/>
    </xf>
    <xf numFmtId="0" fontId="64" fillId="3" borderId="41" xfId="0" applyFont="1" applyFill="1" applyBorder="1" applyAlignment="1">
      <alignment horizontal="right" vertical="center" wrapText="1"/>
    </xf>
    <xf numFmtId="0" fontId="1" fillId="3" borderId="13" xfId="1" applyFont="1" applyFill="1" applyBorder="1" applyAlignment="1">
      <alignment horizontal="center" wrapText="1"/>
    </xf>
    <xf numFmtId="0" fontId="1" fillId="3" borderId="64" xfId="1" applyFont="1" applyFill="1" applyBorder="1" applyAlignment="1">
      <alignment horizontal="center" wrapText="1"/>
    </xf>
    <xf numFmtId="0" fontId="7" fillId="3" borderId="4" xfId="1" applyFont="1" applyFill="1" applyBorder="1" applyAlignment="1">
      <alignment horizontal="center" vertical="center"/>
    </xf>
    <xf numFmtId="0" fontId="1" fillId="3" borderId="13" xfId="1" applyFont="1" applyFill="1" applyBorder="1" applyAlignment="1">
      <alignment horizontal="center" vertical="center" wrapText="1"/>
    </xf>
    <xf numFmtId="0" fontId="1" fillId="3" borderId="64" xfId="1" applyFont="1" applyFill="1" applyBorder="1" applyAlignment="1">
      <alignment horizontal="center" vertical="center" wrapText="1"/>
    </xf>
    <xf numFmtId="0" fontId="26" fillId="6" borderId="5" xfId="1" applyFont="1" applyFill="1" applyBorder="1" applyAlignment="1" applyProtection="1">
      <alignment horizontal="center" vertical="center"/>
      <protection hidden="1"/>
    </xf>
    <xf numFmtId="0" fontId="26" fillId="6" borderId="6" xfId="1" applyFont="1" applyFill="1" applyBorder="1" applyAlignment="1" applyProtection="1">
      <alignment horizontal="center" vertical="center"/>
      <protection hidden="1"/>
    </xf>
    <xf numFmtId="0" fontId="26" fillId="6" borderId="21" xfId="1" applyFont="1" applyFill="1" applyBorder="1" applyAlignment="1" applyProtection="1">
      <alignment horizontal="center" vertical="center"/>
      <protection hidden="1"/>
    </xf>
    <xf numFmtId="0" fontId="5" fillId="4" borderId="11" xfId="0" applyFont="1" applyFill="1" applyBorder="1" applyAlignment="1">
      <alignment horizontal="right" vertical="center" wrapText="1"/>
    </xf>
    <xf numFmtId="0" fontId="5" fillId="4" borderId="42" xfId="0" applyFont="1" applyFill="1" applyBorder="1" applyAlignment="1">
      <alignment horizontal="right" vertical="center" wrapText="1"/>
    </xf>
    <xf numFmtId="0" fontId="5" fillId="7" borderId="42" xfId="1" applyFont="1" applyFill="1" applyBorder="1" applyAlignment="1" applyProtection="1">
      <alignment horizontal="left" vertical="center"/>
      <protection hidden="1"/>
    </xf>
    <xf numFmtId="0" fontId="5" fillId="7" borderId="43" xfId="1" applyFont="1" applyFill="1" applyBorder="1" applyAlignment="1" applyProtection="1">
      <alignment horizontal="left" vertical="center"/>
      <protection hidden="1"/>
    </xf>
    <xf numFmtId="0" fontId="5" fillId="4" borderId="55" xfId="0" applyFont="1" applyFill="1" applyBorder="1" applyAlignment="1">
      <alignment horizontal="right" vertical="center" wrapText="1"/>
    </xf>
    <xf numFmtId="0" fontId="5" fillId="4" borderId="56" xfId="0" applyFont="1" applyFill="1" applyBorder="1" applyAlignment="1">
      <alignment horizontal="right" vertical="center" wrapText="1"/>
    </xf>
    <xf numFmtId="0" fontId="5" fillId="7" borderId="56" xfId="1" applyFont="1" applyFill="1" applyBorder="1" applyAlignment="1" applyProtection="1">
      <alignment horizontal="left" vertical="center"/>
      <protection hidden="1"/>
    </xf>
    <xf numFmtId="0" fontId="5" fillId="7" borderId="79" xfId="1" applyFont="1" applyFill="1" applyBorder="1" applyAlignment="1" applyProtection="1">
      <alignment horizontal="left" vertical="center"/>
      <protection hidden="1"/>
    </xf>
    <xf numFmtId="0" fontId="1" fillId="3" borderId="60" xfId="1" applyFont="1" applyFill="1" applyBorder="1" applyAlignment="1">
      <alignment horizontal="center" vertical="center" wrapText="1"/>
    </xf>
    <xf numFmtId="0" fontId="1" fillId="3" borderId="61" xfId="1" applyFont="1" applyFill="1" applyBorder="1" applyAlignment="1">
      <alignment horizontal="center" vertical="center" wrapText="1"/>
    </xf>
    <xf numFmtId="0" fontId="1" fillId="3" borderId="62" xfId="1" applyFont="1" applyFill="1" applyBorder="1" applyAlignment="1">
      <alignment horizontal="center" vertical="center" wrapText="1"/>
    </xf>
    <xf numFmtId="0" fontId="1" fillId="3" borderId="19" xfId="1" applyFont="1" applyFill="1" applyBorder="1" applyAlignment="1">
      <alignment horizontal="center" vertical="center" wrapText="1"/>
    </xf>
    <xf numFmtId="0" fontId="1" fillId="3" borderId="20" xfId="1" applyFont="1" applyFill="1" applyBorder="1" applyAlignment="1">
      <alignment horizontal="center" vertical="center" wrapText="1"/>
    </xf>
    <xf numFmtId="0" fontId="1" fillId="3" borderId="63" xfId="1" applyFont="1" applyFill="1" applyBorder="1" applyAlignment="1">
      <alignment horizontal="center" vertical="center" wrapText="1"/>
    </xf>
    <xf numFmtId="0" fontId="12" fillId="8" borderId="1" xfId="1" quotePrefix="1" applyFont="1" applyFill="1" applyBorder="1" applyAlignment="1">
      <alignment horizontal="center" vertical="center" wrapText="1"/>
    </xf>
    <xf numFmtId="0" fontId="12" fillId="8" borderId="2" xfId="1" quotePrefix="1" applyFont="1" applyFill="1" applyBorder="1" applyAlignment="1">
      <alignment horizontal="center" vertical="center" wrapText="1"/>
    </xf>
    <xf numFmtId="0" fontId="12" fillId="8" borderId="3" xfId="1" quotePrefix="1" applyFont="1" applyFill="1" applyBorder="1" applyAlignment="1">
      <alignment horizontal="center" vertical="center" wrapText="1"/>
    </xf>
    <xf numFmtId="0" fontId="12" fillId="2" borderId="1" xfId="1" quotePrefix="1" applyFont="1" applyFill="1" applyBorder="1" applyAlignment="1">
      <alignment horizontal="center" vertical="center" wrapText="1"/>
    </xf>
    <xf numFmtId="0" fontId="12" fillId="2" borderId="2" xfId="1" quotePrefix="1" applyFont="1" applyFill="1" applyBorder="1" applyAlignment="1">
      <alignment horizontal="center" vertical="center" wrapText="1"/>
    </xf>
    <xf numFmtId="0" fontId="12" fillId="2" borderId="3" xfId="1" quotePrefix="1" applyFont="1" applyFill="1" applyBorder="1" applyAlignment="1">
      <alignment horizontal="center" vertical="center" wrapText="1"/>
    </xf>
    <xf numFmtId="0" fontId="28" fillId="3" borderId="0" xfId="1" applyFont="1" applyFill="1" applyAlignment="1">
      <alignment horizontal="center" vertical="center"/>
    </xf>
    <xf numFmtId="0" fontId="5" fillId="2" borderId="0" xfId="1" applyFont="1" applyFill="1" applyAlignment="1">
      <alignment horizontal="right" vertical="top" wrapText="1"/>
    </xf>
    <xf numFmtId="9" fontId="14" fillId="7" borderId="4" xfId="2" applyFont="1" applyFill="1" applyBorder="1" applyAlignment="1" applyProtection="1">
      <alignment horizontal="center" vertical="center"/>
      <protection hidden="1"/>
    </xf>
    <xf numFmtId="0" fontId="28" fillId="3" borderId="0" xfId="1" applyFont="1" applyFill="1" applyAlignment="1" applyProtection="1">
      <alignment horizontal="left" vertical="center"/>
      <protection hidden="1"/>
    </xf>
    <xf numFmtId="0" fontId="28" fillId="11" borderId="0" xfId="1" applyFont="1" applyFill="1" applyAlignment="1" applyProtection="1">
      <alignment horizontal="left" vertical="center"/>
      <protection hidden="1"/>
    </xf>
    <xf numFmtId="0" fontId="11" fillId="3" borderId="110" xfId="0" applyFont="1" applyFill="1" applyBorder="1" applyAlignment="1">
      <alignment horizontal="center" vertical="center" wrapText="1"/>
    </xf>
    <xf numFmtId="0" fontId="11" fillId="3" borderId="111" xfId="0" applyFont="1" applyFill="1" applyBorder="1" applyAlignment="1">
      <alignment horizontal="center" vertical="center" wrapText="1"/>
    </xf>
    <xf numFmtId="0" fontId="14" fillId="2" borderId="1" xfId="1" applyFill="1" applyBorder="1" applyAlignment="1" applyProtection="1">
      <alignment horizontal="center" vertical="center"/>
      <protection hidden="1"/>
    </xf>
    <xf numFmtId="0" fontId="14" fillId="2" borderId="3" xfId="1" applyFill="1" applyBorder="1" applyAlignment="1" applyProtection="1">
      <alignment horizontal="center" vertical="center"/>
      <protection hidden="1"/>
    </xf>
    <xf numFmtId="0" fontId="14" fillId="2" borderId="4" xfId="1" applyFill="1" applyBorder="1" applyAlignment="1" applyProtection="1">
      <alignment horizontal="center" vertical="center"/>
      <protection hidden="1"/>
    </xf>
    <xf numFmtId="0" fontId="11" fillId="3" borderId="92" xfId="0" applyFont="1" applyFill="1" applyBorder="1" applyAlignment="1">
      <alignment horizontal="center" vertical="center" wrapText="1"/>
    </xf>
    <xf numFmtId="0" fontId="11" fillId="3" borderId="112" xfId="0" applyFont="1" applyFill="1" applyBorder="1" applyAlignment="1">
      <alignment horizontal="center" vertical="center" wrapText="1"/>
    </xf>
    <xf numFmtId="0" fontId="14" fillId="7" borderId="60" xfId="1" applyFill="1" applyBorder="1" applyAlignment="1" applyProtection="1">
      <alignment horizontal="left" vertical="top"/>
      <protection locked="0" hidden="1"/>
    </xf>
    <xf numFmtId="0" fontId="14" fillId="7" borderId="61" xfId="1" applyFill="1" applyBorder="1" applyAlignment="1" applyProtection="1">
      <alignment horizontal="left" vertical="top"/>
      <protection locked="0" hidden="1"/>
    </xf>
    <xf numFmtId="0" fontId="14" fillId="7" borderId="62" xfId="1" applyFill="1" applyBorder="1" applyAlignment="1" applyProtection="1">
      <alignment horizontal="left" vertical="top"/>
      <protection locked="0" hidden="1"/>
    </xf>
    <xf numFmtId="0" fontId="14" fillId="7" borderId="90" xfId="1" applyFill="1" applyBorder="1" applyAlignment="1" applyProtection="1">
      <alignment horizontal="left" vertical="top"/>
      <protection locked="0" hidden="1"/>
    </xf>
    <xf numFmtId="0" fontId="14" fillId="7" borderId="0" xfId="1" applyFill="1" applyAlignment="1" applyProtection="1">
      <alignment horizontal="left" vertical="top"/>
      <protection locked="0" hidden="1"/>
    </xf>
    <xf numFmtId="0" fontId="14" fillId="7" borderId="91" xfId="1" applyFill="1" applyBorder="1" applyAlignment="1" applyProtection="1">
      <alignment horizontal="left" vertical="top"/>
      <protection locked="0" hidden="1"/>
    </xf>
    <xf numFmtId="0" fontId="14" fillId="7" borderId="19" xfId="1" applyFill="1" applyBorder="1" applyAlignment="1" applyProtection="1">
      <alignment horizontal="left" vertical="top"/>
      <protection locked="0" hidden="1"/>
    </xf>
    <xf numFmtId="0" fontId="14" fillId="7" borderId="20" xfId="1" applyFill="1" applyBorder="1" applyAlignment="1" applyProtection="1">
      <alignment horizontal="left" vertical="top"/>
      <protection locked="0" hidden="1"/>
    </xf>
    <xf numFmtId="0" fontId="14" fillId="7" borderId="63" xfId="1" applyFill="1" applyBorder="1" applyAlignment="1" applyProtection="1">
      <alignment horizontal="left" vertical="top"/>
      <protection locked="0" hidden="1"/>
    </xf>
    <xf numFmtId="0" fontId="26" fillId="17" borderId="5" xfId="1" applyFont="1" applyFill="1" applyBorder="1" applyAlignment="1" applyProtection="1">
      <alignment horizontal="center" vertical="center"/>
      <protection hidden="1"/>
    </xf>
    <xf numFmtId="0" fontId="26" fillId="17" borderId="6" xfId="1" applyFont="1" applyFill="1" applyBorder="1" applyAlignment="1" applyProtection="1">
      <alignment horizontal="center" vertical="center"/>
      <protection hidden="1"/>
    </xf>
    <xf numFmtId="0" fontId="26" fillId="17" borderId="21" xfId="1" applyFont="1" applyFill="1" applyBorder="1" applyAlignment="1" applyProtection="1">
      <alignment horizontal="center" vertical="center"/>
      <protection hidden="1"/>
    </xf>
    <xf numFmtId="0" fontId="5" fillId="18" borderId="11" xfId="0" applyFont="1" applyFill="1" applyBorder="1" applyAlignment="1" applyProtection="1">
      <alignment horizontal="right" vertical="center" wrapText="1"/>
      <protection hidden="1"/>
    </xf>
    <xf numFmtId="0" fontId="5" fillId="18" borderId="42" xfId="0" applyFont="1" applyFill="1" applyBorder="1" applyAlignment="1" applyProtection="1">
      <alignment horizontal="right" vertical="center" wrapText="1"/>
      <protection hidden="1"/>
    </xf>
    <xf numFmtId="0" fontId="5" fillId="18" borderId="55" xfId="0" applyFont="1" applyFill="1" applyBorder="1" applyAlignment="1" applyProtection="1">
      <alignment horizontal="right" vertical="center" wrapText="1"/>
      <protection hidden="1"/>
    </xf>
    <xf numFmtId="0" fontId="5" fillId="18" borderId="56" xfId="0" applyFont="1" applyFill="1" applyBorder="1" applyAlignment="1" applyProtection="1">
      <alignment horizontal="right" vertical="center" wrapText="1"/>
      <protection hidden="1"/>
    </xf>
    <xf numFmtId="0" fontId="28" fillId="17" borderId="0" xfId="1" applyFont="1" applyFill="1" applyAlignment="1" applyProtection="1">
      <alignment horizontal="left" vertical="center"/>
      <protection hidden="1"/>
    </xf>
    <xf numFmtId="0" fontId="10" fillId="17" borderId="0" xfId="1" applyFont="1" applyFill="1" applyAlignment="1" applyProtection="1">
      <alignment horizontal="center" vertical="center"/>
      <protection hidden="1"/>
    </xf>
    <xf numFmtId="9" fontId="14" fillId="7" borderId="1" xfId="2" applyFont="1" applyFill="1" applyBorder="1" applyAlignment="1" applyProtection="1">
      <alignment horizontal="center" vertical="center"/>
      <protection hidden="1"/>
    </xf>
    <xf numFmtId="9" fontId="14" fillId="7" borderId="3" xfId="2" applyFont="1" applyFill="1" applyBorder="1" applyAlignment="1" applyProtection="1">
      <alignment horizontal="center" vertical="center"/>
      <protection hidden="1"/>
    </xf>
    <xf numFmtId="0" fontId="2" fillId="2" borderId="0" xfId="1" applyFont="1" applyFill="1" applyAlignment="1" applyProtection="1">
      <alignment horizontal="right" vertical="top" wrapText="1"/>
      <protection hidden="1"/>
    </xf>
    <xf numFmtId="0" fontId="28" fillId="17" borderId="0" xfId="1" applyFont="1" applyFill="1" applyAlignment="1" applyProtection="1">
      <alignment horizontal="center" vertical="center"/>
      <protection hidden="1"/>
    </xf>
    <xf numFmtId="0" fontId="5" fillId="8" borderId="13" xfId="1" applyFont="1" applyFill="1" applyBorder="1" applyAlignment="1" applyProtection="1">
      <alignment horizontal="center" wrapText="1"/>
      <protection hidden="1"/>
    </xf>
    <xf numFmtId="0" fontId="5" fillId="8" borderId="64" xfId="1" applyFont="1" applyFill="1" applyBorder="1" applyAlignment="1" applyProtection="1">
      <alignment horizontal="center" wrapText="1"/>
      <protection hidden="1"/>
    </xf>
    <xf numFmtId="0" fontId="1" fillId="17" borderId="13" xfId="1" applyFont="1" applyFill="1" applyBorder="1" applyAlignment="1" applyProtection="1">
      <alignment horizontal="center" vertical="center" wrapText="1"/>
      <protection hidden="1"/>
    </xf>
    <xf numFmtId="0" fontId="1" fillId="17" borderId="64" xfId="1" applyFont="1" applyFill="1" applyBorder="1" applyAlignment="1" applyProtection="1">
      <alignment horizontal="center" vertical="center" wrapText="1"/>
      <protection hidden="1"/>
    </xf>
    <xf numFmtId="0" fontId="7" fillId="17" borderId="4" xfId="1" applyFont="1" applyFill="1" applyBorder="1" applyAlignment="1" applyProtection="1">
      <alignment horizontal="center" vertical="center"/>
      <protection hidden="1"/>
    </xf>
    <xf numFmtId="0" fontId="1" fillId="17" borderId="60" xfId="1" applyFont="1" applyFill="1" applyBorder="1" applyAlignment="1" applyProtection="1">
      <alignment horizontal="center" vertical="center" wrapText="1"/>
      <protection hidden="1"/>
    </xf>
    <xf numFmtId="0" fontId="1" fillId="17" borderId="61" xfId="1" applyFont="1" applyFill="1" applyBorder="1" applyAlignment="1" applyProtection="1">
      <alignment horizontal="center" vertical="center" wrapText="1"/>
      <protection hidden="1"/>
    </xf>
    <xf numFmtId="0" fontId="1" fillId="17" borderId="62" xfId="1" applyFont="1" applyFill="1" applyBorder="1" applyAlignment="1" applyProtection="1">
      <alignment horizontal="center" vertical="center" wrapText="1"/>
      <protection hidden="1"/>
    </xf>
    <xf numFmtId="0" fontId="1" fillId="17" borderId="19" xfId="1" applyFont="1" applyFill="1" applyBorder="1" applyAlignment="1" applyProtection="1">
      <alignment horizontal="center" vertical="center" wrapText="1"/>
      <protection hidden="1"/>
    </xf>
    <xf numFmtId="0" fontId="1" fillId="17" borderId="20" xfId="1" applyFont="1" applyFill="1" applyBorder="1" applyAlignment="1" applyProtection="1">
      <alignment horizontal="center" vertical="center" wrapText="1"/>
      <protection hidden="1"/>
    </xf>
    <xf numFmtId="0" fontId="1" fillId="17" borderId="63" xfId="1" applyFont="1" applyFill="1" applyBorder="1" applyAlignment="1" applyProtection="1">
      <alignment horizontal="center" vertical="center" wrapText="1"/>
      <protection hidden="1"/>
    </xf>
    <xf numFmtId="0" fontId="11" fillId="17" borderId="110" xfId="0" applyFont="1" applyFill="1" applyBorder="1" applyAlignment="1" applyProtection="1">
      <alignment horizontal="center" vertical="center" wrapText="1"/>
      <protection hidden="1"/>
    </xf>
    <xf numFmtId="0" fontId="11" fillId="17" borderId="111" xfId="0" applyFont="1" applyFill="1" applyBorder="1" applyAlignment="1" applyProtection="1">
      <alignment horizontal="center" vertical="center" wrapText="1"/>
      <protection hidden="1"/>
    </xf>
    <xf numFmtId="0" fontId="11" fillId="17" borderId="92" xfId="0" applyFont="1" applyFill="1" applyBorder="1" applyAlignment="1" applyProtection="1">
      <alignment horizontal="center" vertical="center" wrapText="1"/>
      <protection hidden="1"/>
    </xf>
    <xf numFmtId="0" fontId="11" fillId="17" borderId="112" xfId="0" applyFont="1" applyFill="1" applyBorder="1" applyAlignment="1" applyProtection="1">
      <alignment horizontal="center" vertical="center" wrapText="1"/>
      <protection hidden="1"/>
    </xf>
    <xf numFmtId="0" fontId="0" fillId="0" borderId="0" xfId="0" applyAlignment="1">
      <alignment vertical="top"/>
    </xf>
    <xf numFmtId="0" fontId="0" fillId="20" borderId="0" xfId="0" applyFill="1" applyAlignment="1">
      <alignment vertical="top"/>
    </xf>
    <xf numFmtId="0" fontId="0" fillId="21" borderId="0" xfId="0" applyFill="1" applyAlignment="1">
      <alignment vertical="top"/>
    </xf>
    <xf numFmtId="0" fontId="0" fillId="0" borderId="121" xfId="0" applyBorder="1"/>
    <xf numFmtId="0" fontId="0" fillId="6" borderId="0" xfId="0" applyFill="1" applyAlignment="1">
      <alignment vertical="top"/>
    </xf>
    <xf numFmtId="0" fontId="0" fillId="21" borderId="121" xfId="0" applyFill="1" applyBorder="1" applyAlignment="1">
      <alignment vertical="top"/>
    </xf>
    <xf numFmtId="0" fontId="0" fillId="0" borderId="0" xfId="0" applyBorder="1"/>
    <xf numFmtId="0" fontId="0" fillId="20" borderId="121" xfId="0" applyFill="1" applyBorder="1" applyAlignment="1">
      <alignment vertical="top"/>
    </xf>
    <xf numFmtId="0" fontId="75" fillId="6" borderId="123" xfId="0" applyFont="1" applyFill="1" applyBorder="1" applyAlignment="1">
      <alignment vertical="top"/>
    </xf>
    <xf numFmtId="0" fontId="75" fillId="6" borderId="124" xfId="0" applyFont="1" applyFill="1" applyBorder="1" applyAlignment="1">
      <alignment vertical="top"/>
    </xf>
    <xf numFmtId="0" fontId="74" fillId="6" borderId="125" xfId="0" applyFont="1" applyFill="1" applyBorder="1"/>
    <xf numFmtId="0" fontId="74" fillId="6" borderId="126" xfId="0" applyFont="1" applyFill="1" applyBorder="1"/>
    <xf numFmtId="0" fontId="0" fillId="20" borderId="122" xfId="0" applyFill="1" applyBorder="1" applyAlignment="1">
      <alignment vertical="top"/>
    </xf>
    <xf numFmtId="0" fontId="0" fillId="20" borderId="127" xfId="0" applyFill="1" applyBorder="1" applyAlignment="1">
      <alignment vertical="top"/>
    </xf>
    <xf numFmtId="0" fontId="0" fillId="20" borderId="128" xfId="0" applyFill="1" applyBorder="1" applyAlignment="1">
      <alignment vertical="top"/>
    </xf>
    <xf numFmtId="0" fontId="0" fillId="21" borderId="122" xfId="0" applyFill="1" applyBorder="1" applyAlignment="1">
      <alignment vertical="top"/>
    </xf>
    <xf numFmtId="0" fontId="0" fillId="21" borderId="127" xfId="0" applyFill="1" applyBorder="1" applyAlignment="1">
      <alignment vertical="top"/>
    </xf>
    <xf numFmtId="0" fontId="0" fillId="21" borderId="128" xfId="0" applyFill="1" applyBorder="1" applyAlignment="1">
      <alignment vertical="top"/>
    </xf>
    <xf numFmtId="0" fontId="0" fillId="21" borderId="122" xfId="0" applyFill="1" applyBorder="1" applyAlignment="1">
      <alignment vertical="top" wrapText="1"/>
    </xf>
    <xf numFmtId="0" fontId="0" fillId="20" borderId="122" xfId="0" applyFill="1" applyBorder="1" applyAlignment="1">
      <alignment vertical="top" wrapText="1"/>
    </xf>
    <xf numFmtId="0" fontId="0" fillId="21" borderId="127" xfId="0" applyFill="1" applyBorder="1" applyAlignment="1">
      <alignment vertical="top" wrapText="1"/>
    </xf>
    <xf numFmtId="0" fontId="0" fillId="21" borderId="128" xfId="0" applyFill="1" applyBorder="1" applyAlignment="1">
      <alignment vertical="top" wrapText="1"/>
    </xf>
    <xf numFmtId="0" fontId="0" fillId="20" borderId="128" xfId="0" applyFill="1" applyBorder="1" applyAlignment="1">
      <alignment vertical="top" wrapText="1"/>
    </xf>
    <xf numFmtId="0" fontId="0" fillId="20" borderId="127" xfId="0" applyFill="1" applyBorder="1" applyAlignment="1">
      <alignment vertical="top" wrapText="1"/>
    </xf>
    <xf numFmtId="0" fontId="0" fillId="20" borderId="129" xfId="0" applyFill="1" applyBorder="1" applyAlignment="1">
      <alignment vertical="top"/>
    </xf>
    <xf numFmtId="0" fontId="0" fillId="20" borderId="130" xfId="0" applyFill="1" applyBorder="1" applyAlignment="1">
      <alignment vertical="top"/>
    </xf>
    <xf numFmtId="0" fontId="0" fillId="20" borderId="131" xfId="0" applyFill="1" applyBorder="1" applyAlignment="1">
      <alignment vertical="top"/>
    </xf>
    <xf numFmtId="0" fontId="18" fillId="0" borderId="0" xfId="0" applyFont="1" applyAlignment="1">
      <alignment vertical="top"/>
    </xf>
    <xf numFmtId="0" fontId="2" fillId="21" borderId="132" xfId="0" applyFont="1" applyFill="1" applyBorder="1" applyAlignment="1">
      <alignment vertical="top"/>
    </xf>
    <xf numFmtId="0" fontId="2" fillId="20" borderId="132" xfId="0" applyFont="1" applyFill="1" applyBorder="1" applyAlignment="1">
      <alignment vertical="top"/>
    </xf>
    <xf numFmtId="0" fontId="2" fillId="20" borderId="133" xfId="0" applyFont="1" applyFill="1" applyBorder="1" applyAlignment="1">
      <alignment vertical="top"/>
    </xf>
    <xf numFmtId="0" fontId="74" fillId="6" borderId="22" xfId="0" applyFont="1" applyFill="1" applyBorder="1"/>
    <xf numFmtId="0" fontId="74" fillId="6" borderId="134" xfId="0" applyFont="1" applyFill="1" applyBorder="1"/>
    <xf numFmtId="0" fontId="2" fillId="20" borderId="135" xfId="0" applyFont="1" applyFill="1" applyBorder="1" applyAlignment="1">
      <alignment vertical="top"/>
    </xf>
  </cellXfs>
  <cellStyles count="3">
    <cellStyle name="Normal" xfId="0" builtinId="0"/>
    <cellStyle name="Normal 2" xfId="1" xr:uid="{00000000-0005-0000-0000-000002000000}"/>
    <cellStyle name="Pourcentage 2" xfId="2" xr:uid="{00000000-0005-0000-0000-000004000000}"/>
  </cellStyles>
  <dxfs count="772">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008080"/>
      <color rgb="FF00B0AC"/>
      <color rgb="FF006699"/>
      <color rgb="FFD9FFFF"/>
      <color rgb="FFF9B47B"/>
      <color rgb="FFAFF3B2"/>
      <color rgb="FFFF7979"/>
      <color rgb="FF00A6A2"/>
      <color rgb="FF37FF91"/>
      <color rgb="FFFF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269" t="s">
        <v>0</v>
      </c>
      <c r="H3" s="270"/>
      <c r="I3" s="270"/>
      <c r="J3" s="270"/>
      <c r="K3" s="271"/>
    </row>
    <row r="4" spans="2:11" ht="13" thickBot="1" x14ac:dyDescent="0.45">
      <c r="G4" s="272"/>
      <c r="H4" s="273"/>
      <c r="I4" s="273"/>
      <c r="J4" s="273"/>
      <c r="K4" s="274"/>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201" customWidth="1"/>
    <col min="2" max="2" width="90.64453125" style="202" customWidth="1"/>
    <col min="3" max="3" width="13.41015625" style="111" customWidth="1"/>
    <col min="4" max="4" width="6.64453125" style="111" customWidth="1"/>
    <col min="5" max="5" width="5.64453125" style="111" customWidth="1"/>
    <col min="6" max="6" width="2.64453125" style="201" customWidth="1"/>
    <col min="7" max="7" width="90.64453125" style="111" customWidth="1"/>
    <col min="8" max="8" width="13.3515625" style="111" customWidth="1"/>
    <col min="9" max="9" width="6.64453125" style="111" customWidth="1"/>
    <col min="10" max="10" width="3.1171875" style="111" hidden="1" customWidth="1"/>
    <col min="11" max="11" width="2.64453125" style="201" customWidth="1"/>
    <col min="12" max="12" width="90.64453125" style="111" customWidth="1"/>
    <col min="13" max="13" width="13.3515625" style="111" customWidth="1"/>
    <col min="14" max="14" width="6.64453125" style="111" customWidth="1"/>
    <col min="15" max="15" width="4.87890625" style="111" hidden="1" customWidth="1"/>
    <col min="16" max="16" width="2.64453125" style="201" customWidth="1"/>
    <col min="17" max="17" width="90.64453125" style="111" customWidth="1"/>
    <col min="18" max="18" width="13.3515625" style="111" customWidth="1"/>
    <col min="19" max="19" width="6.64453125" style="111" customWidth="1"/>
    <col min="20" max="20" width="4.87890625" style="111" hidden="1" customWidth="1"/>
    <col min="21" max="21" width="2.64453125" style="111" customWidth="1"/>
    <col min="22" max="22" width="90.64453125" style="111" customWidth="1"/>
    <col min="23" max="23" width="13.3515625" style="111" customWidth="1"/>
    <col min="24" max="24" width="6.64453125" style="111" customWidth="1"/>
    <col min="25" max="25" width="4.87890625" style="111" hidden="1" customWidth="1"/>
    <col min="26" max="26" width="2.64453125" style="111" customWidth="1"/>
    <col min="27" max="27" width="90.64453125" style="111" customWidth="1"/>
    <col min="28" max="28" width="13.3515625" style="111" customWidth="1"/>
    <col min="29" max="29" width="6.64453125" style="111" customWidth="1"/>
    <col min="30" max="30" width="4.87890625" style="111" hidden="1" customWidth="1"/>
    <col min="31" max="31" width="2.64453125" style="111" customWidth="1"/>
    <col min="32" max="32" width="90.64453125" style="111" customWidth="1"/>
    <col min="33" max="33" width="13.3515625" style="111" customWidth="1"/>
    <col min="34" max="34" width="6.64453125" style="111" customWidth="1"/>
    <col min="35" max="35" width="4.87890625" style="111" hidden="1" customWidth="1"/>
    <col min="36" max="36" width="2.64453125" style="111" customWidth="1"/>
    <col min="37" max="37" width="90.64453125" style="111" customWidth="1"/>
    <col min="38" max="38" width="13.3515625" style="111" customWidth="1"/>
    <col min="39" max="39" width="6.64453125" style="111" customWidth="1"/>
    <col min="40" max="40" width="4.87890625" style="111" hidden="1" customWidth="1"/>
    <col min="41" max="41" width="2.64453125" style="111" customWidth="1"/>
    <col min="42" max="42" width="90.64453125" style="111" customWidth="1"/>
    <col min="43" max="43" width="13.3515625" style="111" customWidth="1"/>
    <col min="44" max="44" width="6.64453125" style="111" customWidth="1"/>
    <col min="45" max="45" width="4.87890625" style="111" hidden="1" customWidth="1"/>
    <col min="46" max="46" width="2.64453125" style="111" customWidth="1"/>
    <col min="47" max="47" width="90.64453125" style="111" customWidth="1"/>
    <col min="48" max="48" width="13.3515625" style="111" customWidth="1"/>
    <col min="49" max="49" width="6.64453125" style="111" customWidth="1"/>
    <col min="50" max="50" width="4.87890625" style="111" hidden="1" customWidth="1"/>
    <col min="51" max="51" width="2.64453125" style="111" customWidth="1"/>
    <col min="52" max="52" width="90.64453125" style="111" customWidth="1"/>
    <col min="53" max="53" width="13.3515625" style="111" customWidth="1"/>
    <col min="54" max="54" width="6.64453125" style="111" customWidth="1"/>
    <col min="55" max="55" width="4.87890625" style="111" hidden="1" customWidth="1"/>
    <col min="56" max="56" width="2.64453125" style="111" customWidth="1"/>
    <col min="57" max="57" width="90.64453125" style="111" customWidth="1"/>
    <col min="58" max="58" width="13.3515625" style="111" customWidth="1"/>
    <col min="59" max="59" width="6.64453125" style="111" customWidth="1"/>
    <col min="60" max="60" width="4.87890625" style="111" hidden="1" customWidth="1"/>
    <col min="61" max="16384" width="11.41015625" style="111"/>
  </cols>
  <sheetData>
    <row r="1" spans="1:60" s="135" customFormat="1" ht="16.5" customHeight="1" thickBot="1" x14ac:dyDescent="0.55000000000000004">
      <c r="A1" s="292" t="s">
        <v>23</v>
      </c>
      <c r="B1" s="293"/>
      <c r="C1" s="293"/>
      <c r="D1" s="294"/>
      <c r="F1" s="292" t="s">
        <v>24</v>
      </c>
      <c r="G1" s="293"/>
      <c r="H1" s="293"/>
      <c r="I1" s="294"/>
      <c r="K1" s="292" t="s">
        <v>25</v>
      </c>
      <c r="L1" s="293"/>
      <c r="M1" s="293"/>
      <c r="N1" s="294"/>
      <c r="P1" s="292" t="s">
        <v>33</v>
      </c>
      <c r="Q1" s="293"/>
      <c r="R1" s="293"/>
      <c r="S1" s="294"/>
      <c r="U1" s="292" t="s">
        <v>34</v>
      </c>
      <c r="V1" s="293"/>
      <c r="W1" s="293"/>
      <c r="X1" s="294"/>
      <c r="Z1" s="292" t="s">
        <v>35</v>
      </c>
      <c r="AA1" s="293"/>
      <c r="AB1" s="293"/>
      <c r="AC1" s="294"/>
      <c r="AE1" s="292" t="s">
        <v>36</v>
      </c>
      <c r="AF1" s="293"/>
      <c r="AG1" s="293"/>
      <c r="AH1" s="294"/>
      <c r="AJ1" s="292" t="s">
        <v>37</v>
      </c>
      <c r="AK1" s="293"/>
      <c r="AL1" s="293"/>
      <c r="AM1" s="294"/>
      <c r="AO1" s="292" t="s">
        <v>38</v>
      </c>
      <c r="AP1" s="293"/>
      <c r="AQ1" s="293"/>
      <c r="AR1" s="294"/>
      <c r="AT1" s="292" t="s">
        <v>39</v>
      </c>
      <c r="AU1" s="293"/>
      <c r="AV1" s="293"/>
      <c r="AW1" s="294"/>
      <c r="AY1" s="292" t="s">
        <v>40</v>
      </c>
      <c r="AZ1" s="293"/>
      <c r="BA1" s="293"/>
      <c r="BB1" s="294"/>
      <c r="BD1" s="292" t="s">
        <v>41</v>
      </c>
      <c r="BE1" s="293"/>
      <c r="BF1" s="295"/>
      <c r="BG1" s="296"/>
    </row>
    <row r="2" spans="1:60" ht="15" customHeight="1" thickBot="1" x14ac:dyDescent="0.45">
      <c r="A2" s="280" t="s">
        <v>42</v>
      </c>
      <c r="B2" s="281"/>
      <c r="C2" s="288" t="s">
        <v>43</v>
      </c>
      <c r="D2" s="289"/>
      <c r="F2" s="280" t="s">
        <v>42</v>
      </c>
      <c r="G2" s="281"/>
      <c r="H2" s="298" t="s">
        <v>43</v>
      </c>
      <c r="I2" s="299"/>
      <c r="K2" s="284" t="s">
        <v>42</v>
      </c>
      <c r="L2" s="285"/>
      <c r="M2" s="298" t="s">
        <v>43</v>
      </c>
      <c r="N2" s="299"/>
      <c r="P2" s="286" t="s">
        <v>42</v>
      </c>
      <c r="Q2" s="287"/>
      <c r="R2" s="298" t="s">
        <v>43</v>
      </c>
      <c r="S2" s="299"/>
      <c r="U2" s="284" t="s">
        <v>42</v>
      </c>
      <c r="V2" s="285"/>
      <c r="W2" s="298" t="s">
        <v>43</v>
      </c>
      <c r="X2" s="299"/>
      <c r="Z2" s="284" t="s">
        <v>42</v>
      </c>
      <c r="AA2" s="285"/>
      <c r="AB2" s="298" t="s">
        <v>43</v>
      </c>
      <c r="AC2" s="299"/>
      <c r="AE2" s="284" t="s">
        <v>42</v>
      </c>
      <c r="AF2" s="285"/>
      <c r="AG2" s="298" t="s">
        <v>43</v>
      </c>
      <c r="AH2" s="299"/>
      <c r="AJ2" s="284" t="s">
        <v>42</v>
      </c>
      <c r="AK2" s="285"/>
      <c r="AL2" s="298" t="s">
        <v>43</v>
      </c>
      <c r="AM2" s="299"/>
      <c r="AO2" s="284" t="s">
        <v>42</v>
      </c>
      <c r="AP2" s="285"/>
      <c r="AQ2" s="298" t="s">
        <v>43</v>
      </c>
      <c r="AR2" s="299"/>
      <c r="AT2" s="284" t="s">
        <v>42</v>
      </c>
      <c r="AU2" s="285"/>
      <c r="AV2" s="298" t="s">
        <v>43</v>
      </c>
      <c r="AW2" s="299"/>
      <c r="AY2" s="284" t="s">
        <v>42</v>
      </c>
      <c r="AZ2" s="285"/>
      <c r="BA2" s="298" t="s">
        <v>43</v>
      </c>
      <c r="BB2" s="299"/>
      <c r="BD2" s="284" t="s">
        <v>42</v>
      </c>
      <c r="BE2" s="297"/>
      <c r="BF2" s="307" t="s">
        <v>43</v>
      </c>
      <c r="BG2" s="308"/>
    </row>
    <row r="3" spans="1:60" s="136" customFormat="1" ht="20.350000000000001" thickBot="1" x14ac:dyDescent="0.45">
      <c r="A3" s="282"/>
      <c r="B3" s="283"/>
      <c r="C3" s="290"/>
      <c r="D3" s="291"/>
      <c r="E3" s="111"/>
      <c r="F3" s="282"/>
      <c r="G3" s="283"/>
      <c r="H3" s="290"/>
      <c r="I3" s="291"/>
      <c r="J3" s="111"/>
      <c r="K3" s="282"/>
      <c r="L3" s="283"/>
      <c r="M3" s="290"/>
      <c r="N3" s="291"/>
      <c r="O3" s="111"/>
      <c r="P3" s="278"/>
      <c r="Q3" s="279"/>
      <c r="R3" s="290"/>
      <c r="S3" s="291"/>
      <c r="T3" s="111"/>
      <c r="U3" s="278"/>
      <c r="V3" s="279"/>
      <c r="W3" s="290"/>
      <c r="X3" s="291"/>
      <c r="Y3" s="111"/>
      <c r="Z3" s="278"/>
      <c r="AA3" s="279"/>
      <c r="AB3" s="290"/>
      <c r="AC3" s="291"/>
      <c r="AD3" s="111"/>
      <c r="AE3" s="278"/>
      <c r="AF3" s="279"/>
      <c r="AG3" s="290"/>
      <c r="AH3" s="291"/>
      <c r="AI3" s="111"/>
      <c r="AJ3" s="278"/>
      <c r="AK3" s="279"/>
      <c r="AL3" s="290"/>
      <c r="AM3" s="291"/>
      <c r="AN3" s="111"/>
      <c r="AO3" s="278"/>
      <c r="AP3" s="279"/>
      <c r="AQ3" s="290"/>
      <c r="AR3" s="291"/>
      <c r="AS3" s="212"/>
      <c r="AT3" s="278"/>
      <c r="AU3" s="279"/>
      <c r="AV3" s="290"/>
      <c r="AW3" s="291"/>
      <c r="AX3" s="212"/>
      <c r="AY3" s="278"/>
      <c r="AZ3" s="279"/>
      <c r="BA3" s="290"/>
      <c r="BB3" s="291"/>
      <c r="BC3" s="111"/>
      <c r="BD3" s="278"/>
      <c r="BE3" s="279"/>
      <c r="BF3" s="290"/>
      <c r="BG3" s="291"/>
      <c r="BH3" s="111"/>
    </row>
    <row r="4" spans="1:60" ht="15" customHeight="1" x14ac:dyDescent="0.4">
      <c r="A4" s="275" t="s">
        <v>203</v>
      </c>
      <c r="B4" s="276"/>
      <c r="C4" s="276"/>
      <c r="D4" s="277"/>
      <c r="F4" s="275" t="s">
        <v>203</v>
      </c>
      <c r="G4" s="276"/>
      <c r="H4" s="276"/>
      <c r="I4" s="277"/>
      <c r="K4" s="275" t="s">
        <v>203</v>
      </c>
      <c r="L4" s="276"/>
      <c r="M4" s="276"/>
      <c r="N4" s="277"/>
      <c r="P4" s="275" t="s">
        <v>203</v>
      </c>
      <c r="Q4" s="276"/>
      <c r="R4" s="276"/>
      <c r="S4" s="277"/>
      <c r="U4" s="275" t="s">
        <v>203</v>
      </c>
      <c r="V4" s="276"/>
      <c r="W4" s="276"/>
      <c r="X4" s="277"/>
      <c r="Z4" s="275" t="s">
        <v>203</v>
      </c>
      <c r="AA4" s="276"/>
      <c r="AB4" s="276"/>
      <c r="AC4" s="277"/>
      <c r="AE4" s="275" t="s">
        <v>203</v>
      </c>
      <c r="AF4" s="276"/>
      <c r="AG4" s="276"/>
      <c r="AH4" s="277"/>
      <c r="AJ4" s="275" t="s">
        <v>203</v>
      </c>
      <c r="AK4" s="276"/>
      <c r="AL4" s="276"/>
      <c r="AM4" s="277"/>
      <c r="AO4" s="275" t="s">
        <v>203</v>
      </c>
      <c r="AP4" s="276"/>
      <c r="AQ4" s="276"/>
      <c r="AR4" s="277"/>
      <c r="AT4" s="275" t="s">
        <v>203</v>
      </c>
      <c r="AU4" s="276"/>
      <c r="AV4" s="276"/>
      <c r="AW4" s="277"/>
      <c r="AY4" s="275" t="s">
        <v>203</v>
      </c>
      <c r="AZ4" s="276"/>
      <c r="BA4" s="276"/>
      <c r="BB4" s="277"/>
      <c r="BD4" s="275" t="s">
        <v>203</v>
      </c>
      <c r="BE4" s="276"/>
      <c r="BF4" s="276"/>
      <c r="BG4" s="277"/>
    </row>
    <row r="5" spans="1:60" s="137" customFormat="1" ht="18" customHeight="1" x14ac:dyDescent="0.55000000000000004">
      <c r="A5" s="300" t="s">
        <v>44</v>
      </c>
      <c r="B5" s="301"/>
      <c r="C5" s="301"/>
      <c r="D5" s="302"/>
      <c r="F5" s="300" t="s">
        <v>45</v>
      </c>
      <c r="G5" s="301"/>
      <c r="H5" s="301"/>
      <c r="I5" s="302"/>
      <c r="K5" s="300"/>
      <c r="L5" s="301"/>
      <c r="M5" s="301"/>
      <c r="N5" s="302"/>
      <c r="P5" s="300"/>
      <c r="Q5" s="301"/>
      <c r="R5" s="301"/>
      <c r="S5" s="302"/>
      <c r="U5" s="300"/>
      <c r="V5" s="301"/>
      <c r="W5" s="301"/>
      <c r="X5" s="302"/>
      <c r="Z5" s="300"/>
      <c r="AA5" s="301"/>
      <c r="AB5" s="301"/>
      <c r="AC5" s="302"/>
      <c r="AE5" s="300"/>
      <c r="AF5" s="301"/>
      <c r="AG5" s="301"/>
      <c r="AH5" s="302"/>
      <c r="AJ5" s="300"/>
      <c r="AK5" s="301"/>
      <c r="AL5" s="301"/>
      <c r="AM5" s="302"/>
      <c r="AO5" s="300"/>
      <c r="AP5" s="301"/>
      <c r="AQ5" s="301"/>
      <c r="AR5" s="302"/>
      <c r="AS5" s="213"/>
      <c r="AT5" s="300"/>
      <c r="AU5" s="301"/>
      <c r="AV5" s="301"/>
      <c r="AW5" s="302"/>
      <c r="AY5" s="300"/>
      <c r="AZ5" s="301"/>
      <c r="BA5" s="301"/>
      <c r="BB5" s="302"/>
      <c r="BD5" s="300"/>
      <c r="BE5" s="301"/>
      <c r="BF5" s="301"/>
      <c r="BG5" s="302"/>
    </row>
    <row r="6" spans="1:60" ht="1.5" customHeight="1" x14ac:dyDescent="0.4">
      <c r="A6" s="138"/>
      <c r="B6" s="139"/>
      <c r="C6" s="139"/>
      <c r="D6" s="140"/>
      <c r="F6" s="138"/>
      <c r="G6" s="139"/>
      <c r="H6" s="139"/>
      <c r="I6" s="141"/>
      <c r="K6" s="138"/>
      <c r="L6" s="139"/>
      <c r="M6" s="142"/>
      <c r="N6" s="141"/>
      <c r="P6" s="138"/>
      <c r="Q6" s="139"/>
      <c r="R6" s="139"/>
      <c r="S6" s="140"/>
      <c r="U6" s="138"/>
      <c r="V6" s="139"/>
      <c r="W6" s="139"/>
      <c r="X6" s="140"/>
      <c r="Z6" s="138"/>
      <c r="AA6" s="139"/>
      <c r="AB6" s="139"/>
      <c r="AC6" s="140"/>
      <c r="AE6" s="138"/>
      <c r="AF6" s="139"/>
      <c r="AG6" s="139"/>
      <c r="AH6" s="140"/>
      <c r="AJ6" s="138"/>
      <c r="AK6" s="139"/>
      <c r="AL6" s="139"/>
      <c r="AM6" s="140"/>
      <c r="AO6" s="138"/>
      <c r="AP6" s="139"/>
      <c r="AQ6" s="139"/>
      <c r="AR6" s="140"/>
      <c r="AT6" s="138"/>
      <c r="AU6" s="139"/>
      <c r="AV6" s="139"/>
      <c r="AW6" s="140"/>
      <c r="AY6" s="138"/>
      <c r="AZ6" s="139"/>
      <c r="BA6" s="139"/>
      <c r="BB6" s="140"/>
      <c r="BD6" s="138"/>
      <c r="BE6" s="139"/>
      <c r="BF6" s="139"/>
      <c r="BG6" s="143"/>
    </row>
    <row r="7" spans="1:60" ht="24" customHeight="1" x14ac:dyDescent="0.4">
      <c r="A7" s="303" t="s">
        <v>46</v>
      </c>
      <c r="B7" s="304"/>
      <c r="C7" s="144" t="s">
        <v>11</v>
      </c>
      <c r="D7" s="145" t="s">
        <v>47</v>
      </c>
      <c r="E7" s="146" t="s">
        <v>48</v>
      </c>
      <c r="F7" s="303" t="s">
        <v>46</v>
      </c>
      <c r="G7" s="304"/>
      <c r="H7" s="144" t="s">
        <v>11</v>
      </c>
      <c r="I7" s="147" t="s">
        <v>47</v>
      </c>
      <c r="J7" s="146" t="s">
        <v>48</v>
      </c>
      <c r="K7" s="303" t="s">
        <v>46</v>
      </c>
      <c r="L7" s="304"/>
      <c r="M7" s="144" t="s">
        <v>11</v>
      </c>
      <c r="N7" s="147" t="s">
        <v>47</v>
      </c>
      <c r="O7" s="146" t="s">
        <v>48</v>
      </c>
      <c r="P7" s="303" t="s">
        <v>46</v>
      </c>
      <c r="Q7" s="304"/>
      <c r="R7" s="144" t="s">
        <v>11</v>
      </c>
      <c r="S7" s="147" t="s">
        <v>47</v>
      </c>
      <c r="T7" s="146" t="s">
        <v>48</v>
      </c>
      <c r="U7" s="303" t="s">
        <v>46</v>
      </c>
      <c r="V7" s="304"/>
      <c r="W7" s="144" t="s">
        <v>11</v>
      </c>
      <c r="X7" s="147" t="s">
        <v>47</v>
      </c>
      <c r="Y7" s="146" t="s">
        <v>48</v>
      </c>
      <c r="Z7" s="303" t="s">
        <v>46</v>
      </c>
      <c r="AA7" s="304"/>
      <c r="AB7" s="144" t="s">
        <v>11</v>
      </c>
      <c r="AC7" s="147" t="s">
        <v>47</v>
      </c>
      <c r="AD7" s="146" t="s">
        <v>48</v>
      </c>
      <c r="AE7" s="303" t="s">
        <v>46</v>
      </c>
      <c r="AF7" s="304"/>
      <c r="AG7" s="144" t="s">
        <v>11</v>
      </c>
      <c r="AH7" s="147" t="s">
        <v>47</v>
      </c>
      <c r="AI7" s="146" t="s">
        <v>48</v>
      </c>
      <c r="AJ7" s="303" t="s">
        <v>46</v>
      </c>
      <c r="AK7" s="304"/>
      <c r="AL7" s="144" t="s">
        <v>11</v>
      </c>
      <c r="AM7" s="147" t="s">
        <v>47</v>
      </c>
      <c r="AN7" s="146" t="s">
        <v>48</v>
      </c>
      <c r="AO7" s="303" t="s">
        <v>46</v>
      </c>
      <c r="AP7" s="304"/>
      <c r="AQ7" s="144" t="s">
        <v>11</v>
      </c>
      <c r="AR7" s="147" t="s">
        <v>47</v>
      </c>
      <c r="AS7" s="146" t="s">
        <v>48</v>
      </c>
      <c r="AT7" s="303" t="s">
        <v>46</v>
      </c>
      <c r="AU7" s="304"/>
      <c r="AV7" s="144" t="s">
        <v>11</v>
      </c>
      <c r="AW7" s="147" t="s">
        <v>47</v>
      </c>
      <c r="AX7" s="146" t="s">
        <v>48</v>
      </c>
      <c r="AY7" s="303" t="s">
        <v>46</v>
      </c>
      <c r="AZ7" s="304"/>
      <c r="BA7" s="144" t="s">
        <v>11</v>
      </c>
      <c r="BB7" s="147" t="s">
        <v>47</v>
      </c>
      <c r="BC7" s="146" t="s">
        <v>48</v>
      </c>
      <c r="BD7" s="303" t="s">
        <v>46</v>
      </c>
      <c r="BE7" s="304"/>
      <c r="BF7" s="144" t="s">
        <v>11</v>
      </c>
      <c r="BG7" s="147" t="s">
        <v>47</v>
      </c>
      <c r="BH7" s="148" t="s">
        <v>48</v>
      </c>
    </row>
    <row r="8" spans="1:60" ht="20.100000000000001" customHeight="1" x14ac:dyDescent="0.4">
      <c r="A8" s="149">
        <v>0</v>
      </c>
      <c r="B8" s="42" t="str">
        <f>IFERROR(HLOOKUP(A$5,#REF!,SA_GRILLE_STEU!$A8+2,FALSE),"")</f>
        <v/>
      </c>
      <c r="C8" s="209" t="s">
        <v>84</v>
      </c>
      <c r="D8" s="265"/>
      <c r="E8" s="150" t="str">
        <f>IFERROR(HLOOKUP(A$5,#REF!,$A8+2,FALSE),"")</f>
        <v/>
      </c>
      <c r="F8" s="149">
        <v>0</v>
      </c>
      <c r="G8" s="43" t="str">
        <f>IFERROR(HLOOKUP(F$5,#REF!,SA_GRILLE_STEU!$A8+2,FALSE),"")</f>
        <v/>
      </c>
      <c r="H8" s="209"/>
      <c r="I8" s="266"/>
      <c r="J8" s="150" t="str">
        <f>IFERROR(HLOOKUP(F$5,#REF!,SA_GRILLE_STEU!$A8+2,FALSE),"")</f>
        <v/>
      </c>
      <c r="K8" s="149">
        <v>0</v>
      </c>
      <c r="L8" s="43" t="str">
        <f>IFERROR(HLOOKUP(K$5,#REF!,SA_GRILLE_STEU!$A8+2,FALSE),"")</f>
        <v/>
      </c>
      <c r="M8" s="209"/>
      <c r="N8" s="266"/>
      <c r="O8" s="150" t="str">
        <f>IFERROR(HLOOKUP(K$5,#REF!,SA_GRILLE_STEU!$A8+2,FALSE),"")</f>
        <v/>
      </c>
      <c r="P8" s="149">
        <v>0</v>
      </c>
      <c r="Q8" s="43" t="str">
        <f>IFERROR(HLOOKUP(P$5,#REF!,SA_GRILLE_STEU!$A8+2,FALSE),"")</f>
        <v/>
      </c>
      <c r="R8" s="209"/>
      <c r="S8" s="266"/>
      <c r="T8" s="150" t="str">
        <f>IFERROR(HLOOKUP(P$5,#REF!,SA_GRILLE_STEU!$A8+2,FALSE),"")</f>
        <v/>
      </c>
      <c r="U8" s="149">
        <v>0</v>
      </c>
      <c r="V8" s="43" t="str">
        <f>IFERROR(HLOOKUP(U$5,#REF!,SA_GRILLE_STEU!$A8+2,FALSE),"")</f>
        <v/>
      </c>
      <c r="W8" s="209"/>
      <c r="X8" s="266"/>
      <c r="Y8" s="150" t="str">
        <f>IFERROR(HLOOKUP(U$5,#REF!,SA_GRILLE_STEU!$A8+2,FALSE),"")</f>
        <v/>
      </c>
      <c r="Z8" s="149">
        <v>0</v>
      </c>
      <c r="AA8" s="43" t="str">
        <f>IFERROR(HLOOKUP(Z$5,#REF!,SA_GRILLE_STEU!$A8+2,FALSE),"")</f>
        <v/>
      </c>
      <c r="AB8" s="209"/>
      <c r="AC8" s="266"/>
      <c r="AD8" s="150" t="str">
        <f>IFERROR(HLOOKUP(Z$5,#REF!,SA_GRILLE_STEU!$A8+2,FALSE),"")</f>
        <v/>
      </c>
      <c r="AE8" s="149">
        <v>0</v>
      </c>
      <c r="AF8" s="43" t="str">
        <f>IFERROR(HLOOKUP(AE$5,#REF!,SA_GRILLE_STEU!$A8+2,FALSE),"")</f>
        <v/>
      </c>
      <c r="AG8" s="209"/>
      <c r="AH8" s="266"/>
      <c r="AI8" s="150" t="str">
        <f>IFERROR(HLOOKUP(AE$5,#REF!,SA_GRILLE_STEU!$A8+2,FALSE),"")</f>
        <v/>
      </c>
      <c r="AJ8" s="149">
        <v>0</v>
      </c>
      <c r="AK8" s="43" t="str">
        <f>IFERROR(HLOOKUP(AJ$5,#REF!,SA_GRILLE_STEU!$A8+2,FALSE),"")</f>
        <v/>
      </c>
      <c r="AL8" s="209"/>
      <c r="AM8" s="151"/>
      <c r="AN8" s="150" t="str">
        <f>IFERROR(HLOOKUP(AJ$5,#REF!,SA_GRILLE_STEU!$A8+2,FALSE),"")</f>
        <v/>
      </c>
      <c r="AO8" s="149">
        <v>0</v>
      </c>
      <c r="AP8" s="43" t="str">
        <f>IFERROR(HLOOKUP(AO$5,#REF!,SA_GRILLE_STEU!$A8+2,FALSE),"")</f>
        <v/>
      </c>
      <c r="AQ8" s="209"/>
      <c r="AR8" s="151"/>
      <c r="AS8" s="150" t="str">
        <f>IFERROR(HLOOKUP(AO$5,#REF!,SA_GRILLE_STEU!$A8+2,FALSE),"")</f>
        <v/>
      </c>
      <c r="AT8" s="149">
        <v>0</v>
      </c>
      <c r="AU8" s="43" t="str">
        <f>IFERROR(HLOOKUP(AT$5,#REF!,SA_GRILLE_STEU!$A8+2,FALSE),"")</f>
        <v/>
      </c>
      <c r="AV8" s="209"/>
      <c r="AW8" s="151"/>
      <c r="AX8" s="150" t="str">
        <f>IFERROR(HLOOKUP(AT$5,#REF!,SA_GRILLE_STEU!$A8+2,FALSE),"")</f>
        <v/>
      </c>
      <c r="AY8" s="149">
        <v>0</v>
      </c>
      <c r="AZ8" s="43" t="str">
        <f>IFERROR(HLOOKUP(AY$5,#REF!,SA_GRILLE_STEU!$A8+2,FALSE),"")</f>
        <v/>
      </c>
      <c r="BA8" s="209"/>
      <c r="BB8" s="151"/>
      <c r="BC8" s="150" t="str">
        <f>IFERROR(HLOOKUP(AY$5,#REF!,SA_GRILLE_STEU!$A8+2,FALSE),"")</f>
        <v/>
      </c>
      <c r="BD8" s="149">
        <v>0</v>
      </c>
      <c r="BE8" s="43" t="str">
        <f>IFERROR(HLOOKUP(BD$5,#REF!,SA_GRILLE_STEU!$A8+2,FALSE),"")</f>
        <v/>
      </c>
      <c r="BF8" s="209"/>
      <c r="BG8" s="152"/>
      <c r="BH8" s="153" t="str">
        <f>IFERROR(HLOOKUP(BD$5,#REF!,SA_GRILLE_STEU!$A8+2,FALSE),"")</f>
        <v/>
      </c>
    </row>
    <row r="9" spans="1:60" ht="30" customHeight="1" x14ac:dyDescent="0.4">
      <c r="A9" s="154">
        <v>1</v>
      </c>
      <c r="B9" s="42" t="str">
        <f>IFERROR(HLOOKUP(A$5,#REF!,SA_GRILLE_STEU!$A9+2,FALSE),"")</f>
        <v/>
      </c>
      <c r="C9" s="204"/>
      <c r="D9" s="266" t="str">
        <f>IFERROR(HLOOKUP(A$5,#REF!,SA_GRILLE_STEU!$A9+2,FALSE),"")</f>
        <v/>
      </c>
      <c r="E9" s="150" t="str">
        <f>IFERROR(HLOOKUP(A$5,#REF!,SA_GRILLE_STEU!$A9+2,FALSE),"")</f>
        <v/>
      </c>
      <c r="F9" s="154">
        <v>1</v>
      </c>
      <c r="G9" s="43" t="str">
        <f>IFERROR(HLOOKUP(F$5,#REF!,SA_GRILLE_STEU!$A9+2,FALSE),"")</f>
        <v/>
      </c>
      <c r="H9" s="204"/>
      <c r="I9" s="266" t="str">
        <f>IFERROR(HLOOKUP(F$5,#REF!,SA_GRILLE_STEU!$A9+2,FALSE),"")</f>
        <v/>
      </c>
      <c r="J9" s="150" t="str">
        <f>IFERROR(HLOOKUP(F$5,#REF!,SA_GRILLE_STEU!$A9+2,FALSE),"")</f>
        <v/>
      </c>
      <c r="K9" s="154">
        <v>1</v>
      </c>
      <c r="L9" s="43" t="str">
        <f>IFERROR(HLOOKUP(K$5,#REF!,SA_GRILLE_STEU!$A9+2,FALSE),"")</f>
        <v/>
      </c>
      <c r="M9" s="204"/>
      <c r="N9" s="266" t="str">
        <f>IFERROR(HLOOKUP(K$5,#REF!,SA_GRILLE_STEU!$A9+2,FALSE),"")</f>
        <v/>
      </c>
      <c r="O9" s="150" t="str">
        <f>IFERROR(HLOOKUP(K$5,#REF!,SA_GRILLE_STEU!$A9+2,FALSE),"")</f>
        <v/>
      </c>
      <c r="P9" s="154">
        <v>1</v>
      </c>
      <c r="Q9" s="43" t="str">
        <f>IFERROR(HLOOKUP(P$5,#REF!,SA_GRILLE_STEU!$A9+2,FALSE),"")</f>
        <v/>
      </c>
      <c r="R9" s="204"/>
      <c r="S9" s="266" t="str">
        <f>IFERROR(HLOOKUP(P$5,#REF!,SA_GRILLE_STEU!$A9+2,FALSE),"")</f>
        <v/>
      </c>
      <c r="T9" s="150" t="str">
        <f>IFERROR(HLOOKUP(P$5,#REF!,SA_GRILLE_STEU!$A9+2,FALSE),"")</f>
        <v/>
      </c>
      <c r="U9" s="154">
        <v>1</v>
      </c>
      <c r="V9" s="43" t="str">
        <f>IFERROR(HLOOKUP(U$5,#REF!,SA_GRILLE_STEU!$A9+2,FALSE),"")</f>
        <v/>
      </c>
      <c r="W9" s="204"/>
      <c r="X9" s="266" t="str">
        <f>IFERROR(HLOOKUP(U$5,#REF!,SA_GRILLE_STEU!$A9+2,FALSE),"")</f>
        <v/>
      </c>
      <c r="Y9" s="150" t="str">
        <f>IFERROR(HLOOKUP(U$5,#REF!,SA_GRILLE_STEU!$A9+2,FALSE),"")</f>
        <v/>
      </c>
      <c r="Z9" s="154">
        <v>1</v>
      </c>
      <c r="AA9" s="43" t="str">
        <f>IFERROR(HLOOKUP(Z$5,#REF!,SA_GRILLE_STEU!$A9+2,FALSE),"")</f>
        <v/>
      </c>
      <c r="AB9" s="204"/>
      <c r="AC9" s="266" t="str">
        <f>IFERROR(HLOOKUP(Z$5,#REF!,SA_GRILLE_STEU!$A9+2,FALSE),"")</f>
        <v/>
      </c>
      <c r="AD9" s="150" t="str">
        <f>IFERROR(HLOOKUP(Z$5,#REF!,SA_GRILLE_STEU!$A9+2,FALSE),"")</f>
        <v/>
      </c>
      <c r="AE9" s="154">
        <v>1</v>
      </c>
      <c r="AF9" s="43" t="str">
        <f>IFERROR(HLOOKUP(AE$5,#REF!,SA_GRILLE_STEU!$A9+2,FALSE),"")</f>
        <v/>
      </c>
      <c r="AG9" s="204"/>
      <c r="AH9" s="266" t="str">
        <f>IFERROR(HLOOKUP(AE$5,#REF!,SA_GRILLE_STEU!$A9+2,FALSE),"")</f>
        <v/>
      </c>
      <c r="AI9" s="150" t="str">
        <f>IFERROR(HLOOKUP(AE$5,#REF!,SA_GRILLE_STEU!$A9+2,FALSE),"")</f>
        <v/>
      </c>
      <c r="AJ9" s="154">
        <v>1</v>
      </c>
      <c r="AK9" s="43" t="str">
        <f>IFERROR(HLOOKUP(AJ$5,#REF!,SA_GRILLE_STEU!$A9+2,FALSE),"")</f>
        <v/>
      </c>
      <c r="AL9" s="204"/>
      <c r="AM9" s="151" t="str">
        <f>IFERROR(HLOOKUP(AJ$5,#REF!,SA_GRILLE_STEU!$A9+2,FALSE),"")</f>
        <v/>
      </c>
      <c r="AN9" s="150" t="str">
        <f>IFERROR(HLOOKUP(AJ$5,#REF!,SA_GRILLE_STEU!$A9+2,FALSE),"")</f>
        <v/>
      </c>
      <c r="AO9" s="154">
        <v>1</v>
      </c>
      <c r="AP9" s="43" t="str">
        <f>IFERROR(HLOOKUP(AO$5,#REF!,SA_GRILLE_STEU!$A9+2,FALSE),"")</f>
        <v/>
      </c>
      <c r="AQ9" s="204"/>
      <c r="AR9" s="151" t="str">
        <f>IFERROR(HLOOKUP(AO$5,#REF!,SA_GRILLE_STEU!$A9+2,FALSE),"")</f>
        <v/>
      </c>
      <c r="AS9" s="150" t="str">
        <f>IFERROR(HLOOKUP(AO$5,#REF!,SA_GRILLE_STEU!$A9+2,FALSE),"")</f>
        <v/>
      </c>
      <c r="AT9" s="154">
        <v>1</v>
      </c>
      <c r="AU9" s="43" t="str">
        <f>IFERROR(HLOOKUP(AT$5,#REF!,SA_GRILLE_STEU!$A9+2,FALSE),"")</f>
        <v/>
      </c>
      <c r="AV9" s="204"/>
      <c r="AW9" s="151" t="str">
        <f>IFERROR(HLOOKUP(AT$5,#REF!,SA_GRILLE_STEU!$A9+2,FALSE),"")</f>
        <v/>
      </c>
      <c r="AX9" s="150" t="str">
        <f>IFERROR(HLOOKUP(AT$5,#REF!,SA_GRILLE_STEU!$A9+2,FALSE),"")</f>
        <v/>
      </c>
      <c r="AY9" s="154">
        <v>1</v>
      </c>
      <c r="AZ9" s="43" t="str">
        <f>IFERROR(HLOOKUP(AY$5,#REF!,SA_GRILLE_STEU!$A9+2,FALSE),"")</f>
        <v/>
      </c>
      <c r="BA9" s="204"/>
      <c r="BB9" s="151" t="str">
        <f>IFERROR(HLOOKUP(AY$5,#REF!,SA_GRILLE_STEU!$A9+2,FALSE),"")</f>
        <v/>
      </c>
      <c r="BC9" s="150" t="str">
        <f>IFERROR(HLOOKUP(AY$5,#REF!,SA_GRILLE_STEU!$A9+2,FALSE),"")</f>
        <v/>
      </c>
      <c r="BD9" s="154">
        <v>1</v>
      </c>
      <c r="BE9" s="43" t="str">
        <f>IFERROR(HLOOKUP(BD$5,#REF!,SA_GRILLE_STEU!$A9+2,FALSE),"")</f>
        <v/>
      </c>
      <c r="BF9" s="204"/>
      <c r="BG9" s="155" t="str">
        <f>IFERROR(HLOOKUP(BD$5,#REF!,SA_GRILLE_STEU!$A9+2,FALSE),"")</f>
        <v/>
      </c>
      <c r="BH9" s="153" t="str">
        <f>IFERROR(HLOOKUP(BD$5,#REF!,SA_GRILLE_STEU!$A9+2,FALSE),"")</f>
        <v/>
      </c>
    </row>
    <row r="10" spans="1:60" ht="30.75" customHeight="1" x14ac:dyDescent="0.4">
      <c r="A10" s="154">
        <v>2</v>
      </c>
      <c r="B10" s="42" t="str">
        <f>IFERROR(HLOOKUP(A$5,#REF!,SA_GRILLE_STEU!$A10+2,FALSE),"")</f>
        <v/>
      </c>
      <c r="C10" s="204"/>
      <c r="D10" s="266" t="str">
        <f>IFERROR(HLOOKUP(A$5,#REF!,SA_GRILLE_STEU!$A10+2,FALSE),"")</f>
        <v/>
      </c>
      <c r="E10" s="150" t="str">
        <f>IFERROR(HLOOKUP(A$5,#REF!,SA_GRILLE_STEU!$A10+2,FALSE),"")</f>
        <v/>
      </c>
      <c r="F10" s="154">
        <v>2</v>
      </c>
      <c r="G10" s="43" t="str">
        <f>IFERROR(HLOOKUP(F$5,#REF!,SA_GRILLE_STEU!$A10+2,FALSE),"")</f>
        <v/>
      </c>
      <c r="H10" s="204"/>
      <c r="I10" s="266" t="str">
        <f>IFERROR(HLOOKUP(F$5,#REF!,SA_GRILLE_STEU!$A10+2,FALSE),"")</f>
        <v/>
      </c>
      <c r="J10" s="150" t="str">
        <f>IFERROR(HLOOKUP(F$5,#REF!,SA_GRILLE_STEU!$A10+2,FALSE),"")</f>
        <v/>
      </c>
      <c r="K10" s="154">
        <v>2</v>
      </c>
      <c r="L10" s="43" t="str">
        <f>IFERROR(HLOOKUP(K$5,#REF!,SA_GRILLE_STEU!$A10+2,FALSE),"")</f>
        <v/>
      </c>
      <c r="M10" s="204"/>
      <c r="N10" s="266" t="str">
        <f>IFERROR(HLOOKUP(K$5,#REF!,SA_GRILLE_STEU!$A10+2,FALSE),"")</f>
        <v/>
      </c>
      <c r="O10" s="150" t="str">
        <f>IFERROR(HLOOKUP(K$5,#REF!,SA_GRILLE_STEU!$A10+2,FALSE),"")</f>
        <v/>
      </c>
      <c r="P10" s="154">
        <v>2</v>
      </c>
      <c r="Q10" s="43" t="str">
        <f>IFERROR(HLOOKUP(P$5,#REF!,SA_GRILLE_STEU!$A10+2,FALSE),"")</f>
        <v/>
      </c>
      <c r="R10" s="204"/>
      <c r="S10" s="266" t="str">
        <f>IFERROR(HLOOKUP(P$5,#REF!,SA_GRILLE_STEU!$A10+2,FALSE),"")</f>
        <v/>
      </c>
      <c r="T10" s="150" t="str">
        <f>IFERROR(HLOOKUP(P$5,#REF!,SA_GRILLE_STEU!$A10+2,FALSE),"")</f>
        <v/>
      </c>
      <c r="U10" s="154">
        <v>2</v>
      </c>
      <c r="V10" s="43" t="str">
        <f>IFERROR(HLOOKUP(U$5,#REF!,SA_GRILLE_STEU!$A10+2,FALSE),"")</f>
        <v/>
      </c>
      <c r="W10" s="204"/>
      <c r="X10" s="266" t="str">
        <f>IFERROR(HLOOKUP(U$5,#REF!,SA_GRILLE_STEU!$A10+2,FALSE),"")</f>
        <v/>
      </c>
      <c r="Y10" s="150" t="str">
        <f>IFERROR(HLOOKUP(U$5,#REF!,SA_GRILLE_STEU!$A10+2,FALSE),"")</f>
        <v/>
      </c>
      <c r="Z10" s="154">
        <v>2</v>
      </c>
      <c r="AA10" s="43" t="str">
        <f>IFERROR(HLOOKUP(Z$5,#REF!,SA_GRILLE_STEU!$A10+2,FALSE),"")</f>
        <v/>
      </c>
      <c r="AB10" s="204"/>
      <c r="AC10" s="266" t="str">
        <f>IFERROR(HLOOKUP(Z$5,#REF!,SA_GRILLE_STEU!$A10+2,FALSE),"")</f>
        <v/>
      </c>
      <c r="AD10" s="150" t="str">
        <f>IFERROR(HLOOKUP(Z$5,#REF!,SA_GRILLE_STEU!$A10+2,FALSE),"")</f>
        <v/>
      </c>
      <c r="AE10" s="154">
        <v>2</v>
      </c>
      <c r="AF10" s="43" t="str">
        <f>IFERROR(HLOOKUP(AE$5,#REF!,SA_GRILLE_STEU!$A10+2,FALSE),"")</f>
        <v/>
      </c>
      <c r="AG10" s="204"/>
      <c r="AH10" s="266" t="str">
        <f>IFERROR(HLOOKUP(AE$5,#REF!,SA_GRILLE_STEU!$A10+2,FALSE),"")</f>
        <v/>
      </c>
      <c r="AI10" s="150" t="str">
        <f>IFERROR(HLOOKUP(AE$5,#REF!,SA_GRILLE_STEU!$A10+2,FALSE),"")</f>
        <v/>
      </c>
      <c r="AJ10" s="154">
        <v>2</v>
      </c>
      <c r="AK10" s="43" t="str">
        <f>IFERROR(HLOOKUP(AJ$5,#REF!,SA_GRILLE_STEU!$A10+2,FALSE),"")</f>
        <v/>
      </c>
      <c r="AL10" s="204"/>
      <c r="AM10" s="151" t="str">
        <f>IFERROR(HLOOKUP(AJ$5,#REF!,SA_GRILLE_STEU!$A10+2,FALSE),"")</f>
        <v/>
      </c>
      <c r="AN10" s="150" t="str">
        <f>IFERROR(HLOOKUP(AJ$5,#REF!,SA_GRILLE_STEU!$A10+2,FALSE),"")</f>
        <v/>
      </c>
      <c r="AO10" s="154">
        <v>2</v>
      </c>
      <c r="AP10" s="43" t="str">
        <f>IFERROR(HLOOKUP(AO$5,#REF!,SA_GRILLE_STEU!$A10+2,FALSE),"")</f>
        <v/>
      </c>
      <c r="AQ10" s="204"/>
      <c r="AR10" s="151" t="str">
        <f>IFERROR(HLOOKUP(AO$5,#REF!,SA_GRILLE_STEU!$A10+2,FALSE),"")</f>
        <v/>
      </c>
      <c r="AS10" s="150" t="str">
        <f>IFERROR(HLOOKUP(AO$5,#REF!,SA_GRILLE_STEU!$A10+2,FALSE),"")</f>
        <v/>
      </c>
      <c r="AT10" s="154">
        <v>2</v>
      </c>
      <c r="AU10" s="43" t="str">
        <f>IFERROR(HLOOKUP(AT$5,#REF!,SA_GRILLE_STEU!$A10+2,FALSE),"")</f>
        <v/>
      </c>
      <c r="AV10" s="204"/>
      <c r="AW10" s="151" t="str">
        <f>IFERROR(HLOOKUP(AT$5,#REF!,SA_GRILLE_STEU!$A10+2,FALSE),"")</f>
        <v/>
      </c>
      <c r="AX10" s="150" t="str">
        <f>IFERROR(HLOOKUP(AT$5,#REF!,SA_GRILLE_STEU!$A10+2,FALSE),"")</f>
        <v/>
      </c>
      <c r="AY10" s="154">
        <v>2</v>
      </c>
      <c r="AZ10" s="43" t="str">
        <f>IFERROR(HLOOKUP(AY$5,#REF!,SA_GRILLE_STEU!$A10+2,FALSE),"")</f>
        <v/>
      </c>
      <c r="BA10" s="204"/>
      <c r="BB10" s="151" t="str">
        <f>IFERROR(HLOOKUP(AY$5,#REF!,SA_GRILLE_STEU!$A10+2,FALSE),"")</f>
        <v/>
      </c>
      <c r="BC10" s="150" t="str">
        <f>IFERROR(HLOOKUP(AY$5,#REF!,SA_GRILLE_STEU!$A10+2,FALSE),"")</f>
        <v/>
      </c>
      <c r="BD10" s="154">
        <v>2</v>
      </c>
      <c r="BE10" s="43" t="str">
        <f>IFERROR(HLOOKUP(BD$5,#REF!,SA_GRILLE_STEU!$A10+2,FALSE),"")</f>
        <v/>
      </c>
      <c r="BF10" s="204"/>
      <c r="BG10" s="155" t="str">
        <f>IFERROR(HLOOKUP(BD$5,#REF!,SA_GRILLE_STEU!$A10+2,FALSE),"")</f>
        <v/>
      </c>
      <c r="BH10" s="153" t="str">
        <f>IFERROR(HLOOKUP(BD$5,#REF!,SA_GRILLE_STEU!$A10+2,FALSE),"")</f>
        <v/>
      </c>
    </row>
    <row r="11" spans="1:60" ht="58.5" customHeight="1" x14ac:dyDescent="0.4">
      <c r="A11" s="154">
        <v>3</v>
      </c>
      <c r="B11" s="42" t="str">
        <f>IFERROR(HLOOKUP(A$5,#REF!,SA_GRILLE_STEU!$A11+2,FALSE),"")</f>
        <v/>
      </c>
      <c r="C11" s="204"/>
      <c r="D11" s="266" t="str">
        <f>IFERROR(HLOOKUP(A$5,#REF!,SA_GRILLE_STEU!$A11+2,FALSE),"")</f>
        <v/>
      </c>
      <c r="E11" s="150" t="str">
        <f>IFERROR(HLOOKUP(A$5,#REF!,SA_GRILLE_STEU!$A11+2,FALSE),"")</f>
        <v/>
      </c>
      <c r="F11" s="154">
        <v>3</v>
      </c>
      <c r="G11" s="43" t="str">
        <f>IFERROR(HLOOKUP(F$5,#REF!,SA_GRILLE_STEU!$A11+2,FALSE),"")</f>
        <v/>
      </c>
      <c r="H11" s="204"/>
      <c r="I11" s="266" t="str">
        <f>IFERROR(HLOOKUP(F$5,#REF!,SA_GRILLE_STEU!$A11+2,FALSE),"")</f>
        <v/>
      </c>
      <c r="J11" s="150" t="str">
        <f>IFERROR(HLOOKUP(F$5,#REF!,SA_GRILLE_STEU!$A11+2,FALSE),"")</f>
        <v/>
      </c>
      <c r="K11" s="154">
        <v>3</v>
      </c>
      <c r="L11" s="43" t="str">
        <f>IFERROR(HLOOKUP(K$5,#REF!,SA_GRILLE_STEU!$A11+2,FALSE),"")</f>
        <v/>
      </c>
      <c r="M11" s="204"/>
      <c r="N11" s="266" t="str">
        <f>IFERROR(HLOOKUP(K$5,#REF!,SA_GRILLE_STEU!$A11+2,FALSE),"")</f>
        <v/>
      </c>
      <c r="O11" s="150" t="str">
        <f>IFERROR(HLOOKUP(K$5,#REF!,SA_GRILLE_STEU!$A11+2,FALSE),"")</f>
        <v/>
      </c>
      <c r="P11" s="154">
        <v>3</v>
      </c>
      <c r="Q11" s="43" t="str">
        <f>IFERROR(HLOOKUP(P$5,#REF!,SA_GRILLE_STEU!$A11+2,FALSE),"")</f>
        <v/>
      </c>
      <c r="R11" s="204"/>
      <c r="S11" s="266" t="str">
        <f>IFERROR(HLOOKUP(P$5,#REF!,SA_GRILLE_STEU!$A11+2,FALSE),"")</f>
        <v/>
      </c>
      <c r="T11" s="150" t="str">
        <f>IFERROR(HLOOKUP(P$5,#REF!,SA_GRILLE_STEU!$A11+2,FALSE),"")</f>
        <v/>
      </c>
      <c r="U11" s="154">
        <v>3</v>
      </c>
      <c r="V11" s="43" t="str">
        <f>IFERROR(HLOOKUP(U$5,#REF!,SA_GRILLE_STEU!$A11+2,FALSE),"")</f>
        <v/>
      </c>
      <c r="W11" s="204"/>
      <c r="X11" s="266" t="str">
        <f>IFERROR(HLOOKUP(U$5,#REF!,SA_GRILLE_STEU!$A11+2,FALSE),"")</f>
        <v/>
      </c>
      <c r="Y11" s="150" t="str">
        <f>IFERROR(HLOOKUP(U$5,#REF!,SA_GRILLE_STEU!$A11+2,FALSE),"")</f>
        <v/>
      </c>
      <c r="Z11" s="154">
        <v>3</v>
      </c>
      <c r="AA11" s="43" t="str">
        <f>IFERROR(HLOOKUP(Z$5,#REF!,SA_GRILLE_STEU!$A11+2,FALSE),"")</f>
        <v/>
      </c>
      <c r="AB11" s="204"/>
      <c r="AC11" s="266" t="str">
        <f>IFERROR(HLOOKUP(Z$5,#REF!,SA_GRILLE_STEU!$A11+2,FALSE),"")</f>
        <v/>
      </c>
      <c r="AD11" s="150" t="str">
        <f>IFERROR(HLOOKUP(Z$5,#REF!,SA_GRILLE_STEU!$A11+2,FALSE),"")</f>
        <v/>
      </c>
      <c r="AE11" s="154">
        <v>3</v>
      </c>
      <c r="AF11" s="43" t="str">
        <f>IFERROR(HLOOKUP(AE$5,#REF!,SA_GRILLE_STEU!$A11+2,FALSE),"")</f>
        <v/>
      </c>
      <c r="AG11" s="204"/>
      <c r="AH11" s="266" t="str">
        <f>IFERROR(HLOOKUP(AE$5,#REF!,SA_GRILLE_STEU!$A11+2,FALSE),"")</f>
        <v/>
      </c>
      <c r="AI11" s="150" t="str">
        <f>IFERROR(HLOOKUP(AE$5,#REF!,SA_GRILLE_STEU!$A11+2,FALSE),"")</f>
        <v/>
      </c>
      <c r="AJ11" s="154">
        <v>3</v>
      </c>
      <c r="AK11" s="43" t="str">
        <f>IFERROR(HLOOKUP(AJ$5,#REF!,SA_GRILLE_STEU!$A11+2,FALSE),"")</f>
        <v/>
      </c>
      <c r="AL11" s="204"/>
      <c r="AM11" s="151" t="str">
        <f>IFERROR(HLOOKUP(AJ$5,#REF!,SA_GRILLE_STEU!$A11+2,FALSE),"")</f>
        <v/>
      </c>
      <c r="AN11" s="150" t="str">
        <f>IFERROR(HLOOKUP(AJ$5,#REF!,SA_GRILLE_STEU!$A11+2,FALSE),"")</f>
        <v/>
      </c>
      <c r="AO11" s="154">
        <v>3</v>
      </c>
      <c r="AP11" s="43" t="str">
        <f>IFERROR(HLOOKUP(AO$5,#REF!,SA_GRILLE_STEU!$A11+2,FALSE),"")</f>
        <v/>
      </c>
      <c r="AQ11" s="204"/>
      <c r="AR11" s="151" t="str">
        <f>IFERROR(HLOOKUP(AO$5,#REF!,SA_GRILLE_STEU!$A11+2,FALSE),"")</f>
        <v/>
      </c>
      <c r="AS11" s="150" t="str">
        <f>IFERROR(HLOOKUP(AO$5,#REF!,SA_GRILLE_STEU!$A11+2,FALSE),"")</f>
        <v/>
      </c>
      <c r="AT11" s="154">
        <v>3</v>
      </c>
      <c r="AU11" s="43" t="str">
        <f>IFERROR(HLOOKUP(AT$5,#REF!,SA_GRILLE_STEU!$A11+2,FALSE),"")</f>
        <v/>
      </c>
      <c r="AV11" s="204"/>
      <c r="AW11" s="151" t="str">
        <f>IFERROR(HLOOKUP(AT$5,#REF!,SA_GRILLE_STEU!$A11+2,FALSE),"")</f>
        <v/>
      </c>
      <c r="AX11" s="150" t="str">
        <f>IFERROR(HLOOKUP(AT$5,#REF!,SA_GRILLE_STEU!$A11+2,FALSE),"")</f>
        <v/>
      </c>
      <c r="AY11" s="154">
        <v>3</v>
      </c>
      <c r="AZ11" s="43" t="str">
        <f>IFERROR(HLOOKUP(AY$5,#REF!,SA_GRILLE_STEU!$A11+2,FALSE),"")</f>
        <v/>
      </c>
      <c r="BA11" s="204"/>
      <c r="BB11" s="151" t="str">
        <f>IFERROR(HLOOKUP(AY$5,#REF!,SA_GRILLE_STEU!$A11+2,FALSE),"")</f>
        <v/>
      </c>
      <c r="BC11" s="150" t="str">
        <f>IFERROR(HLOOKUP(AY$5,#REF!,SA_GRILLE_STEU!$A11+2,FALSE),"")</f>
        <v/>
      </c>
      <c r="BD11" s="154">
        <v>3</v>
      </c>
      <c r="BE11" s="43" t="str">
        <f>IFERROR(HLOOKUP(BD$5,#REF!,SA_GRILLE_STEU!$A11+2,FALSE),"")</f>
        <v/>
      </c>
      <c r="BF11" s="204"/>
      <c r="BG11" s="155" t="str">
        <f>IFERROR(HLOOKUP(BD$5,#REF!,SA_GRILLE_STEU!$A11+2,FALSE),"")</f>
        <v/>
      </c>
      <c r="BH11" s="153" t="str">
        <f>IFERROR(HLOOKUP(BD$5,#REF!,SA_GRILLE_STEU!$A11+2,FALSE),"")</f>
        <v/>
      </c>
    </row>
    <row r="12" spans="1:60" ht="30" customHeight="1" x14ac:dyDescent="0.4">
      <c r="A12" s="154">
        <v>4</v>
      </c>
      <c r="B12" s="42" t="str">
        <f>IFERROR(HLOOKUP(A$5,#REF!,SA_GRILLE_STEU!$A12+2,FALSE),"")</f>
        <v/>
      </c>
      <c r="C12" s="204"/>
      <c r="D12" s="266" t="str">
        <f>IFERROR(HLOOKUP(A$5,#REF!,SA_GRILLE_STEU!$A12+2,FALSE),"")</f>
        <v/>
      </c>
      <c r="E12" s="150" t="str">
        <f>IFERROR(HLOOKUP(A$5,#REF!,SA_GRILLE_STEU!$A12+2,FALSE),"")</f>
        <v/>
      </c>
      <c r="F12" s="154">
        <v>4</v>
      </c>
      <c r="G12" s="43" t="str">
        <f>IFERROR(HLOOKUP(F$5,#REF!,SA_GRILLE_STEU!$A12+2,FALSE),"")</f>
        <v/>
      </c>
      <c r="H12" s="204"/>
      <c r="I12" s="266" t="str">
        <f>IFERROR(HLOOKUP(F$5,#REF!,SA_GRILLE_STEU!$A12+2,FALSE),"")</f>
        <v/>
      </c>
      <c r="J12" s="150" t="str">
        <f>IFERROR(HLOOKUP(F$5,#REF!,SA_GRILLE_STEU!$A12+2,FALSE),"")</f>
        <v/>
      </c>
      <c r="K12" s="154">
        <v>4</v>
      </c>
      <c r="L12" s="43" t="str">
        <f>IFERROR(HLOOKUP(K$5,#REF!,SA_GRILLE_STEU!$A12+2,FALSE),"")</f>
        <v/>
      </c>
      <c r="M12" s="204"/>
      <c r="N12" s="266" t="str">
        <f>IFERROR(HLOOKUP(K$5,#REF!,SA_GRILLE_STEU!$A12+2,FALSE),"")</f>
        <v/>
      </c>
      <c r="O12" s="150" t="str">
        <f>IFERROR(HLOOKUP(K$5,#REF!,SA_GRILLE_STEU!$A12+2,FALSE),"")</f>
        <v/>
      </c>
      <c r="P12" s="154">
        <v>4</v>
      </c>
      <c r="Q12" s="43" t="str">
        <f>IFERROR(HLOOKUP(P$5,#REF!,SA_GRILLE_STEU!$A12+2,FALSE),"")</f>
        <v/>
      </c>
      <c r="R12" s="204"/>
      <c r="S12" s="266" t="str">
        <f>IFERROR(HLOOKUP(P$5,#REF!,SA_GRILLE_STEU!$A12+2,FALSE),"")</f>
        <v/>
      </c>
      <c r="T12" s="150" t="str">
        <f>IFERROR(HLOOKUP(P$5,#REF!,SA_GRILLE_STEU!$A12+2,FALSE),"")</f>
        <v/>
      </c>
      <c r="U12" s="154">
        <v>4</v>
      </c>
      <c r="V12" s="43" t="str">
        <f>IFERROR(HLOOKUP(U$5,#REF!,SA_GRILLE_STEU!$A12+2,FALSE),"")</f>
        <v/>
      </c>
      <c r="W12" s="204"/>
      <c r="X12" s="266" t="str">
        <f>IFERROR(HLOOKUP(U$5,#REF!,SA_GRILLE_STEU!$A12+2,FALSE),"")</f>
        <v/>
      </c>
      <c r="Y12" s="150" t="str">
        <f>IFERROR(HLOOKUP(U$5,#REF!,SA_GRILLE_STEU!$A12+2,FALSE),"")</f>
        <v/>
      </c>
      <c r="Z12" s="154">
        <v>4</v>
      </c>
      <c r="AA12" s="43" t="str">
        <f>IFERROR(HLOOKUP(Z$5,#REF!,SA_GRILLE_STEU!$A12+2,FALSE),"")</f>
        <v/>
      </c>
      <c r="AB12" s="204"/>
      <c r="AC12" s="266" t="str">
        <f>IFERROR(HLOOKUP(Z$5,#REF!,SA_GRILLE_STEU!$A12+2,FALSE),"")</f>
        <v/>
      </c>
      <c r="AD12" s="150" t="str">
        <f>IFERROR(HLOOKUP(Z$5,#REF!,SA_GRILLE_STEU!$A12+2,FALSE),"")</f>
        <v/>
      </c>
      <c r="AE12" s="154">
        <v>4</v>
      </c>
      <c r="AF12" s="43" t="str">
        <f>IFERROR(HLOOKUP(AE$5,#REF!,SA_GRILLE_STEU!$A12+2,FALSE),"")</f>
        <v/>
      </c>
      <c r="AG12" s="204"/>
      <c r="AH12" s="266" t="str">
        <f>IFERROR(HLOOKUP(AE$5,#REF!,SA_GRILLE_STEU!$A12+2,FALSE),"")</f>
        <v/>
      </c>
      <c r="AI12" s="150" t="str">
        <f>IFERROR(HLOOKUP(AE$5,#REF!,SA_GRILLE_STEU!$A12+2,FALSE),"")</f>
        <v/>
      </c>
      <c r="AJ12" s="154">
        <v>4</v>
      </c>
      <c r="AK12" s="43" t="str">
        <f>IFERROR(HLOOKUP(AJ$5,#REF!,SA_GRILLE_STEU!$A12+2,FALSE),"")</f>
        <v/>
      </c>
      <c r="AL12" s="204"/>
      <c r="AM12" s="151" t="str">
        <f>IFERROR(HLOOKUP(AJ$5,#REF!,SA_GRILLE_STEU!$A12+2,FALSE),"")</f>
        <v/>
      </c>
      <c r="AN12" s="150" t="str">
        <f>IFERROR(HLOOKUP(AJ$5,#REF!,SA_GRILLE_STEU!$A12+2,FALSE),"")</f>
        <v/>
      </c>
      <c r="AO12" s="154">
        <v>4</v>
      </c>
      <c r="AP12" s="43" t="str">
        <f>IFERROR(HLOOKUP(AO$5,#REF!,SA_GRILLE_STEU!$A12+2,FALSE),"")</f>
        <v/>
      </c>
      <c r="AQ12" s="204"/>
      <c r="AR12" s="151" t="str">
        <f>IFERROR(HLOOKUP(AO$5,#REF!,SA_GRILLE_STEU!$A12+2,FALSE),"")</f>
        <v/>
      </c>
      <c r="AS12" s="150" t="str">
        <f>IFERROR(HLOOKUP(AO$5,#REF!,SA_GRILLE_STEU!$A12+2,FALSE),"")</f>
        <v/>
      </c>
      <c r="AT12" s="154">
        <v>4</v>
      </c>
      <c r="AU12" s="43" t="str">
        <f>IFERROR(HLOOKUP(AT$5,#REF!,SA_GRILLE_STEU!$A12+2,FALSE),"")</f>
        <v/>
      </c>
      <c r="AV12" s="204"/>
      <c r="AW12" s="151" t="str">
        <f>IFERROR(HLOOKUP(AT$5,#REF!,SA_GRILLE_STEU!$A12+2,FALSE),"")</f>
        <v/>
      </c>
      <c r="AX12" s="150" t="str">
        <f>IFERROR(HLOOKUP(AT$5,#REF!,SA_GRILLE_STEU!$A12+2,FALSE),"")</f>
        <v/>
      </c>
      <c r="AY12" s="154">
        <v>4</v>
      </c>
      <c r="AZ12" s="43" t="str">
        <f>IFERROR(HLOOKUP(AY$5,#REF!,SA_GRILLE_STEU!$A12+2,FALSE),"")</f>
        <v/>
      </c>
      <c r="BA12" s="204"/>
      <c r="BB12" s="151" t="str">
        <f>IFERROR(HLOOKUP(AY$5,#REF!,SA_GRILLE_STEU!$A12+2,FALSE),"")</f>
        <v/>
      </c>
      <c r="BC12" s="150" t="str">
        <f>IFERROR(HLOOKUP(AY$5,#REF!,SA_GRILLE_STEU!$A12+2,FALSE),"")</f>
        <v/>
      </c>
      <c r="BD12" s="154">
        <v>4</v>
      </c>
      <c r="BE12" s="43" t="str">
        <f>IFERROR(HLOOKUP(BD$5,#REF!,SA_GRILLE_STEU!$A12+2,FALSE),"")</f>
        <v/>
      </c>
      <c r="BF12" s="204"/>
      <c r="BG12" s="155" t="str">
        <f>IFERROR(HLOOKUP(BD$5,#REF!,SA_GRILLE_STEU!$A12+2,FALSE),"")</f>
        <v/>
      </c>
      <c r="BH12" s="153" t="str">
        <f>IFERROR(HLOOKUP(BD$5,#REF!,SA_GRILLE_STEU!$A12+2,FALSE),"")</f>
        <v/>
      </c>
    </row>
    <row r="13" spans="1:60" ht="80.25" customHeight="1" x14ac:dyDescent="0.4">
      <c r="A13" s="154">
        <v>5</v>
      </c>
      <c r="B13" s="42" t="str">
        <f>IFERROR(HLOOKUP(A$5,#REF!,SA_GRILLE_STEU!$A13+2,FALSE),"")</f>
        <v/>
      </c>
      <c r="C13" s="204"/>
      <c r="D13" s="266" t="str">
        <f>IFERROR(HLOOKUP(A$5,#REF!,SA_GRILLE_STEU!$A13+2,FALSE),"")</f>
        <v/>
      </c>
      <c r="E13" s="150" t="str">
        <f>IFERROR(HLOOKUP(A$5,#REF!,SA_GRILLE_STEU!$A13+2,FALSE),"")</f>
        <v/>
      </c>
      <c r="F13" s="154">
        <v>5</v>
      </c>
      <c r="G13" s="43" t="str">
        <f>IFERROR(HLOOKUP(F$5,#REF!,SA_GRILLE_STEU!$A13+2,FALSE),"")</f>
        <v/>
      </c>
      <c r="H13" s="204"/>
      <c r="I13" s="266" t="str">
        <f>IFERROR(HLOOKUP(F$5,#REF!,SA_GRILLE_STEU!$A13+2,FALSE),"")</f>
        <v/>
      </c>
      <c r="J13" s="150" t="str">
        <f>IFERROR(HLOOKUP(F$5,#REF!,SA_GRILLE_STEU!$A13+2,FALSE),"")</f>
        <v/>
      </c>
      <c r="K13" s="154">
        <v>5</v>
      </c>
      <c r="L13" s="43" t="str">
        <f>IFERROR(HLOOKUP(K$5,#REF!,SA_GRILLE_STEU!$A13+2,FALSE),"")</f>
        <v/>
      </c>
      <c r="M13" s="204"/>
      <c r="N13" s="266" t="str">
        <f>IFERROR(HLOOKUP(K$5,#REF!,SA_GRILLE_STEU!$A13+2,FALSE),"")</f>
        <v/>
      </c>
      <c r="O13" s="150" t="str">
        <f>IFERROR(HLOOKUP(K$5,#REF!,SA_GRILLE_STEU!$A13+2,FALSE),"")</f>
        <v/>
      </c>
      <c r="P13" s="154">
        <v>5</v>
      </c>
      <c r="Q13" s="43" t="str">
        <f>IFERROR(HLOOKUP(P$5,#REF!,SA_GRILLE_STEU!$A13+2,FALSE),"")</f>
        <v/>
      </c>
      <c r="R13" s="204"/>
      <c r="S13" s="266" t="str">
        <f>IFERROR(HLOOKUP(P$5,#REF!,SA_GRILLE_STEU!$A13+2,FALSE),"")</f>
        <v/>
      </c>
      <c r="T13" s="150" t="str">
        <f>IFERROR(HLOOKUP(P$5,#REF!,SA_GRILLE_STEU!$A13+2,FALSE),"")</f>
        <v/>
      </c>
      <c r="U13" s="154">
        <v>5</v>
      </c>
      <c r="V13" s="43" t="str">
        <f>IFERROR(HLOOKUP(U$5,#REF!,SA_GRILLE_STEU!$A13+2,FALSE),"")</f>
        <v/>
      </c>
      <c r="W13" s="204"/>
      <c r="X13" s="266" t="str">
        <f>IFERROR(HLOOKUP(U$5,#REF!,SA_GRILLE_STEU!$A13+2,FALSE),"")</f>
        <v/>
      </c>
      <c r="Y13" s="150" t="str">
        <f>IFERROR(HLOOKUP(U$5,#REF!,SA_GRILLE_STEU!$A13+2,FALSE),"")</f>
        <v/>
      </c>
      <c r="Z13" s="154">
        <v>5</v>
      </c>
      <c r="AA13" s="43" t="str">
        <f>IFERROR(HLOOKUP(Z$5,#REF!,SA_GRILLE_STEU!$A13+2,FALSE),"")</f>
        <v/>
      </c>
      <c r="AB13" s="204"/>
      <c r="AC13" s="266" t="str">
        <f>IFERROR(HLOOKUP(Z$5,#REF!,SA_GRILLE_STEU!$A13+2,FALSE),"")</f>
        <v/>
      </c>
      <c r="AD13" s="150" t="str">
        <f>IFERROR(HLOOKUP(Z$5,#REF!,SA_GRILLE_STEU!$A13+2,FALSE),"")</f>
        <v/>
      </c>
      <c r="AE13" s="154">
        <v>5</v>
      </c>
      <c r="AF13" s="43" t="str">
        <f>IFERROR(HLOOKUP(AE$5,#REF!,SA_GRILLE_STEU!$A13+2,FALSE),"")</f>
        <v/>
      </c>
      <c r="AG13" s="204"/>
      <c r="AH13" s="266" t="str">
        <f>IFERROR(HLOOKUP(AE$5,#REF!,SA_GRILLE_STEU!$A13+2,FALSE),"")</f>
        <v/>
      </c>
      <c r="AI13" s="150" t="str">
        <f>IFERROR(HLOOKUP(AE$5,#REF!,SA_GRILLE_STEU!$A13+2,FALSE),"")</f>
        <v/>
      </c>
      <c r="AJ13" s="154">
        <v>5</v>
      </c>
      <c r="AK13" s="43" t="str">
        <f>IFERROR(HLOOKUP(AJ$5,#REF!,SA_GRILLE_STEU!$A13+2,FALSE),"")</f>
        <v/>
      </c>
      <c r="AL13" s="204"/>
      <c r="AM13" s="151" t="str">
        <f>IFERROR(HLOOKUP(AJ$5,#REF!,SA_GRILLE_STEU!$A13+2,FALSE),"")</f>
        <v/>
      </c>
      <c r="AN13" s="150" t="str">
        <f>IFERROR(HLOOKUP(AJ$5,#REF!,SA_GRILLE_STEU!$A13+2,FALSE),"")</f>
        <v/>
      </c>
      <c r="AO13" s="154">
        <v>5</v>
      </c>
      <c r="AP13" s="43" t="str">
        <f>IFERROR(HLOOKUP(AO$5,#REF!,SA_GRILLE_STEU!$A13+2,FALSE),"")</f>
        <v/>
      </c>
      <c r="AQ13" s="204"/>
      <c r="AR13" s="151" t="str">
        <f>IFERROR(HLOOKUP(AO$5,#REF!,SA_GRILLE_STEU!$A13+2,FALSE),"")</f>
        <v/>
      </c>
      <c r="AS13" s="150" t="str">
        <f>IFERROR(HLOOKUP(AO$5,#REF!,SA_GRILLE_STEU!$A13+2,FALSE),"")</f>
        <v/>
      </c>
      <c r="AT13" s="154">
        <v>5</v>
      </c>
      <c r="AU13" s="43" t="str">
        <f>IFERROR(HLOOKUP(AT$5,#REF!,SA_GRILLE_STEU!$A13+2,FALSE),"")</f>
        <v/>
      </c>
      <c r="AV13" s="204"/>
      <c r="AW13" s="151" t="str">
        <f>IFERROR(HLOOKUP(AT$5,#REF!,SA_GRILLE_STEU!$A13+2,FALSE),"")</f>
        <v/>
      </c>
      <c r="AX13" s="150" t="str">
        <f>IFERROR(HLOOKUP(AT$5,#REF!,SA_GRILLE_STEU!$A13+2,FALSE),"")</f>
        <v/>
      </c>
      <c r="AY13" s="154">
        <v>5</v>
      </c>
      <c r="AZ13" s="43" t="str">
        <f>IFERROR(HLOOKUP(AY$5,#REF!,SA_GRILLE_STEU!$A13+2,FALSE),"")</f>
        <v/>
      </c>
      <c r="BA13" s="204"/>
      <c r="BB13" s="151" t="str">
        <f>IFERROR(HLOOKUP(AY$5,#REF!,SA_GRILLE_STEU!$A13+2,FALSE),"")</f>
        <v/>
      </c>
      <c r="BC13" s="150" t="str">
        <f>IFERROR(HLOOKUP(AY$5,#REF!,SA_GRILLE_STEU!$A13+2,FALSE),"")</f>
        <v/>
      </c>
      <c r="BD13" s="154">
        <v>5</v>
      </c>
      <c r="BE13" s="43" t="str">
        <f>IFERROR(HLOOKUP(BD$5,#REF!,SA_GRILLE_STEU!$A13+2,FALSE),"")</f>
        <v/>
      </c>
      <c r="BF13" s="204"/>
      <c r="BG13" s="155" t="str">
        <f>IFERROR(HLOOKUP(BD$5,#REF!,SA_GRILLE_STEU!$A13+2,FALSE),"")</f>
        <v/>
      </c>
      <c r="BH13" s="153" t="str">
        <f>IFERROR(HLOOKUP(BD$5,#REF!,SA_GRILLE_STEU!$A13+2,FALSE),"")</f>
        <v/>
      </c>
    </row>
    <row r="14" spans="1:60" ht="64.5" customHeight="1" x14ac:dyDescent="0.4">
      <c r="A14" s="154">
        <v>6</v>
      </c>
      <c r="B14" s="42" t="str">
        <f>IFERROR(HLOOKUP(A$5,#REF!,SA_GRILLE_STEU!$A14+2,FALSE),"")</f>
        <v/>
      </c>
      <c r="C14" s="204"/>
      <c r="D14" s="266" t="str">
        <f>IFERROR(HLOOKUP(A$5,#REF!,SA_GRILLE_STEU!$A14+2,FALSE),"")</f>
        <v/>
      </c>
      <c r="E14" s="150" t="str">
        <f>IFERROR(HLOOKUP(A$5,#REF!,SA_GRILLE_STEU!$A14+2,FALSE),"")</f>
        <v/>
      </c>
      <c r="F14" s="154">
        <v>6</v>
      </c>
      <c r="G14" s="43" t="str">
        <f>IFERROR(HLOOKUP(F$5,#REF!,SA_GRILLE_STEU!$A14+2,FALSE),"")</f>
        <v/>
      </c>
      <c r="H14" s="204"/>
      <c r="I14" s="266" t="str">
        <f>IFERROR(HLOOKUP(F$5,#REF!,SA_GRILLE_STEU!$A14+2,FALSE),"")</f>
        <v/>
      </c>
      <c r="J14" s="150" t="str">
        <f>IFERROR(HLOOKUP(F$5,#REF!,SA_GRILLE_STEU!$A14+2,FALSE),"")</f>
        <v/>
      </c>
      <c r="K14" s="154">
        <v>6</v>
      </c>
      <c r="L14" s="43" t="str">
        <f>IFERROR(HLOOKUP(K$5,#REF!,SA_GRILLE_STEU!$A14+2,FALSE),"")</f>
        <v/>
      </c>
      <c r="M14" s="204"/>
      <c r="N14" s="266" t="str">
        <f>IFERROR(HLOOKUP(K$5,#REF!,SA_GRILLE_STEU!$A14+2,FALSE),"")</f>
        <v/>
      </c>
      <c r="O14" s="150" t="str">
        <f>IFERROR(HLOOKUP(K$5,#REF!,SA_GRILLE_STEU!$A14+2,FALSE),"")</f>
        <v/>
      </c>
      <c r="P14" s="154">
        <v>6</v>
      </c>
      <c r="Q14" s="43" t="str">
        <f>IFERROR(HLOOKUP(P$5,#REF!,SA_GRILLE_STEU!$A14+2,FALSE),"")</f>
        <v/>
      </c>
      <c r="R14" s="204"/>
      <c r="S14" s="266" t="str">
        <f>IFERROR(HLOOKUP(P$5,#REF!,SA_GRILLE_STEU!$A14+2,FALSE),"")</f>
        <v/>
      </c>
      <c r="T14" s="150" t="str">
        <f>IFERROR(HLOOKUP(P$5,#REF!,SA_GRILLE_STEU!$A14+2,FALSE),"")</f>
        <v/>
      </c>
      <c r="U14" s="154">
        <v>6</v>
      </c>
      <c r="V14" s="43" t="str">
        <f>IFERROR(HLOOKUP(U$5,#REF!,SA_GRILLE_STEU!$A14+2,FALSE),"")</f>
        <v/>
      </c>
      <c r="W14" s="204"/>
      <c r="X14" s="266" t="str">
        <f>IFERROR(HLOOKUP(U$5,#REF!,SA_GRILLE_STEU!$A14+2,FALSE),"")</f>
        <v/>
      </c>
      <c r="Y14" s="150" t="str">
        <f>IFERROR(HLOOKUP(U$5,#REF!,SA_GRILLE_STEU!$A14+2,FALSE),"")</f>
        <v/>
      </c>
      <c r="Z14" s="154">
        <v>6</v>
      </c>
      <c r="AA14" s="43" t="str">
        <f>IFERROR(HLOOKUP(Z$5,#REF!,SA_GRILLE_STEU!$A14+2,FALSE),"")</f>
        <v/>
      </c>
      <c r="AB14" s="204"/>
      <c r="AC14" s="266" t="str">
        <f>IFERROR(HLOOKUP(Z$5,#REF!,SA_GRILLE_STEU!$A14+2,FALSE),"")</f>
        <v/>
      </c>
      <c r="AD14" s="150" t="str">
        <f>IFERROR(HLOOKUP(Z$5,#REF!,SA_GRILLE_STEU!$A14+2,FALSE),"")</f>
        <v/>
      </c>
      <c r="AE14" s="154">
        <v>6</v>
      </c>
      <c r="AF14" s="43" t="str">
        <f>IFERROR(HLOOKUP(AE$5,#REF!,SA_GRILLE_STEU!$A14+2,FALSE),"")</f>
        <v/>
      </c>
      <c r="AG14" s="204"/>
      <c r="AH14" s="266" t="str">
        <f>IFERROR(HLOOKUP(AE$5,#REF!,SA_GRILLE_STEU!$A14+2,FALSE),"")</f>
        <v/>
      </c>
      <c r="AI14" s="150" t="str">
        <f>IFERROR(HLOOKUP(AE$5,#REF!,SA_GRILLE_STEU!$A14+2,FALSE),"")</f>
        <v/>
      </c>
      <c r="AJ14" s="154">
        <v>6</v>
      </c>
      <c r="AK14" s="43" t="str">
        <f>IFERROR(HLOOKUP(AJ$5,#REF!,SA_GRILLE_STEU!$A14+2,FALSE),"")</f>
        <v/>
      </c>
      <c r="AL14" s="204"/>
      <c r="AM14" s="151" t="str">
        <f>IFERROR(HLOOKUP(AJ$5,#REF!,SA_GRILLE_STEU!$A14+2,FALSE),"")</f>
        <v/>
      </c>
      <c r="AN14" s="150" t="str">
        <f>IFERROR(HLOOKUP(AJ$5,#REF!,SA_GRILLE_STEU!$A14+2,FALSE),"")</f>
        <v/>
      </c>
      <c r="AO14" s="154">
        <v>6</v>
      </c>
      <c r="AP14" s="43" t="str">
        <f>IFERROR(HLOOKUP(AO$5,#REF!,SA_GRILLE_STEU!$A14+2,FALSE),"")</f>
        <v/>
      </c>
      <c r="AQ14" s="204"/>
      <c r="AR14" s="151" t="str">
        <f>IFERROR(HLOOKUP(AO$5,#REF!,SA_GRILLE_STEU!$A14+2,FALSE),"")</f>
        <v/>
      </c>
      <c r="AS14" s="150" t="str">
        <f>IFERROR(HLOOKUP(AO$5,#REF!,SA_GRILLE_STEU!$A14+2,FALSE),"")</f>
        <v/>
      </c>
      <c r="AT14" s="154">
        <v>6</v>
      </c>
      <c r="AU14" s="43" t="str">
        <f>IFERROR(HLOOKUP(AT$5,#REF!,SA_GRILLE_STEU!$A14+2,FALSE),"")</f>
        <v/>
      </c>
      <c r="AV14" s="204"/>
      <c r="AW14" s="151" t="str">
        <f>IFERROR(HLOOKUP(AT$5,#REF!,SA_GRILLE_STEU!$A14+2,FALSE),"")</f>
        <v/>
      </c>
      <c r="AX14" s="150" t="str">
        <f>IFERROR(HLOOKUP(AT$5,#REF!,SA_GRILLE_STEU!$A14+2,FALSE),"")</f>
        <v/>
      </c>
      <c r="AY14" s="154">
        <v>6</v>
      </c>
      <c r="AZ14" s="43" t="str">
        <f>IFERROR(HLOOKUP(AY$5,#REF!,SA_GRILLE_STEU!$A14+2,FALSE),"")</f>
        <v/>
      </c>
      <c r="BA14" s="204"/>
      <c r="BB14" s="151" t="str">
        <f>IFERROR(HLOOKUP(AY$5,#REF!,SA_GRILLE_STEU!$A14+2,FALSE),"")</f>
        <v/>
      </c>
      <c r="BC14" s="150" t="str">
        <f>IFERROR(HLOOKUP(AY$5,#REF!,SA_GRILLE_STEU!$A14+2,FALSE),"")</f>
        <v/>
      </c>
      <c r="BD14" s="154">
        <v>6</v>
      </c>
      <c r="BE14" s="43" t="str">
        <f>IFERROR(HLOOKUP(BD$5,#REF!,SA_GRILLE_STEU!$A14+2,FALSE),"")</f>
        <v/>
      </c>
      <c r="BF14" s="204"/>
      <c r="BG14" s="155" t="str">
        <f>IFERROR(HLOOKUP(BD$5,#REF!,SA_GRILLE_STEU!$A14+2,FALSE),"")</f>
        <v/>
      </c>
      <c r="BH14" s="153" t="str">
        <f>IFERROR(HLOOKUP(BD$5,#REF!,SA_GRILLE_STEU!$A14+2,FALSE),"")</f>
        <v/>
      </c>
    </row>
    <row r="15" spans="1:60" ht="41.35" x14ac:dyDescent="0.4">
      <c r="A15" s="154">
        <v>7</v>
      </c>
      <c r="B15" s="42" t="str">
        <f>IFERROR(HLOOKUP(A$5,#REF!,SA_GRILLE_STEU!$A15+2,FALSE),"")</f>
        <v/>
      </c>
      <c r="C15" s="204"/>
      <c r="D15" s="266" t="str">
        <f>IFERROR(HLOOKUP(A$5,#REF!,SA_GRILLE_STEU!$A15+2,FALSE),"")</f>
        <v/>
      </c>
      <c r="E15" s="150" t="str">
        <f>IFERROR(HLOOKUP(A$5,#REF!,SA_GRILLE_STEU!$A15+2,FALSE),"")</f>
        <v/>
      </c>
      <c r="F15" s="154">
        <v>7</v>
      </c>
      <c r="G15" s="43" t="str">
        <f>IFERROR(HLOOKUP(F$5,#REF!,SA_GRILLE_STEU!$A15+2,FALSE),"")</f>
        <v/>
      </c>
      <c r="H15" s="204"/>
      <c r="I15" s="266" t="str">
        <f>IFERROR(HLOOKUP(F$5,#REF!,SA_GRILLE_STEU!$A15+2,FALSE),"")</f>
        <v/>
      </c>
      <c r="J15" s="150" t="str">
        <f>IFERROR(HLOOKUP(F$5,#REF!,SA_GRILLE_STEU!$A15+2,FALSE),"")</f>
        <v/>
      </c>
      <c r="K15" s="154">
        <v>7</v>
      </c>
      <c r="L15" s="43" t="str">
        <f>IFERROR(HLOOKUP(K$5,#REF!,SA_GRILLE_STEU!$A15+2,FALSE),"")</f>
        <v/>
      </c>
      <c r="M15" s="204"/>
      <c r="N15" s="266" t="str">
        <f>IFERROR(HLOOKUP(K$5,#REF!,SA_GRILLE_STEU!$A15+2,FALSE),"")</f>
        <v/>
      </c>
      <c r="O15" s="150" t="str">
        <f>IFERROR(HLOOKUP(K$5,#REF!,SA_GRILLE_STEU!$A15+2,FALSE),"")</f>
        <v/>
      </c>
      <c r="P15" s="154">
        <v>7</v>
      </c>
      <c r="Q15" s="43" t="str">
        <f>IFERROR(HLOOKUP(P$5,#REF!,SA_GRILLE_STEU!$A15+2,FALSE),"")</f>
        <v/>
      </c>
      <c r="R15" s="204"/>
      <c r="S15" s="266" t="str">
        <f>IFERROR(HLOOKUP(P$5,#REF!,SA_GRILLE_STEU!$A15+2,FALSE),"")</f>
        <v/>
      </c>
      <c r="T15" s="150" t="str">
        <f>IFERROR(HLOOKUP(P$5,#REF!,SA_GRILLE_STEU!$A15+2,FALSE),"")</f>
        <v/>
      </c>
      <c r="U15" s="154">
        <v>7</v>
      </c>
      <c r="V15" s="43" t="str">
        <f>IFERROR(HLOOKUP(U$5,#REF!,SA_GRILLE_STEU!$A15+2,FALSE),"")</f>
        <v/>
      </c>
      <c r="W15" s="204"/>
      <c r="X15" s="266" t="str">
        <f>IFERROR(HLOOKUP(U$5,#REF!,SA_GRILLE_STEU!$A15+2,FALSE),"")</f>
        <v/>
      </c>
      <c r="Y15" s="150" t="str">
        <f>IFERROR(HLOOKUP(U$5,#REF!,SA_GRILLE_STEU!$A15+2,FALSE),"")</f>
        <v/>
      </c>
      <c r="Z15" s="154">
        <v>7</v>
      </c>
      <c r="AA15" s="43" t="str">
        <f>IFERROR(HLOOKUP(Z$5,#REF!,SA_GRILLE_STEU!$A15+2,FALSE),"")</f>
        <v/>
      </c>
      <c r="AB15" s="204"/>
      <c r="AC15" s="266" t="str">
        <f>IFERROR(HLOOKUP(Z$5,#REF!,SA_GRILLE_STEU!$A15+2,FALSE),"")</f>
        <v/>
      </c>
      <c r="AD15" s="150" t="str">
        <f>IFERROR(HLOOKUP(Z$5,#REF!,SA_GRILLE_STEU!$A15+2,FALSE),"")</f>
        <v/>
      </c>
      <c r="AE15" s="154">
        <v>7</v>
      </c>
      <c r="AF15" s="43" t="str">
        <f>IFERROR(HLOOKUP(AE$5,#REF!,SA_GRILLE_STEU!$A15+2,FALSE),"")</f>
        <v/>
      </c>
      <c r="AG15" s="204"/>
      <c r="AH15" s="266" t="str">
        <f>IFERROR(HLOOKUP(AE$5,#REF!,SA_GRILLE_STEU!$A15+2,FALSE),"")</f>
        <v/>
      </c>
      <c r="AI15" s="150" t="str">
        <f>IFERROR(HLOOKUP(AE$5,#REF!,SA_GRILLE_STEU!$A15+2,FALSE),"")</f>
        <v/>
      </c>
      <c r="AJ15" s="154">
        <v>7</v>
      </c>
      <c r="AK15" s="43" t="str">
        <f>IFERROR(HLOOKUP(AJ$5,#REF!,SA_GRILLE_STEU!$A15+2,FALSE),"")</f>
        <v/>
      </c>
      <c r="AL15" s="204"/>
      <c r="AM15" s="151" t="str">
        <f>IFERROR(HLOOKUP(AJ$5,#REF!,SA_GRILLE_STEU!$A15+2,FALSE),"")</f>
        <v/>
      </c>
      <c r="AN15" s="150" t="str">
        <f>IFERROR(HLOOKUP(AJ$5,#REF!,SA_GRILLE_STEU!$A15+2,FALSE),"")</f>
        <v/>
      </c>
      <c r="AO15" s="154">
        <v>7</v>
      </c>
      <c r="AP15" s="43" t="str">
        <f>IFERROR(HLOOKUP(AO$5,#REF!,SA_GRILLE_STEU!$A15+2,FALSE),"")</f>
        <v/>
      </c>
      <c r="AQ15" s="204"/>
      <c r="AR15" s="151" t="str">
        <f>IFERROR(HLOOKUP(AO$5,#REF!,SA_GRILLE_STEU!$A15+2,FALSE),"")</f>
        <v/>
      </c>
      <c r="AS15" s="150" t="str">
        <f>IFERROR(HLOOKUP(AO$5,#REF!,SA_GRILLE_STEU!$A15+2,FALSE),"")</f>
        <v/>
      </c>
      <c r="AT15" s="154">
        <v>7</v>
      </c>
      <c r="AU15" s="43" t="str">
        <f>IFERROR(HLOOKUP(AT$5,#REF!,SA_GRILLE_STEU!$A15+2,FALSE),"")</f>
        <v/>
      </c>
      <c r="AV15" s="204"/>
      <c r="AW15" s="151" t="str">
        <f>IFERROR(HLOOKUP(AT$5,#REF!,SA_GRILLE_STEU!$A15+2,FALSE),"")</f>
        <v/>
      </c>
      <c r="AX15" s="150" t="str">
        <f>IFERROR(HLOOKUP(AT$5,#REF!,SA_GRILLE_STEU!$A15+2,FALSE),"")</f>
        <v/>
      </c>
      <c r="AY15" s="154">
        <v>7</v>
      </c>
      <c r="AZ15" s="43" t="str">
        <f>IFERROR(HLOOKUP(AY$5,#REF!,SA_GRILLE_STEU!$A15+2,FALSE),"")</f>
        <v/>
      </c>
      <c r="BA15" s="204"/>
      <c r="BB15" s="151" t="str">
        <f>IFERROR(HLOOKUP(AY$5,#REF!,SA_GRILLE_STEU!$A15+2,FALSE),"")</f>
        <v/>
      </c>
      <c r="BC15" s="150" t="str">
        <f>IFERROR(HLOOKUP(AY$5,#REF!,SA_GRILLE_STEU!$A15+2,FALSE),"")</f>
        <v/>
      </c>
      <c r="BD15" s="154">
        <v>7</v>
      </c>
      <c r="BE15" s="43" t="str">
        <f>IFERROR(HLOOKUP(BD$5,#REF!,SA_GRILLE_STEU!$A15+2,FALSE),"")</f>
        <v/>
      </c>
      <c r="BF15" s="204"/>
      <c r="BG15" s="155" t="str">
        <f>IFERROR(HLOOKUP(BD$5,#REF!,SA_GRILLE_STEU!$A15+2,FALSE),"")</f>
        <v/>
      </c>
      <c r="BH15" s="153" t="str">
        <f>IFERROR(HLOOKUP(BD$5,#REF!,SA_GRILLE_STEU!$A15+2,FALSE),"")</f>
        <v/>
      </c>
    </row>
    <row r="16" spans="1:60" ht="51.7" x14ac:dyDescent="0.4">
      <c r="A16" s="154">
        <v>8</v>
      </c>
      <c r="B16" s="42" t="str">
        <f>IFERROR(HLOOKUP(A$5,#REF!,SA_GRILLE_STEU!$A16+2,FALSE),"")</f>
        <v/>
      </c>
      <c r="C16" s="204"/>
      <c r="D16" s="266" t="str">
        <f>IFERROR(HLOOKUP(A$5,#REF!,SA_GRILLE_STEU!$A16+2,FALSE),"")</f>
        <v/>
      </c>
      <c r="E16" s="150" t="str">
        <f>IFERROR(HLOOKUP(A$5,#REF!,SA_GRILLE_STEU!$A16+2,FALSE),"")</f>
        <v/>
      </c>
      <c r="F16" s="154">
        <v>8</v>
      </c>
      <c r="G16" s="43" t="str">
        <f>IFERROR(HLOOKUP(F$5,#REF!,SA_GRILLE_STEU!$A16+2,FALSE),"")</f>
        <v/>
      </c>
      <c r="H16" s="204"/>
      <c r="I16" s="266" t="str">
        <f>IFERROR(HLOOKUP(F$5,#REF!,SA_GRILLE_STEU!$A16+2,FALSE),"")</f>
        <v/>
      </c>
      <c r="J16" s="150" t="str">
        <f>IFERROR(HLOOKUP(F$5,#REF!,SA_GRILLE_STEU!$A16+2,FALSE),"")</f>
        <v/>
      </c>
      <c r="K16" s="154">
        <v>8</v>
      </c>
      <c r="L16" s="43" t="str">
        <f>IFERROR(HLOOKUP(K$5,#REF!,SA_GRILLE_STEU!$A16+2,FALSE),"")</f>
        <v/>
      </c>
      <c r="M16" s="204"/>
      <c r="N16" s="266" t="str">
        <f>IFERROR(HLOOKUP(K$5,#REF!,SA_GRILLE_STEU!$A16+2,FALSE),"")</f>
        <v/>
      </c>
      <c r="O16" s="150" t="str">
        <f>IFERROR(HLOOKUP(K$5,#REF!,SA_GRILLE_STEU!$A16+2,FALSE),"")</f>
        <v/>
      </c>
      <c r="P16" s="154">
        <v>8</v>
      </c>
      <c r="Q16" s="43" t="str">
        <f>IFERROR(HLOOKUP(P$5,#REF!,SA_GRILLE_STEU!$A16+2,FALSE),"")</f>
        <v/>
      </c>
      <c r="R16" s="204"/>
      <c r="S16" s="266" t="str">
        <f>IFERROR(HLOOKUP(P$5,#REF!,SA_GRILLE_STEU!$A16+2,FALSE),"")</f>
        <v/>
      </c>
      <c r="T16" s="150" t="str">
        <f>IFERROR(HLOOKUP(P$5,#REF!,SA_GRILLE_STEU!$A16+2,FALSE),"")</f>
        <v/>
      </c>
      <c r="U16" s="154">
        <v>8</v>
      </c>
      <c r="V16" s="43" t="str">
        <f>IFERROR(HLOOKUP(U$5,#REF!,SA_GRILLE_STEU!$A16+2,FALSE),"")</f>
        <v/>
      </c>
      <c r="W16" s="204"/>
      <c r="X16" s="266" t="str">
        <f>IFERROR(HLOOKUP(U$5,#REF!,SA_GRILLE_STEU!$A16+2,FALSE),"")</f>
        <v/>
      </c>
      <c r="Y16" s="150" t="str">
        <f>IFERROR(HLOOKUP(U$5,#REF!,SA_GRILLE_STEU!$A16+2,FALSE),"")</f>
        <v/>
      </c>
      <c r="Z16" s="154">
        <v>8</v>
      </c>
      <c r="AA16" s="43" t="str">
        <f>IFERROR(HLOOKUP(Z$5,#REF!,SA_GRILLE_STEU!$A16+2,FALSE),"")</f>
        <v/>
      </c>
      <c r="AB16" s="204"/>
      <c r="AC16" s="266" t="str">
        <f>IFERROR(HLOOKUP(Z$5,#REF!,SA_GRILLE_STEU!$A16+2,FALSE),"")</f>
        <v/>
      </c>
      <c r="AD16" s="150" t="str">
        <f>IFERROR(HLOOKUP(Z$5,#REF!,SA_GRILLE_STEU!$A16+2,FALSE),"")</f>
        <v/>
      </c>
      <c r="AE16" s="154">
        <v>8</v>
      </c>
      <c r="AF16" s="43" t="str">
        <f>IFERROR(HLOOKUP(AE$5,#REF!,SA_GRILLE_STEU!$A16+2,FALSE),"")</f>
        <v/>
      </c>
      <c r="AG16" s="204"/>
      <c r="AH16" s="266" t="str">
        <f>IFERROR(HLOOKUP(AE$5,#REF!,SA_GRILLE_STEU!$A16+2,FALSE),"")</f>
        <v/>
      </c>
      <c r="AI16" s="150" t="str">
        <f>IFERROR(HLOOKUP(AE$5,#REF!,SA_GRILLE_STEU!$A16+2,FALSE),"")</f>
        <v/>
      </c>
      <c r="AJ16" s="154">
        <v>8</v>
      </c>
      <c r="AK16" s="43" t="str">
        <f>IFERROR(HLOOKUP(AJ$5,#REF!,SA_GRILLE_STEU!$A16+2,FALSE),"")</f>
        <v/>
      </c>
      <c r="AL16" s="204"/>
      <c r="AM16" s="151" t="str">
        <f>IFERROR(HLOOKUP(AJ$5,#REF!,SA_GRILLE_STEU!$A16+2,FALSE),"")</f>
        <v/>
      </c>
      <c r="AN16" s="150" t="str">
        <f>IFERROR(HLOOKUP(AJ$5,#REF!,SA_GRILLE_STEU!$A16+2,FALSE),"")</f>
        <v/>
      </c>
      <c r="AO16" s="154">
        <v>8</v>
      </c>
      <c r="AP16" s="43" t="str">
        <f>IFERROR(HLOOKUP(AO$5,#REF!,SA_GRILLE_STEU!$A16+2,FALSE),"")</f>
        <v/>
      </c>
      <c r="AQ16" s="204"/>
      <c r="AR16" s="151" t="str">
        <f>IFERROR(HLOOKUP(AO$5,#REF!,SA_GRILLE_STEU!$A16+2,FALSE),"")</f>
        <v/>
      </c>
      <c r="AS16" s="150" t="str">
        <f>IFERROR(HLOOKUP(AO$5,#REF!,SA_GRILLE_STEU!$A16+2,FALSE),"")</f>
        <v/>
      </c>
      <c r="AT16" s="154">
        <v>8</v>
      </c>
      <c r="AU16" s="43" t="str">
        <f>IFERROR(HLOOKUP(AT$5,#REF!,SA_GRILLE_STEU!$A16+2,FALSE),"")</f>
        <v/>
      </c>
      <c r="AV16" s="204"/>
      <c r="AW16" s="151" t="str">
        <f>IFERROR(HLOOKUP(AT$5,#REF!,SA_GRILLE_STEU!$A16+2,FALSE),"")</f>
        <v/>
      </c>
      <c r="AX16" s="150" t="str">
        <f>IFERROR(HLOOKUP(AT$5,#REF!,SA_GRILLE_STEU!$A16+2,FALSE),"")</f>
        <v/>
      </c>
      <c r="AY16" s="154">
        <v>8</v>
      </c>
      <c r="AZ16" s="43" t="str">
        <f>IFERROR(HLOOKUP(AY$5,#REF!,SA_GRILLE_STEU!$A16+2,FALSE),"")</f>
        <v/>
      </c>
      <c r="BA16" s="204"/>
      <c r="BB16" s="151" t="str">
        <f>IFERROR(HLOOKUP(AY$5,#REF!,SA_GRILLE_STEU!$A16+2,FALSE),"")</f>
        <v/>
      </c>
      <c r="BC16" s="150" t="str">
        <f>IFERROR(HLOOKUP(AY$5,#REF!,SA_GRILLE_STEU!$A16+2,FALSE),"")</f>
        <v/>
      </c>
      <c r="BD16" s="154">
        <v>8</v>
      </c>
      <c r="BE16" s="43" t="str">
        <f>IFERROR(HLOOKUP(BD$5,#REF!,SA_GRILLE_STEU!$A16+2,FALSE),"")</f>
        <v/>
      </c>
      <c r="BF16" s="204"/>
      <c r="BG16" s="155" t="str">
        <f>IFERROR(HLOOKUP(BD$5,#REF!,SA_GRILLE_STEU!$A16+2,FALSE),"")</f>
        <v/>
      </c>
      <c r="BH16" s="153" t="str">
        <f>IFERROR(HLOOKUP(BD$5,#REF!,SA_GRILLE_STEU!$A16+2,FALSE),"")</f>
        <v/>
      </c>
    </row>
    <row r="17" spans="1:60" ht="20.100000000000001" customHeight="1" x14ac:dyDescent="0.4">
      <c r="A17" s="154">
        <v>9</v>
      </c>
      <c r="B17" s="42" t="str">
        <f>IFERROR(HLOOKUP(A$5,#REF!,SA_GRILLE_STEU!$A17+2,FALSE),"")</f>
        <v/>
      </c>
      <c r="C17" s="204"/>
      <c r="D17" s="266" t="str">
        <f>IFERROR(HLOOKUP(A$5,#REF!,SA_GRILLE_STEU!$A17+2,FALSE),"")</f>
        <v/>
      </c>
      <c r="E17" s="150" t="str">
        <f>IFERROR(HLOOKUP(A$5,#REF!,SA_GRILLE_STEU!$A17+2,FALSE),"")</f>
        <v/>
      </c>
      <c r="F17" s="154">
        <v>9</v>
      </c>
      <c r="G17" s="43" t="str">
        <f>IFERROR(HLOOKUP(F$5,#REF!,SA_GRILLE_STEU!$A17+2,FALSE),"")</f>
        <v/>
      </c>
      <c r="H17" s="204"/>
      <c r="I17" s="266" t="str">
        <f>IFERROR(HLOOKUP(F$5,#REF!,SA_GRILLE_STEU!$A17+2,FALSE),"")</f>
        <v/>
      </c>
      <c r="J17" s="150" t="str">
        <f>IFERROR(HLOOKUP(F$5,#REF!,SA_GRILLE_STEU!$A17+2,FALSE),"")</f>
        <v/>
      </c>
      <c r="K17" s="154">
        <v>9</v>
      </c>
      <c r="L17" s="43" t="str">
        <f>IFERROR(HLOOKUP(K$5,#REF!,SA_GRILLE_STEU!$A17+2,FALSE),"")</f>
        <v/>
      </c>
      <c r="M17" s="204"/>
      <c r="N17" s="266" t="str">
        <f>IFERROR(HLOOKUP(K$5,#REF!,SA_GRILLE_STEU!$A17+2,FALSE),"")</f>
        <v/>
      </c>
      <c r="O17" s="150" t="str">
        <f>IFERROR(HLOOKUP(K$5,#REF!,SA_GRILLE_STEU!$A17+2,FALSE),"")</f>
        <v/>
      </c>
      <c r="P17" s="154">
        <v>9</v>
      </c>
      <c r="Q17" s="43" t="str">
        <f>IFERROR(HLOOKUP(P$5,#REF!,SA_GRILLE_STEU!$A17+2,FALSE),"")</f>
        <v/>
      </c>
      <c r="R17" s="204"/>
      <c r="S17" s="266" t="str">
        <f>IFERROR(HLOOKUP(P$5,#REF!,SA_GRILLE_STEU!$A17+2,FALSE),"")</f>
        <v/>
      </c>
      <c r="T17" s="150" t="str">
        <f>IFERROR(HLOOKUP(P$5,#REF!,SA_GRILLE_STEU!$A17+2,FALSE),"")</f>
        <v/>
      </c>
      <c r="U17" s="154">
        <v>9</v>
      </c>
      <c r="V17" s="43" t="str">
        <f>IFERROR(HLOOKUP(U$5,#REF!,SA_GRILLE_STEU!$A17+2,FALSE),"")</f>
        <v/>
      </c>
      <c r="W17" s="204"/>
      <c r="X17" s="266" t="str">
        <f>IFERROR(HLOOKUP(U$5,#REF!,SA_GRILLE_STEU!$A17+2,FALSE),"")</f>
        <v/>
      </c>
      <c r="Y17" s="150" t="str">
        <f>IFERROR(HLOOKUP(U$5,#REF!,SA_GRILLE_STEU!$A17+2,FALSE),"")</f>
        <v/>
      </c>
      <c r="Z17" s="154">
        <v>9</v>
      </c>
      <c r="AA17" s="43" t="str">
        <f>IFERROR(HLOOKUP(Z$5,#REF!,SA_GRILLE_STEU!$A17+2,FALSE),"")</f>
        <v/>
      </c>
      <c r="AB17" s="204"/>
      <c r="AC17" s="266" t="str">
        <f>IFERROR(HLOOKUP(Z$5,#REF!,SA_GRILLE_STEU!$A17+2,FALSE),"")</f>
        <v/>
      </c>
      <c r="AD17" s="150" t="str">
        <f>IFERROR(HLOOKUP(Z$5,#REF!,SA_GRILLE_STEU!$A17+2,FALSE),"")</f>
        <v/>
      </c>
      <c r="AE17" s="154">
        <v>9</v>
      </c>
      <c r="AF17" s="43" t="str">
        <f>IFERROR(HLOOKUP(AE$5,#REF!,SA_GRILLE_STEU!$A17+2,FALSE),"")</f>
        <v/>
      </c>
      <c r="AG17" s="204"/>
      <c r="AH17" s="151" t="str">
        <f>IFERROR(HLOOKUP(AE$5,#REF!,SA_GRILLE_STEU!$A17+2,FALSE),"")</f>
        <v/>
      </c>
      <c r="AI17" s="150" t="str">
        <f>IFERROR(HLOOKUP(AE$5,#REF!,SA_GRILLE_STEU!$A17+2,FALSE),"")</f>
        <v/>
      </c>
      <c r="AJ17" s="154">
        <v>9</v>
      </c>
      <c r="AK17" s="43" t="str">
        <f>IFERROR(HLOOKUP(AJ$5,#REF!,SA_GRILLE_STEU!$A17+2,FALSE),"")</f>
        <v/>
      </c>
      <c r="AL17" s="204"/>
      <c r="AM17" s="151" t="str">
        <f>IFERROR(HLOOKUP(AJ$5,#REF!,SA_GRILLE_STEU!$A17+2,FALSE),"")</f>
        <v/>
      </c>
      <c r="AN17" s="150" t="str">
        <f>IFERROR(HLOOKUP(AJ$5,#REF!,SA_GRILLE_STEU!$A17+2,FALSE),"")</f>
        <v/>
      </c>
      <c r="AO17" s="154">
        <v>9</v>
      </c>
      <c r="AP17" s="43" t="str">
        <f>IFERROR(HLOOKUP(AO$5,#REF!,SA_GRILLE_STEU!$A17+2,FALSE),"")</f>
        <v/>
      </c>
      <c r="AQ17" s="204"/>
      <c r="AR17" s="151" t="str">
        <f>IFERROR(HLOOKUP(AO$5,#REF!,SA_GRILLE_STEU!$A17+2,FALSE),"")</f>
        <v/>
      </c>
      <c r="AS17" s="150" t="str">
        <f>IFERROR(HLOOKUP(AO$5,#REF!,SA_GRILLE_STEU!$A17+2,FALSE),"")</f>
        <v/>
      </c>
      <c r="AT17" s="154">
        <v>9</v>
      </c>
      <c r="AU17" s="43" t="str">
        <f>IFERROR(HLOOKUP(AT$5,#REF!,SA_GRILLE_STEU!$A17+2,FALSE),"")</f>
        <v/>
      </c>
      <c r="AV17" s="204"/>
      <c r="AW17" s="151" t="str">
        <f>IFERROR(HLOOKUP(AT$5,#REF!,SA_GRILLE_STEU!$A17+2,FALSE),"")</f>
        <v/>
      </c>
      <c r="AX17" s="150" t="str">
        <f>IFERROR(HLOOKUP(AT$5,#REF!,SA_GRILLE_STEU!$A17+2,FALSE),"")</f>
        <v/>
      </c>
      <c r="AY17" s="154">
        <v>9</v>
      </c>
      <c r="AZ17" s="2" t="str">
        <f>IFERROR(HLOOKUP(AY$5,#REF!,SA_GRILLE_STEU!$A17+2,FALSE),"")</f>
        <v/>
      </c>
      <c r="BA17" s="204"/>
      <c r="BB17" s="151" t="str">
        <f>IFERROR(HLOOKUP(AY$5,#REF!,SA_GRILLE_STEU!$A17+2,FALSE),"")</f>
        <v/>
      </c>
      <c r="BC17" s="150" t="str">
        <f>IFERROR(HLOOKUP(AY$5,#REF!,SA_GRILLE_STEU!$A17+2,FALSE),"")</f>
        <v/>
      </c>
      <c r="BD17" s="154">
        <v>9</v>
      </c>
      <c r="BE17" s="43" t="str">
        <f>IFERROR(HLOOKUP(BD$5,#REF!,SA_GRILLE_STEU!$A17+2,FALSE),"")</f>
        <v/>
      </c>
      <c r="BF17" s="204"/>
      <c r="BG17" s="155" t="str">
        <f>IFERROR(HLOOKUP(BD$5,#REF!,SA_GRILLE_STEU!$A17+2,FALSE),"")</f>
        <v/>
      </c>
      <c r="BH17" s="153" t="str">
        <f>IFERROR(HLOOKUP(BD$5,#REF!,SA_GRILLE_STEU!$A17+2,FALSE),"")</f>
        <v/>
      </c>
    </row>
    <row r="18" spans="1:60" s="160" customFormat="1" ht="38.25" customHeight="1" x14ac:dyDescent="0.4">
      <c r="A18" s="305" t="s">
        <v>49</v>
      </c>
      <c r="B18" s="306"/>
      <c r="C18" s="156" t="s">
        <v>50</v>
      </c>
      <c r="D18" s="157" t="s">
        <v>51</v>
      </c>
      <c r="E18" s="158"/>
      <c r="F18" s="305" t="s">
        <v>49</v>
      </c>
      <c r="G18" s="306"/>
      <c r="H18" s="156" t="s">
        <v>50</v>
      </c>
      <c r="I18" s="157" t="s">
        <v>51</v>
      </c>
      <c r="J18" s="158"/>
      <c r="K18" s="305" t="s">
        <v>49</v>
      </c>
      <c r="L18" s="306"/>
      <c r="M18" s="156" t="s">
        <v>50</v>
      </c>
      <c r="N18" s="157" t="s">
        <v>51</v>
      </c>
      <c r="O18" s="158"/>
      <c r="P18" s="305" t="s">
        <v>49</v>
      </c>
      <c r="Q18" s="306"/>
      <c r="R18" s="156" t="s">
        <v>50</v>
      </c>
      <c r="S18" s="157" t="s">
        <v>51</v>
      </c>
      <c r="T18" s="158"/>
      <c r="U18" s="305" t="s">
        <v>49</v>
      </c>
      <c r="V18" s="306"/>
      <c r="W18" s="156" t="s">
        <v>50</v>
      </c>
      <c r="X18" s="157" t="s">
        <v>51</v>
      </c>
      <c r="Y18" s="158"/>
      <c r="Z18" s="305" t="s">
        <v>49</v>
      </c>
      <c r="AA18" s="306"/>
      <c r="AB18" s="156" t="s">
        <v>50</v>
      </c>
      <c r="AC18" s="157" t="s">
        <v>51</v>
      </c>
      <c r="AD18" s="158"/>
      <c r="AE18" s="305" t="s">
        <v>49</v>
      </c>
      <c r="AF18" s="306"/>
      <c r="AG18" s="156" t="s">
        <v>50</v>
      </c>
      <c r="AH18" s="157" t="s">
        <v>51</v>
      </c>
      <c r="AI18" s="158"/>
      <c r="AJ18" s="305" t="s">
        <v>49</v>
      </c>
      <c r="AK18" s="306"/>
      <c r="AL18" s="156" t="s">
        <v>50</v>
      </c>
      <c r="AM18" s="157" t="s">
        <v>51</v>
      </c>
      <c r="AN18" s="158"/>
      <c r="AO18" s="305" t="s">
        <v>49</v>
      </c>
      <c r="AP18" s="306"/>
      <c r="AQ18" s="156" t="s">
        <v>50</v>
      </c>
      <c r="AR18" s="157" t="s">
        <v>51</v>
      </c>
      <c r="AS18" s="158"/>
      <c r="AT18" s="305" t="s">
        <v>49</v>
      </c>
      <c r="AU18" s="306"/>
      <c r="AV18" s="156" t="s">
        <v>50</v>
      </c>
      <c r="AW18" s="157" t="s">
        <v>51</v>
      </c>
      <c r="AX18" s="158"/>
      <c r="AY18" s="305" t="s">
        <v>49</v>
      </c>
      <c r="AZ18" s="306"/>
      <c r="BA18" s="156" t="s">
        <v>50</v>
      </c>
      <c r="BB18" s="157" t="s">
        <v>51</v>
      </c>
      <c r="BC18" s="158"/>
      <c r="BD18" s="305" t="s">
        <v>49</v>
      </c>
      <c r="BE18" s="306"/>
      <c r="BF18" s="156" t="s">
        <v>50</v>
      </c>
      <c r="BG18" s="157" t="s">
        <v>51</v>
      </c>
      <c r="BH18" s="159"/>
    </row>
    <row r="19" spans="1:60" s="167" customFormat="1" ht="60" customHeight="1" x14ac:dyDescent="0.4">
      <c r="A19" s="161"/>
      <c r="B19" s="217"/>
      <c r="C19" s="207"/>
      <c r="D19" s="162">
        <f>IF(OR(A5="",C19="Non contrôlé"),"",IF((SUMIF(C9:C17,"Validé",D9:D17)+SUMIF(C9:C17,"Validé avec réserve",D9:D17))&gt;100,100,SUMIF(C9:C17,"Validé",D9:D17)+SUMIF(C9:C17,"Validé avec réserve",D9:D17)))</f>
        <v>0</v>
      </c>
      <c r="E19" s="163"/>
      <c r="F19" s="164"/>
      <c r="G19" s="211"/>
      <c r="H19" s="207"/>
      <c r="I19" s="162">
        <f>IF(F5="","",IF((SUMIF(H9:H17,"Validé",I9:I17)+SUMIF(H9:H17,"Validé avec réserve",I9:I17))&gt;100,100,SUMIF(H9:H17,"Validé",I9:I17)+SUMIF(H9:H17,"Validé avec réserve",I9:I17)))</f>
        <v>0</v>
      </c>
      <c r="J19" s="163"/>
      <c r="K19" s="164"/>
      <c r="L19" s="211"/>
      <c r="M19" s="207"/>
      <c r="N19" s="162" t="str">
        <f>IF(K5="","",IF((SUMIF(M9:M17,"Validé",N9:N17)+SUMIF(M9:M17,"Validé avec réserve",N9:N17))&gt;100,100,SUMIF(M9:M17,"Validé",N9:N17)+SUMIF(M9:M17,"Validé avec réserve",N9:N17)))</f>
        <v/>
      </c>
      <c r="O19" s="163"/>
      <c r="P19" s="165"/>
      <c r="Q19" s="211"/>
      <c r="R19" s="207"/>
      <c r="S19" s="162" t="str">
        <f>IF(P5="","",IF((SUMIF(R9:R17,"Validé",S9:S17)+SUMIF(R9:R17,"Validé avec réserve",S9:S17))&gt;100,100,SUMIF(R9:R17,"Validé",S9:S17)+SUMIF(R9:R17,"Validé avec réserve",S9:S17)))</f>
        <v/>
      </c>
      <c r="T19" s="163"/>
      <c r="U19" s="166"/>
      <c r="V19" s="211"/>
      <c r="W19" s="207"/>
      <c r="X19" s="162" t="str">
        <f>IF(U5="","",IF((SUMIF(W9:W17,"Validé",X9:X17)+SUMIF(W9:W17,"Validé avec réserve",X9:X17))&gt;100,100,SUMIF(W9:W17,"Validé",X9:X17)+SUMIF(W9:W17,"Validé avec réserve",X9:X17)))</f>
        <v/>
      </c>
      <c r="Y19" s="163"/>
      <c r="Z19" s="166"/>
      <c r="AA19" s="210"/>
      <c r="AB19" s="207"/>
      <c r="AC19" s="162" t="str">
        <f>IF(Z5="","",IF((SUMIF(AB9:AB17,"Validé",AC9:AC17)+SUMIF(AB9:AB17,"Validé avec réserve",AC9:AC17))&gt;100,100,SUMIF(AB9:AB17,"Validé",AC9:AC17)+SUMIF(AB9:AB17,"Validé avec réserve",AC9:AC17)))</f>
        <v/>
      </c>
      <c r="AD19" s="163"/>
      <c r="AE19" s="166"/>
      <c r="AF19" s="211"/>
      <c r="AG19" s="207"/>
      <c r="AH19" s="162" t="str">
        <f>IF(AE5="","",IF((SUMIF(AG9:AG17,"Validé",AH9:AH17)+SUMIF(AG9:AG17,"Validé avec réserve",AH9:AH17))&gt;100,100,SUMIF(AG9:AG17,"Validé",AH9:AH17)+SUMIF(AG9:AG17,"Validé avec réserve",AH9:AH17)))</f>
        <v/>
      </c>
      <c r="AI19" s="163"/>
      <c r="AJ19" s="166"/>
      <c r="AK19" s="211"/>
      <c r="AL19" s="207"/>
      <c r="AM19" s="162" t="str">
        <f>IF(AJ5="","",IF((SUMIF(AL9:AL17,"Validé",AM9:AM17)+SUMIF(AL9:AL17,"Validé avec réserve",AM9:AM17))&gt;100,100,SUMIF(AL9:AL17,"Validé",AM9:AM17)+SUMIF(AL9:AL17,"Validé avec réserve",AM9:AM17)))</f>
        <v/>
      </c>
      <c r="AN19" s="163"/>
      <c r="AO19" s="166"/>
      <c r="AP19" s="211"/>
      <c r="AQ19" s="207"/>
      <c r="AR19" s="162" t="str">
        <f>IF(AO5="","",IF((SUMIF(AQ9:AQ17,"Validé",AR9:AR17)+SUMIF(AQ9:AQ17,"Validé avec réserve",AR9:AR17))&gt;100,100,SUMIF(AQ9:AQ17,"Validé",AR9:AR17)+SUMIF(AQ9:AQ17,"Validé avec réserve",AR9:AR17)))</f>
        <v/>
      </c>
      <c r="AS19" s="163"/>
      <c r="AT19" s="166"/>
      <c r="AU19" s="211"/>
      <c r="AV19" s="207"/>
      <c r="AW19" s="162" t="str">
        <f>IF(AT5="","",IF((SUMIF(AV9:AV17,"Validé",AW9:AW17)+SUMIF(AV9:AV17,"Validé avec réserve",AW9:AW17))&gt;100,100,SUMIF(AV9:AV17,"Validé",AW9:AW17)+SUMIF(AV9:AV17,"Validé avec réserve",AW9:AW17)))</f>
        <v/>
      </c>
      <c r="AX19" s="163"/>
      <c r="AY19" s="166"/>
      <c r="AZ19" s="211"/>
      <c r="BA19" s="207"/>
      <c r="BB19" s="162" t="str">
        <f>IF(AY5="","",IF((SUMIF(BA9:BA17,"Validé",BB9:BB17)+SUMIF(BA9:BA17,"Validé avec réserve",BB9:BB17))&gt;100,100,SUMIF(BA9:BA17,"Validé",BB9:BB17)+SUMIF(BA9:BA17,"Validé avec réserve",BB9:BB17)))</f>
        <v/>
      </c>
      <c r="BC19" s="162"/>
      <c r="BD19" s="166"/>
      <c r="BE19" s="208"/>
      <c r="BF19" s="207"/>
      <c r="BG19" s="162" t="str">
        <f>IF(BD5="","",IF((SUMIF(BF9:BF17,"Validé",BG9:BG17)+SUMIF(BF9:BF17,"Validé avec réserve",BG9:BG17))&gt;100,100,SUMIF(BF9:BF17,"Validé",BG9:BG17)+SUMIF(BF9:BF17,"Validé avec réserve",BG9:BG17)))</f>
        <v/>
      </c>
      <c r="BH19" s="162"/>
    </row>
    <row r="20" spans="1:60" s="174" customFormat="1" ht="15" customHeight="1" thickBot="1" x14ac:dyDescent="0.45">
      <c r="A20" s="168"/>
      <c r="B20" s="169"/>
      <c r="C20" s="170"/>
      <c r="D20" s="171"/>
      <c r="E20" s="172"/>
      <c r="F20" s="168"/>
      <c r="G20" s="169"/>
      <c r="H20" s="170"/>
      <c r="I20" s="171"/>
      <c r="J20" s="172"/>
      <c r="K20" s="168"/>
      <c r="L20" s="169"/>
      <c r="M20" s="170"/>
      <c r="N20" s="171"/>
      <c r="O20" s="172"/>
      <c r="P20" s="168"/>
      <c r="Q20" s="169"/>
      <c r="R20" s="169"/>
      <c r="S20" s="171"/>
      <c r="T20" s="169"/>
      <c r="U20" s="169"/>
      <c r="V20" s="169"/>
      <c r="W20" s="169"/>
      <c r="X20" s="171"/>
      <c r="Y20" s="169"/>
      <c r="Z20" s="169"/>
      <c r="AA20" s="169"/>
      <c r="AB20" s="169"/>
      <c r="AC20" s="171"/>
      <c r="AD20" s="169"/>
      <c r="AE20" s="169"/>
      <c r="AF20" s="169"/>
      <c r="AG20" s="169"/>
      <c r="AH20" s="171"/>
      <c r="AI20" s="169"/>
      <c r="AJ20" s="169"/>
      <c r="AK20" s="169"/>
      <c r="AL20" s="169"/>
      <c r="AM20" s="171"/>
      <c r="AN20" s="169"/>
      <c r="AO20" s="169"/>
      <c r="AP20" s="169"/>
      <c r="AQ20" s="169"/>
      <c r="AR20" s="171"/>
      <c r="AS20" s="169"/>
      <c r="AT20" s="169"/>
      <c r="AU20" s="169"/>
      <c r="AV20" s="169"/>
      <c r="AW20" s="171"/>
      <c r="AX20" s="169"/>
      <c r="AY20" s="169"/>
      <c r="AZ20" s="169"/>
      <c r="BA20" s="169"/>
      <c r="BB20" s="171"/>
      <c r="BC20" s="169"/>
      <c r="BD20" s="169"/>
      <c r="BE20" s="169"/>
      <c r="BF20" s="169"/>
      <c r="BG20" s="169"/>
      <c r="BH20" s="173"/>
    </row>
    <row r="21" spans="1:60" ht="12" customHeight="1" thickBot="1" x14ac:dyDescent="0.45">
      <c r="A21" s="309" t="s">
        <v>203</v>
      </c>
      <c r="B21" s="310"/>
      <c r="C21" s="310"/>
      <c r="D21" s="311"/>
      <c r="E21" s="175"/>
      <c r="F21" s="309" t="s">
        <v>203</v>
      </c>
      <c r="G21" s="310"/>
      <c r="H21" s="310"/>
      <c r="I21" s="311"/>
      <c r="J21" s="175"/>
      <c r="K21" s="309" t="s">
        <v>203</v>
      </c>
      <c r="L21" s="310"/>
      <c r="M21" s="310"/>
      <c r="N21" s="311"/>
      <c r="O21" s="175"/>
      <c r="P21" s="309" t="s">
        <v>203</v>
      </c>
      <c r="Q21" s="310"/>
      <c r="R21" s="310"/>
      <c r="S21" s="311"/>
      <c r="T21" s="175"/>
      <c r="U21" s="309" t="s">
        <v>203</v>
      </c>
      <c r="V21" s="310"/>
      <c r="W21" s="310"/>
      <c r="X21" s="311"/>
      <c r="Y21" s="175"/>
      <c r="Z21" s="309" t="s">
        <v>203</v>
      </c>
      <c r="AA21" s="310"/>
      <c r="AB21" s="310"/>
      <c r="AC21" s="311"/>
      <c r="AD21" s="175"/>
      <c r="AE21" s="309" t="s">
        <v>203</v>
      </c>
      <c r="AF21" s="310"/>
      <c r="AG21" s="310"/>
      <c r="AH21" s="311"/>
      <c r="AI21" s="175"/>
      <c r="AJ21" s="309" t="s">
        <v>203</v>
      </c>
      <c r="AK21" s="310"/>
      <c r="AL21" s="310"/>
      <c r="AM21" s="311"/>
      <c r="AN21" s="175"/>
      <c r="AO21" s="309" t="s">
        <v>203</v>
      </c>
      <c r="AP21" s="310"/>
      <c r="AQ21" s="310"/>
      <c r="AR21" s="311"/>
      <c r="AS21" s="175"/>
      <c r="AT21" s="309" t="s">
        <v>203</v>
      </c>
      <c r="AU21" s="310"/>
      <c r="AV21" s="310"/>
      <c r="AW21" s="311"/>
      <c r="AX21" s="175"/>
      <c r="AY21" s="309" t="s">
        <v>203</v>
      </c>
      <c r="AZ21" s="310"/>
      <c r="BA21" s="310"/>
      <c r="BB21" s="311"/>
      <c r="BC21" s="175"/>
      <c r="BD21" s="309" t="s">
        <v>203</v>
      </c>
      <c r="BE21" s="310"/>
      <c r="BF21" s="310"/>
      <c r="BG21" s="311"/>
    </row>
    <row r="22" spans="1:60" s="137" customFormat="1" ht="18" customHeight="1" x14ac:dyDescent="0.55000000000000004">
      <c r="A22" s="300" t="s">
        <v>128</v>
      </c>
      <c r="B22" s="301"/>
      <c r="C22" s="301"/>
      <c r="D22" s="302"/>
      <c r="F22" s="300"/>
      <c r="G22" s="301"/>
      <c r="H22" s="301"/>
      <c r="I22" s="302"/>
      <c r="K22" s="300"/>
      <c r="L22" s="301"/>
      <c r="M22" s="301"/>
      <c r="N22" s="302"/>
      <c r="P22" s="300"/>
      <c r="Q22" s="301"/>
      <c r="R22" s="301"/>
      <c r="S22" s="302"/>
      <c r="U22" s="300"/>
      <c r="V22" s="301"/>
      <c r="W22" s="301"/>
      <c r="X22" s="302"/>
      <c r="Z22" s="300"/>
      <c r="AA22" s="301"/>
      <c r="AB22" s="301"/>
      <c r="AC22" s="302"/>
      <c r="AE22" s="300"/>
      <c r="AF22" s="301"/>
      <c r="AG22" s="301"/>
      <c r="AH22" s="302"/>
      <c r="AJ22" s="300"/>
      <c r="AK22" s="301"/>
      <c r="AL22" s="301"/>
      <c r="AM22" s="302"/>
      <c r="AO22" s="300"/>
      <c r="AP22" s="301"/>
      <c r="AQ22" s="301"/>
      <c r="AR22" s="302"/>
      <c r="AT22" s="300"/>
      <c r="AU22" s="301"/>
      <c r="AV22" s="301"/>
      <c r="AW22" s="302"/>
      <c r="AY22" s="300"/>
      <c r="AZ22" s="301"/>
      <c r="BA22" s="301"/>
      <c r="BB22" s="302"/>
      <c r="BD22" s="300"/>
      <c r="BE22" s="301"/>
      <c r="BF22" s="301"/>
      <c r="BG22" s="302"/>
    </row>
    <row r="23" spans="1:60" ht="1.5" customHeight="1" x14ac:dyDescent="0.4">
      <c r="A23" s="138"/>
      <c r="B23" s="139"/>
      <c r="C23" s="139"/>
      <c r="D23" s="140"/>
      <c r="F23" s="138"/>
      <c r="G23" s="139"/>
      <c r="H23" s="142"/>
      <c r="I23" s="141"/>
      <c r="K23" s="138"/>
      <c r="L23" s="139"/>
      <c r="M23" s="142"/>
      <c r="N23" s="141"/>
      <c r="P23" s="138"/>
      <c r="Q23" s="139"/>
      <c r="R23" s="142"/>
      <c r="S23" s="141"/>
      <c r="U23" s="138"/>
      <c r="V23" s="139"/>
      <c r="W23" s="139"/>
      <c r="X23" s="140"/>
      <c r="Z23" s="138"/>
      <c r="AA23" s="139"/>
      <c r="AB23" s="139"/>
      <c r="AC23" s="140"/>
      <c r="AE23" s="138"/>
      <c r="AF23" s="139"/>
      <c r="AG23" s="176"/>
      <c r="AH23" s="141"/>
      <c r="AJ23" s="138"/>
      <c r="AK23" s="139"/>
      <c r="AL23" s="139"/>
      <c r="AM23" s="140"/>
      <c r="AO23" s="138"/>
      <c r="AP23" s="139"/>
      <c r="AQ23" s="139"/>
      <c r="AR23" s="140"/>
      <c r="AT23" s="138"/>
      <c r="AU23" s="139"/>
      <c r="AV23" s="139"/>
      <c r="AW23" s="140"/>
      <c r="AY23" s="138"/>
      <c r="AZ23" s="139"/>
      <c r="BA23" s="139"/>
      <c r="BB23" s="140"/>
      <c r="BD23" s="138"/>
      <c r="BE23" s="139"/>
      <c r="BF23" s="139"/>
      <c r="BG23" s="143"/>
    </row>
    <row r="24" spans="1:60" ht="24" customHeight="1" x14ac:dyDescent="0.4">
      <c r="A24" s="303" t="s">
        <v>52</v>
      </c>
      <c r="B24" s="304"/>
      <c r="C24" s="177" t="s">
        <v>11</v>
      </c>
      <c r="D24" s="178" t="s">
        <v>47</v>
      </c>
      <c r="E24" s="146" t="s">
        <v>48</v>
      </c>
      <c r="F24" s="303" t="s">
        <v>52</v>
      </c>
      <c r="G24" s="304"/>
      <c r="H24" s="177" t="s">
        <v>11</v>
      </c>
      <c r="I24" s="178" t="s">
        <v>47</v>
      </c>
      <c r="J24" s="146" t="s">
        <v>48</v>
      </c>
      <c r="K24" s="312" t="s">
        <v>52</v>
      </c>
      <c r="L24" s="313"/>
      <c r="M24" s="177" t="s">
        <v>11</v>
      </c>
      <c r="N24" s="178" t="s">
        <v>47</v>
      </c>
      <c r="O24" s="146" t="s">
        <v>48</v>
      </c>
      <c r="P24" s="312" t="s">
        <v>52</v>
      </c>
      <c r="Q24" s="313"/>
      <c r="R24" s="177" t="s">
        <v>11</v>
      </c>
      <c r="S24" s="178" t="s">
        <v>47</v>
      </c>
      <c r="T24" s="146" t="s">
        <v>48</v>
      </c>
      <c r="U24" s="312" t="s">
        <v>52</v>
      </c>
      <c r="V24" s="313"/>
      <c r="W24" s="179" t="s">
        <v>11</v>
      </c>
      <c r="X24" s="180" t="s">
        <v>47</v>
      </c>
      <c r="Y24" s="146" t="s">
        <v>48</v>
      </c>
      <c r="Z24" s="303" t="s">
        <v>52</v>
      </c>
      <c r="AA24" s="304"/>
      <c r="AB24" s="177" t="s">
        <v>11</v>
      </c>
      <c r="AC24" s="178" t="s">
        <v>47</v>
      </c>
      <c r="AD24" s="146" t="s">
        <v>48</v>
      </c>
      <c r="AE24" s="303" t="s">
        <v>52</v>
      </c>
      <c r="AF24" s="304"/>
      <c r="AG24" s="177" t="s">
        <v>11</v>
      </c>
      <c r="AH24" s="178" t="s">
        <v>47</v>
      </c>
      <c r="AI24" s="146" t="s">
        <v>48</v>
      </c>
      <c r="AJ24" s="303" t="s">
        <v>52</v>
      </c>
      <c r="AK24" s="304"/>
      <c r="AL24" s="177" t="s">
        <v>11</v>
      </c>
      <c r="AM24" s="178" t="s">
        <v>47</v>
      </c>
      <c r="AN24" s="146" t="s">
        <v>48</v>
      </c>
      <c r="AO24" s="303" t="s">
        <v>52</v>
      </c>
      <c r="AP24" s="304"/>
      <c r="AQ24" s="177" t="s">
        <v>11</v>
      </c>
      <c r="AR24" s="178" t="s">
        <v>47</v>
      </c>
      <c r="AS24" s="146" t="s">
        <v>48</v>
      </c>
      <c r="AT24" s="303" t="s">
        <v>52</v>
      </c>
      <c r="AU24" s="304"/>
      <c r="AV24" s="177" t="s">
        <v>11</v>
      </c>
      <c r="AW24" s="178" t="s">
        <v>47</v>
      </c>
      <c r="AX24" s="146" t="s">
        <v>48</v>
      </c>
      <c r="AY24" s="303" t="s">
        <v>52</v>
      </c>
      <c r="AZ24" s="304"/>
      <c r="BA24" s="177" t="s">
        <v>11</v>
      </c>
      <c r="BB24" s="178" t="s">
        <v>47</v>
      </c>
      <c r="BC24" s="146" t="s">
        <v>48</v>
      </c>
      <c r="BD24" s="303" t="s">
        <v>52</v>
      </c>
      <c r="BE24" s="304"/>
      <c r="BF24" s="177" t="s">
        <v>11</v>
      </c>
      <c r="BG24" s="178" t="s">
        <v>47</v>
      </c>
      <c r="BH24" s="148" t="s">
        <v>48</v>
      </c>
    </row>
    <row r="25" spans="1:60" s="187" customFormat="1" ht="20.100000000000001" customHeight="1" x14ac:dyDescent="0.4">
      <c r="A25" s="181">
        <v>0</v>
      </c>
      <c r="B25" s="44" t="str">
        <f>IFERROR(HLOOKUP(A$22,#REF!,SA_GRILLE_STEU!$A25+2,FALSE),"")</f>
        <v/>
      </c>
      <c r="C25" s="203" t="s">
        <v>84</v>
      </c>
      <c r="D25" s="182"/>
      <c r="E25" s="153" t="str">
        <f>IFERROR(HLOOKUP(A$22,#REF!,SA_GRILLE_STEU!$A25+2,FALSE),"")</f>
        <v/>
      </c>
      <c r="F25" s="181">
        <v>0</v>
      </c>
      <c r="G25" s="41" t="str">
        <f>IFERROR(HLOOKUP(F$22,#REF!,SA_GRILLE_STEU!$A25+2,FALSE),"")</f>
        <v/>
      </c>
      <c r="H25" s="203"/>
      <c r="I25" s="183"/>
      <c r="J25" s="153" t="str">
        <f>IFERROR(HLOOKUP(F$22,#REF!,SA_GRILLE_STEU!$A25+2,FALSE),"")</f>
        <v/>
      </c>
      <c r="K25" s="184">
        <v>0</v>
      </c>
      <c r="L25" s="44" t="str">
        <f>IFERROR(HLOOKUP(K$22,#REF!,SA_GRILLE_STEU!$A25+2,FALSE),"")</f>
        <v/>
      </c>
      <c r="M25" s="203"/>
      <c r="N25" s="183"/>
      <c r="O25" s="153" t="str">
        <f>IFERROR(HLOOKUP(K$22,#REF!,SA_GRILLE_STEU!$A25+2,FALSE),"")</f>
        <v/>
      </c>
      <c r="P25" s="184">
        <v>0</v>
      </c>
      <c r="Q25" s="44" t="str">
        <f>IFERROR(HLOOKUP(P$22,#REF!,SA_GRILLE_STEU!$A25+2,FALSE),"")</f>
        <v/>
      </c>
      <c r="R25" s="203"/>
      <c r="S25" s="183"/>
      <c r="T25" s="153" t="str">
        <f>IFERROR(HLOOKUP(P$22,#REF!,SA_GRILLE_STEU!$A25+2,FALSE),"")</f>
        <v/>
      </c>
      <c r="U25" s="184">
        <v>0</v>
      </c>
      <c r="V25" s="41" t="str">
        <f>IFERROR(HLOOKUP(U$22,#REF!,SA_GRILLE_STEU!$A25+2,FALSE),"")</f>
        <v/>
      </c>
      <c r="W25" s="203"/>
      <c r="X25" s="183"/>
      <c r="Y25" s="153" t="str">
        <f>IFERROR(HLOOKUP(U$22,#REF!,SA_GRILLE_STEU!$A25+2,FALSE),"")</f>
        <v/>
      </c>
      <c r="Z25" s="181">
        <v>0</v>
      </c>
      <c r="AA25" s="41" t="str">
        <f>IFERROR(HLOOKUP(Z$22,#REF!,SA_GRILLE_STEU!$A25+2,FALSE),"")</f>
        <v/>
      </c>
      <c r="AB25" s="203"/>
      <c r="AC25" s="183"/>
      <c r="AD25" s="153" t="str">
        <f>IFERROR(HLOOKUP(Z$22,#REF!,SA_GRILLE_STEU!$A25+2,FALSE),"")</f>
        <v/>
      </c>
      <c r="AE25" s="181">
        <v>0</v>
      </c>
      <c r="AF25" s="41" t="str">
        <f>IFERROR(HLOOKUP(AE$22,#REF!,SA_GRILLE_STEU!$A25+2,FALSE),"")</f>
        <v/>
      </c>
      <c r="AG25" s="203"/>
      <c r="AH25" s="183"/>
      <c r="AI25" s="153" t="str">
        <f>IFERROR(HLOOKUP(AE$22,#REF!,SA_GRILLE_STEU!$A25+2,FALSE),"")</f>
        <v/>
      </c>
      <c r="AJ25" s="181">
        <v>0</v>
      </c>
      <c r="AK25" s="47" t="str">
        <f>IFERROR(HLOOKUP(AJ$22,#REF!,SA_GRILLE_STEU!$A25+2,FALSE),"")</f>
        <v/>
      </c>
      <c r="AL25" s="214"/>
      <c r="AM25" s="185"/>
      <c r="AN25" s="153" t="str">
        <f>IFERROR(HLOOKUP(AJ$22,#REF!,SA_GRILLE_STEU!$A25+2,FALSE),"")</f>
        <v/>
      </c>
      <c r="AO25" s="181">
        <v>0</v>
      </c>
      <c r="AP25" s="41" t="str">
        <f>IFERROR(HLOOKUP(AO$22,#REF!,SA_GRILLE_STEU!$A25+2,FALSE),"")</f>
        <v/>
      </c>
      <c r="AQ25" s="203"/>
      <c r="AR25" s="185"/>
      <c r="AS25" s="153" t="str">
        <f>IFERROR(HLOOKUP(AO$22,#REF!,SA_GRILLE_STEU!$A25+2,FALSE),"")</f>
        <v/>
      </c>
      <c r="AT25" s="181">
        <v>0</v>
      </c>
      <c r="AU25" s="41" t="str">
        <f>IFERROR(HLOOKUP(AT$22,#REF!,SA_GRILLE_STEU!$A25+2,FALSE),"")</f>
        <v/>
      </c>
      <c r="AV25" s="203"/>
      <c r="AW25" s="185"/>
      <c r="AX25" s="153" t="str">
        <f>IFERROR(HLOOKUP(AT$22,#REF!,SA_GRILLE_STEU!$A25+2,FALSE),"")</f>
        <v/>
      </c>
      <c r="AY25" s="181">
        <v>0</v>
      </c>
      <c r="AZ25" s="47" t="str">
        <f>IFERROR(HLOOKUP(AY$22,#REF!,SA_GRILLE_STEU!$A25+2,FALSE),"")</f>
        <v/>
      </c>
      <c r="BA25" s="203"/>
      <c r="BB25" s="185"/>
      <c r="BC25" s="153" t="str">
        <f>IFERROR(HLOOKUP(AY$22,#REF!,SA_GRILLE_STEU!$A25+2,FALSE),"")</f>
        <v/>
      </c>
      <c r="BD25" s="181">
        <v>0</v>
      </c>
      <c r="BE25" s="41" t="str">
        <f>IFERROR(HLOOKUP(BD$22,#REF!,SA_GRILLE_STEU!$A25+2,FALSE),"")</f>
        <v/>
      </c>
      <c r="BF25" s="203"/>
      <c r="BG25" s="186"/>
      <c r="BH25" s="153" t="str">
        <f>IFERROR(HLOOKUP(BD$22,#REF!,SA_GRILLE_STEU!$A25+2,FALSE),"")</f>
        <v/>
      </c>
    </row>
    <row r="26" spans="1:60" s="187" customFormat="1" ht="30" customHeight="1" x14ac:dyDescent="0.4">
      <c r="A26" s="188">
        <v>1</v>
      </c>
      <c r="B26" s="45" t="str">
        <f>IFERROR(HLOOKUP(A$22,#REF!,SA_GRILLE_STEU!$A26+2,FALSE),"")</f>
        <v/>
      </c>
      <c r="C26" s="204" t="s">
        <v>202</v>
      </c>
      <c r="D26" s="151" t="str">
        <f>IFERROR(HLOOKUP(A$22,#REF!,SA_GRILLE_STEU!$A26+2,FALSE),"")</f>
        <v/>
      </c>
      <c r="E26" s="153" t="str">
        <f>IFERROR(HLOOKUP(A$22,#REF!,SA_GRILLE_STEU!$A26+2,FALSE),"")</f>
        <v/>
      </c>
      <c r="F26" s="188">
        <v>1</v>
      </c>
      <c r="G26" s="42" t="str">
        <f>IFERROR(HLOOKUP(F$22,#REF!,SA_GRILLE_STEU!$A26+2,FALSE),"")</f>
        <v/>
      </c>
      <c r="H26" s="204"/>
      <c r="I26" s="151" t="str">
        <f>IFERROR(HLOOKUP(F$22,#REF!,SA_GRILLE_STEU!$A26+2,FALSE),"")</f>
        <v/>
      </c>
      <c r="J26" s="153" t="str">
        <f>IFERROR(HLOOKUP(F$22,#REF!,SA_GRILLE_STEU!$A26+2,FALSE),"")</f>
        <v/>
      </c>
      <c r="K26" s="189">
        <v>1</v>
      </c>
      <c r="L26" s="45" t="str">
        <f>IFERROR(HLOOKUP(K$22,#REF!,SA_GRILLE_STEU!$A26+2,FALSE),"")</f>
        <v/>
      </c>
      <c r="M26" s="204"/>
      <c r="N26" s="151" t="str">
        <f>IFERROR(HLOOKUP(K$22,#REF!,SA_GRILLE_STEU!$A26+2,FALSE),"")</f>
        <v/>
      </c>
      <c r="O26" s="153" t="str">
        <f>IFERROR(HLOOKUP(K$22,#REF!,SA_GRILLE_STEU!$A26+2,FALSE),"")</f>
        <v/>
      </c>
      <c r="P26" s="189">
        <v>1</v>
      </c>
      <c r="Q26" s="45" t="str">
        <f>IFERROR(HLOOKUP(P$22,#REF!,SA_GRILLE_STEU!$A26+2,FALSE),"")</f>
        <v/>
      </c>
      <c r="R26" s="204"/>
      <c r="S26" s="151" t="str">
        <f>IFERROR(HLOOKUP(P$22,#REF!,SA_GRILLE_STEU!$A26+2,FALSE),"")</f>
        <v/>
      </c>
      <c r="T26" s="153" t="str">
        <f>IFERROR(HLOOKUP(P$22,#REF!,SA_GRILLE_STEU!$A26+2,FALSE),"")</f>
        <v/>
      </c>
      <c r="U26" s="189">
        <v>1</v>
      </c>
      <c r="V26" s="42" t="str">
        <f>IFERROR(HLOOKUP(U$22,#REF!,SA_GRILLE_STEU!$A26+2,FALSE),"")</f>
        <v/>
      </c>
      <c r="W26" s="204"/>
      <c r="X26" s="151" t="str">
        <f>IFERROR(HLOOKUP(U$22,#REF!,SA_GRILLE_STEU!$A26+2,FALSE),"")</f>
        <v/>
      </c>
      <c r="Y26" s="153" t="str">
        <f>IFERROR(HLOOKUP(U$22,#REF!,SA_GRILLE_STEU!$A26+2,FALSE),"")</f>
        <v/>
      </c>
      <c r="Z26" s="188">
        <v>1</v>
      </c>
      <c r="AA26" s="42" t="str">
        <f>IFERROR(HLOOKUP(Z$22,#REF!,SA_GRILLE_STEU!$A26+2,FALSE),"")</f>
        <v/>
      </c>
      <c r="AB26" s="204"/>
      <c r="AC26" s="151" t="str">
        <f>IFERROR(HLOOKUP(Z$22,#REF!,SA_GRILLE_STEU!$A26+2,FALSE),"")</f>
        <v/>
      </c>
      <c r="AD26" s="153" t="str">
        <f>IFERROR(HLOOKUP(Z$22,#REF!,SA_GRILLE_STEU!$A26+2,FALSE),"")</f>
        <v/>
      </c>
      <c r="AE26" s="188">
        <v>1</v>
      </c>
      <c r="AF26" s="42" t="str">
        <f>IFERROR(HLOOKUP(AE$22,#REF!,SA_GRILLE_STEU!$A26+2,FALSE),"")</f>
        <v/>
      </c>
      <c r="AG26" s="204"/>
      <c r="AH26" s="151" t="str">
        <f>IFERROR(HLOOKUP(AE$22,#REF!,SA_GRILLE_STEU!$A26+2,FALSE),"")</f>
        <v/>
      </c>
      <c r="AI26" s="153" t="str">
        <f>IFERROR(HLOOKUP(AE$22,#REF!,SA_GRILLE_STEU!$A26+2,FALSE),"")</f>
        <v/>
      </c>
      <c r="AJ26" s="188">
        <v>1</v>
      </c>
      <c r="AK26" s="48" t="str">
        <f>IFERROR(HLOOKUP(AJ$22,#REF!,SA_GRILLE_STEU!$A26+2,FALSE),"")</f>
        <v/>
      </c>
      <c r="AL26" s="215"/>
      <c r="AM26" s="151" t="str">
        <f>IFERROR(HLOOKUP(AJ$22,#REF!,SA_GRILLE_STEU!$A26+2,FALSE),"")</f>
        <v/>
      </c>
      <c r="AN26" s="153" t="str">
        <f>IFERROR(HLOOKUP(AJ$22,#REF!,SA_GRILLE_STEU!$A26+2,FALSE),"")</f>
        <v/>
      </c>
      <c r="AO26" s="188">
        <v>1</v>
      </c>
      <c r="AP26" s="42" t="str">
        <f>IFERROR(HLOOKUP(AO$22,#REF!,SA_GRILLE_STEU!$A26+2,FALSE),"")</f>
        <v/>
      </c>
      <c r="AQ26" s="204"/>
      <c r="AR26" s="151" t="str">
        <f>IFERROR(HLOOKUP(AO$22,#REF!,SA_GRILLE_STEU!$A26+2,FALSE),"")</f>
        <v/>
      </c>
      <c r="AS26" s="153" t="str">
        <f>IFERROR(HLOOKUP(AO$22,#REF!,SA_GRILLE_STEU!$A26+2,FALSE),"")</f>
        <v/>
      </c>
      <c r="AT26" s="188">
        <v>1</v>
      </c>
      <c r="AU26" s="42" t="str">
        <f>IFERROR(HLOOKUP(AT$22,#REF!,SA_GRILLE_STEU!$A26+2,FALSE),"")</f>
        <v/>
      </c>
      <c r="AV26" s="204"/>
      <c r="AW26" s="151" t="str">
        <f>IFERROR(HLOOKUP(AT$22,#REF!,SA_GRILLE_STEU!$A26+2,FALSE),"")</f>
        <v/>
      </c>
      <c r="AX26" s="153" t="str">
        <f>IFERROR(HLOOKUP(AT$22,#REF!,SA_GRILLE_STEU!$A26+2,FALSE),"")</f>
        <v/>
      </c>
      <c r="AY26" s="188">
        <v>1</v>
      </c>
      <c r="AZ26" s="48" t="str">
        <f>IFERROR(HLOOKUP(AY$22,#REF!,SA_GRILLE_STEU!$A26+2,FALSE),"")</f>
        <v/>
      </c>
      <c r="BA26" s="204"/>
      <c r="BB26" s="151" t="str">
        <f>IFERROR(HLOOKUP(AY$22,#REF!,SA_GRILLE_STEU!$A26+2,FALSE),"")</f>
        <v/>
      </c>
      <c r="BC26" s="153" t="str">
        <f>IFERROR(HLOOKUP(AY$22,#REF!,SA_GRILLE_STEU!$A26+2,FALSE),"")</f>
        <v/>
      </c>
      <c r="BD26" s="188">
        <v>1</v>
      </c>
      <c r="BE26" s="42" t="str">
        <f>IFERROR(HLOOKUP(BD$22,#REF!,SA_GRILLE_STEU!$A26+2,FALSE),"")</f>
        <v/>
      </c>
      <c r="BF26" s="204"/>
      <c r="BG26" s="155" t="str">
        <f>IFERROR(HLOOKUP(BD$22,#REF!,SA_GRILLE_STEU!$A26+2,FALSE),"")</f>
        <v/>
      </c>
      <c r="BH26" s="153" t="str">
        <f>IFERROR(HLOOKUP(BD$22,#REF!,SA_GRILLE_STEU!$A26+2,FALSE),"")</f>
        <v/>
      </c>
    </row>
    <row r="27" spans="1:60" s="187" customFormat="1" ht="20.100000000000001" customHeight="1" x14ac:dyDescent="0.4">
      <c r="A27" s="188">
        <v>2</v>
      </c>
      <c r="B27" s="45" t="str">
        <f>IFERROR(HLOOKUP(A$22,#REF!,SA_GRILLE_STEU!$A27+2,FALSE),"")</f>
        <v/>
      </c>
      <c r="C27" s="204"/>
      <c r="D27" s="151" t="str">
        <f>IFERROR(HLOOKUP(A$22,#REF!,SA_GRILLE_STEU!$A27+2,FALSE),"")</f>
        <v/>
      </c>
      <c r="E27" s="153" t="str">
        <f>IFERROR(HLOOKUP(A$22,#REF!,SA_GRILLE_STEU!$A27+2,FALSE),"")</f>
        <v/>
      </c>
      <c r="F27" s="188">
        <v>2</v>
      </c>
      <c r="G27" s="42" t="str">
        <f>IFERROR(HLOOKUP(F$22,#REF!,SA_GRILLE_STEU!$A27+2,FALSE),"")</f>
        <v/>
      </c>
      <c r="H27" s="204"/>
      <c r="I27" s="151" t="str">
        <f>IFERROR(HLOOKUP(F$22,#REF!,SA_GRILLE_STEU!$A27+2,FALSE),"")</f>
        <v/>
      </c>
      <c r="J27" s="153" t="str">
        <f>IFERROR(HLOOKUP(F$22,#REF!,SA_GRILLE_STEU!$A27+2,FALSE),"")</f>
        <v/>
      </c>
      <c r="K27" s="189">
        <v>2</v>
      </c>
      <c r="L27" s="45" t="str">
        <f>IFERROR(HLOOKUP(K$22,#REF!,SA_GRILLE_STEU!$A27+2,FALSE),"")</f>
        <v/>
      </c>
      <c r="M27" s="204"/>
      <c r="N27" s="151" t="str">
        <f>IFERROR(HLOOKUP(K$22,#REF!,SA_GRILLE_STEU!$A27+2,FALSE),"")</f>
        <v/>
      </c>
      <c r="O27" s="153" t="str">
        <f>IFERROR(HLOOKUP(K$22,#REF!,SA_GRILLE_STEU!$A27+2,FALSE),"")</f>
        <v/>
      </c>
      <c r="P27" s="189">
        <v>2</v>
      </c>
      <c r="Q27" s="45" t="str">
        <f>IFERROR(HLOOKUP(P$22,#REF!,SA_GRILLE_STEU!$A27+2,FALSE),"")</f>
        <v/>
      </c>
      <c r="R27" s="204"/>
      <c r="S27" s="151" t="str">
        <f>IFERROR(HLOOKUP(P$22,#REF!,SA_GRILLE_STEU!$A27+2,FALSE),"")</f>
        <v/>
      </c>
      <c r="T27" s="153" t="str">
        <f>IFERROR(HLOOKUP(P$22,#REF!,SA_GRILLE_STEU!$A27+2,FALSE),"")</f>
        <v/>
      </c>
      <c r="U27" s="189">
        <v>2</v>
      </c>
      <c r="V27" s="42" t="str">
        <f>IFERROR(HLOOKUP(U$22,#REF!,SA_GRILLE_STEU!$A27+2,FALSE),"")</f>
        <v/>
      </c>
      <c r="W27" s="204"/>
      <c r="X27" s="151" t="str">
        <f>IFERROR(HLOOKUP(U$22,#REF!,SA_GRILLE_STEU!$A27+2,FALSE),"")</f>
        <v/>
      </c>
      <c r="Y27" s="153" t="str">
        <f>IFERROR(HLOOKUP(U$22,#REF!,SA_GRILLE_STEU!$A27+2,FALSE),"")</f>
        <v/>
      </c>
      <c r="Z27" s="188">
        <v>2</v>
      </c>
      <c r="AA27" s="42" t="str">
        <f>IFERROR(HLOOKUP(Z$22,#REF!,SA_GRILLE_STEU!$A27+2,FALSE),"")</f>
        <v/>
      </c>
      <c r="AB27" s="204"/>
      <c r="AC27" s="151" t="str">
        <f>IFERROR(HLOOKUP(Z$22,#REF!,SA_GRILLE_STEU!$A27+2,FALSE),"")</f>
        <v/>
      </c>
      <c r="AD27" s="153" t="str">
        <f>IFERROR(HLOOKUP(Z$22,#REF!,SA_GRILLE_STEU!$A27+2,FALSE),"")</f>
        <v/>
      </c>
      <c r="AE27" s="188">
        <v>2</v>
      </c>
      <c r="AF27" s="42" t="str">
        <f>IFERROR(HLOOKUP(AE$22,#REF!,SA_GRILLE_STEU!$A27+2,FALSE),"")</f>
        <v/>
      </c>
      <c r="AG27" s="204"/>
      <c r="AH27" s="151" t="str">
        <f>IFERROR(HLOOKUP(AE$22,#REF!,SA_GRILLE_STEU!$A27+2,FALSE),"")</f>
        <v/>
      </c>
      <c r="AI27" s="153" t="str">
        <f>IFERROR(HLOOKUP(AE$22,#REF!,SA_GRILLE_STEU!$A27+2,FALSE),"")</f>
        <v/>
      </c>
      <c r="AJ27" s="188">
        <v>2</v>
      </c>
      <c r="AK27" s="48" t="str">
        <f>IFERROR(HLOOKUP(AJ$22,#REF!,SA_GRILLE_STEU!$A27+2,FALSE),"")</f>
        <v/>
      </c>
      <c r="AL27" s="215"/>
      <c r="AM27" s="151" t="str">
        <f>IFERROR(HLOOKUP(AJ$22,#REF!,SA_GRILLE_STEU!$A27+2,FALSE),"")</f>
        <v/>
      </c>
      <c r="AN27" s="153" t="str">
        <f>IFERROR(HLOOKUP(AJ$22,#REF!,SA_GRILLE_STEU!$A27+2,FALSE),"")</f>
        <v/>
      </c>
      <c r="AO27" s="188">
        <v>2</v>
      </c>
      <c r="AP27" s="42" t="str">
        <f>IFERROR(HLOOKUP(AO$22,#REF!,SA_GRILLE_STEU!$A27+2,FALSE),"")</f>
        <v/>
      </c>
      <c r="AQ27" s="204"/>
      <c r="AR27" s="151" t="str">
        <f>IFERROR(HLOOKUP(AO$22,#REF!,SA_GRILLE_STEU!$A27+2,FALSE),"")</f>
        <v/>
      </c>
      <c r="AS27" s="153" t="str">
        <f>IFERROR(HLOOKUP(AO$22,#REF!,SA_GRILLE_STEU!$A27+2,FALSE),"")</f>
        <v/>
      </c>
      <c r="AT27" s="188">
        <v>2</v>
      </c>
      <c r="AU27" s="42" t="str">
        <f>IFERROR(HLOOKUP(AT$22,#REF!,SA_GRILLE_STEU!$A27+2,FALSE),"")</f>
        <v/>
      </c>
      <c r="AV27" s="204"/>
      <c r="AW27" s="151" t="str">
        <f>IFERROR(HLOOKUP(AT$22,#REF!,SA_GRILLE_STEU!$A27+2,FALSE),"")</f>
        <v/>
      </c>
      <c r="AX27" s="153" t="str">
        <f>IFERROR(HLOOKUP(AT$22,#REF!,SA_GRILLE_STEU!$A27+2,FALSE),"")</f>
        <v/>
      </c>
      <c r="AY27" s="188">
        <v>2</v>
      </c>
      <c r="AZ27" s="48" t="str">
        <f>IFERROR(HLOOKUP(AY$22,#REF!,SA_GRILLE_STEU!$A27+2,FALSE),"")</f>
        <v/>
      </c>
      <c r="BA27" s="204"/>
      <c r="BB27" s="151" t="str">
        <f>IFERROR(HLOOKUP(AY$22,#REF!,SA_GRILLE_STEU!$A27+2,FALSE),"")</f>
        <v/>
      </c>
      <c r="BC27" s="153" t="str">
        <f>IFERROR(HLOOKUP(AY$22,#REF!,SA_GRILLE_STEU!$A27+2,FALSE),"")</f>
        <v/>
      </c>
      <c r="BD27" s="188">
        <v>2</v>
      </c>
      <c r="BE27" s="42" t="str">
        <f>IFERROR(HLOOKUP(BD$22,#REF!,SA_GRILLE_STEU!$A27+2,FALSE),"")</f>
        <v/>
      </c>
      <c r="BF27" s="204"/>
      <c r="BG27" s="155" t="str">
        <f>IFERROR(HLOOKUP(BD$22,#REF!,SA_GRILLE_STEU!$A27+2,FALSE),"")</f>
        <v/>
      </c>
      <c r="BH27" s="153" t="str">
        <f>IFERROR(HLOOKUP(BD$22,#REF!,SA_GRILLE_STEU!$A27+2,FALSE),"")</f>
        <v/>
      </c>
    </row>
    <row r="28" spans="1:60" s="187" customFormat="1" ht="30" customHeight="1" x14ac:dyDescent="0.4">
      <c r="A28" s="188">
        <v>3</v>
      </c>
      <c r="B28" s="45" t="str">
        <f>IFERROR(HLOOKUP(A$22,#REF!,SA_GRILLE_STEU!$A28+2,FALSE),"")</f>
        <v/>
      </c>
      <c r="C28" s="204"/>
      <c r="D28" s="151" t="str">
        <f>IFERROR(HLOOKUP(A$22,#REF!,SA_GRILLE_STEU!$A28+2,FALSE),"")</f>
        <v/>
      </c>
      <c r="E28" s="153" t="str">
        <f>IFERROR(HLOOKUP(A$22,#REF!,SA_GRILLE_STEU!$A28+2,FALSE),"")</f>
        <v/>
      </c>
      <c r="F28" s="188">
        <v>3</v>
      </c>
      <c r="G28" s="42" t="str">
        <f>IFERROR(HLOOKUP(F$22,#REF!,SA_GRILLE_STEU!$A28+2,FALSE),"")</f>
        <v/>
      </c>
      <c r="H28" s="204"/>
      <c r="I28" s="151" t="str">
        <f>IFERROR(HLOOKUP(F$22,#REF!,SA_GRILLE_STEU!$A28+2,FALSE),"")</f>
        <v/>
      </c>
      <c r="J28" s="153" t="str">
        <f>IFERROR(HLOOKUP(F$22,#REF!,SA_GRILLE_STEU!$A28+2,FALSE),"")</f>
        <v/>
      </c>
      <c r="K28" s="189">
        <v>3</v>
      </c>
      <c r="L28" s="45" t="str">
        <f>IFERROR(HLOOKUP(K$22,#REF!,SA_GRILLE_STEU!$A28+2,FALSE),"")</f>
        <v/>
      </c>
      <c r="M28" s="204"/>
      <c r="N28" s="151" t="str">
        <f>IFERROR(HLOOKUP(K$22,#REF!,SA_GRILLE_STEU!$A28+2,FALSE),"")</f>
        <v/>
      </c>
      <c r="O28" s="153" t="str">
        <f>IFERROR(HLOOKUP(K$22,#REF!,SA_GRILLE_STEU!$A28+2,FALSE),"")</f>
        <v/>
      </c>
      <c r="P28" s="189">
        <v>3</v>
      </c>
      <c r="Q28" s="45" t="str">
        <f>IFERROR(HLOOKUP(P$22,#REF!,SA_GRILLE_STEU!$A28+2,FALSE),"")</f>
        <v/>
      </c>
      <c r="R28" s="204"/>
      <c r="S28" s="151" t="str">
        <f>IFERROR(HLOOKUP(P$22,#REF!,SA_GRILLE_STEU!$A28+2,FALSE),"")</f>
        <v/>
      </c>
      <c r="T28" s="153" t="str">
        <f>IFERROR(HLOOKUP(P$22,#REF!,SA_GRILLE_STEU!$A28+2,FALSE),"")</f>
        <v/>
      </c>
      <c r="U28" s="189">
        <v>3</v>
      </c>
      <c r="V28" s="42" t="str">
        <f>IFERROR(HLOOKUP(U$22,#REF!,SA_GRILLE_STEU!$A28+2,FALSE),"")</f>
        <v/>
      </c>
      <c r="W28" s="204"/>
      <c r="X28" s="151" t="str">
        <f>IFERROR(HLOOKUP(U$22,#REF!,SA_GRILLE_STEU!$A28+2,FALSE),"")</f>
        <v/>
      </c>
      <c r="Y28" s="153" t="str">
        <f>IFERROR(HLOOKUP(U$22,#REF!,SA_GRILLE_STEU!$A28+2,FALSE),"")</f>
        <v/>
      </c>
      <c r="Z28" s="188">
        <v>3</v>
      </c>
      <c r="AA28" s="42" t="str">
        <f>IFERROR(HLOOKUP(Z$22,#REF!,SA_GRILLE_STEU!$A28+2,FALSE),"")</f>
        <v/>
      </c>
      <c r="AB28" s="204"/>
      <c r="AC28" s="151" t="str">
        <f>IFERROR(HLOOKUP(Z$22,#REF!,SA_GRILLE_STEU!$A28+2,FALSE),"")</f>
        <v/>
      </c>
      <c r="AD28" s="153" t="str">
        <f>IFERROR(HLOOKUP(Z$22,#REF!,SA_GRILLE_STEU!$A28+2,FALSE),"")</f>
        <v/>
      </c>
      <c r="AE28" s="188">
        <v>3</v>
      </c>
      <c r="AF28" s="42" t="str">
        <f>IFERROR(HLOOKUP(AE$22,#REF!,SA_GRILLE_STEU!$A28+2,FALSE),"")</f>
        <v/>
      </c>
      <c r="AG28" s="204"/>
      <c r="AH28" s="151" t="str">
        <f>IFERROR(HLOOKUP(AE$22,#REF!,SA_GRILLE_STEU!$A28+2,FALSE),"")</f>
        <v/>
      </c>
      <c r="AI28" s="153" t="str">
        <f>IFERROR(HLOOKUP(AE$22,#REF!,SA_GRILLE_STEU!$A28+2,FALSE),"")</f>
        <v/>
      </c>
      <c r="AJ28" s="188">
        <v>3</v>
      </c>
      <c r="AK28" s="48" t="str">
        <f>IFERROR(HLOOKUP(AJ$22,#REF!,SA_GRILLE_STEU!$A28+2,FALSE),"")</f>
        <v/>
      </c>
      <c r="AL28" s="215"/>
      <c r="AM28" s="151" t="str">
        <f>IFERROR(HLOOKUP(AJ$22,#REF!,SA_GRILLE_STEU!$A28+2,FALSE),"")</f>
        <v/>
      </c>
      <c r="AN28" s="153" t="str">
        <f>IFERROR(HLOOKUP(AJ$22,#REF!,SA_GRILLE_STEU!$A28+2,FALSE),"")</f>
        <v/>
      </c>
      <c r="AO28" s="188">
        <v>3</v>
      </c>
      <c r="AP28" s="42" t="str">
        <f>IFERROR(HLOOKUP(AO$22,#REF!,SA_GRILLE_STEU!$A28+2,FALSE),"")</f>
        <v/>
      </c>
      <c r="AQ28" s="204"/>
      <c r="AR28" s="151" t="str">
        <f>IFERROR(HLOOKUP(AO$22,#REF!,SA_GRILLE_STEU!$A28+2,FALSE),"")</f>
        <v/>
      </c>
      <c r="AS28" s="153" t="str">
        <f>IFERROR(HLOOKUP(AO$22,#REF!,SA_GRILLE_STEU!$A28+2,FALSE),"")</f>
        <v/>
      </c>
      <c r="AT28" s="188">
        <v>3</v>
      </c>
      <c r="AU28" s="42" t="str">
        <f>IFERROR(HLOOKUP(AT$22,#REF!,SA_GRILLE_STEU!$A28+2,FALSE),"")</f>
        <v/>
      </c>
      <c r="AV28" s="204"/>
      <c r="AW28" s="151" t="str">
        <f>IFERROR(HLOOKUP(AT$22,#REF!,SA_GRILLE_STEU!$A28+2,FALSE),"")</f>
        <v/>
      </c>
      <c r="AX28" s="153" t="str">
        <f>IFERROR(HLOOKUP(AT$22,#REF!,SA_GRILLE_STEU!$A28+2,FALSE),"")</f>
        <v/>
      </c>
      <c r="AY28" s="188">
        <v>3</v>
      </c>
      <c r="AZ28" s="48" t="str">
        <f>IFERROR(HLOOKUP(AY$22,#REF!,SA_GRILLE_STEU!$A28+2,FALSE),"")</f>
        <v/>
      </c>
      <c r="BA28" s="204"/>
      <c r="BB28" s="151" t="str">
        <f>IFERROR(HLOOKUP(AY$22,#REF!,SA_GRILLE_STEU!$A28+2,FALSE),"")</f>
        <v/>
      </c>
      <c r="BC28" s="153" t="str">
        <f>IFERROR(HLOOKUP(AY$22,#REF!,SA_GRILLE_STEU!$A28+2,FALSE),"")</f>
        <v/>
      </c>
      <c r="BD28" s="188">
        <v>3</v>
      </c>
      <c r="BE28" s="42" t="str">
        <f>IFERROR(HLOOKUP(BD$22,#REF!,SA_GRILLE_STEU!$A28+2,FALSE),"")</f>
        <v/>
      </c>
      <c r="BF28" s="204"/>
      <c r="BG28" s="155" t="str">
        <f>IFERROR(HLOOKUP(BD$22,#REF!,SA_GRILLE_STEU!$A28+2,FALSE),"")</f>
        <v/>
      </c>
      <c r="BH28" s="153" t="str">
        <f>IFERROR(HLOOKUP(BD$22,#REF!,SA_GRILLE_STEU!$A28+2,FALSE),"")</f>
        <v/>
      </c>
    </row>
    <row r="29" spans="1:60" s="187" customFormat="1" ht="20.100000000000001" customHeight="1" x14ac:dyDescent="0.4">
      <c r="A29" s="188">
        <v>4</v>
      </c>
      <c r="B29" s="45" t="str">
        <f>IFERROR(HLOOKUP(A$22,#REF!,SA_GRILLE_STEU!$A29+2,FALSE),"")</f>
        <v/>
      </c>
      <c r="C29" s="204"/>
      <c r="D29" s="151" t="str">
        <f>IFERROR(HLOOKUP(A$22,#REF!,SA_GRILLE_STEU!$A29+2,FALSE),"")</f>
        <v/>
      </c>
      <c r="E29" s="153" t="str">
        <f>IFERROR(HLOOKUP(A$22,#REF!,SA_GRILLE_STEU!$A29+2,FALSE),"")</f>
        <v/>
      </c>
      <c r="F29" s="188">
        <v>4</v>
      </c>
      <c r="G29" s="42" t="str">
        <f>IFERROR(HLOOKUP(F$22,#REF!,SA_GRILLE_STEU!$A29+2,FALSE),"")</f>
        <v/>
      </c>
      <c r="H29" s="204"/>
      <c r="I29" s="151" t="str">
        <f>IFERROR(HLOOKUP(F$22,#REF!,SA_GRILLE_STEU!$A29+2,FALSE),"")</f>
        <v/>
      </c>
      <c r="J29" s="153" t="str">
        <f>IFERROR(HLOOKUP(F$22,#REF!,SA_GRILLE_STEU!$A29+2,FALSE),"")</f>
        <v/>
      </c>
      <c r="K29" s="189">
        <v>4</v>
      </c>
      <c r="L29" s="45" t="str">
        <f>IFERROR(HLOOKUP(K$22,#REF!,SA_GRILLE_STEU!$A29+2,FALSE),"")</f>
        <v/>
      </c>
      <c r="M29" s="204"/>
      <c r="N29" s="151" t="str">
        <f>IFERROR(HLOOKUP(K$22,#REF!,SA_GRILLE_STEU!$A29+2,FALSE),"")</f>
        <v/>
      </c>
      <c r="O29" s="153" t="str">
        <f>IFERROR(HLOOKUP(K$22,#REF!,SA_GRILLE_STEU!$A29+2,FALSE),"")</f>
        <v/>
      </c>
      <c r="P29" s="189">
        <v>4</v>
      </c>
      <c r="Q29" s="45" t="str">
        <f>IFERROR(HLOOKUP(P$22,#REF!,SA_GRILLE_STEU!$A29+2,FALSE),"")</f>
        <v/>
      </c>
      <c r="R29" s="204"/>
      <c r="S29" s="151" t="str">
        <f>IFERROR(HLOOKUP(P$22,#REF!,SA_GRILLE_STEU!$A29+2,FALSE),"")</f>
        <v/>
      </c>
      <c r="T29" s="153" t="str">
        <f>IFERROR(HLOOKUP(P$22,#REF!,SA_GRILLE_STEU!$A29+2,FALSE),"")</f>
        <v/>
      </c>
      <c r="U29" s="189">
        <v>4</v>
      </c>
      <c r="V29" s="42" t="str">
        <f>IFERROR(HLOOKUP(U$22,#REF!,SA_GRILLE_STEU!$A29+2,FALSE),"")</f>
        <v/>
      </c>
      <c r="W29" s="204"/>
      <c r="X29" s="151" t="str">
        <f>IFERROR(HLOOKUP(U$22,#REF!,SA_GRILLE_STEU!$A29+2,FALSE),"")</f>
        <v/>
      </c>
      <c r="Y29" s="153" t="str">
        <f>IFERROR(HLOOKUP(U$22,#REF!,SA_GRILLE_STEU!$A29+2,FALSE),"")</f>
        <v/>
      </c>
      <c r="Z29" s="188">
        <v>4</v>
      </c>
      <c r="AA29" s="42" t="str">
        <f>IFERROR(HLOOKUP(Z$22,#REF!,SA_GRILLE_STEU!$A29+2,FALSE),"")</f>
        <v/>
      </c>
      <c r="AB29" s="204"/>
      <c r="AC29" s="151" t="str">
        <f>IFERROR(HLOOKUP(Z$22,#REF!,SA_GRILLE_STEU!$A29+2,FALSE),"")</f>
        <v/>
      </c>
      <c r="AD29" s="153" t="str">
        <f>IFERROR(HLOOKUP(Z$22,#REF!,SA_GRILLE_STEU!$A29+2,FALSE),"")</f>
        <v/>
      </c>
      <c r="AE29" s="188">
        <v>4</v>
      </c>
      <c r="AF29" s="42" t="str">
        <f>IFERROR(HLOOKUP(AE$22,#REF!,SA_GRILLE_STEU!$A29+2,FALSE),"")</f>
        <v/>
      </c>
      <c r="AG29" s="204"/>
      <c r="AH29" s="151" t="str">
        <f>IFERROR(HLOOKUP(AE$22,#REF!,SA_GRILLE_STEU!$A29+2,FALSE),"")</f>
        <v/>
      </c>
      <c r="AI29" s="153" t="str">
        <f>IFERROR(HLOOKUP(AE$22,#REF!,SA_GRILLE_STEU!$A29+2,FALSE),"")</f>
        <v/>
      </c>
      <c r="AJ29" s="188">
        <v>4</v>
      </c>
      <c r="AK29" s="48" t="str">
        <f>IFERROR(HLOOKUP(AJ$22,#REF!,SA_GRILLE_STEU!$A29+2,FALSE),"")</f>
        <v/>
      </c>
      <c r="AL29" s="215"/>
      <c r="AM29" s="151" t="str">
        <f>IFERROR(HLOOKUP(AJ$22,#REF!,SA_GRILLE_STEU!$A29+2,FALSE),"")</f>
        <v/>
      </c>
      <c r="AN29" s="153" t="str">
        <f>IFERROR(HLOOKUP(AJ$22,#REF!,SA_GRILLE_STEU!$A29+2,FALSE),"")</f>
        <v/>
      </c>
      <c r="AO29" s="188">
        <v>4</v>
      </c>
      <c r="AP29" s="42" t="str">
        <f>IFERROR(HLOOKUP(AO$22,#REF!,SA_GRILLE_STEU!$A29+2,FALSE),"")</f>
        <v/>
      </c>
      <c r="AQ29" s="204"/>
      <c r="AR29" s="151" t="str">
        <f>IFERROR(HLOOKUP(AO$22,#REF!,SA_GRILLE_STEU!$A29+2,FALSE),"")</f>
        <v/>
      </c>
      <c r="AS29" s="153" t="str">
        <f>IFERROR(HLOOKUP(AO$22,#REF!,SA_GRILLE_STEU!$A29+2,FALSE),"")</f>
        <v/>
      </c>
      <c r="AT29" s="188">
        <v>4</v>
      </c>
      <c r="AU29" s="42" t="str">
        <f>IFERROR(HLOOKUP(AT$22,#REF!,SA_GRILLE_STEU!$A29+2,FALSE),"")</f>
        <v/>
      </c>
      <c r="AV29" s="204"/>
      <c r="AW29" s="151" t="str">
        <f>IFERROR(HLOOKUP(AT$22,#REF!,SA_GRILLE_STEU!$A29+2,FALSE),"")</f>
        <v/>
      </c>
      <c r="AX29" s="153" t="str">
        <f>IFERROR(HLOOKUP(AT$22,#REF!,SA_GRILLE_STEU!$A29+2,FALSE),"")</f>
        <v/>
      </c>
      <c r="AY29" s="188">
        <v>4</v>
      </c>
      <c r="AZ29" s="48" t="str">
        <f>IFERROR(HLOOKUP(AY$22,#REF!,SA_GRILLE_STEU!$A29+2,FALSE),"")</f>
        <v/>
      </c>
      <c r="BA29" s="204"/>
      <c r="BB29" s="151" t="str">
        <f>IFERROR(HLOOKUP(AY$22,#REF!,SA_GRILLE_STEU!$A29+2,FALSE),"")</f>
        <v/>
      </c>
      <c r="BC29" s="153" t="str">
        <f>IFERROR(HLOOKUP(AY$22,#REF!,SA_GRILLE_STEU!$A29+2,FALSE),"")</f>
        <v/>
      </c>
      <c r="BD29" s="188">
        <v>4</v>
      </c>
      <c r="BE29" s="42" t="str">
        <f>IFERROR(HLOOKUP(BD$22,#REF!,SA_GRILLE_STEU!$A29+2,FALSE),"")</f>
        <v/>
      </c>
      <c r="BF29" s="204"/>
      <c r="BG29" s="155" t="str">
        <f>IFERROR(HLOOKUP(BD$22,#REF!,SA_GRILLE_STEU!$A29+2,FALSE),"")</f>
        <v/>
      </c>
      <c r="BH29" s="153" t="str">
        <f>IFERROR(HLOOKUP(BD$22,#REF!,SA_GRILLE_STEU!$A29+2,FALSE),"")</f>
        <v/>
      </c>
    </row>
    <row r="30" spans="1:60" s="187" customFormat="1" ht="20.100000000000001" customHeight="1" x14ac:dyDescent="0.4">
      <c r="A30" s="188">
        <v>5</v>
      </c>
      <c r="B30" s="45" t="str">
        <f>IFERROR(HLOOKUP(A$22,#REF!,SA_GRILLE_STEU!$A30+2,FALSE),"")</f>
        <v/>
      </c>
      <c r="C30" s="204"/>
      <c r="D30" s="151" t="str">
        <f>IFERROR(HLOOKUP(A$22,#REF!,SA_GRILLE_STEU!$A30+2,FALSE),"")</f>
        <v/>
      </c>
      <c r="E30" s="153" t="str">
        <f>IFERROR(HLOOKUP(A$22,#REF!,SA_GRILLE_STEU!$A30+2,FALSE),"")</f>
        <v/>
      </c>
      <c r="F30" s="188">
        <v>5</v>
      </c>
      <c r="G30" s="42" t="str">
        <f>IFERROR(HLOOKUP(F$22,#REF!,SA_GRILLE_STEU!$A30+2,FALSE),"")</f>
        <v/>
      </c>
      <c r="H30" s="204"/>
      <c r="I30" s="151" t="str">
        <f>IFERROR(HLOOKUP(F$22,#REF!,SA_GRILLE_STEU!$A30+2,FALSE),"")</f>
        <v/>
      </c>
      <c r="J30" s="153" t="str">
        <f>IFERROR(HLOOKUP(F$22,#REF!,SA_GRILLE_STEU!$A30+2,FALSE),"")</f>
        <v/>
      </c>
      <c r="K30" s="189">
        <v>5</v>
      </c>
      <c r="L30" s="45" t="str">
        <f>IFERROR(HLOOKUP(K$22,#REF!,SA_GRILLE_STEU!$A30+2,FALSE),"")</f>
        <v/>
      </c>
      <c r="M30" s="204"/>
      <c r="N30" s="151" t="str">
        <f>IFERROR(HLOOKUP(K$22,#REF!,SA_GRILLE_STEU!$A30+2,FALSE),"")</f>
        <v/>
      </c>
      <c r="O30" s="153" t="str">
        <f>IFERROR(HLOOKUP(K$22,#REF!,SA_GRILLE_STEU!$A30+2,FALSE),"")</f>
        <v/>
      </c>
      <c r="P30" s="189">
        <v>5</v>
      </c>
      <c r="Q30" s="45" t="str">
        <f>IFERROR(HLOOKUP(P$22,#REF!,SA_GRILLE_STEU!$A30+2,FALSE),"")</f>
        <v/>
      </c>
      <c r="R30" s="204"/>
      <c r="S30" s="151" t="str">
        <f>IFERROR(HLOOKUP(P$22,#REF!,SA_GRILLE_STEU!$A30+2,FALSE),"")</f>
        <v/>
      </c>
      <c r="T30" s="153" t="str">
        <f>IFERROR(HLOOKUP(P$22,#REF!,SA_GRILLE_STEU!$A30+2,FALSE),"")</f>
        <v/>
      </c>
      <c r="U30" s="189">
        <v>5</v>
      </c>
      <c r="V30" s="42" t="str">
        <f>IFERROR(HLOOKUP(U$22,#REF!,SA_GRILLE_STEU!$A30+2,FALSE),"")</f>
        <v/>
      </c>
      <c r="W30" s="204"/>
      <c r="X30" s="151" t="str">
        <f>IFERROR(HLOOKUP(U$22,#REF!,SA_GRILLE_STEU!$A30+2,FALSE),"")</f>
        <v/>
      </c>
      <c r="Y30" s="153" t="str">
        <f>IFERROR(HLOOKUP(U$22,#REF!,SA_GRILLE_STEU!$A30+2,FALSE),"")</f>
        <v/>
      </c>
      <c r="Z30" s="188">
        <v>5</v>
      </c>
      <c r="AA30" s="42" t="str">
        <f>IFERROR(HLOOKUP(Z$22,#REF!,SA_GRILLE_STEU!$A30+2,FALSE),"")</f>
        <v/>
      </c>
      <c r="AB30" s="204"/>
      <c r="AC30" s="151" t="str">
        <f>IFERROR(HLOOKUP(Z$22,#REF!,SA_GRILLE_STEU!$A30+2,FALSE),"")</f>
        <v/>
      </c>
      <c r="AD30" s="153" t="str">
        <f>IFERROR(HLOOKUP(Z$22,#REF!,SA_GRILLE_STEU!$A30+2,FALSE),"")</f>
        <v/>
      </c>
      <c r="AE30" s="188">
        <v>5</v>
      </c>
      <c r="AF30" s="42" t="str">
        <f>IFERROR(HLOOKUP(AE$22,#REF!,SA_GRILLE_STEU!$A30+2,FALSE),"")</f>
        <v/>
      </c>
      <c r="AG30" s="204"/>
      <c r="AH30" s="151" t="str">
        <f>IFERROR(HLOOKUP(AE$22,#REF!,SA_GRILLE_STEU!$A30+2,FALSE),"")</f>
        <v/>
      </c>
      <c r="AI30" s="153" t="str">
        <f>IFERROR(HLOOKUP(AE$22,#REF!,SA_GRILLE_STEU!$A30+2,FALSE),"")</f>
        <v/>
      </c>
      <c r="AJ30" s="188">
        <v>5</v>
      </c>
      <c r="AK30" s="48" t="str">
        <f>IFERROR(HLOOKUP(AJ$22,#REF!,SA_GRILLE_STEU!$A30+2,FALSE),"")</f>
        <v/>
      </c>
      <c r="AL30" s="215"/>
      <c r="AM30" s="151" t="str">
        <f>IFERROR(HLOOKUP(AJ$22,#REF!,SA_GRILLE_STEU!$A30+2,FALSE),"")</f>
        <v/>
      </c>
      <c r="AN30" s="153" t="str">
        <f>IFERROR(HLOOKUP(AJ$22,#REF!,SA_GRILLE_STEU!$A30+2,FALSE),"")</f>
        <v/>
      </c>
      <c r="AO30" s="188">
        <v>5</v>
      </c>
      <c r="AP30" s="42" t="str">
        <f>IFERROR(HLOOKUP(AO$22,#REF!,SA_GRILLE_STEU!$A30+2,FALSE),"")</f>
        <v/>
      </c>
      <c r="AQ30" s="204"/>
      <c r="AR30" s="151" t="str">
        <f>IFERROR(HLOOKUP(AO$22,#REF!,SA_GRILLE_STEU!$A30+2,FALSE),"")</f>
        <v/>
      </c>
      <c r="AS30" s="153" t="str">
        <f>IFERROR(HLOOKUP(AO$22,#REF!,SA_GRILLE_STEU!$A30+2,FALSE),"")</f>
        <v/>
      </c>
      <c r="AT30" s="188">
        <v>5</v>
      </c>
      <c r="AU30" s="42" t="str">
        <f>IFERROR(HLOOKUP(AT$22,#REF!,SA_GRILLE_STEU!$A30+2,FALSE),"")</f>
        <v/>
      </c>
      <c r="AV30" s="204"/>
      <c r="AW30" s="151" t="str">
        <f>IFERROR(HLOOKUP(AT$22,#REF!,SA_GRILLE_STEU!$A30+2,FALSE),"")</f>
        <v/>
      </c>
      <c r="AX30" s="153" t="str">
        <f>IFERROR(HLOOKUP(AT$22,#REF!,SA_GRILLE_STEU!$A30+2,FALSE),"")</f>
        <v/>
      </c>
      <c r="AY30" s="188">
        <v>5</v>
      </c>
      <c r="AZ30" s="48" t="str">
        <f>IFERROR(HLOOKUP(AY$22,#REF!,SA_GRILLE_STEU!$A30+2,FALSE),"")</f>
        <v/>
      </c>
      <c r="BA30" s="204"/>
      <c r="BB30" s="151" t="str">
        <f>IFERROR(HLOOKUP(AY$22,#REF!,SA_GRILLE_STEU!$A30+2,FALSE),"")</f>
        <v/>
      </c>
      <c r="BC30" s="153" t="str">
        <f>IFERROR(HLOOKUP(AY$22,#REF!,SA_GRILLE_STEU!$A30+2,FALSE),"")</f>
        <v/>
      </c>
      <c r="BD30" s="188">
        <v>5</v>
      </c>
      <c r="BE30" s="42" t="str">
        <f>IFERROR(HLOOKUP(BD$22,#REF!,SA_GRILLE_STEU!$A30+2,FALSE),"")</f>
        <v/>
      </c>
      <c r="BF30" s="204"/>
      <c r="BG30" s="155" t="str">
        <f>IFERROR(HLOOKUP(BD$22,#REF!,SA_GRILLE_STEU!$A30+2,FALSE),"")</f>
        <v/>
      </c>
      <c r="BH30" s="153" t="str">
        <f>IFERROR(HLOOKUP(BD$22,#REF!,SA_GRILLE_STEU!$A30+2,FALSE),"")</f>
        <v/>
      </c>
    </row>
    <row r="31" spans="1:60" s="187" customFormat="1" ht="36" customHeight="1" x14ac:dyDescent="0.4">
      <c r="A31" s="188">
        <v>6</v>
      </c>
      <c r="B31" s="45" t="str">
        <f>IFERROR(HLOOKUP(A$22,#REF!,SA_GRILLE_STEU!$A31+2,FALSE),"")</f>
        <v/>
      </c>
      <c r="C31" s="204"/>
      <c r="D31" s="151" t="str">
        <f>IFERROR(HLOOKUP(A$22,#REF!,SA_GRILLE_STEU!$A31+2,FALSE),"")</f>
        <v/>
      </c>
      <c r="E31" s="153" t="str">
        <f>IFERROR(HLOOKUP(A$22,#REF!,SA_GRILLE_STEU!$A31+2,FALSE),"")</f>
        <v/>
      </c>
      <c r="F31" s="188">
        <v>6</v>
      </c>
      <c r="G31" s="42" t="str">
        <f>IFERROR(HLOOKUP(F$22,#REF!,SA_GRILLE_STEU!$A31+2,FALSE),"")</f>
        <v/>
      </c>
      <c r="H31" s="204"/>
      <c r="I31" s="151" t="str">
        <f>IFERROR(HLOOKUP(F$22,#REF!,SA_GRILLE_STEU!$A31+2,FALSE),"")</f>
        <v/>
      </c>
      <c r="J31" s="153" t="str">
        <f>IFERROR(HLOOKUP(F$22,#REF!,SA_GRILLE_STEU!$A31+2,FALSE),"")</f>
        <v/>
      </c>
      <c r="K31" s="189">
        <v>6</v>
      </c>
      <c r="L31" s="45" t="str">
        <f>IFERROR(HLOOKUP(K$22,#REF!,SA_GRILLE_STEU!$A31+2,FALSE),"")</f>
        <v/>
      </c>
      <c r="M31" s="204"/>
      <c r="N31" s="151" t="str">
        <f>IFERROR(HLOOKUP(K$22,#REF!,SA_GRILLE_STEU!$A31+2,FALSE),"")</f>
        <v/>
      </c>
      <c r="O31" s="153" t="str">
        <f>IFERROR(HLOOKUP(K$22,#REF!,SA_GRILLE_STEU!$A31+2,FALSE),"")</f>
        <v/>
      </c>
      <c r="P31" s="189">
        <v>6</v>
      </c>
      <c r="Q31" s="45" t="str">
        <f>IFERROR(HLOOKUP(P$22,#REF!,SA_GRILLE_STEU!$A31+2,FALSE),"")</f>
        <v/>
      </c>
      <c r="R31" s="204"/>
      <c r="S31" s="151" t="str">
        <f>IFERROR(HLOOKUP(P$22,#REF!,SA_GRILLE_STEU!$A31+2,FALSE),"")</f>
        <v/>
      </c>
      <c r="T31" s="153" t="str">
        <f>IFERROR(HLOOKUP(P$22,#REF!,SA_GRILLE_STEU!$A31+2,FALSE),"")</f>
        <v/>
      </c>
      <c r="U31" s="189">
        <v>6</v>
      </c>
      <c r="V31" s="42" t="str">
        <f>IFERROR(HLOOKUP(U$22,#REF!,SA_GRILLE_STEU!$A31+2,FALSE),"")</f>
        <v/>
      </c>
      <c r="W31" s="204"/>
      <c r="X31" s="151" t="str">
        <f>IFERROR(HLOOKUP(U$22,#REF!,SA_GRILLE_STEU!$A31+2,FALSE),"")</f>
        <v/>
      </c>
      <c r="Y31" s="153" t="str">
        <f>IFERROR(HLOOKUP(U$22,#REF!,SA_GRILLE_STEU!$A31+2,FALSE),"")</f>
        <v/>
      </c>
      <c r="Z31" s="188">
        <v>6</v>
      </c>
      <c r="AA31" s="42" t="str">
        <f>IFERROR(HLOOKUP(Z$22,#REF!,SA_GRILLE_STEU!$A31+2,FALSE),"")</f>
        <v/>
      </c>
      <c r="AB31" s="204"/>
      <c r="AC31" s="151" t="str">
        <f>IFERROR(HLOOKUP(Z$22,#REF!,SA_GRILLE_STEU!$A31+2,FALSE),"")</f>
        <v/>
      </c>
      <c r="AD31" s="153" t="str">
        <f>IFERROR(HLOOKUP(Z$22,#REF!,SA_GRILLE_STEU!$A31+2,FALSE),"")</f>
        <v/>
      </c>
      <c r="AE31" s="188">
        <v>6</v>
      </c>
      <c r="AF31" s="42" t="str">
        <f>IFERROR(HLOOKUP(AE$22,#REF!,SA_GRILLE_STEU!$A31+2,FALSE),"")</f>
        <v/>
      </c>
      <c r="AG31" s="204"/>
      <c r="AH31" s="151" t="str">
        <f>IFERROR(HLOOKUP(AE$22,#REF!,SA_GRILLE_STEU!$A31+2,FALSE),"")</f>
        <v/>
      </c>
      <c r="AI31" s="153" t="str">
        <f>IFERROR(HLOOKUP(AE$22,#REF!,SA_GRILLE_STEU!$A31+2,FALSE),"")</f>
        <v/>
      </c>
      <c r="AJ31" s="188">
        <v>6</v>
      </c>
      <c r="AK31" s="48" t="str">
        <f>IFERROR(HLOOKUP(AJ$22,#REF!,SA_GRILLE_STEU!$A31+2,FALSE),"")</f>
        <v/>
      </c>
      <c r="AL31" s="215"/>
      <c r="AM31" s="151" t="str">
        <f>IFERROR(HLOOKUP(AJ$22,#REF!,SA_GRILLE_STEU!$A31+2,FALSE),"")</f>
        <v/>
      </c>
      <c r="AN31" s="153" t="str">
        <f>IFERROR(HLOOKUP(AJ$22,#REF!,SA_GRILLE_STEU!$A31+2,FALSE),"")</f>
        <v/>
      </c>
      <c r="AO31" s="188">
        <v>6</v>
      </c>
      <c r="AP31" s="42" t="str">
        <f>IFERROR(HLOOKUP(AO$22,#REF!,SA_GRILLE_STEU!$A31+2,FALSE),"")</f>
        <v/>
      </c>
      <c r="AQ31" s="204"/>
      <c r="AR31" s="151" t="str">
        <f>IFERROR(HLOOKUP(AO$22,#REF!,SA_GRILLE_STEU!$A31+2,FALSE),"")</f>
        <v/>
      </c>
      <c r="AS31" s="153" t="str">
        <f>IFERROR(HLOOKUP(AO$22,#REF!,SA_GRILLE_STEU!$A31+2,FALSE),"")</f>
        <v/>
      </c>
      <c r="AT31" s="188">
        <v>6</v>
      </c>
      <c r="AU31" s="42" t="str">
        <f>IFERROR(HLOOKUP(AT$22,#REF!,SA_GRILLE_STEU!$A31+2,FALSE),"")</f>
        <v/>
      </c>
      <c r="AV31" s="204"/>
      <c r="AW31" s="151" t="str">
        <f>IFERROR(HLOOKUP(AT$22,#REF!,SA_GRILLE_STEU!$A31+2,FALSE),"")</f>
        <v/>
      </c>
      <c r="AX31" s="153" t="str">
        <f>IFERROR(HLOOKUP(AT$22,#REF!,SA_GRILLE_STEU!$A31+2,FALSE),"")</f>
        <v/>
      </c>
      <c r="AY31" s="188">
        <v>6</v>
      </c>
      <c r="AZ31" s="48" t="str">
        <f>IFERROR(HLOOKUP(AY$22,#REF!,SA_GRILLE_STEU!$A31+2,FALSE),"")</f>
        <v/>
      </c>
      <c r="BA31" s="204"/>
      <c r="BB31" s="151" t="str">
        <f>IFERROR(HLOOKUP(AY$22,#REF!,SA_GRILLE_STEU!$A31+2,FALSE),"")</f>
        <v/>
      </c>
      <c r="BC31" s="153" t="str">
        <f>IFERROR(HLOOKUP(AY$22,#REF!,SA_GRILLE_STEU!$A31+2,FALSE),"")</f>
        <v/>
      </c>
      <c r="BD31" s="188">
        <v>6</v>
      </c>
      <c r="BE31" s="42" t="str">
        <f>IFERROR(HLOOKUP(BD$22,#REF!,SA_GRILLE_STEU!$A31+2,FALSE),"")</f>
        <v/>
      </c>
      <c r="BF31" s="204"/>
      <c r="BG31" s="155" t="str">
        <f>IFERROR(HLOOKUP(BD$22,#REF!,SA_GRILLE_STEU!$A31+2,FALSE),"")</f>
        <v/>
      </c>
      <c r="BH31" s="153" t="str">
        <f>IFERROR(HLOOKUP(BD$22,#REF!,SA_GRILLE_STEU!$A31+2,FALSE),"")</f>
        <v/>
      </c>
    </row>
    <row r="32" spans="1:60" s="187" customFormat="1" ht="20.100000000000001" customHeight="1" x14ac:dyDescent="0.4">
      <c r="A32" s="188">
        <v>7</v>
      </c>
      <c r="B32" s="45" t="str">
        <f>IFERROR(HLOOKUP(A$22,#REF!,SA_GRILLE_STEU!$A32+2,FALSE),"")</f>
        <v/>
      </c>
      <c r="C32" s="204"/>
      <c r="D32" s="151" t="str">
        <f>IFERROR(HLOOKUP(A$22,#REF!,SA_GRILLE_STEU!$A32+2,FALSE),"")</f>
        <v/>
      </c>
      <c r="E32" s="153" t="str">
        <f>IFERROR(HLOOKUP(A$22,#REF!,SA_GRILLE_STEU!$A32+2,FALSE),"")</f>
        <v/>
      </c>
      <c r="F32" s="188">
        <v>7</v>
      </c>
      <c r="G32" s="42" t="str">
        <f>IFERROR(HLOOKUP(F$22,#REF!,SA_GRILLE_STEU!$A32+2,FALSE),"")</f>
        <v/>
      </c>
      <c r="H32" s="204"/>
      <c r="I32" s="151" t="str">
        <f>IFERROR(HLOOKUP(F$22,#REF!,SA_GRILLE_STEU!$A32+2,FALSE),"")</f>
        <v/>
      </c>
      <c r="J32" s="153" t="str">
        <f>IFERROR(HLOOKUP(F$22,#REF!,SA_GRILLE_STEU!$A32+2,FALSE),"")</f>
        <v/>
      </c>
      <c r="K32" s="189">
        <v>7</v>
      </c>
      <c r="L32" s="45" t="str">
        <f>IFERROR(HLOOKUP(K$22,#REF!,SA_GRILLE_STEU!$A32+2,FALSE),"")</f>
        <v/>
      </c>
      <c r="M32" s="204"/>
      <c r="N32" s="151" t="str">
        <f>IFERROR(HLOOKUP(K$22,#REF!,SA_GRILLE_STEU!$A32+2,FALSE),"")</f>
        <v/>
      </c>
      <c r="O32" s="153" t="str">
        <f>IFERROR(HLOOKUP(K$22,#REF!,SA_GRILLE_STEU!$A32+2,FALSE),"")</f>
        <v/>
      </c>
      <c r="P32" s="189">
        <v>7</v>
      </c>
      <c r="Q32" s="45" t="str">
        <f>IFERROR(HLOOKUP(P$22,#REF!,SA_GRILLE_STEU!$A32+2,FALSE),"")</f>
        <v/>
      </c>
      <c r="R32" s="204"/>
      <c r="S32" s="151" t="str">
        <f>IFERROR(HLOOKUP(P$22,#REF!,SA_GRILLE_STEU!$A32+2,FALSE),"")</f>
        <v/>
      </c>
      <c r="T32" s="153" t="str">
        <f>IFERROR(HLOOKUP(P$22,#REF!,SA_GRILLE_STEU!$A32+2,FALSE),"")</f>
        <v/>
      </c>
      <c r="U32" s="189">
        <v>7</v>
      </c>
      <c r="V32" s="42" t="str">
        <f>IFERROR(HLOOKUP(U$22,#REF!,SA_GRILLE_STEU!$A32+2,FALSE),"")</f>
        <v/>
      </c>
      <c r="W32" s="204"/>
      <c r="X32" s="151" t="str">
        <f>IFERROR(HLOOKUP(U$22,#REF!,SA_GRILLE_STEU!$A32+2,FALSE),"")</f>
        <v/>
      </c>
      <c r="Y32" s="153" t="str">
        <f>IFERROR(HLOOKUP(U$22,#REF!,SA_GRILLE_STEU!$A32+2,FALSE),"")</f>
        <v/>
      </c>
      <c r="Z32" s="188">
        <v>7</v>
      </c>
      <c r="AA32" s="42" t="str">
        <f>IFERROR(HLOOKUP(Z$22,#REF!,SA_GRILLE_STEU!$A32+2,FALSE),"")</f>
        <v/>
      </c>
      <c r="AB32" s="204"/>
      <c r="AC32" s="151" t="str">
        <f>IFERROR(HLOOKUP(Z$22,#REF!,SA_GRILLE_STEU!$A32+2,FALSE),"")</f>
        <v/>
      </c>
      <c r="AD32" s="153" t="str">
        <f>IFERROR(HLOOKUP(Z$22,#REF!,SA_GRILLE_STEU!$A32+2,FALSE),"")</f>
        <v/>
      </c>
      <c r="AE32" s="188">
        <v>7</v>
      </c>
      <c r="AF32" s="42" t="str">
        <f>IFERROR(HLOOKUP(AE$22,#REF!,SA_GRILLE_STEU!$A32+2,FALSE),"")</f>
        <v/>
      </c>
      <c r="AG32" s="204"/>
      <c r="AH32" s="151" t="str">
        <f>IFERROR(HLOOKUP(AE$22,#REF!,SA_GRILLE_STEU!$A32+2,FALSE),"")</f>
        <v/>
      </c>
      <c r="AI32" s="153" t="str">
        <f>IFERROR(HLOOKUP(AE$22,#REF!,SA_GRILLE_STEU!$A32+2,FALSE),"")</f>
        <v/>
      </c>
      <c r="AJ32" s="188">
        <v>7</v>
      </c>
      <c r="AK32" s="48" t="str">
        <f>IFERROR(HLOOKUP(AJ$22,#REF!,SA_GRILLE_STEU!$A32+2,FALSE),"")</f>
        <v/>
      </c>
      <c r="AL32" s="215"/>
      <c r="AM32" s="151" t="str">
        <f>IFERROR(HLOOKUP(AJ$22,#REF!,SA_GRILLE_STEU!$A32+2,FALSE),"")</f>
        <v/>
      </c>
      <c r="AN32" s="153" t="str">
        <f>IFERROR(HLOOKUP(AJ$22,#REF!,SA_GRILLE_STEU!$A32+2,FALSE),"")</f>
        <v/>
      </c>
      <c r="AO32" s="188">
        <v>7</v>
      </c>
      <c r="AP32" s="42" t="str">
        <f>IFERROR(HLOOKUP(AO$22,#REF!,SA_GRILLE_STEU!$A32+2,FALSE),"")</f>
        <v/>
      </c>
      <c r="AQ32" s="204"/>
      <c r="AR32" s="151" t="str">
        <f>IFERROR(HLOOKUP(AO$22,#REF!,SA_GRILLE_STEU!$A32+2,FALSE),"")</f>
        <v/>
      </c>
      <c r="AS32" s="153" t="str">
        <f>IFERROR(HLOOKUP(AO$22,#REF!,SA_GRILLE_STEU!$A32+2,FALSE),"")</f>
        <v/>
      </c>
      <c r="AT32" s="188">
        <v>7</v>
      </c>
      <c r="AU32" s="42" t="str">
        <f>IFERROR(HLOOKUP(AT$22,#REF!,SA_GRILLE_STEU!$A32+2,FALSE),"")</f>
        <v/>
      </c>
      <c r="AV32" s="204"/>
      <c r="AW32" s="151" t="str">
        <f>IFERROR(HLOOKUP(AT$22,#REF!,SA_GRILLE_STEU!$A32+2,FALSE),"")</f>
        <v/>
      </c>
      <c r="AX32" s="153" t="str">
        <f>IFERROR(HLOOKUP(AT$22,#REF!,SA_GRILLE_STEU!$A32+2,FALSE),"")</f>
        <v/>
      </c>
      <c r="AY32" s="188">
        <v>7</v>
      </c>
      <c r="AZ32" s="48" t="str">
        <f>IFERROR(HLOOKUP(AY$22,#REF!,SA_GRILLE_STEU!$A32+2,FALSE),"")</f>
        <v/>
      </c>
      <c r="BA32" s="204"/>
      <c r="BB32" s="151" t="str">
        <f>IFERROR(HLOOKUP(AY$22,#REF!,SA_GRILLE_STEU!$A32+2,FALSE),"")</f>
        <v/>
      </c>
      <c r="BC32" s="153" t="str">
        <f>IFERROR(HLOOKUP(AY$22,#REF!,SA_GRILLE_STEU!$A32+2,FALSE),"")</f>
        <v/>
      </c>
      <c r="BD32" s="188">
        <v>7</v>
      </c>
      <c r="BE32" s="42" t="str">
        <f>IFERROR(HLOOKUP(BD$22,#REF!,SA_GRILLE_STEU!$A32+2,FALSE),"")</f>
        <v/>
      </c>
      <c r="BF32" s="204"/>
      <c r="BG32" s="155" t="str">
        <f>IFERROR(HLOOKUP(BD$22,#REF!,SA_GRILLE_STEU!$A32+2,FALSE),"")</f>
        <v/>
      </c>
      <c r="BH32" s="153" t="str">
        <f>IFERROR(HLOOKUP(BD$22,#REF!,SA_GRILLE_STEU!$A32+2,FALSE),"")</f>
        <v/>
      </c>
    </row>
    <row r="33" spans="1:60" s="187" customFormat="1" ht="20.100000000000001" customHeight="1" x14ac:dyDescent="0.4">
      <c r="A33" s="188">
        <v>8</v>
      </c>
      <c r="B33" s="45" t="str">
        <f>IFERROR(HLOOKUP(A$22,#REF!,SA_GRILLE_STEU!$A33+2,FALSE),"")</f>
        <v/>
      </c>
      <c r="C33" s="204"/>
      <c r="D33" s="151" t="str">
        <f>IFERROR(HLOOKUP(A$22,#REF!,SA_GRILLE_STEU!$A33+2,FALSE),"")</f>
        <v/>
      </c>
      <c r="E33" s="153" t="str">
        <f>IFERROR(HLOOKUP(A$22,#REF!,SA_GRILLE_STEU!$A33+2,FALSE),"")</f>
        <v/>
      </c>
      <c r="F33" s="188">
        <v>8</v>
      </c>
      <c r="G33" s="42" t="str">
        <f>IFERROR(HLOOKUP(F$22,#REF!,SA_GRILLE_STEU!$A33+2,FALSE),"")</f>
        <v/>
      </c>
      <c r="H33" s="204"/>
      <c r="I33" s="151" t="str">
        <f>IFERROR(HLOOKUP(F$22,#REF!,SA_GRILLE_STEU!$A33+2,FALSE),"")</f>
        <v/>
      </c>
      <c r="J33" s="153" t="str">
        <f>IFERROR(HLOOKUP(F$22,#REF!,SA_GRILLE_STEU!$A33+2,FALSE),"")</f>
        <v/>
      </c>
      <c r="K33" s="189">
        <v>8</v>
      </c>
      <c r="L33" s="45" t="str">
        <f>IFERROR(HLOOKUP(K$22,#REF!,SA_GRILLE_STEU!$A33+2,FALSE),"")</f>
        <v/>
      </c>
      <c r="M33" s="204"/>
      <c r="N33" s="151" t="str">
        <f>IFERROR(HLOOKUP(K$22,#REF!,SA_GRILLE_STEU!$A33+2,FALSE),"")</f>
        <v/>
      </c>
      <c r="O33" s="153" t="str">
        <f>IFERROR(HLOOKUP(K$22,#REF!,SA_GRILLE_STEU!$A33+2,FALSE),"")</f>
        <v/>
      </c>
      <c r="P33" s="189">
        <v>8</v>
      </c>
      <c r="Q33" s="45" t="str">
        <f>IFERROR(HLOOKUP(P$22,#REF!,SA_GRILLE_STEU!$A33+2,FALSE),"")</f>
        <v/>
      </c>
      <c r="R33" s="204"/>
      <c r="S33" s="151" t="str">
        <f>IFERROR(HLOOKUP(P$22,#REF!,SA_GRILLE_STEU!$A33+2,FALSE),"")</f>
        <v/>
      </c>
      <c r="T33" s="153" t="str">
        <f>IFERROR(HLOOKUP(P$22,#REF!,SA_GRILLE_STEU!$A33+2,FALSE),"")</f>
        <v/>
      </c>
      <c r="U33" s="189">
        <v>8</v>
      </c>
      <c r="V33" s="42" t="str">
        <f>IFERROR(HLOOKUP(U$22,#REF!,SA_GRILLE_STEU!$A33+2,FALSE),"")</f>
        <v/>
      </c>
      <c r="W33" s="204"/>
      <c r="X33" s="151" t="str">
        <f>IFERROR(HLOOKUP(U$22,#REF!,SA_GRILLE_STEU!$A33+2,FALSE),"")</f>
        <v/>
      </c>
      <c r="Y33" s="153" t="str">
        <f>IFERROR(HLOOKUP(U$22,#REF!,SA_GRILLE_STEU!$A33+2,FALSE),"")</f>
        <v/>
      </c>
      <c r="Z33" s="188">
        <v>8</v>
      </c>
      <c r="AA33" s="42" t="str">
        <f>IFERROR(HLOOKUP(Z$22,#REF!,SA_GRILLE_STEU!$A33+2,FALSE),"")</f>
        <v/>
      </c>
      <c r="AB33" s="204"/>
      <c r="AC33" s="151" t="str">
        <f>IFERROR(HLOOKUP(Z$22,#REF!,SA_GRILLE_STEU!$A33+2,FALSE),"")</f>
        <v/>
      </c>
      <c r="AD33" s="153" t="str">
        <f>IFERROR(HLOOKUP(Z$22,#REF!,SA_GRILLE_STEU!$A33+2,FALSE),"")</f>
        <v/>
      </c>
      <c r="AE33" s="188">
        <v>8</v>
      </c>
      <c r="AF33" s="42" t="str">
        <f>IFERROR(HLOOKUP(AE$22,#REF!,SA_GRILLE_STEU!$A33+2,FALSE),"")</f>
        <v/>
      </c>
      <c r="AG33" s="204"/>
      <c r="AH33" s="151" t="str">
        <f>IFERROR(HLOOKUP(AE$22,#REF!,SA_GRILLE_STEU!$A33+2,FALSE),"")</f>
        <v/>
      </c>
      <c r="AI33" s="153" t="str">
        <f>IFERROR(HLOOKUP(AE$22,#REF!,SA_GRILLE_STEU!$A33+2,FALSE),"")</f>
        <v/>
      </c>
      <c r="AJ33" s="188">
        <v>8</v>
      </c>
      <c r="AK33" s="48" t="str">
        <f>IFERROR(HLOOKUP(AJ$22,#REF!,SA_GRILLE_STEU!$A33+2,FALSE),"")</f>
        <v/>
      </c>
      <c r="AL33" s="215"/>
      <c r="AM33" s="151" t="str">
        <f>IFERROR(HLOOKUP(AJ$22,#REF!,SA_GRILLE_STEU!$A33+2,FALSE),"")</f>
        <v/>
      </c>
      <c r="AN33" s="153" t="str">
        <f>IFERROR(HLOOKUP(AJ$22,#REF!,SA_GRILLE_STEU!$A33+2,FALSE),"")</f>
        <v/>
      </c>
      <c r="AO33" s="188">
        <v>8</v>
      </c>
      <c r="AP33" s="42" t="str">
        <f>IFERROR(HLOOKUP(AO$22,#REF!,SA_GRILLE_STEU!$A33+2,FALSE),"")</f>
        <v/>
      </c>
      <c r="AQ33" s="204"/>
      <c r="AR33" s="151" t="str">
        <f>IFERROR(HLOOKUP(AO$22,#REF!,SA_GRILLE_STEU!$A33+2,FALSE),"")</f>
        <v/>
      </c>
      <c r="AS33" s="153" t="str">
        <f>IFERROR(HLOOKUP(AO$22,#REF!,SA_GRILLE_STEU!$A33+2,FALSE),"")</f>
        <v/>
      </c>
      <c r="AT33" s="188">
        <v>8</v>
      </c>
      <c r="AU33" s="42" t="str">
        <f>IFERROR(HLOOKUP(AT$22,#REF!,SA_GRILLE_STEU!$A33+2,FALSE),"")</f>
        <v/>
      </c>
      <c r="AV33" s="204"/>
      <c r="AW33" s="151" t="str">
        <f>IFERROR(HLOOKUP(AT$22,#REF!,SA_GRILLE_STEU!$A33+2,FALSE),"")</f>
        <v/>
      </c>
      <c r="AX33" s="153" t="str">
        <f>IFERROR(HLOOKUP(AT$22,#REF!,SA_GRILLE_STEU!$A33+2,FALSE),"")</f>
        <v/>
      </c>
      <c r="AY33" s="188">
        <v>8</v>
      </c>
      <c r="AZ33" s="48" t="str">
        <f>IFERROR(HLOOKUP(AY$22,#REF!,SA_GRILLE_STEU!$A33+2,FALSE),"")</f>
        <v/>
      </c>
      <c r="BA33" s="204"/>
      <c r="BB33" s="151" t="str">
        <f>IFERROR(HLOOKUP(AY$22,#REF!,SA_GRILLE_STEU!$A33+2,FALSE),"")</f>
        <v/>
      </c>
      <c r="BC33" s="153" t="str">
        <f>IFERROR(HLOOKUP(AY$22,#REF!,SA_GRILLE_STEU!$A33+2,FALSE),"")</f>
        <v/>
      </c>
      <c r="BD33" s="188">
        <v>8</v>
      </c>
      <c r="BE33" s="42" t="str">
        <f>IFERROR(HLOOKUP(BD$22,#REF!,SA_GRILLE_STEU!$A33+2,FALSE),"")</f>
        <v/>
      </c>
      <c r="BF33" s="204"/>
      <c r="BG33" s="155" t="str">
        <f>IFERROR(HLOOKUP(BD$22,#REF!,SA_GRILLE_STEU!$A33+2,FALSE),"")</f>
        <v/>
      </c>
      <c r="BH33" s="153" t="str">
        <f>IFERROR(HLOOKUP(BD$22,#REF!,SA_GRILLE_STEU!$A33+2,FALSE),"")</f>
        <v/>
      </c>
    </row>
    <row r="34" spans="1:60" s="187" customFormat="1" ht="20.100000000000001" customHeight="1" x14ac:dyDescent="0.4">
      <c r="A34" s="188">
        <v>9</v>
      </c>
      <c r="B34" s="45" t="str">
        <f>IFERROR(HLOOKUP(A$22,#REF!,SA_GRILLE_STEU!$A34+2,FALSE),"")</f>
        <v/>
      </c>
      <c r="C34" s="204"/>
      <c r="D34" s="151" t="str">
        <f>IFERROR(HLOOKUP(A$22,#REF!,SA_GRILLE_STEU!$A34+2,FALSE),"")</f>
        <v/>
      </c>
      <c r="E34" s="153" t="str">
        <f>IFERROR(HLOOKUP(A$22,#REF!,SA_GRILLE_STEU!$A34+2,FALSE),"")</f>
        <v/>
      </c>
      <c r="F34" s="188">
        <v>9</v>
      </c>
      <c r="G34" s="42" t="str">
        <f>IFERROR(HLOOKUP(F$22,#REF!,SA_GRILLE_STEU!$A34+2,FALSE),"")</f>
        <v/>
      </c>
      <c r="H34" s="204"/>
      <c r="I34" s="151" t="str">
        <f>IFERROR(HLOOKUP(F$22,#REF!,SA_GRILLE_STEU!$A34+2,FALSE),"")</f>
        <v/>
      </c>
      <c r="J34" s="153" t="str">
        <f>IFERROR(HLOOKUP(F$22,#REF!,SA_GRILLE_STEU!$A34+2,FALSE),"")</f>
        <v/>
      </c>
      <c r="K34" s="189">
        <v>9</v>
      </c>
      <c r="L34" s="45" t="str">
        <f>IFERROR(HLOOKUP(K$22,#REF!,SA_GRILLE_STEU!$A34+2,FALSE),"")</f>
        <v/>
      </c>
      <c r="M34" s="204"/>
      <c r="N34" s="151" t="str">
        <f>IFERROR(HLOOKUP(K$22,#REF!,SA_GRILLE_STEU!$A34+2,FALSE),"")</f>
        <v/>
      </c>
      <c r="O34" s="153" t="str">
        <f>IFERROR(HLOOKUP(K$22,#REF!,SA_GRILLE_STEU!$A34+2,FALSE),"")</f>
        <v/>
      </c>
      <c r="P34" s="189">
        <v>9</v>
      </c>
      <c r="Q34" s="45" t="str">
        <f>IFERROR(HLOOKUP(P$22,#REF!,SA_GRILLE_STEU!$A34+2,FALSE),"")</f>
        <v/>
      </c>
      <c r="R34" s="204"/>
      <c r="S34" s="151" t="str">
        <f>IFERROR(HLOOKUP(P$22,#REF!,SA_GRILLE_STEU!$A34+2,FALSE),"")</f>
        <v/>
      </c>
      <c r="T34" s="153" t="str">
        <f>IFERROR(HLOOKUP(P$22,#REF!,SA_GRILLE_STEU!$A34+2,FALSE),"")</f>
        <v/>
      </c>
      <c r="U34" s="189">
        <v>9</v>
      </c>
      <c r="V34" s="42" t="str">
        <f>IFERROR(HLOOKUP(U$22,#REF!,SA_GRILLE_STEU!$A34+2,FALSE),"")</f>
        <v/>
      </c>
      <c r="W34" s="204"/>
      <c r="X34" s="151" t="str">
        <f>IFERROR(HLOOKUP(U$22,#REF!,SA_GRILLE_STEU!$A34+2,FALSE),"")</f>
        <v/>
      </c>
      <c r="Y34" s="153" t="str">
        <f>IFERROR(HLOOKUP(U$22,#REF!,SA_GRILLE_STEU!$A34+2,FALSE),"")</f>
        <v/>
      </c>
      <c r="Z34" s="188">
        <v>9</v>
      </c>
      <c r="AA34" s="42" t="str">
        <f>IFERROR(HLOOKUP(Z$22,#REF!,SA_GRILLE_STEU!$A34+2,FALSE),"")</f>
        <v/>
      </c>
      <c r="AB34" s="204"/>
      <c r="AC34" s="151" t="str">
        <f>IFERROR(HLOOKUP(Z$22,#REF!,SA_GRILLE_STEU!$A34+2,FALSE),"")</f>
        <v/>
      </c>
      <c r="AD34" s="153" t="str">
        <f>IFERROR(HLOOKUP(Z$22,#REF!,SA_GRILLE_STEU!$A34+2,FALSE),"")</f>
        <v/>
      </c>
      <c r="AE34" s="188">
        <v>9</v>
      </c>
      <c r="AF34" s="42" t="str">
        <f>IFERROR(HLOOKUP(AE$22,#REF!,SA_GRILLE_STEU!$A34+2,FALSE),"")</f>
        <v/>
      </c>
      <c r="AG34" s="204"/>
      <c r="AH34" s="151" t="str">
        <f>IFERROR(HLOOKUP(AE$22,#REF!,SA_GRILLE_STEU!$A34+2,FALSE),"")</f>
        <v/>
      </c>
      <c r="AI34" s="153" t="str">
        <f>IFERROR(HLOOKUP(AE$22,#REF!,SA_GRILLE_STEU!$A34+2,FALSE),"")</f>
        <v/>
      </c>
      <c r="AJ34" s="188">
        <v>9</v>
      </c>
      <c r="AK34" s="48" t="str">
        <f>IFERROR(HLOOKUP(AJ$22,#REF!,SA_GRILLE_STEU!$A34+2,FALSE),"")</f>
        <v/>
      </c>
      <c r="AL34" s="215"/>
      <c r="AM34" s="151" t="str">
        <f>IFERROR(HLOOKUP(AJ$22,#REF!,SA_GRILLE_STEU!$A34+2,FALSE),"")</f>
        <v/>
      </c>
      <c r="AN34" s="153" t="str">
        <f>IFERROR(HLOOKUP(AJ$22,#REF!,SA_GRILLE_STEU!$A34+2,FALSE),"")</f>
        <v/>
      </c>
      <c r="AO34" s="188">
        <v>9</v>
      </c>
      <c r="AP34" s="42" t="str">
        <f>IFERROR(HLOOKUP(AO$22,#REF!,SA_GRILLE_STEU!$A34+2,FALSE),"")</f>
        <v/>
      </c>
      <c r="AQ34" s="204"/>
      <c r="AR34" s="151" t="str">
        <f>IFERROR(HLOOKUP(AO$22,#REF!,SA_GRILLE_STEU!$A34+2,FALSE),"")</f>
        <v/>
      </c>
      <c r="AS34" s="153" t="str">
        <f>IFERROR(HLOOKUP(AO$22,#REF!,SA_GRILLE_STEU!$A34+2,FALSE),"")</f>
        <v/>
      </c>
      <c r="AT34" s="188">
        <v>9</v>
      </c>
      <c r="AU34" s="42" t="str">
        <f>IFERROR(HLOOKUP(AT$22,#REF!,SA_GRILLE_STEU!$A34+2,FALSE),"")</f>
        <v/>
      </c>
      <c r="AV34" s="204"/>
      <c r="AW34" s="151" t="str">
        <f>IFERROR(HLOOKUP(AT$22,#REF!,SA_GRILLE_STEU!$A34+2,FALSE),"")</f>
        <v/>
      </c>
      <c r="AX34" s="153" t="str">
        <f>IFERROR(HLOOKUP(AT$22,#REF!,SA_GRILLE_STEU!$A34+2,FALSE),"")</f>
        <v/>
      </c>
      <c r="AY34" s="188">
        <v>9</v>
      </c>
      <c r="AZ34" s="48" t="str">
        <f>IFERROR(HLOOKUP(AY$22,#REF!,SA_GRILLE_STEU!$A34+2,FALSE),"")</f>
        <v/>
      </c>
      <c r="BA34" s="204"/>
      <c r="BB34" s="151" t="str">
        <f>IFERROR(HLOOKUP(AY$22,#REF!,SA_GRILLE_STEU!$A34+2,FALSE),"")</f>
        <v/>
      </c>
      <c r="BC34" s="153" t="str">
        <f>IFERROR(HLOOKUP(AY$22,#REF!,SA_GRILLE_STEU!$A34+2,FALSE),"")</f>
        <v/>
      </c>
      <c r="BD34" s="188">
        <v>9</v>
      </c>
      <c r="BE34" s="42" t="str">
        <f>IFERROR(HLOOKUP(BD$22,#REF!,SA_GRILLE_STEU!$A34+2,FALSE),"")</f>
        <v/>
      </c>
      <c r="BF34" s="204"/>
      <c r="BG34" s="155" t="str">
        <f>IFERROR(HLOOKUP(BD$22,#REF!,SA_GRILLE_STEU!$A34+2,FALSE),"")</f>
        <v/>
      </c>
      <c r="BH34" s="153" t="str">
        <f>IFERROR(HLOOKUP(BD$22,#REF!,SA_GRILLE_STEU!$A34+2,FALSE),"")</f>
        <v/>
      </c>
    </row>
    <row r="35" spans="1:60" s="187" customFormat="1" ht="16.5" customHeight="1" x14ac:dyDescent="0.4">
      <c r="A35" s="190"/>
      <c r="B35" s="46"/>
      <c r="C35" s="204"/>
      <c r="D35" s="191"/>
      <c r="E35" s="153"/>
      <c r="F35" s="190"/>
      <c r="G35" s="46"/>
      <c r="H35" s="204"/>
      <c r="I35" s="191"/>
      <c r="J35" s="153"/>
      <c r="K35" s="192"/>
      <c r="L35" s="46"/>
      <c r="M35" s="205"/>
      <c r="N35" s="191"/>
      <c r="O35" s="153"/>
      <c r="P35" s="192"/>
      <c r="Q35" s="46"/>
      <c r="R35" s="205"/>
      <c r="S35" s="191"/>
      <c r="T35" s="153"/>
      <c r="U35" s="193"/>
      <c r="V35" s="46"/>
      <c r="W35" s="205"/>
      <c r="X35" s="191"/>
      <c r="Y35" s="153"/>
      <c r="Z35" s="194"/>
      <c r="AA35" s="46"/>
      <c r="AB35" s="205"/>
      <c r="AC35" s="191"/>
      <c r="AD35" s="153"/>
      <c r="AE35" s="194"/>
      <c r="AF35" s="46"/>
      <c r="AG35" s="205"/>
      <c r="AH35" s="191"/>
      <c r="AI35" s="153"/>
      <c r="AJ35" s="194"/>
      <c r="AK35" s="49"/>
      <c r="AL35" s="216"/>
      <c r="AM35" s="191"/>
      <c r="AN35" s="153"/>
      <c r="AO35" s="194"/>
      <c r="AP35" s="46"/>
      <c r="AQ35" s="205"/>
      <c r="AR35" s="191"/>
      <c r="AS35" s="153"/>
      <c r="AT35" s="194"/>
      <c r="AU35" s="46"/>
      <c r="AV35" s="205"/>
      <c r="AW35" s="191"/>
      <c r="AX35" s="153"/>
      <c r="AY35" s="194"/>
      <c r="AZ35" s="49"/>
      <c r="BA35" s="205"/>
      <c r="BB35" s="191"/>
      <c r="BC35" s="153"/>
      <c r="BD35" s="194"/>
      <c r="BE35" s="46"/>
      <c r="BF35" s="205"/>
      <c r="BG35" s="195"/>
      <c r="BH35" s="153"/>
    </row>
    <row r="36" spans="1:60" ht="25.5" customHeight="1" x14ac:dyDescent="0.4">
      <c r="A36" s="314" t="s">
        <v>49</v>
      </c>
      <c r="B36" s="315"/>
      <c r="C36" s="177" t="s">
        <v>50</v>
      </c>
      <c r="D36" s="178" t="s">
        <v>51</v>
      </c>
      <c r="E36" s="196"/>
      <c r="F36" s="314" t="s">
        <v>49</v>
      </c>
      <c r="G36" s="315"/>
      <c r="H36" s="177" t="s">
        <v>50</v>
      </c>
      <c r="I36" s="178" t="s">
        <v>51</v>
      </c>
      <c r="J36" s="196"/>
      <c r="K36" s="314" t="s">
        <v>49</v>
      </c>
      <c r="L36" s="315"/>
      <c r="M36" s="177" t="s">
        <v>50</v>
      </c>
      <c r="N36" s="178" t="s">
        <v>51</v>
      </c>
      <c r="O36" s="196"/>
      <c r="P36" s="314" t="s">
        <v>49</v>
      </c>
      <c r="Q36" s="315"/>
      <c r="R36" s="177" t="s">
        <v>50</v>
      </c>
      <c r="S36" s="178" t="s">
        <v>51</v>
      </c>
      <c r="T36" s="150"/>
      <c r="U36" s="314" t="s">
        <v>49</v>
      </c>
      <c r="V36" s="315"/>
      <c r="W36" s="177" t="s">
        <v>50</v>
      </c>
      <c r="X36" s="178" t="s">
        <v>51</v>
      </c>
      <c r="Y36" s="150"/>
      <c r="Z36" s="314" t="s">
        <v>49</v>
      </c>
      <c r="AA36" s="315"/>
      <c r="AB36" s="177" t="s">
        <v>50</v>
      </c>
      <c r="AC36" s="178" t="s">
        <v>51</v>
      </c>
      <c r="AD36" s="150"/>
      <c r="AE36" s="314" t="s">
        <v>49</v>
      </c>
      <c r="AF36" s="315"/>
      <c r="AG36" s="177" t="s">
        <v>50</v>
      </c>
      <c r="AH36" s="178" t="s">
        <v>51</v>
      </c>
      <c r="AI36" s="150"/>
      <c r="AJ36" s="314" t="s">
        <v>49</v>
      </c>
      <c r="AK36" s="315"/>
      <c r="AL36" s="177" t="s">
        <v>50</v>
      </c>
      <c r="AM36" s="178" t="s">
        <v>51</v>
      </c>
      <c r="AN36" s="150"/>
      <c r="AO36" s="314" t="s">
        <v>49</v>
      </c>
      <c r="AP36" s="315"/>
      <c r="AQ36" s="177" t="s">
        <v>50</v>
      </c>
      <c r="AR36" s="178" t="s">
        <v>51</v>
      </c>
      <c r="AS36" s="150"/>
      <c r="AT36" s="314" t="s">
        <v>49</v>
      </c>
      <c r="AU36" s="315"/>
      <c r="AV36" s="177" t="s">
        <v>50</v>
      </c>
      <c r="AW36" s="178" t="s">
        <v>51</v>
      </c>
      <c r="AX36" s="150"/>
      <c r="AY36" s="314" t="s">
        <v>49</v>
      </c>
      <c r="AZ36" s="315"/>
      <c r="BA36" s="177" t="s">
        <v>50</v>
      </c>
      <c r="BB36" s="178" t="s">
        <v>51</v>
      </c>
      <c r="BC36" s="150"/>
      <c r="BD36" s="314" t="s">
        <v>49</v>
      </c>
      <c r="BE36" s="315"/>
      <c r="BF36" s="177" t="s">
        <v>50</v>
      </c>
      <c r="BG36" s="178" t="s">
        <v>51</v>
      </c>
      <c r="BH36" s="153"/>
    </row>
    <row r="37" spans="1:60" s="167" customFormat="1" ht="60" customHeight="1" thickBot="1" x14ac:dyDescent="0.45">
      <c r="A37" s="164"/>
      <c r="B37" s="218"/>
      <c r="C37" s="207"/>
      <c r="D37" s="162">
        <f>IF(A22="","",IF(A22="Préleveur A3",#REF!,IF((SUMIF(C26:C34,"Validé",D26:D34)+SUMIF(C26:C34,"Validé avec réserve",D26:D34))&gt;100,100,SUMIF(C26:C34,"Validé",D26:D34)+SUMIF(C26:C34,"Validé avec réserve",D26:D34))))</f>
        <v>0</v>
      </c>
      <c r="E37" s="197"/>
      <c r="F37" s="164"/>
      <c r="G37" s="210"/>
      <c r="H37" s="207"/>
      <c r="I37" s="162" t="str">
        <f>IF(F22="","",IF(F22="Préleveur A3",#REF!,IF((SUMIF(H26:H34,"Validé",I26:I34)+SUMIF(H26:H34,"Validé avec réserve",I26:I34))&gt;100,100,SUMIF(H26:H34,"Validé",I26:I34)+SUMIF(H26:H34,"Validé avec réserve",I26:I34))))</f>
        <v/>
      </c>
      <c r="J37" s="197"/>
      <c r="K37" s="164"/>
      <c r="L37" s="210"/>
      <c r="M37" s="207"/>
      <c r="N37" s="162" t="str">
        <f>IF(K22="","",IF(K22="Préleveur A3",#REF!,IF((SUMIF(M26:M34,"Validé",N26:N34)+SUMIF(M26:M34,"Validé avec réserve",N26:N34))&gt;100,100,SUMIF(M26:M34,"Validé",N26:N34)+SUMIF(M26:M34,"Validé avec réserve",N26:N34))))</f>
        <v/>
      </c>
      <c r="O37" s="197"/>
      <c r="P37" s="198"/>
      <c r="Q37" s="210"/>
      <c r="R37" s="207"/>
      <c r="S37" s="162" t="str">
        <f>IF(P22="","",IF(P22="Préleveur A3",#REF!,IF((SUMIF(R26:R34,"Validé",S26:S34)+SUMIF(R26:R34,"Validé avec réserve",S26:S34))&gt;100,100,SUMIF(R26:R34,"Validé",S26:S34)+SUMIF(R26:R34,"Validé avec réserve",S26:S34))))</f>
        <v/>
      </c>
      <c r="T37" s="197"/>
      <c r="U37" s="199"/>
      <c r="V37" s="210"/>
      <c r="W37" s="207"/>
      <c r="X37" s="162" t="str">
        <f>IF(U22="","",IF(U22="Préleveur A3",#REF!,IF((SUMIF(W26:W34,"Validé",X26:X34)+SUMIF(W26:W34,"Validé avec réserve",X26:X34))&gt;100,100,SUMIF(W26:W34,"Validé",X26:X34)+SUMIF(W26:W34,"Validé avec réserve",X26:X34))))</f>
        <v/>
      </c>
      <c r="Y37" s="197"/>
      <c r="Z37" s="166"/>
      <c r="AA37" s="210"/>
      <c r="AB37" s="207"/>
      <c r="AC37" s="162" t="str">
        <f>IF(Z22="","",IF(Z22="Préleveur A3",#REF!,IF((SUMIF(AB26:AB34,"Validé",AC26:AC34)+SUMIF(AB26:AB34,"Validé avec réserve",AC26:AC34))&gt;100,100,SUMIF(AB26:AB34,"Validé",AC26:AC34)+SUMIF(AB26:AB34,"Validé avec réserve",AC26:AC34))))</f>
        <v/>
      </c>
      <c r="AD37" s="162"/>
      <c r="AE37" s="166"/>
      <c r="AF37" s="210"/>
      <c r="AG37" s="207"/>
      <c r="AH37" s="162" t="str">
        <f>IF(AE22="","",IF(AE22="Préleveur A3",#REF!,IF((SUMIF(AG26:AG34,"Validé",AH26:AH34)+SUMIF(AG26:AG34,"Validé avec réserve",AH26:AH34))&gt;100,100,SUMIF(AG26:AG34,"Validé",AH26:AH34)+SUMIF(AG26:AG34,"Validé avec réserve",AH26:AH34))))</f>
        <v/>
      </c>
      <c r="AI37" s="197"/>
      <c r="AJ37" s="166"/>
      <c r="AK37" s="210"/>
      <c r="AL37" s="207"/>
      <c r="AM37" s="162" t="str">
        <f>IF(AJ22="","",IF(AJ22="Préleveur A3",#REF!,IF((SUMIF(AL26:AL34,"Validé",AM26:AM34)+SUMIF(AL26:AL34,"Validé avec réserve",AM26:AM34))&gt;100,100,SUMIF(AL26:AL34,"Validé",AM26:AM34)+SUMIF(AL26:AL34,"Validé avec réserve",AM26:AM34))))</f>
        <v/>
      </c>
      <c r="AN37" s="197"/>
      <c r="AO37" s="166"/>
      <c r="AP37" s="210"/>
      <c r="AQ37" s="207"/>
      <c r="AR37" s="162" t="str">
        <f>IF(AO22="","",IF(AO22="Préleveur A3",#REF!,IF((SUMIF(AQ26:AQ34,"Validé",AR26:AR34)+SUMIF(AQ26:AQ34,"Validé avec réserve",AR26:AR34))&gt;100,100,SUMIF(AQ26:AQ34,"Validé",AR26:AR34)+SUMIF(AQ26:AQ34,"Validé avec réserve",AR26:AR34))))</f>
        <v/>
      </c>
      <c r="AS37" s="162"/>
      <c r="AT37" s="166"/>
      <c r="AU37" s="210"/>
      <c r="AV37" s="207"/>
      <c r="AW37" s="162" t="str">
        <f>IF(AT22="","",IF(AT22="Préleveur A3",#REF!,IF((SUMIF(AV26:AV34,"Validé",AW26:AW34)+SUMIF(AV26:AV34,"Validé avec réserve",AW26:AW34))&gt;100,100,SUMIF(AV26:AV34,"Validé",AW26:AW34)+SUMIF(AV26:AV34,"Validé avec réserve",AW26:AW34))))</f>
        <v/>
      </c>
      <c r="AX37" s="162"/>
      <c r="AY37" s="166"/>
      <c r="AZ37" s="210"/>
      <c r="BA37" s="207"/>
      <c r="BB37" s="162" t="str">
        <f>IF(AY22="","",IF(AY22="Préleveur A3",#REF!,IF((SUMIF(BA26:BA34,"Validé",BB26:BB34)+SUMIF(BA26:BA34,"Validé avec réserve",BB26:BB34))&gt;100,100,SUMIF(BA26:BA34,"Validé",BB26:BB34)+SUMIF(BA26:BA34,"Validé avec réserve",BB26:BB34))))</f>
        <v/>
      </c>
      <c r="BC37" s="162"/>
      <c r="BD37" s="166"/>
      <c r="BE37" s="206"/>
      <c r="BF37" s="207"/>
      <c r="BG37" s="162" t="str">
        <f>IF(BD22="","",IF(BD22="Préleveur A3",#REF!,IF((SUMIF(BF26:BF34,"Validé",BG26:BG34)+SUMIF(BF26:BF34,"Validé avec réserve",BG26:BG34))&gt;100,100,SUMIF(BF26:BF34,"Validé",BG26:BG34)+SUMIF(BF26:BF34,"Validé avec réserve",BG26:BG34))))</f>
        <v/>
      </c>
      <c r="BH37" s="162"/>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771" priority="162" operator="containsText" text="Non contrôlé">
      <formula>NOT(ISERROR(SEARCH("Non contrôlé",C9)))</formula>
    </cfRule>
    <cfRule type="containsText" dxfId="770" priority="163" operator="containsText" text="Non validé">
      <formula>NOT(ISERROR(SEARCH("Non validé",C9)))</formula>
    </cfRule>
    <cfRule type="containsText" dxfId="769" priority="164" operator="containsText" text="réserve">
      <formula>NOT(ISERROR(SEARCH("réserve",C9)))</formula>
    </cfRule>
    <cfRule type="endsWith" dxfId="768" priority="165" operator="endsWith" text="Validé">
      <formula>RIGHT(C9,LEN("Validé"))="Validé"</formula>
    </cfRule>
  </conditionalFormatting>
  <conditionalFormatting sqref="C19:C20">
    <cfRule type="containsText" dxfId="767" priority="158" operator="containsText" text="Non contrôlé">
      <formula>NOT(ISERROR(SEARCH("Non contrôlé",C19)))</formula>
    </cfRule>
    <cfRule type="containsText" dxfId="766" priority="159" operator="containsText" text="Non validé">
      <formula>NOT(ISERROR(SEARCH("Non validé",C19)))</formula>
    </cfRule>
    <cfRule type="containsText" dxfId="765" priority="160" operator="containsText" text="réserve">
      <formula>NOT(ISERROR(SEARCH("réserve",C19)))</formula>
    </cfRule>
    <cfRule type="endsWith" dxfId="764" priority="161" operator="endsWith" text="Validé">
      <formula>RIGHT(C19,LEN("Validé"))="Validé"</formula>
    </cfRule>
  </conditionalFormatting>
  <conditionalFormatting sqref="C26:C35">
    <cfRule type="containsText" dxfId="763" priority="182" operator="containsText" text="Non contrôlé">
      <formula>NOT(ISERROR(SEARCH("Non contrôlé",C26)))</formula>
    </cfRule>
    <cfRule type="containsText" dxfId="762" priority="183" operator="containsText" text="Non validé">
      <formula>NOT(ISERROR(SEARCH("Non validé",C26)))</formula>
    </cfRule>
    <cfRule type="containsText" dxfId="761" priority="184" operator="containsText" text="réserve">
      <formula>NOT(ISERROR(SEARCH("réserve",C26)))</formula>
    </cfRule>
    <cfRule type="endsWith" dxfId="760" priority="185" operator="endsWith" text="Validé">
      <formula>RIGHT(C26,LEN("Validé"))="Validé"</formula>
    </cfRule>
  </conditionalFormatting>
  <conditionalFormatting sqref="C37">
    <cfRule type="containsText" dxfId="759" priority="178" operator="containsText" text="Non contrôlé">
      <formula>NOT(ISERROR(SEARCH("Non contrôlé",C37)))</formula>
    </cfRule>
    <cfRule type="containsText" dxfId="758" priority="179" operator="containsText" text="Non validé">
      <formula>NOT(ISERROR(SEARCH("Non validé",C37)))</formula>
    </cfRule>
    <cfRule type="containsText" dxfId="757" priority="180" operator="containsText" text="réserve">
      <formula>NOT(ISERROR(SEARCH("réserve",C37)))</formula>
    </cfRule>
    <cfRule type="endsWith" dxfId="756" priority="181" operator="endsWith" text="Validé">
      <formula>RIGHT(C37,LEN("Validé"))="Validé"</formula>
    </cfRule>
  </conditionalFormatting>
  <conditionalFormatting sqref="D19">
    <cfRule type="cellIs" dxfId="755" priority="91" operator="greaterThanOrEqual">
      <formula>80</formula>
    </cfRule>
    <cfRule type="cellIs" dxfId="754" priority="92" operator="between">
      <formula>70</formula>
      <formula>79</formula>
    </cfRule>
    <cfRule type="cellIs" dxfId="753" priority="93" operator="lessThan">
      <formula>69</formula>
    </cfRule>
  </conditionalFormatting>
  <conditionalFormatting sqref="D37">
    <cfRule type="cellIs" dxfId="752" priority="1" operator="greaterThanOrEqual">
      <formula>80</formula>
    </cfRule>
    <cfRule type="cellIs" dxfId="751" priority="2" operator="between">
      <formula>70</formula>
      <formula>79</formula>
    </cfRule>
    <cfRule type="cellIs" dxfId="750" priority="3" operator="lessThan">
      <formula>69</formula>
    </cfRule>
  </conditionalFormatting>
  <conditionalFormatting sqref="H9:H17">
    <cfRule type="containsText" dxfId="749" priority="322" operator="containsText" text="Non contrôlé">
      <formula>NOT(ISERROR(SEARCH("Non contrôlé",H9)))</formula>
    </cfRule>
    <cfRule type="containsText" dxfId="748" priority="323" operator="containsText" text="Non validé">
      <formula>NOT(ISERROR(SEARCH("Non validé",H9)))</formula>
    </cfRule>
    <cfRule type="containsText" dxfId="747" priority="324" operator="containsText" text="réserve">
      <formula>NOT(ISERROR(SEARCH("réserve",H9)))</formula>
    </cfRule>
    <cfRule type="endsWith" dxfId="746" priority="325" operator="endsWith" text="Validé">
      <formula>RIGHT(H9,LEN("Validé"))="Validé"</formula>
    </cfRule>
  </conditionalFormatting>
  <conditionalFormatting sqref="H19:H20">
    <cfRule type="containsText" dxfId="745" priority="318" operator="containsText" text="Non contrôlé">
      <formula>NOT(ISERROR(SEARCH("Non contrôlé",H19)))</formula>
    </cfRule>
    <cfRule type="containsText" dxfId="744" priority="319" operator="containsText" text="Non validé">
      <formula>NOT(ISERROR(SEARCH("Non validé",H19)))</formula>
    </cfRule>
    <cfRule type="containsText" dxfId="743" priority="320" operator="containsText" text="réserve">
      <formula>NOT(ISERROR(SEARCH("réserve",H19)))</formula>
    </cfRule>
    <cfRule type="endsWith" dxfId="742" priority="321" operator="endsWith" text="Validé">
      <formula>RIGHT(H19,LEN("Validé"))="Validé"</formula>
    </cfRule>
  </conditionalFormatting>
  <conditionalFormatting sqref="H26:H35">
    <cfRule type="containsText" dxfId="741" priority="154" operator="containsText" text="Non contrôlé">
      <formula>NOT(ISERROR(SEARCH("Non contrôlé",H26)))</formula>
    </cfRule>
    <cfRule type="containsText" dxfId="740" priority="155" operator="containsText" text="Non validé">
      <formula>NOT(ISERROR(SEARCH("Non validé",H26)))</formula>
    </cfRule>
    <cfRule type="containsText" dxfId="739" priority="156" operator="containsText" text="réserve">
      <formula>NOT(ISERROR(SEARCH("réserve",H26)))</formula>
    </cfRule>
    <cfRule type="endsWith" dxfId="738" priority="157" operator="endsWith" text="Validé">
      <formula>RIGHT(H26,LEN("Validé"))="Validé"</formula>
    </cfRule>
  </conditionalFormatting>
  <conditionalFormatting sqref="H37">
    <cfRule type="containsText" dxfId="737" priority="190" operator="containsText" text="Non contrôlé">
      <formula>NOT(ISERROR(SEARCH("Non contrôlé",H37)))</formula>
    </cfRule>
    <cfRule type="containsText" dxfId="736" priority="191" operator="containsText" text="Non validé">
      <formula>NOT(ISERROR(SEARCH("Non validé",H37)))</formula>
    </cfRule>
    <cfRule type="containsText" dxfId="735" priority="192" operator="containsText" text="réserve">
      <formula>NOT(ISERROR(SEARCH("réserve",H37)))</formula>
    </cfRule>
    <cfRule type="endsWith" dxfId="734" priority="193" operator="endsWith" text="Validé">
      <formula>RIGHT(H37,LEN("Validé"))="Validé"</formula>
    </cfRule>
  </conditionalFormatting>
  <conditionalFormatting sqref="I19">
    <cfRule type="cellIs" dxfId="733" priority="88" operator="greaterThanOrEqual">
      <formula>80</formula>
    </cfRule>
    <cfRule type="cellIs" dxfId="732" priority="89" operator="between">
      <formula>70</formula>
      <formula>79</formula>
    </cfRule>
    <cfRule type="cellIs" dxfId="731" priority="90" operator="lessThan">
      <formula>69</formula>
    </cfRule>
  </conditionalFormatting>
  <conditionalFormatting sqref="I37">
    <cfRule type="cellIs" dxfId="730" priority="4" operator="greaterThanOrEqual">
      <formula>80</formula>
    </cfRule>
    <cfRule type="cellIs" dxfId="729" priority="5" operator="between">
      <formula>70</formula>
      <formula>79</formula>
    </cfRule>
    <cfRule type="cellIs" dxfId="728" priority="6" operator="lessThan">
      <formula>69</formula>
    </cfRule>
  </conditionalFormatting>
  <conditionalFormatting sqref="M9:M17">
    <cfRule type="containsText" dxfId="727" priority="330" operator="containsText" text="Non contrôlé">
      <formula>NOT(ISERROR(SEARCH("Non contrôlé",M9)))</formula>
    </cfRule>
    <cfRule type="containsText" dxfId="726" priority="331" operator="containsText" text="Non validé">
      <formula>NOT(ISERROR(SEARCH("Non validé",M9)))</formula>
    </cfRule>
    <cfRule type="containsText" dxfId="725" priority="332" operator="containsText" text="réserve">
      <formula>NOT(ISERROR(SEARCH("réserve",M9)))</formula>
    </cfRule>
    <cfRule type="endsWith" dxfId="724" priority="333" operator="endsWith" text="Validé">
      <formula>RIGHT(M9,LEN("Validé"))="Validé"</formula>
    </cfRule>
  </conditionalFormatting>
  <conditionalFormatting sqref="M19:M20">
    <cfRule type="containsText" dxfId="723" priority="326" operator="containsText" text="Non contrôlé">
      <formula>NOT(ISERROR(SEARCH("Non contrôlé",M19)))</formula>
    </cfRule>
    <cfRule type="containsText" dxfId="722" priority="327" operator="containsText" text="Non validé">
      <formula>NOT(ISERROR(SEARCH("Non validé",M19)))</formula>
    </cfRule>
    <cfRule type="containsText" dxfId="721" priority="328" operator="containsText" text="réserve">
      <formula>NOT(ISERROR(SEARCH("réserve",M19)))</formula>
    </cfRule>
    <cfRule type="endsWith" dxfId="720" priority="329" operator="endsWith" text="Validé">
      <formula>RIGHT(M19,LEN("Validé"))="Validé"</formula>
    </cfRule>
  </conditionalFormatting>
  <conditionalFormatting sqref="M26:M34">
    <cfRule type="containsText" dxfId="719" priority="206" operator="containsText" text="Non contrôlé">
      <formula>NOT(ISERROR(SEARCH("Non contrôlé",M26)))</formula>
    </cfRule>
    <cfRule type="containsText" dxfId="718" priority="207" operator="containsText" text="Non validé">
      <formula>NOT(ISERROR(SEARCH("Non validé",M26)))</formula>
    </cfRule>
    <cfRule type="containsText" dxfId="717" priority="208" operator="containsText" text="réserve">
      <formula>NOT(ISERROR(SEARCH("réserve",M26)))</formula>
    </cfRule>
    <cfRule type="endsWith" dxfId="716" priority="209" operator="endsWith" text="Validé">
      <formula>RIGHT(M26,LEN("Validé"))="Validé"</formula>
    </cfRule>
  </conditionalFormatting>
  <conditionalFormatting sqref="M35">
    <cfRule type="containsText" dxfId="715" priority="210" operator="containsText" text="Non contrôlé">
      <formula>NOT(ISERROR(SEARCH("Non contrôlé",M35)))</formula>
    </cfRule>
    <cfRule type="containsText" dxfId="714" priority="211" operator="containsText" text="Non validé">
      <formula>NOT(ISERROR(SEARCH("Non validé",M35)))</formula>
    </cfRule>
    <cfRule type="containsText" dxfId="713" priority="212" operator="containsText" text="réserve">
      <formula>NOT(ISERROR(SEARCH("réserve",M35)))</formula>
    </cfRule>
    <cfRule type="endsWith" dxfId="712" priority="213" operator="endsWith" text="Validé">
      <formula>RIGHT(M35,LEN("Validé"))="Validé"</formula>
    </cfRule>
  </conditionalFormatting>
  <conditionalFormatting sqref="M37">
    <cfRule type="containsText" dxfId="711" priority="202" operator="containsText" text="Non contrôlé">
      <formula>NOT(ISERROR(SEARCH("Non contrôlé",M37)))</formula>
    </cfRule>
    <cfRule type="containsText" dxfId="710" priority="203" operator="containsText" text="Non validé">
      <formula>NOT(ISERROR(SEARCH("Non validé",M37)))</formula>
    </cfRule>
    <cfRule type="containsText" dxfId="709" priority="204" operator="containsText" text="réserve">
      <formula>NOT(ISERROR(SEARCH("réserve",M37)))</formula>
    </cfRule>
    <cfRule type="endsWith" dxfId="708" priority="205" operator="endsWith" text="Validé">
      <formula>RIGHT(M37,LEN("Validé"))="Validé"</formula>
    </cfRule>
  </conditionalFormatting>
  <conditionalFormatting sqref="N19">
    <cfRule type="cellIs" dxfId="707" priority="85" operator="greaterThanOrEqual">
      <formula>80</formula>
    </cfRule>
    <cfRule type="cellIs" dxfId="706" priority="86" operator="between">
      <formula>70</formula>
      <formula>79</formula>
    </cfRule>
    <cfRule type="cellIs" dxfId="705" priority="87" operator="lessThan">
      <formula>69</formula>
    </cfRule>
  </conditionalFormatting>
  <conditionalFormatting sqref="N37">
    <cfRule type="cellIs" dxfId="704" priority="7" operator="greaterThanOrEqual">
      <formula>80</formula>
    </cfRule>
    <cfRule type="cellIs" dxfId="703" priority="8" operator="between">
      <formula>70</formula>
      <formula>79</formula>
    </cfRule>
    <cfRule type="cellIs" dxfId="702" priority="9" operator="lessThan">
      <formula>69</formula>
    </cfRule>
  </conditionalFormatting>
  <conditionalFormatting sqref="R9:R17">
    <cfRule type="containsText" dxfId="701" priority="338" operator="containsText" text="Non contrôlé">
      <formula>NOT(ISERROR(SEARCH("Non contrôlé",R9)))</formula>
    </cfRule>
    <cfRule type="containsText" dxfId="700" priority="339" operator="containsText" text="Non validé">
      <formula>NOT(ISERROR(SEARCH("Non validé",R9)))</formula>
    </cfRule>
    <cfRule type="containsText" dxfId="699" priority="340" operator="containsText" text="réserve">
      <formula>NOT(ISERROR(SEARCH("réserve",R9)))</formula>
    </cfRule>
    <cfRule type="endsWith" dxfId="698" priority="341" operator="endsWith" text="Validé">
      <formula>RIGHT(R9,LEN("Validé"))="Validé"</formula>
    </cfRule>
  </conditionalFormatting>
  <conditionalFormatting sqref="R19">
    <cfRule type="containsText" dxfId="697" priority="334" operator="containsText" text="Non contrôlé">
      <formula>NOT(ISERROR(SEARCH("Non contrôlé",R19)))</formula>
    </cfRule>
    <cfRule type="containsText" dxfId="696" priority="335" operator="containsText" text="Non validé">
      <formula>NOT(ISERROR(SEARCH("Non validé",R19)))</formula>
    </cfRule>
    <cfRule type="containsText" dxfId="695" priority="336" operator="containsText" text="réserve">
      <formula>NOT(ISERROR(SEARCH("réserve",R19)))</formula>
    </cfRule>
    <cfRule type="endsWith" dxfId="694" priority="337" operator="endsWith" text="Validé">
      <formula>RIGHT(R19,LEN("Validé"))="Validé"</formula>
    </cfRule>
  </conditionalFormatting>
  <conditionalFormatting sqref="R26:R34">
    <cfRule type="containsText" dxfId="693" priority="218" operator="containsText" text="Non contrôlé">
      <formula>NOT(ISERROR(SEARCH("Non contrôlé",R26)))</formula>
    </cfRule>
    <cfRule type="containsText" dxfId="692" priority="219" operator="containsText" text="Non validé">
      <formula>NOT(ISERROR(SEARCH("Non validé",R26)))</formula>
    </cfRule>
    <cfRule type="containsText" dxfId="691" priority="220" operator="containsText" text="réserve">
      <formula>NOT(ISERROR(SEARCH("réserve",R26)))</formula>
    </cfRule>
    <cfRule type="endsWith" dxfId="690" priority="221" operator="endsWith" text="Validé">
      <formula>RIGHT(R26,LEN("Validé"))="Validé"</formula>
    </cfRule>
  </conditionalFormatting>
  <conditionalFormatting sqref="R35">
    <cfRule type="containsText" dxfId="689" priority="222" operator="containsText" text="Non contrôlé">
      <formula>NOT(ISERROR(SEARCH("Non contrôlé",R35)))</formula>
    </cfRule>
    <cfRule type="containsText" dxfId="688" priority="223" operator="containsText" text="Non validé">
      <formula>NOT(ISERROR(SEARCH("Non validé",R35)))</formula>
    </cfRule>
    <cfRule type="containsText" dxfId="687" priority="224" operator="containsText" text="réserve">
      <formula>NOT(ISERROR(SEARCH("réserve",R35)))</formula>
    </cfRule>
    <cfRule type="endsWith" dxfId="686" priority="225" operator="endsWith" text="Validé">
      <formula>RIGHT(R35,LEN("Validé"))="Validé"</formula>
    </cfRule>
  </conditionalFormatting>
  <conditionalFormatting sqref="R37">
    <cfRule type="containsText" dxfId="685" priority="214" operator="containsText" text="Non contrôlé">
      <formula>NOT(ISERROR(SEARCH("Non contrôlé",R37)))</formula>
    </cfRule>
    <cfRule type="containsText" dxfId="684" priority="215" operator="containsText" text="Non validé">
      <formula>NOT(ISERROR(SEARCH("Non validé",R37)))</formula>
    </cfRule>
    <cfRule type="containsText" dxfId="683" priority="216" operator="containsText" text="réserve">
      <formula>NOT(ISERROR(SEARCH("réserve",R37)))</formula>
    </cfRule>
    <cfRule type="endsWith" dxfId="682" priority="217" operator="endsWith" text="Validé">
      <formula>RIGHT(R37,LEN("Validé"))="Validé"</formula>
    </cfRule>
  </conditionalFormatting>
  <conditionalFormatting sqref="S19">
    <cfRule type="cellIs" dxfId="681" priority="82" operator="greaterThanOrEqual">
      <formula>80</formula>
    </cfRule>
    <cfRule type="cellIs" dxfId="680" priority="83" operator="between">
      <formula>70</formula>
      <formula>79</formula>
    </cfRule>
    <cfRule type="cellIs" dxfId="679" priority="84" operator="lessThan">
      <formula>69</formula>
    </cfRule>
  </conditionalFormatting>
  <conditionalFormatting sqref="S37">
    <cfRule type="cellIs" dxfId="678" priority="10" operator="greaterThanOrEqual">
      <formula>80</formula>
    </cfRule>
    <cfRule type="cellIs" dxfId="677" priority="11" operator="between">
      <formula>70</formula>
      <formula>79</formula>
    </cfRule>
    <cfRule type="cellIs" dxfId="676" priority="12" operator="lessThan">
      <formula>69</formula>
    </cfRule>
  </conditionalFormatting>
  <conditionalFormatting sqref="W9:W17">
    <cfRule type="containsText" dxfId="675" priority="170" operator="containsText" text="Non contrôlé">
      <formula>NOT(ISERROR(SEARCH("Non contrôlé",W9)))</formula>
    </cfRule>
    <cfRule type="containsText" dxfId="674" priority="171" operator="containsText" text="Non validé">
      <formula>NOT(ISERROR(SEARCH("Non validé",W9)))</formula>
    </cfRule>
    <cfRule type="containsText" dxfId="673" priority="172" operator="containsText" text="réserve">
      <formula>NOT(ISERROR(SEARCH("réserve",W9)))</formula>
    </cfRule>
    <cfRule type="endsWith" dxfId="672" priority="173" operator="endsWith" text="Validé">
      <formula>RIGHT(W9,LEN("Validé"))="Validé"</formula>
    </cfRule>
  </conditionalFormatting>
  <conditionalFormatting sqref="W19">
    <cfRule type="containsText" dxfId="671" priority="342" operator="containsText" text="Non contrôlé">
      <formula>NOT(ISERROR(SEARCH("Non contrôlé",W19)))</formula>
    </cfRule>
    <cfRule type="containsText" dxfId="670" priority="343" operator="containsText" text="Non validé">
      <formula>NOT(ISERROR(SEARCH("Non validé",W19)))</formula>
    </cfRule>
    <cfRule type="containsText" dxfId="669" priority="344" operator="containsText" text="réserve">
      <formula>NOT(ISERROR(SEARCH("réserve",W19)))</formula>
    </cfRule>
    <cfRule type="endsWith" dxfId="668" priority="345" operator="endsWith" text="Validé">
      <formula>RIGHT(W19,LEN("Validé"))="Validé"</formula>
    </cfRule>
  </conditionalFormatting>
  <conditionalFormatting sqref="W26:W34">
    <cfRule type="containsText" dxfId="667" priority="230" operator="containsText" text="Non contrôlé">
      <formula>NOT(ISERROR(SEARCH("Non contrôlé",W26)))</formula>
    </cfRule>
    <cfRule type="containsText" dxfId="666" priority="231" operator="containsText" text="Non validé">
      <formula>NOT(ISERROR(SEARCH("Non validé",W26)))</formula>
    </cfRule>
    <cfRule type="containsText" dxfId="665" priority="232" operator="containsText" text="réserve">
      <formula>NOT(ISERROR(SEARCH("réserve",W26)))</formula>
    </cfRule>
    <cfRule type="endsWith" dxfId="664" priority="233" operator="endsWith" text="Validé">
      <formula>RIGHT(W26,LEN("Validé"))="Validé"</formula>
    </cfRule>
  </conditionalFormatting>
  <conditionalFormatting sqref="W35">
    <cfRule type="containsText" dxfId="663" priority="234" operator="containsText" text="Non contrôlé">
      <formula>NOT(ISERROR(SEARCH("Non contrôlé",W35)))</formula>
    </cfRule>
    <cfRule type="containsText" dxfId="662" priority="235" operator="containsText" text="Non validé">
      <formula>NOT(ISERROR(SEARCH("Non validé",W35)))</formula>
    </cfRule>
    <cfRule type="containsText" dxfId="661" priority="236" operator="containsText" text="réserve">
      <formula>NOT(ISERROR(SEARCH("réserve",W35)))</formula>
    </cfRule>
    <cfRule type="endsWith" dxfId="660" priority="237" operator="endsWith" text="Validé">
      <formula>RIGHT(W35,LEN("Validé"))="Validé"</formula>
    </cfRule>
  </conditionalFormatting>
  <conditionalFormatting sqref="W37">
    <cfRule type="containsText" dxfId="659" priority="226" operator="containsText" text="Non contrôlé">
      <formula>NOT(ISERROR(SEARCH("Non contrôlé",W37)))</formula>
    </cfRule>
    <cfRule type="containsText" dxfId="658" priority="227" operator="containsText" text="Non validé">
      <formula>NOT(ISERROR(SEARCH("Non validé",W37)))</formula>
    </cfRule>
    <cfRule type="containsText" dxfId="657" priority="228" operator="containsText" text="réserve">
      <formula>NOT(ISERROR(SEARCH("réserve",W37)))</formula>
    </cfRule>
    <cfRule type="endsWith" dxfId="656" priority="229" operator="endsWith" text="Validé">
      <formula>RIGHT(W37,LEN("Validé"))="Validé"</formula>
    </cfRule>
  </conditionalFormatting>
  <conditionalFormatting sqref="X19">
    <cfRule type="cellIs" dxfId="655" priority="79" operator="greaterThanOrEqual">
      <formula>80</formula>
    </cfRule>
    <cfRule type="cellIs" dxfId="654" priority="80" operator="between">
      <formula>70</formula>
      <formula>79</formula>
    </cfRule>
    <cfRule type="cellIs" dxfId="653" priority="81" operator="lessThan">
      <formula>69</formula>
    </cfRule>
  </conditionalFormatting>
  <conditionalFormatting sqref="X37">
    <cfRule type="cellIs" dxfId="652" priority="13" operator="greaterThanOrEqual">
      <formula>80</formula>
    </cfRule>
    <cfRule type="cellIs" dxfId="651" priority="14" operator="between">
      <formula>70</formula>
      <formula>79</formula>
    </cfRule>
    <cfRule type="cellIs" dxfId="650" priority="15" operator="lessThan">
      <formula>69</formula>
    </cfRule>
  </conditionalFormatting>
  <conditionalFormatting sqref="AB9:AB17">
    <cfRule type="containsText" dxfId="649" priority="354" operator="containsText" text="Non contrôlé">
      <formula>NOT(ISERROR(SEARCH("Non contrôlé",AB9)))</formula>
    </cfRule>
    <cfRule type="containsText" dxfId="648" priority="355" operator="containsText" text="Non validé">
      <formula>NOT(ISERROR(SEARCH("Non validé",AB9)))</formula>
    </cfRule>
    <cfRule type="containsText" dxfId="647" priority="356" operator="containsText" text="réserve">
      <formula>NOT(ISERROR(SEARCH("réserve",AB9)))</formula>
    </cfRule>
    <cfRule type="endsWith" dxfId="646" priority="357" operator="endsWith" text="Validé">
      <formula>RIGHT(AB9,LEN("Validé"))="Validé"</formula>
    </cfRule>
  </conditionalFormatting>
  <conditionalFormatting sqref="AB19">
    <cfRule type="containsText" dxfId="645" priority="350" operator="containsText" text="Non contrôlé">
      <formula>NOT(ISERROR(SEARCH("Non contrôlé",AB19)))</formula>
    </cfRule>
    <cfRule type="containsText" dxfId="644" priority="351" operator="containsText" text="Non validé">
      <formula>NOT(ISERROR(SEARCH("Non validé",AB19)))</formula>
    </cfRule>
    <cfRule type="containsText" dxfId="643" priority="352" operator="containsText" text="réserve">
      <formula>NOT(ISERROR(SEARCH("réserve",AB19)))</formula>
    </cfRule>
    <cfRule type="endsWith" dxfId="642" priority="353" operator="endsWith" text="Validé">
      <formula>RIGHT(AB19,LEN("Validé"))="Validé"</formula>
    </cfRule>
  </conditionalFormatting>
  <conditionalFormatting sqref="AB26:AB34">
    <cfRule type="containsText" dxfId="641" priority="242" operator="containsText" text="Non contrôlé">
      <formula>NOT(ISERROR(SEARCH("Non contrôlé",AB26)))</formula>
    </cfRule>
    <cfRule type="containsText" dxfId="640" priority="243" operator="containsText" text="Non validé">
      <formula>NOT(ISERROR(SEARCH("Non validé",AB26)))</formula>
    </cfRule>
    <cfRule type="containsText" dxfId="639" priority="244" operator="containsText" text="réserve">
      <formula>NOT(ISERROR(SEARCH("réserve",AB26)))</formula>
    </cfRule>
    <cfRule type="endsWith" dxfId="638" priority="245" operator="endsWith" text="Validé">
      <formula>RIGHT(AB26,LEN("Validé"))="Validé"</formula>
    </cfRule>
  </conditionalFormatting>
  <conditionalFormatting sqref="AB35">
    <cfRule type="containsText" dxfId="637" priority="246" operator="containsText" text="Non contrôlé">
      <formula>NOT(ISERROR(SEARCH("Non contrôlé",AB35)))</formula>
    </cfRule>
    <cfRule type="containsText" dxfId="636" priority="247" operator="containsText" text="Non validé">
      <formula>NOT(ISERROR(SEARCH("Non validé",AB35)))</formula>
    </cfRule>
    <cfRule type="containsText" dxfId="635" priority="248" operator="containsText" text="réserve">
      <formula>NOT(ISERROR(SEARCH("réserve",AB35)))</formula>
    </cfRule>
    <cfRule type="endsWith" dxfId="634" priority="249" operator="endsWith" text="Validé">
      <formula>RIGHT(AB35,LEN("Validé"))="Validé"</formula>
    </cfRule>
  </conditionalFormatting>
  <conditionalFormatting sqref="AB37">
    <cfRule type="containsText" dxfId="633" priority="238" operator="containsText" text="Non contrôlé">
      <formula>NOT(ISERROR(SEARCH("Non contrôlé",AB37)))</formula>
    </cfRule>
    <cfRule type="containsText" dxfId="632" priority="239" operator="containsText" text="Non validé">
      <formula>NOT(ISERROR(SEARCH("Non validé",AB37)))</formula>
    </cfRule>
    <cfRule type="containsText" dxfId="631" priority="240" operator="containsText" text="réserve">
      <formula>NOT(ISERROR(SEARCH("réserve",AB37)))</formula>
    </cfRule>
    <cfRule type="endsWith" dxfId="630" priority="241" operator="endsWith" text="Validé">
      <formula>RIGHT(AB37,LEN("Validé"))="Validé"</formula>
    </cfRule>
  </conditionalFormatting>
  <conditionalFormatting sqref="AC19">
    <cfRule type="cellIs" dxfId="629" priority="76" operator="greaterThanOrEqual">
      <formula>80</formula>
    </cfRule>
    <cfRule type="cellIs" dxfId="628" priority="77" operator="between">
      <formula>70</formula>
      <formula>79</formula>
    </cfRule>
    <cfRule type="cellIs" dxfId="627" priority="78" operator="lessThan">
      <formula>69</formula>
    </cfRule>
  </conditionalFormatting>
  <conditionalFormatting sqref="AC37:AD37">
    <cfRule type="cellIs" dxfId="626" priority="16" operator="greaterThanOrEqual">
      <formula>80</formula>
    </cfRule>
    <cfRule type="cellIs" dxfId="625" priority="17" operator="between">
      <formula>70</formula>
      <formula>79</formula>
    </cfRule>
    <cfRule type="cellIs" dxfId="624" priority="18" operator="lessThan">
      <formula>69</formula>
    </cfRule>
  </conditionalFormatting>
  <conditionalFormatting sqref="AG9:AG17">
    <cfRule type="containsText" dxfId="623" priority="362" operator="containsText" text="Non contrôlé">
      <formula>NOT(ISERROR(SEARCH("Non contrôlé",AG9)))</formula>
    </cfRule>
    <cfRule type="containsText" dxfId="622" priority="363" operator="containsText" text="Non validé">
      <formula>NOT(ISERROR(SEARCH("Non validé",AG9)))</formula>
    </cfRule>
    <cfRule type="containsText" dxfId="621" priority="364" operator="containsText" text="réserve">
      <formula>NOT(ISERROR(SEARCH("réserve",AG9)))</formula>
    </cfRule>
    <cfRule type="endsWith" dxfId="620" priority="365" operator="endsWith" text="Validé">
      <formula>RIGHT(AG9,LEN("Validé"))="Validé"</formula>
    </cfRule>
  </conditionalFormatting>
  <conditionalFormatting sqref="AG19">
    <cfRule type="containsText" dxfId="619" priority="358" operator="containsText" text="Non contrôlé">
      <formula>NOT(ISERROR(SEARCH("Non contrôlé",AG19)))</formula>
    </cfRule>
    <cfRule type="containsText" dxfId="618" priority="359" operator="containsText" text="Non validé">
      <formula>NOT(ISERROR(SEARCH("Non validé",AG19)))</formula>
    </cfRule>
    <cfRule type="containsText" dxfId="617" priority="360" operator="containsText" text="réserve">
      <formula>NOT(ISERROR(SEARCH("réserve",AG19)))</formula>
    </cfRule>
    <cfRule type="endsWith" dxfId="616" priority="361" operator="endsWith" text="Validé">
      <formula>RIGHT(AG19,LEN("Validé"))="Validé"</formula>
    </cfRule>
  </conditionalFormatting>
  <conditionalFormatting sqref="AG26:AG34">
    <cfRule type="containsText" dxfId="615" priority="254" operator="containsText" text="Non contrôlé">
      <formula>NOT(ISERROR(SEARCH("Non contrôlé",AG26)))</formula>
    </cfRule>
    <cfRule type="containsText" dxfId="614" priority="255" operator="containsText" text="Non validé">
      <formula>NOT(ISERROR(SEARCH("Non validé",AG26)))</formula>
    </cfRule>
    <cfRule type="containsText" dxfId="613" priority="256" operator="containsText" text="réserve">
      <formula>NOT(ISERROR(SEARCH("réserve",AG26)))</formula>
    </cfRule>
    <cfRule type="endsWith" dxfId="612" priority="257" operator="endsWith" text="Validé">
      <formula>RIGHT(AG26,LEN("Validé"))="Validé"</formula>
    </cfRule>
  </conditionalFormatting>
  <conditionalFormatting sqref="AG35">
    <cfRule type="containsText" dxfId="611" priority="258" operator="containsText" text="Non contrôlé">
      <formula>NOT(ISERROR(SEARCH("Non contrôlé",AG35)))</formula>
    </cfRule>
    <cfRule type="containsText" dxfId="610" priority="259" operator="containsText" text="Non validé">
      <formula>NOT(ISERROR(SEARCH("Non validé",AG35)))</formula>
    </cfRule>
    <cfRule type="containsText" dxfId="609" priority="260" operator="containsText" text="réserve">
      <formula>NOT(ISERROR(SEARCH("réserve",AG35)))</formula>
    </cfRule>
    <cfRule type="endsWith" dxfId="608" priority="261" operator="endsWith" text="Validé">
      <formula>RIGHT(AG35,LEN("Validé"))="Validé"</formula>
    </cfRule>
  </conditionalFormatting>
  <conditionalFormatting sqref="AG37">
    <cfRule type="containsText" dxfId="607" priority="250" operator="containsText" text="Non contrôlé">
      <formula>NOT(ISERROR(SEARCH("Non contrôlé",AG37)))</formula>
    </cfRule>
    <cfRule type="containsText" dxfId="606" priority="251" operator="containsText" text="Non validé">
      <formula>NOT(ISERROR(SEARCH("Non validé",AG37)))</formula>
    </cfRule>
    <cfRule type="containsText" dxfId="605" priority="252" operator="containsText" text="réserve">
      <formula>NOT(ISERROR(SEARCH("réserve",AG37)))</formula>
    </cfRule>
    <cfRule type="endsWith" dxfId="604" priority="253" operator="endsWith" text="Validé">
      <formula>RIGHT(AG37,LEN("Validé"))="Validé"</formula>
    </cfRule>
  </conditionalFormatting>
  <conditionalFormatting sqref="AH19">
    <cfRule type="cellIs" dxfId="603" priority="73" operator="greaterThanOrEqual">
      <formula>80</formula>
    </cfRule>
    <cfRule type="cellIs" dxfId="602" priority="74" operator="between">
      <formula>70</formula>
      <formula>79</formula>
    </cfRule>
    <cfRule type="cellIs" dxfId="601" priority="75" operator="lessThan">
      <formula>69</formula>
    </cfRule>
  </conditionalFormatting>
  <conditionalFormatting sqref="AH37">
    <cfRule type="cellIs" dxfId="600" priority="22" operator="greaterThanOrEqual">
      <formula>80</formula>
    </cfRule>
    <cfRule type="cellIs" dxfId="599" priority="23" operator="between">
      <formula>70</formula>
      <formula>79</formula>
    </cfRule>
    <cfRule type="cellIs" dxfId="598" priority="24" operator="lessThan">
      <formula>69</formula>
    </cfRule>
  </conditionalFormatting>
  <conditionalFormatting sqref="AL9:AL17">
    <cfRule type="containsText" dxfId="597" priority="370" operator="containsText" text="Non contrôlé">
      <formula>NOT(ISERROR(SEARCH("Non contrôlé",AL9)))</formula>
    </cfRule>
    <cfRule type="containsText" dxfId="596" priority="371" operator="containsText" text="Non validé">
      <formula>NOT(ISERROR(SEARCH("Non validé",AL9)))</formula>
    </cfRule>
    <cfRule type="containsText" dxfId="595" priority="372" operator="containsText" text="réserve">
      <formula>NOT(ISERROR(SEARCH("réserve",AL9)))</formula>
    </cfRule>
    <cfRule type="endsWith" dxfId="594" priority="373" operator="endsWith" text="Validé">
      <formula>RIGHT(AL9,LEN("Validé"))="Validé"</formula>
    </cfRule>
  </conditionalFormatting>
  <conditionalFormatting sqref="AL19">
    <cfRule type="containsText" dxfId="593" priority="366" operator="containsText" text="Non contrôlé">
      <formula>NOT(ISERROR(SEARCH("Non contrôlé",AL19)))</formula>
    </cfRule>
    <cfRule type="containsText" dxfId="592" priority="367" operator="containsText" text="Non validé">
      <formula>NOT(ISERROR(SEARCH("Non validé",AL19)))</formula>
    </cfRule>
    <cfRule type="containsText" dxfId="591" priority="368" operator="containsText" text="réserve">
      <formula>NOT(ISERROR(SEARCH("réserve",AL19)))</formula>
    </cfRule>
    <cfRule type="endsWith" dxfId="590" priority="369" operator="endsWith" text="Validé">
      <formula>RIGHT(AL19,LEN("Validé"))="Validé"</formula>
    </cfRule>
  </conditionalFormatting>
  <conditionalFormatting sqref="AL26:AL34">
    <cfRule type="containsText" dxfId="589" priority="266" operator="containsText" text="Non contrôlé">
      <formula>NOT(ISERROR(SEARCH("Non contrôlé",AL26)))</formula>
    </cfRule>
    <cfRule type="containsText" dxfId="588" priority="267" operator="containsText" text="Non validé">
      <formula>NOT(ISERROR(SEARCH("Non validé",AL26)))</formula>
    </cfRule>
    <cfRule type="containsText" dxfId="587" priority="268" operator="containsText" text="réserve">
      <formula>NOT(ISERROR(SEARCH("réserve",AL26)))</formula>
    </cfRule>
    <cfRule type="endsWith" dxfId="586" priority="269" operator="endsWith" text="Validé">
      <formula>RIGHT(AL26,LEN("Validé"))="Validé"</formula>
    </cfRule>
  </conditionalFormatting>
  <conditionalFormatting sqref="AL35">
    <cfRule type="containsText" dxfId="585" priority="270" operator="containsText" text="Non contrôlé">
      <formula>NOT(ISERROR(SEARCH("Non contrôlé",AL35)))</formula>
    </cfRule>
    <cfRule type="containsText" dxfId="584" priority="271" operator="containsText" text="Non validé">
      <formula>NOT(ISERROR(SEARCH("Non validé",AL35)))</formula>
    </cfRule>
    <cfRule type="containsText" dxfId="583" priority="272" operator="containsText" text="réserve">
      <formula>NOT(ISERROR(SEARCH("réserve",AL35)))</formula>
    </cfRule>
    <cfRule type="endsWith" dxfId="582" priority="273" operator="endsWith" text="Validé">
      <formula>RIGHT(AL35,LEN("Validé"))="Validé"</formula>
    </cfRule>
  </conditionalFormatting>
  <conditionalFormatting sqref="AL37">
    <cfRule type="containsText" dxfId="581" priority="262" operator="containsText" text="Non contrôlé">
      <formula>NOT(ISERROR(SEARCH("Non contrôlé",AL37)))</formula>
    </cfRule>
    <cfRule type="containsText" dxfId="580" priority="263" operator="containsText" text="Non validé">
      <formula>NOT(ISERROR(SEARCH("Non validé",AL37)))</formula>
    </cfRule>
    <cfRule type="containsText" dxfId="579" priority="264" operator="containsText" text="réserve">
      <formula>NOT(ISERROR(SEARCH("réserve",AL37)))</formula>
    </cfRule>
    <cfRule type="endsWith" dxfId="578" priority="265" operator="endsWith" text="Validé">
      <formula>RIGHT(AL37,LEN("Validé"))="Validé"</formula>
    </cfRule>
  </conditionalFormatting>
  <conditionalFormatting sqref="AM19">
    <cfRule type="cellIs" dxfId="577" priority="70" operator="greaterThanOrEqual">
      <formula>80</formula>
    </cfRule>
    <cfRule type="cellIs" dxfId="576" priority="71" operator="between">
      <formula>70</formula>
      <formula>79</formula>
    </cfRule>
    <cfRule type="cellIs" dxfId="575" priority="72" operator="lessThan">
      <formula>69</formula>
    </cfRule>
  </conditionalFormatting>
  <conditionalFormatting sqref="AM37">
    <cfRule type="cellIs" dxfId="574" priority="25" operator="greaterThanOrEqual">
      <formula>80</formula>
    </cfRule>
    <cfRule type="cellIs" dxfId="573" priority="26" operator="between">
      <formula>70</formula>
      <formula>79</formula>
    </cfRule>
    <cfRule type="cellIs" dxfId="572" priority="27" operator="lessThan">
      <formula>69</formula>
    </cfRule>
  </conditionalFormatting>
  <conditionalFormatting sqref="AQ9:AQ17">
    <cfRule type="containsText" dxfId="571" priority="378" operator="containsText" text="Non contrôlé">
      <formula>NOT(ISERROR(SEARCH("Non contrôlé",AQ9)))</formula>
    </cfRule>
    <cfRule type="containsText" dxfId="570" priority="379" operator="containsText" text="Non validé">
      <formula>NOT(ISERROR(SEARCH("Non validé",AQ9)))</formula>
    </cfRule>
    <cfRule type="containsText" dxfId="569" priority="380" operator="containsText" text="réserve">
      <formula>NOT(ISERROR(SEARCH("réserve",AQ9)))</formula>
    </cfRule>
    <cfRule type="endsWith" dxfId="568" priority="381" operator="endsWith" text="Validé">
      <formula>RIGHT(AQ9,LEN("Validé"))="Validé"</formula>
    </cfRule>
  </conditionalFormatting>
  <conditionalFormatting sqref="AQ19">
    <cfRule type="containsText" dxfId="567" priority="374" operator="containsText" text="Non contrôlé">
      <formula>NOT(ISERROR(SEARCH("Non contrôlé",AQ19)))</formula>
    </cfRule>
    <cfRule type="containsText" dxfId="566" priority="375" operator="containsText" text="Non validé">
      <formula>NOT(ISERROR(SEARCH("Non validé",AQ19)))</formula>
    </cfRule>
    <cfRule type="containsText" dxfId="565" priority="376" operator="containsText" text="réserve">
      <formula>NOT(ISERROR(SEARCH("réserve",AQ19)))</formula>
    </cfRule>
    <cfRule type="endsWith" dxfId="564" priority="377" operator="endsWith" text="Validé">
      <formula>RIGHT(AQ19,LEN("Validé"))="Validé"</formula>
    </cfRule>
  </conditionalFormatting>
  <conditionalFormatting sqref="AQ26:AQ34">
    <cfRule type="containsText" dxfId="563" priority="278" operator="containsText" text="Non contrôlé">
      <formula>NOT(ISERROR(SEARCH("Non contrôlé",AQ26)))</formula>
    </cfRule>
    <cfRule type="containsText" dxfId="562" priority="279" operator="containsText" text="Non validé">
      <formula>NOT(ISERROR(SEARCH("Non validé",AQ26)))</formula>
    </cfRule>
    <cfRule type="containsText" dxfId="561" priority="280" operator="containsText" text="réserve">
      <formula>NOT(ISERROR(SEARCH("réserve",AQ26)))</formula>
    </cfRule>
    <cfRule type="endsWith" dxfId="560" priority="281" operator="endsWith" text="Validé">
      <formula>RIGHT(AQ26,LEN("Validé"))="Validé"</formula>
    </cfRule>
  </conditionalFormatting>
  <conditionalFormatting sqref="AQ35">
    <cfRule type="containsText" dxfId="559" priority="282" operator="containsText" text="Non contrôlé">
      <formula>NOT(ISERROR(SEARCH("Non contrôlé",AQ35)))</formula>
    </cfRule>
    <cfRule type="containsText" dxfId="558" priority="283" operator="containsText" text="Non validé">
      <formula>NOT(ISERROR(SEARCH("Non validé",AQ35)))</formula>
    </cfRule>
    <cfRule type="containsText" dxfId="557" priority="284" operator="containsText" text="réserve">
      <formula>NOT(ISERROR(SEARCH("réserve",AQ35)))</formula>
    </cfRule>
    <cfRule type="endsWith" dxfId="556" priority="285" operator="endsWith" text="Validé">
      <formula>RIGHT(AQ35,LEN("Validé"))="Validé"</formula>
    </cfRule>
  </conditionalFormatting>
  <conditionalFormatting sqref="AQ37">
    <cfRule type="containsText" dxfId="555" priority="274" operator="containsText" text="Non contrôlé">
      <formula>NOT(ISERROR(SEARCH("Non contrôlé",AQ37)))</formula>
    </cfRule>
    <cfRule type="containsText" dxfId="554" priority="275" operator="containsText" text="Non validé">
      <formula>NOT(ISERROR(SEARCH("Non validé",AQ37)))</formula>
    </cfRule>
    <cfRule type="containsText" dxfId="553" priority="276" operator="containsText" text="réserve">
      <formula>NOT(ISERROR(SEARCH("réserve",AQ37)))</formula>
    </cfRule>
    <cfRule type="endsWith" dxfId="552" priority="277" operator="endsWith" text="Validé">
      <formula>RIGHT(AQ37,LEN("Validé"))="Validé"</formula>
    </cfRule>
  </conditionalFormatting>
  <conditionalFormatting sqref="AR19">
    <cfRule type="cellIs" dxfId="551" priority="67" operator="greaterThanOrEqual">
      <formula>80</formula>
    </cfRule>
    <cfRule type="cellIs" dxfId="550" priority="68" operator="between">
      <formula>70</formula>
      <formula>79</formula>
    </cfRule>
    <cfRule type="cellIs" dxfId="549" priority="69" operator="lessThan">
      <formula>69</formula>
    </cfRule>
  </conditionalFormatting>
  <conditionalFormatting sqref="AR37:AS37">
    <cfRule type="cellIs" dxfId="548" priority="28" operator="greaterThanOrEqual">
      <formula>80</formula>
    </cfRule>
    <cfRule type="cellIs" dxfId="547" priority="29" operator="between">
      <formula>70</formula>
      <formula>79</formula>
    </cfRule>
    <cfRule type="cellIs" dxfId="546" priority="30" operator="lessThan">
      <formula>69</formula>
    </cfRule>
  </conditionalFormatting>
  <conditionalFormatting sqref="AV9:AV17">
    <cfRule type="containsText" dxfId="545" priority="386" operator="containsText" text="Non contrôlé">
      <formula>NOT(ISERROR(SEARCH("Non contrôlé",AV9)))</formula>
    </cfRule>
    <cfRule type="containsText" dxfId="544" priority="387" operator="containsText" text="Non validé">
      <formula>NOT(ISERROR(SEARCH("Non validé",AV9)))</formula>
    </cfRule>
    <cfRule type="containsText" dxfId="543" priority="388" operator="containsText" text="réserve">
      <formula>NOT(ISERROR(SEARCH("réserve",AV9)))</formula>
    </cfRule>
    <cfRule type="endsWith" dxfId="542" priority="389" operator="endsWith" text="Validé">
      <formula>RIGHT(AV9,LEN("Validé"))="Validé"</formula>
    </cfRule>
  </conditionalFormatting>
  <conditionalFormatting sqref="AV19">
    <cfRule type="containsText" dxfId="541" priority="382" operator="containsText" text="Non contrôlé">
      <formula>NOT(ISERROR(SEARCH("Non contrôlé",AV19)))</formula>
    </cfRule>
    <cfRule type="containsText" dxfId="540" priority="383" operator="containsText" text="Non validé">
      <formula>NOT(ISERROR(SEARCH("Non validé",AV19)))</formula>
    </cfRule>
    <cfRule type="containsText" dxfId="539" priority="384" operator="containsText" text="réserve">
      <formula>NOT(ISERROR(SEARCH("réserve",AV19)))</formula>
    </cfRule>
    <cfRule type="endsWith" dxfId="538" priority="385" operator="endsWith" text="Validé">
      <formula>RIGHT(AV19,LEN("Validé"))="Validé"</formula>
    </cfRule>
  </conditionalFormatting>
  <conditionalFormatting sqref="AV26:AV34">
    <cfRule type="containsText" dxfId="537" priority="102" operator="containsText" text="Non contrôlé">
      <formula>NOT(ISERROR(SEARCH("Non contrôlé",AV26)))</formula>
    </cfRule>
    <cfRule type="containsText" dxfId="536" priority="103" operator="containsText" text="Non validé">
      <formula>NOT(ISERROR(SEARCH("Non validé",AV26)))</formula>
    </cfRule>
    <cfRule type="containsText" dxfId="535" priority="104" operator="containsText" text="réserve">
      <formula>NOT(ISERROR(SEARCH("réserve",AV26)))</formula>
    </cfRule>
    <cfRule type="endsWith" dxfId="534" priority="105" operator="endsWith" text="Validé">
      <formula>RIGHT(AV26,LEN("Validé"))="Validé"</formula>
    </cfRule>
  </conditionalFormatting>
  <conditionalFormatting sqref="AV35">
    <cfRule type="containsText" dxfId="533" priority="110" operator="containsText" text="Non contrôlé">
      <formula>NOT(ISERROR(SEARCH("Non contrôlé",AV35)))</formula>
    </cfRule>
    <cfRule type="containsText" dxfId="532" priority="111" operator="containsText" text="Non validé">
      <formula>NOT(ISERROR(SEARCH("Non validé",AV35)))</formula>
    </cfRule>
    <cfRule type="containsText" dxfId="531" priority="112" operator="containsText" text="réserve">
      <formula>NOT(ISERROR(SEARCH("réserve",AV35)))</formula>
    </cfRule>
    <cfRule type="endsWith" dxfId="530" priority="113" operator="endsWith" text="Validé">
      <formula>RIGHT(AV35,LEN("Validé"))="Validé"</formula>
    </cfRule>
  </conditionalFormatting>
  <conditionalFormatting sqref="AV37">
    <cfRule type="containsText" dxfId="529" priority="286" operator="containsText" text="Non contrôlé">
      <formula>NOT(ISERROR(SEARCH("Non contrôlé",AV37)))</formula>
    </cfRule>
    <cfRule type="containsText" dxfId="528" priority="287" operator="containsText" text="Non validé">
      <formula>NOT(ISERROR(SEARCH("Non validé",AV37)))</formula>
    </cfRule>
    <cfRule type="containsText" dxfId="527" priority="288" operator="containsText" text="réserve">
      <formula>NOT(ISERROR(SEARCH("réserve",AV37)))</formula>
    </cfRule>
    <cfRule type="endsWith" dxfId="526" priority="289" operator="endsWith" text="Validé">
      <formula>RIGHT(AV37,LEN("Validé"))="Validé"</formula>
    </cfRule>
  </conditionalFormatting>
  <conditionalFormatting sqref="AW19">
    <cfRule type="cellIs" dxfId="525" priority="64" operator="greaterThanOrEqual">
      <formula>80</formula>
    </cfRule>
    <cfRule type="cellIs" dxfId="524" priority="65" operator="between">
      <formula>70</formula>
      <formula>79</formula>
    </cfRule>
    <cfRule type="cellIs" dxfId="523" priority="66" operator="lessThan">
      <formula>69</formula>
    </cfRule>
  </conditionalFormatting>
  <conditionalFormatting sqref="AW37:AX37">
    <cfRule type="cellIs" dxfId="522" priority="34" operator="greaterThanOrEqual">
      <formula>80</formula>
    </cfRule>
    <cfRule type="cellIs" dxfId="521" priority="35" operator="between">
      <formula>70</formula>
      <formula>79</formula>
    </cfRule>
    <cfRule type="cellIs" dxfId="520" priority="36" operator="lessThan">
      <formula>69</formula>
    </cfRule>
  </conditionalFormatting>
  <conditionalFormatting sqref="BA9:BA17">
    <cfRule type="containsText" dxfId="519" priority="146" operator="containsText" text="Non contrôlé">
      <formula>NOT(ISERROR(SEARCH("Non contrôlé",BA9)))</formula>
    </cfRule>
    <cfRule type="containsText" dxfId="518" priority="147" operator="containsText" text="Non validé">
      <formula>NOT(ISERROR(SEARCH("Non validé",BA9)))</formula>
    </cfRule>
    <cfRule type="containsText" dxfId="517" priority="148" operator="containsText" text="réserve">
      <formula>NOT(ISERROR(SEARCH("réserve",BA9)))</formula>
    </cfRule>
    <cfRule type="endsWith" dxfId="516" priority="149" operator="endsWith" text="Validé">
      <formula>RIGHT(BA9,LEN("Validé"))="Validé"</formula>
    </cfRule>
  </conditionalFormatting>
  <conditionalFormatting sqref="BA19">
    <cfRule type="containsText" dxfId="515" priority="390" operator="containsText" text="Non contrôlé">
      <formula>NOT(ISERROR(SEARCH("Non contrôlé",BA19)))</formula>
    </cfRule>
    <cfRule type="containsText" dxfId="514" priority="391" operator="containsText" text="Non validé">
      <formula>NOT(ISERROR(SEARCH("Non validé",BA19)))</formula>
    </cfRule>
    <cfRule type="containsText" dxfId="513" priority="392" operator="containsText" text="réserve">
      <formula>NOT(ISERROR(SEARCH("réserve",BA19)))</formula>
    </cfRule>
    <cfRule type="endsWith" dxfId="512" priority="393" operator="endsWith" text="Validé">
      <formula>RIGHT(BA19,LEN("Validé"))="Validé"</formula>
    </cfRule>
  </conditionalFormatting>
  <conditionalFormatting sqref="BA26:BA34">
    <cfRule type="containsText" dxfId="511" priority="138" operator="containsText" text="Non contrôlé">
      <formula>NOT(ISERROR(SEARCH("Non contrôlé",BA26)))</formula>
    </cfRule>
    <cfRule type="containsText" dxfId="510" priority="139" operator="containsText" text="Non validé">
      <formula>NOT(ISERROR(SEARCH("Non validé",BA26)))</formula>
    </cfRule>
    <cfRule type="containsText" dxfId="509" priority="140" operator="containsText" text="réserve">
      <formula>NOT(ISERROR(SEARCH("réserve",BA26)))</formula>
    </cfRule>
    <cfRule type="endsWith" dxfId="508" priority="141" operator="endsWith" text="Validé">
      <formula>RIGHT(BA26,LEN("Validé"))="Validé"</formula>
    </cfRule>
  </conditionalFormatting>
  <conditionalFormatting sqref="BA35">
    <cfRule type="containsText" dxfId="507" priority="142" operator="containsText" text="Non contrôlé">
      <formula>NOT(ISERROR(SEARCH("Non contrôlé",BA35)))</formula>
    </cfRule>
    <cfRule type="containsText" dxfId="506" priority="143" operator="containsText" text="Non validé">
      <formula>NOT(ISERROR(SEARCH("Non validé",BA35)))</formula>
    </cfRule>
    <cfRule type="containsText" dxfId="505" priority="144" operator="containsText" text="réserve">
      <formula>NOT(ISERROR(SEARCH("réserve",BA35)))</formula>
    </cfRule>
    <cfRule type="endsWith" dxfId="504" priority="145" operator="endsWith" text="Validé">
      <formula>RIGHT(BA35,LEN("Validé"))="Validé"</formula>
    </cfRule>
  </conditionalFormatting>
  <conditionalFormatting sqref="BA37">
    <cfRule type="containsText" dxfId="503" priority="298" operator="containsText" text="Non contrôlé">
      <formula>NOT(ISERROR(SEARCH("Non contrôlé",BA37)))</formula>
    </cfRule>
    <cfRule type="containsText" dxfId="502" priority="299" operator="containsText" text="Non validé">
      <formula>NOT(ISERROR(SEARCH("Non validé",BA37)))</formula>
    </cfRule>
    <cfRule type="containsText" dxfId="501" priority="300" operator="containsText" text="réserve">
      <formula>NOT(ISERROR(SEARCH("réserve",BA37)))</formula>
    </cfRule>
    <cfRule type="endsWith" dxfId="500" priority="301" operator="endsWith" text="Validé">
      <formula>RIGHT(BA37,LEN("Validé"))="Validé"</formula>
    </cfRule>
  </conditionalFormatting>
  <conditionalFormatting sqref="BB19:BC19">
    <cfRule type="cellIs" dxfId="499" priority="58" operator="greaterThanOrEqual">
      <formula>80</formula>
    </cfRule>
    <cfRule type="cellIs" dxfId="498" priority="59" operator="between">
      <formula>70</formula>
      <formula>79</formula>
    </cfRule>
    <cfRule type="cellIs" dxfId="497" priority="60" operator="lessThan">
      <formula>69</formula>
    </cfRule>
  </conditionalFormatting>
  <conditionalFormatting sqref="BB37:BC37">
    <cfRule type="cellIs" dxfId="496" priority="40" operator="greaterThanOrEqual">
      <formula>80</formula>
    </cfRule>
    <cfRule type="cellIs" dxfId="495" priority="41" operator="between">
      <formula>70</formula>
      <formula>79</formula>
    </cfRule>
    <cfRule type="cellIs" dxfId="494" priority="42" operator="lessThan">
      <formula>69</formula>
    </cfRule>
  </conditionalFormatting>
  <conditionalFormatting sqref="BF9:BF17">
    <cfRule type="containsText" dxfId="493" priority="542" operator="containsText" text="Non contrôlé">
      <formula>NOT(ISERROR(SEARCH("Non contrôlé",BF9)))</formula>
    </cfRule>
    <cfRule type="containsText" dxfId="492" priority="543" operator="containsText" text="Non validé">
      <formula>NOT(ISERROR(SEARCH("Non validé",BF9)))</formula>
    </cfRule>
    <cfRule type="containsText" dxfId="491" priority="544" operator="containsText" text="réserve">
      <formula>NOT(ISERROR(SEARCH("réserve",BF9)))</formula>
    </cfRule>
    <cfRule type="endsWith" dxfId="490" priority="545" operator="endsWith" text="Validé">
      <formula>RIGHT(BF9,LEN("Validé"))="Validé"</formula>
    </cfRule>
  </conditionalFormatting>
  <conditionalFormatting sqref="BF19">
    <cfRule type="containsText" dxfId="489" priority="538" operator="containsText" text="Non contrôlé">
      <formula>NOT(ISERROR(SEARCH("Non contrôlé",BF19)))</formula>
    </cfRule>
    <cfRule type="containsText" dxfId="488" priority="539" operator="containsText" text="Non validé">
      <formula>NOT(ISERROR(SEARCH("Non validé",BF19)))</formula>
    </cfRule>
    <cfRule type="containsText" dxfId="487" priority="540" operator="containsText" text="réserve">
      <formula>NOT(ISERROR(SEARCH("réserve",BF19)))</formula>
    </cfRule>
    <cfRule type="endsWith" dxfId="486" priority="541" operator="endsWith" text="Validé">
      <formula>RIGHT(BF19,LEN("Validé"))="Validé"</formula>
    </cfRule>
  </conditionalFormatting>
  <conditionalFormatting sqref="BF26:BF34">
    <cfRule type="containsText" dxfId="485" priority="94" operator="containsText" text="Non contrôlé">
      <formula>NOT(ISERROR(SEARCH("Non contrôlé",BF26)))</formula>
    </cfRule>
    <cfRule type="containsText" dxfId="484" priority="95" operator="containsText" text="Non validé">
      <formula>NOT(ISERROR(SEARCH("Non validé",BF26)))</formula>
    </cfRule>
    <cfRule type="containsText" dxfId="483" priority="96" operator="containsText" text="réserve">
      <formula>NOT(ISERROR(SEARCH("réserve",BF26)))</formula>
    </cfRule>
    <cfRule type="endsWith" dxfId="482" priority="97" operator="endsWith" text="Validé">
      <formula>RIGHT(BF26,LEN("Validé"))="Validé"</formula>
    </cfRule>
  </conditionalFormatting>
  <conditionalFormatting sqref="BF35">
    <cfRule type="containsText" dxfId="481" priority="710" operator="containsText" text="Non contrôlé">
      <formula>NOT(ISERROR(SEARCH("Non contrôlé",BF35)))</formula>
    </cfRule>
    <cfRule type="containsText" dxfId="480" priority="711" operator="containsText" text="Non validé">
      <formula>NOT(ISERROR(SEARCH("Non validé",BF35)))</formula>
    </cfRule>
    <cfRule type="containsText" dxfId="479" priority="712" operator="containsText" text="réserve">
      <formula>NOT(ISERROR(SEARCH("réserve",BF35)))</formula>
    </cfRule>
    <cfRule type="endsWith" dxfId="478" priority="713" operator="endsWith" text="Validé">
      <formula>RIGHT(BF35,LEN("Validé"))="Validé"</formula>
    </cfRule>
  </conditionalFormatting>
  <conditionalFormatting sqref="BF37">
    <cfRule type="containsText" dxfId="477" priority="442" operator="containsText" text="Non contrôlé">
      <formula>NOT(ISERROR(SEARCH("Non contrôlé",BF37)))</formula>
    </cfRule>
    <cfRule type="containsText" dxfId="476" priority="443" operator="containsText" text="Non validé">
      <formula>NOT(ISERROR(SEARCH("Non validé",BF37)))</formula>
    </cfRule>
    <cfRule type="containsText" dxfId="475" priority="444" operator="containsText" text="réserve">
      <formula>NOT(ISERROR(SEARCH("réserve",BF37)))</formula>
    </cfRule>
    <cfRule type="endsWith" dxfId="474" priority="445" operator="endsWith" text="Validé">
      <formula>RIGHT(BF37,LEN("Validé"))="Validé"</formula>
    </cfRule>
  </conditionalFormatting>
  <conditionalFormatting sqref="BG19:BH19">
    <cfRule type="cellIs" dxfId="473" priority="52" operator="greaterThanOrEqual">
      <formula>80</formula>
    </cfRule>
    <cfRule type="cellIs" dxfId="472" priority="53" operator="between">
      <formula>70</formula>
      <formula>79</formula>
    </cfRule>
    <cfRule type="cellIs" dxfId="471" priority="54" operator="lessThan">
      <formula>69</formula>
    </cfRule>
  </conditionalFormatting>
  <conditionalFormatting sqref="BG37:BH37">
    <cfRule type="cellIs" dxfId="470" priority="46" operator="greaterThanOrEqual">
      <formula>80</formula>
    </cfRule>
    <cfRule type="cellIs" dxfId="469" priority="47" operator="between">
      <formula>70</formula>
      <formula>79</formula>
    </cfRule>
    <cfRule type="cellIs" dxfId="468"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#REF!</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#REF!</xm:f>
          </x14:formula1>
          <xm:sqref>BD6 AY6 AT6 AO6 AJ6 AE6 Z6 U6 P6 K6 A6:C6 F6 AD5:BG5 Y5:Z5 A5:E5 J5:U5 F5:I5</xm:sqref>
        </x14:dataValidation>
        <x14:dataValidation type="list" allowBlank="1" showInputMessage="1" showErrorMessage="1" xr:uid="{1A859EC9-F727-4479-8F43-A317BDCEC98B}">
          <x14:formula1>
            <xm:f>#REF!</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#REF!</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10" customWidth="1"/>
    <col min="2" max="2" width="7.52734375" style="110" customWidth="1"/>
    <col min="3" max="3" width="6.3515625" style="110" customWidth="1"/>
    <col min="4" max="4" width="16.64453125" style="110" customWidth="1"/>
    <col min="5" max="5" width="10.41015625" style="110" customWidth="1"/>
    <col min="6" max="6" width="14.41015625" style="110" customWidth="1"/>
    <col min="7" max="7" width="10.64453125" style="110" customWidth="1"/>
    <col min="8" max="9" width="4.3515625" style="110" customWidth="1"/>
    <col min="10" max="10" width="4.87890625" style="110" customWidth="1"/>
    <col min="11" max="19" width="4.3515625" style="110" customWidth="1"/>
    <col min="20" max="20" width="5.87890625" style="110" customWidth="1"/>
    <col min="21" max="21" width="31.52734375" style="110" customWidth="1"/>
    <col min="22" max="22" width="13.1171875" style="110" customWidth="1"/>
    <col min="23" max="23" width="5.1171875" style="110" customWidth="1"/>
    <col min="24" max="24" width="1" style="110" customWidth="1"/>
    <col min="25" max="25" width="0.41015625" style="110" customWidth="1"/>
    <col min="26" max="26" width="13.64453125" style="110" hidden="1" customWidth="1"/>
    <col min="27" max="27" width="1.64453125" style="110" hidden="1" customWidth="1"/>
    <col min="28" max="16384" width="1.64453125" style="110" hidden="1"/>
  </cols>
  <sheetData>
    <row r="2" spans="2:23" s="111" customFormat="1" ht="77.25" customHeight="1" thickBot="1" x14ac:dyDescent="0.45">
      <c r="B2" s="344"/>
      <c r="C2" s="345"/>
      <c r="D2" s="346" t="s">
        <v>74</v>
      </c>
      <c r="E2" s="347"/>
      <c r="F2" s="347"/>
      <c r="G2" s="347"/>
      <c r="H2" s="347"/>
      <c r="I2" s="347"/>
      <c r="J2" s="347"/>
      <c r="K2" s="347"/>
      <c r="L2" s="347"/>
      <c r="M2" s="347"/>
      <c r="N2" s="347"/>
      <c r="O2" s="347"/>
      <c r="P2" s="347"/>
      <c r="Q2" s="347"/>
      <c r="R2" s="347"/>
      <c r="S2" s="347"/>
      <c r="T2" s="347"/>
      <c r="U2" s="347"/>
      <c r="V2" s="347"/>
      <c r="W2" s="348"/>
    </row>
    <row r="3" spans="2:23" s="111" customFormat="1" ht="35.25" customHeight="1" x14ac:dyDescent="0.4">
      <c r="B3" s="349" t="s">
        <v>75</v>
      </c>
      <c r="C3" s="350"/>
      <c r="D3" s="351"/>
      <c r="E3" s="358"/>
      <c r="F3" s="359"/>
      <c r="G3" s="359"/>
      <c r="H3" s="359"/>
      <c r="I3" s="359"/>
      <c r="J3" s="359"/>
      <c r="K3" s="359"/>
      <c r="L3" s="359"/>
      <c r="M3" s="359"/>
      <c r="N3" s="359"/>
      <c r="O3" s="359"/>
      <c r="P3" s="359"/>
      <c r="Q3" s="359"/>
      <c r="R3" s="359"/>
      <c r="S3" s="359"/>
      <c r="T3" s="359"/>
      <c r="U3" s="359"/>
      <c r="V3" s="360" t="s">
        <v>3</v>
      </c>
      <c r="W3" s="361"/>
    </row>
    <row r="4" spans="2:23" s="111" customFormat="1" ht="24.75" customHeight="1" x14ac:dyDescent="0.4">
      <c r="B4" s="352" t="s">
        <v>76</v>
      </c>
      <c r="C4" s="353"/>
      <c r="D4" s="354" t="e">
        <f>IF(#REF!="","",#REF!)</f>
        <v>#REF!</v>
      </c>
      <c r="E4" s="355"/>
      <c r="F4" s="356"/>
      <c r="G4" s="356"/>
      <c r="H4" s="357" t="s">
        <v>4</v>
      </c>
      <c r="I4" s="353"/>
      <c r="J4" s="353"/>
      <c r="K4" s="353"/>
      <c r="L4" s="353"/>
      <c r="M4" s="353"/>
      <c r="N4" s="353"/>
      <c r="O4" s="354"/>
      <c r="P4" s="364"/>
      <c r="Q4" s="365"/>
      <c r="R4" s="365"/>
      <c r="S4" s="365"/>
      <c r="T4" s="365"/>
      <c r="U4" s="366"/>
      <c r="V4" s="362"/>
      <c r="W4" s="363"/>
    </row>
    <row r="5" spans="2:23" s="111" customFormat="1" ht="24.75" customHeight="1" x14ac:dyDescent="0.4">
      <c r="B5" s="352" t="s">
        <v>5</v>
      </c>
      <c r="C5" s="353"/>
      <c r="D5" s="354" t="e">
        <f>IF(#REF!="","",#REF!)</f>
        <v>#REF!</v>
      </c>
      <c r="E5" s="387"/>
      <c r="F5" s="388"/>
      <c r="G5" s="388"/>
      <c r="H5" s="357" t="s">
        <v>6</v>
      </c>
      <c r="I5" s="353"/>
      <c r="J5" s="353"/>
      <c r="K5" s="353"/>
      <c r="L5" s="353"/>
      <c r="M5" s="353"/>
      <c r="N5" s="353"/>
      <c r="O5" s="354"/>
      <c r="P5" s="364"/>
      <c r="Q5" s="365"/>
      <c r="R5" s="365"/>
      <c r="S5" s="365"/>
      <c r="T5" s="365"/>
      <c r="U5" s="366"/>
      <c r="V5" s="367"/>
      <c r="W5" s="363"/>
    </row>
    <row r="6" spans="2:23" s="111" customFormat="1" ht="27.75" customHeight="1" x14ac:dyDescent="0.4">
      <c r="B6" s="368" t="s">
        <v>7</v>
      </c>
      <c r="C6" s="369"/>
      <c r="D6" s="370" t="e">
        <f>IF(#REF!="","",#REF!)</f>
        <v>#REF!</v>
      </c>
      <c r="E6" s="371"/>
      <c r="F6" s="372"/>
      <c r="G6" s="372"/>
      <c r="H6" s="389" t="s">
        <v>8</v>
      </c>
      <c r="I6" s="390"/>
      <c r="J6" s="390"/>
      <c r="K6" s="390"/>
      <c r="L6" s="390"/>
      <c r="M6" s="390"/>
      <c r="N6" s="390"/>
      <c r="O6" s="390"/>
      <c r="P6" s="376"/>
      <c r="Q6" s="377"/>
      <c r="R6" s="377"/>
      <c r="S6" s="377"/>
      <c r="T6" s="378"/>
      <c r="U6" s="112"/>
      <c r="V6" s="385"/>
      <c r="W6" s="386"/>
    </row>
    <row r="7" spans="2:23" s="111" customFormat="1" ht="17.25" customHeight="1" x14ac:dyDescent="0.4">
      <c r="B7" s="113"/>
      <c r="C7" s="113"/>
      <c r="D7" s="113"/>
      <c r="E7" s="110"/>
      <c r="F7" s="110"/>
      <c r="G7" s="110"/>
      <c r="H7" s="110"/>
      <c r="I7" s="110"/>
      <c r="J7" s="110"/>
      <c r="K7" s="110"/>
      <c r="L7" s="110"/>
      <c r="M7" s="110"/>
      <c r="N7" s="110"/>
      <c r="O7" s="110"/>
      <c r="P7" s="110"/>
      <c r="Q7" s="110"/>
      <c r="R7" s="110"/>
      <c r="S7" s="110"/>
      <c r="T7" s="110"/>
      <c r="U7" s="114"/>
      <c r="V7" s="110"/>
      <c r="W7" s="110"/>
    </row>
    <row r="8" spans="2:23" s="111" customFormat="1" ht="38.25" customHeight="1" thickBot="1" x14ac:dyDescent="0.45">
      <c r="B8" s="375" t="s">
        <v>9</v>
      </c>
      <c r="C8" s="375"/>
      <c r="D8" s="375"/>
      <c r="E8" s="375"/>
      <c r="F8" s="115"/>
      <c r="G8" s="115" t="s">
        <v>10</v>
      </c>
      <c r="H8" s="115"/>
      <c r="I8" s="115"/>
      <c r="J8" s="115"/>
      <c r="K8" s="115"/>
      <c r="L8" s="115"/>
      <c r="M8" s="115"/>
      <c r="N8" s="116" t="s">
        <v>11</v>
      </c>
      <c r="O8" s="110"/>
      <c r="P8" s="117"/>
      <c r="Q8" s="117"/>
      <c r="R8" s="115"/>
      <c r="S8" s="115"/>
      <c r="T8" s="115"/>
      <c r="U8" s="118" t="s">
        <v>12</v>
      </c>
      <c r="V8" s="119"/>
      <c r="W8" s="119"/>
    </row>
    <row r="9" spans="2:23" s="111" customFormat="1" ht="36.75" customHeight="1" x14ac:dyDescent="0.5">
      <c r="B9" s="373" t="s">
        <v>77</v>
      </c>
      <c r="C9" s="373"/>
      <c r="D9" s="374"/>
      <c r="E9" s="258" t="s">
        <v>13</v>
      </c>
      <c r="F9" s="120"/>
      <c r="G9" s="319" t="s">
        <v>14</v>
      </c>
      <c r="H9" s="319"/>
      <c r="I9" s="319"/>
      <c r="J9" s="319"/>
      <c r="K9" s="320"/>
      <c r="L9" s="321"/>
      <c r="M9" s="321"/>
      <c r="N9" s="321"/>
      <c r="O9" s="321"/>
      <c r="P9" s="321"/>
      <c r="Q9" s="322"/>
      <c r="R9" s="115"/>
      <c r="S9" s="115"/>
      <c r="T9" s="115"/>
      <c r="U9" s="379"/>
      <c r="V9" s="380"/>
      <c r="W9" s="381"/>
    </row>
    <row r="10" spans="2:23" ht="36.75" customHeight="1" x14ac:dyDescent="0.5">
      <c r="B10" s="422" t="s">
        <v>23</v>
      </c>
      <c r="C10" s="423"/>
      <c r="D10" s="133"/>
      <c r="E10" s="264" t="e" cm="1">
        <f t="array" ref="E10">_xlfn.IFS(I34="","",$K$10="Validé",AVERAGE(I34:I35,J34),$K$10="Non validé",AVERAGE(I34:I35,J34)*0.9)</f>
        <v>#N/A</v>
      </c>
      <c r="F10" s="120"/>
      <c r="G10" s="319" t="s">
        <v>15</v>
      </c>
      <c r="H10" s="319"/>
      <c r="I10" s="319"/>
      <c r="J10" s="319"/>
      <c r="K10" s="382"/>
      <c r="L10" s="383"/>
      <c r="M10" s="383"/>
      <c r="N10" s="383"/>
      <c r="O10" s="383"/>
      <c r="P10" s="383"/>
      <c r="Q10" s="384"/>
      <c r="S10" s="115"/>
      <c r="U10" s="379"/>
      <c r="V10" s="380"/>
      <c r="W10" s="381"/>
    </row>
    <row r="11" spans="2:23" ht="36.75" customHeight="1" x14ac:dyDescent="0.4">
      <c r="B11" s="342" t="s">
        <v>24</v>
      </c>
      <c r="C11" s="343"/>
      <c r="D11" s="261"/>
      <c r="E11" s="263" t="str" cm="1">
        <f t="array" ref="E11">_xlfn.IFS(I36="","",$K$10="Validé",AVERAGE(I36:I37,J36),$K$10="Non validé",AVERAGE(I36:I37,J36)*0.9)</f>
        <v/>
      </c>
      <c r="F11" s="121"/>
      <c r="G11" s="268" t="s">
        <v>207</v>
      </c>
      <c r="H11" s="268"/>
      <c r="I11" s="268"/>
      <c r="J11" s="268"/>
      <c r="K11" s="268"/>
      <c r="L11" s="268"/>
      <c r="M11" s="268"/>
      <c r="N11" s="268"/>
      <c r="O11" s="268"/>
      <c r="P11" s="268"/>
      <c r="U11" s="122"/>
      <c r="V11" s="122"/>
      <c r="W11" s="122"/>
    </row>
    <row r="12" spans="2:23" ht="36.75" customHeight="1" x14ac:dyDescent="0.4">
      <c r="B12" s="342" t="s">
        <v>25</v>
      </c>
      <c r="C12" s="343"/>
      <c r="D12" s="261"/>
      <c r="E12" s="263" t="e" cm="1">
        <f t="array" ref="E12">_xlfn.IFS(I38="","",$K$10="Validé",AVERAGE(I38:I39,J38),$K$10="Non validé",AVERAGE(I38:I39,J38)*0.9)</f>
        <v>#N/A</v>
      </c>
      <c r="G12" s="115" t="s">
        <v>78</v>
      </c>
      <c r="T12" s="115"/>
      <c r="U12" s="123" t="s">
        <v>62</v>
      </c>
      <c r="V12" s="122"/>
      <c r="W12" s="122"/>
    </row>
    <row r="13" spans="2:23" ht="36.75" customHeight="1" x14ac:dyDescent="0.4">
      <c r="B13" s="342" t="s">
        <v>33</v>
      </c>
      <c r="C13" s="343"/>
      <c r="D13" s="261"/>
      <c r="E13" s="263" t="str" cm="1">
        <f t="array" ref="E13">_xlfn.IFS(I40="","",$K$10="Validé",AVERAGE(I40:I41,J40),$K$10="Non validé",AVERAGE(I40:I41,J40)*0.9)</f>
        <v/>
      </c>
      <c r="G13" s="319" t="s">
        <v>79</v>
      </c>
      <c r="H13" s="319"/>
      <c r="I13" s="319"/>
      <c r="J13" s="319"/>
      <c r="K13" s="421"/>
      <c r="L13" s="421"/>
      <c r="M13" s="421"/>
      <c r="N13" s="421"/>
      <c r="O13" s="421"/>
      <c r="P13" s="421"/>
      <c r="Q13" s="421"/>
      <c r="U13" s="379"/>
      <c r="V13" s="380"/>
      <c r="W13" s="381"/>
    </row>
    <row r="14" spans="2:23" s="111" customFormat="1" ht="36.75" customHeight="1" x14ac:dyDescent="0.4">
      <c r="B14" s="342" t="s">
        <v>34</v>
      </c>
      <c r="C14" s="343"/>
      <c r="D14" s="261"/>
      <c r="E14" s="263" t="str" cm="1">
        <f t="array" ref="E14">_xlfn.IFS(I42="","",$K$10="Validé",AVERAGE(I42:I43,J42),$K$10="Non validé",AVERAGE(I42:I43,J42)*0.9)</f>
        <v/>
      </c>
      <c r="F14" s="110"/>
      <c r="G14" s="319" t="s">
        <v>80</v>
      </c>
      <c r="H14" s="319"/>
      <c r="I14" s="319"/>
      <c r="J14" s="319"/>
      <c r="K14" s="421"/>
      <c r="L14" s="421"/>
      <c r="M14" s="421"/>
      <c r="N14" s="421"/>
      <c r="O14" s="421"/>
      <c r="P14" s="421"/>
      <c r="Q14" s="421"/>
      <c r="R14" s="110"/>
      <c r="S14" s="110"/>
      <c r="T14" s="110"/>
      <c r="U14" s="379"/>
      <c r="V14" s="380"/>
      <c r="W14" s="381"/>
    </row>
    <row r="15" spans="2:23" ht="36.75" customHeight="1" x14ac:dyDescent="0.4">
      <c r="B15" s="342" t="s">
        <v>35</v>
      </c>
      <c r="C15" s="343"/>
      <c r="D15" s="261"/>
      <c r="E15" s="263" t="str" cm="1">
        <f t="array" ref="E15">_xlfn.IFS(I44="","",$K$10="Validé",AVERAGE(I44:I45,J44),$K$10="Non validé",AVERAGE(I44:I45,J44)*0.9)</f>
        <v/>
      </c>
      <c r="G15" s="319" t="s">
        <v>81</v>
      </c>
      <c r="H15" s="319"/>
      <c r="I15" s="319"/>
      <c r="J15" s="319"/>
      <c r="K15" s="421"/>
      <c r="L15" s="421"/>
      <c r="M15" s="421"/>
      <c r="N15" s="421"/>
      <c r="O15" s="421"/>
      <c r="P15" s="421"/>
      <c r="Q15" s="421"/>
      <c r="U15" s="379"/>
      <c r="V15" s="380"/>
      <c r="W15" s="381"/>
    </row>
    <row r="16" spans="2:23" ht="36.75" customHeight="1" x14ac:dyDescent="0.4">
      <c r="B16" s="342" t="s">
        <v>36</v>
      </c>
      <c r="C16" s="343"/>
      <c r="D16" s="261"/>
      <c r="E16" s="263" t="str" cm="1">
        <f t="array" ref="E16">_xlfn.IFS(I46="","",$K$10="Validé",AVERAGE(I46:I47,J46),$K$10="Non validé",AVERAGE(I46:I47,J46)*0.9)</f>
        <v/>
      </c>
      <c r="G16" s="115" t="s">
        <v>17</v>
      </c>
    </row>
    <row r="17" spans="1:25" ht="36.75" customHeight="1" x14ac:dyDescent="0.4">
      <c r="B17" s="342" t="s">
        <v>37</v>
      </c>
      <c r="C17" s="343"/>
      <c r="D17" s="261"/>
      <c r="E17" s="263" t="str" cm="1">
        <f t="array" ref="E17">_xlfn.IFS(I48="","",$K$10="Validé",AVERAGE(I48:I49,J48),$K$10="Non validé",AVERAGE(I48:I49,J48)*0.9)</f>
        <v/>
      </c>
      <c r="H17" s="124" t="s">
        <v>18</v>
      </c>
      <c r="I17" s="125" t="s">
        <v>19</v>
      </c>
      <c r="J17" s="126" t="s">
        <v>20</v>
      </c>
      <c r="M17" s="123" t="s">
        <v>62</v>
      </c>
    </row>
    <row r="18" spans="1:25" ht="36.75" customHeight="1" x14ac:dyDescent="0.4">
      <c r="B18" s="342" t="s">
        <v>38</v>
      </c>
      <c r="C18" s="343"/>
      <c r="D18" s="261"/>
      <c r="E18" s="263" t="str" cm="1">
        <f t="array" ref="E18">_xlfn.IFS(I50="","",$K$10="Validé",AVERAGE(I50:I51,J50),$K$10="Non validé",AVERAGE(I50:I51,J50)*0.9)</f>
        <v/>
      </c>
      <c r="G18" s="419" t="s">
        <v>21</v>
      </c>
      <c r="H18" s="415" t="str">
        <f>IF(AnalysesComparatives_SCL!P9="","",AnalysesComparatives_SCL!P9)</f>
        <v/>
      </c>
      <c r="I18" s="415" t="str">
        <f>IF(AnalysesComparatives_SCL!P10=0,"",AnalysesComparatives_SCL!P10)</f>
        <v/>
      </c>
      <c r="J18" s="417" t="str">
        <f>IF(AnalysesComparatives_SCL!P11=0,"",AnalysesComparatives_SCL!P11)</f>
        <v/>
      </c>
      <c r="M18" s="406">
        <f>AnalysesComparatives_SCL!J14</f>
        <v>0</v>
      </c>
      <c r="N18" s="407"/>
      <c r="O18" s="407"/>
      <c r="P18" s="407"/>
      <c r="Q18" s="407"/>
      <c r="R18" s="407"/>
      <c r="S18" s="407"/>
      <c r="T18" s="407"/>
      <c r="U18" s="407"/>
      <c r="V18" s="407"/>
      <c r="W18" s="408"/>
    </row>
    <row r="19" spans="1:25" ht="36.75" customHeight="1" x14ac:dyDescent="0.4">
      <c r="B19" s="342" t="s">
        <v>39</v>
      </c>
      <c r="C19" s="343"/>
      <c r="D19" s="261"/>
      <c r="E19" s="263" t="str" cm="1">
        <f t="array" ref="E19">_xlfn.IFS(I52="","",$K$10="Validé",AVERAGE(I52:I53,J52),$K$10="Non validé",AVERAGE(I52:I53,J52)*0.9)</f>
        <v/>
      </c>
      <c r="G19" s="420"/>
      <c r="H19" s="416"/>
      <c r="I19" s="416"/>
      <c r="J19" s="418"/>
      <c r="M19" s="409"/>
      <c r="N19" s="410"/>
      <c r="O19" s="410"/>
      <c r="P19" s="410"/>
      <c r="Q19" s="410"/>
      <c r="R19" s="410"/>
      <c r="S19" s="410"/>
      <c r="T19" s="410"/>
      <c r="U19" s="410"/>
      <c r="V19" s="410"/>
      <c r="W19" s="411"/>
    </row>
    <row r="20" spans="1:25" ht="36.75" customHeight="1" x14ac:dyDescent="0.4">
      <c r="B20" s="342" t="s">
        <v>40</v>
      </c>
      <c r="C20" s="343"/>
      <c r="D20" s="261"/>
      <c r="E20" s="263" t="str" cm="1">
        <f t="array" ref="E20">_xlfn.IFS(I54="","",$K$10="Validé",AVERAGE(I54:I55,J54),$K$10="Non validé",AVERAGE(I54:I55,J54)*0.9)</f>
        <v/>
      </c>
      <c r="M20" s="409"/>
      <c r="N20" s="410"/>
      <c r="O20" s="410"/>
      <c r="P20" s="410"/>
      <c r="Q20" s="410"/>
      <c r="R20" s="410"/>
      <c r="S20" s="410"/>
      <c r="T20" s="410"/>
      <c r="U20" s="410"/>
      <c r="V20" s="410"/>
      <c r="W20" s="411"/>
    </row>
    <row r="21" spans="1:25" ht="36.75" customHeight="1" x14ac:dyDescent="0.4">
      <c r="B21" s="424" t="s">
        <v>41</v>
      </c>
      <c r="C21" s="425"/>
      <c r="D21" s="134"/>
      <c r="E21" s="262" t="str" cm="1">
        <f t="array" ref="E21">_xlfn.IFS(I56="","",$K$10="Validé",AVERAGE(I56:I57,J56),$K$10="Non validé",AVERAGE(I56:I57,J56)*0.9)</f>
        <v/>
      </c>
      <c r="M21" s="409"/>
      <c r="N21" s="410"/>
      <c r="O21" s="410"/>
      <c r="P21" s="410"/>
      <c r="Q21" s="410"/>
      <c r="R21" s="410"/>
      <c r="S21" s="410"/>
      <c r="T21" s="410"/>
      <c r="U21" s="410"/>
      <c r="V21" s="410"/>
      <c r="W21" s="411"/>
    </row>
    <row r="22" spans="1:25" ht="24.75" customHeight="1" x14ac:dyDescent="0.4">
      <c r="M22" s="409"/>
      <c r="N22" s="410"/>
      <c r="O22" s="410"/>
      <c r="P22" s="410"/>
      <c r="Q22" s="410"/>
      <c r="R22" s="410"/>
      <c r="S22" s="410"/>
      <c r="T22" s="410"/>
      <c r="U22" s="410"/>
      <c r="V22" s="410"/>
      <c r="W22" s="411"/>
    </row>
    <row r="23" spans="1:25" ht="24.75" customHeight="1" x14ac:dyDescent="0.4">
      <c r="G23" s="127"/>
      <c r="H23" s="127"/>
      <c r="I23" s="127"/>
      <c r="J23" s="127"/>
      <c r="K23" s="127"/>
      <c r="L23" s="127"/>
      <c r="M23" s="409"/>
      <c r="N23" s="410"/>
      <c r="O23" s="410"/>
      <c r="P23" s="410"/>
      <c r="Q23" s="410"/>
      <c r="R23" s="410"/>
      <c r="S23" s="410"/>
      <c r="T23" s="410"/>
      <c r="U23" s="410"/>
      <c r="V23" s="410"/>
      <c r="W23" s="411"/>
    </row>
    <row r="24" spans="1:25" ht="24.75" customHeight="1" x14ac:dyDescent="0.4">
      <c r="M24" s="409"/>
      <c r="N24" s="410"/>
      <c r="O24" s="410"/>
      <c r="P24" s="410"/>
      <c r="Q24" s="410"/>
      <c r="R24" s="410"/>
      <c r="S24" s="410"/>
      <c r="T24" s="410"/>
      <c r="U24" s="410"/>
      <c r="V24" s="410"/>
      <c r="W24" s="411"/>
    </row>
    <row r="25" spans="1:25" ht="24.75" customHeight="1" x14ac:dyDescent="0.4">
      <c r="M25" s="412"/>
      <c r="N25" s="413"/>
      <c r="O25" s="413"/>
      <c r="P25" s="413"/>
      <c r="Q25" s="413"/>
      <c r="R25" s="413"/>
      <c r="S25" s="413"/>
      <c r="T25" s="413"/>
      <c r="U25" s="413"/>
      <c r="V25" s="413"/>
      <c r="W25" s="414"/>
    </row>
    <row r="26" spans="1:25" ht="22.5" customHeight="1" thickBot="1" x14ac:dyDescent="0.45">
      <c r="B26" s="115"/>
      <c r="C26" s="115"/>
      <c r="D26" s="115"/>
      <c r="E26" s="115"/>
      <c r="F26" s="115"/>
      <c r="G26" s="115"/>
      <c r="H26" s="115"/>
      <c r="I26" s="115"/>
      <c r="J26" s="115"/>
      <c r="K26" s="115"/>
      <c r="L26" s="115"/>
      <c r="M26" s="115"/>
      <c r="N26" s="115"/>
      <c r="O26" s="115"/>
      <c r="P26" s="115"/>
      <c r="Q26" s="115"/>
      <c r="R26" s="115"/>
      <c r="S26" s="115"/>
      <c r="T26" s="115"/>
      <c r="U26" s="115"/>
      <c r="V26" s="115"/>
      <c r="W26" s="115"/>
    </row>
    <row r="27" spans="1:25" s="111" customFormat="1" ht="19.5" customHeight="1" x14ac:dyDescent="0.4">
      <c r="B27" s="397" t="s">
        <v>82</v>
      </c>
      <c r="C27" s="398"/>
      <c r="D27" s="398"/>
      <c r="E27" s="398"/>
      <c r="F27" s="398"/>
      <c r="G27" s="398"/>
      <c r="H27" s="398"/>
      <c r="I27" s="398"/>
      <c r="J27" s="398"/>
      <c r="K27" s="398"/>
      <c r="L27" s="398"/>
      <c r="M27" s="398"/>
      <c r="N27" s="398"/>
      <c r="O27" s="398"/>
      <c r="P27" s="398"/>
      <c r="Q27" s="398"/>
      <c r="R27" s="398"/>
      <c r="S27" s="398"/>
      <c r="T27" s="398"/>
      <c r="U27" s="398"/>
      <c r="V27" s="398"/>
      <c r="W27" s="399"/>
      <c r="X27" s="110"/>
      <c r="Y27" s="110"/>
    </row>
    <row r="28" spans="1:25" s="111" customFormat="1" ht="19.5" customHeight="1" thickBot="1" x14ac:dyDescent="0.45">
      <c r="B28" s="400"/>
      <c r="C28" s="401"/>
      <c r="D28" s="401"/>
      <c r="E28" s="401"/>
      <c r="F28" s="401"/>
      <c r="G28" s="401"/>
      <c r="H28" s="401"/>
      <c r="I28" s="401"/>
      <c r="J28" s="401"/>
      <c r="K28" s="401"/>
      <c r="L28" s="401"/>
      <c r="M28" s="401"/>
      <c r="N28" s="401"/>
      <c r="O28" s="401"/>
      <c r="P28" s="401"/>
      <c r="Q28" s="401"/>
      <c r="R28" s="401"/>
      <c r="S28" s="401"/>
      <c r="T28" s="401"/>
      <c r="U28" s="401"/>
      <c r="V28" s="401"/>
      <c r="W28" s="402"/>
      <c r="X28" s="110"/>
      <c r="Y28" s="110"/>
    </row>
    <row r="29" spans="1:25" s="111" customFormat="1" ht="3" customHeight="1" x14ac:dyDescent="0.4">
      <c r="B29" s="128"/>
      <c r="C29" s="110"/>
      <c r="D29" s="110"/>
      <c r="E29" s="110"/>
      <c r="F29" s="110"/>
      <c r="G29" s="110"/>
      <c r="H29" s="110"/>
      <c r="I29" s="110"/>
      <c r="J29" s="110"/>
      <c r="K29" s="110"/>
      <c r="L29" s="110"/>
      <c r="M29" s="110"/>
      <c r="N29" s="110"/>
      <c r="O29" s="110"/>
      <c r="P29" s="110"/>
      <c r="Q29" s="110"/>
      <c r="R29" s="110"/>
      <c r="S29" s="110"/>
      <c r="T29" s="110"/>
      <c r="U29" s="110"/>
      <c r="V29" s="110"/>
      <c r="W29" s="110"/>
      <c r="X29" s="110"/>
      <c r="Y29" s="110"/>
    </row>
    <row r="30" spans="1:25" s="111" customFormat="1" ht="3" customHeight="1" x14ac:dyDescent="0.4">
      <c r="B30" s="128"/>
      <c r="C30" s="110"/>
      <c r="D30" s="110"/>
      <c r="E30" s="110"/>
      <c r="F30" s="110"/>
      <c r="G30" s="110"/>
      <c r="H30" s="110"/>
      <c r="I30" s="110"/>
      <c r="J30" s="110"/>
      <c r="K30" s="110"/>
      <c r="L30" s="110"/>
      <c r="M30" s="110"/>
      <c r="N30" s="110"/>
      <c r="O30" s="110"/>
      <c r="P30" s="110"/>
      <c r="Q30" s="110"/>
      <c r="R30" s="110"/>
      <c r="S30" s="110"/>
      <c r="T30" s="110"/>
      <c r="U30" s="110"/>
      <c r="V30" s="110"/>
      <c r="W30" s="110"/>
      <c r="X30" s="110"/>
      <c r="Y30" s="110"/>
    </row>
    <row r="31" spans="1:25" s="111" customFormat="1" ht="3" customHeight="1" thickBot="1" x14ac:dyDescent="0.45">
      <c r="B31" s="128"/>
      <c r="C31" s="110"/>
      <c r="D31" s="110"/>
      <c r="E31" s="110"/>
      <c r="F31" s="110"/>
      <c r="G31" s="110"/>
      <c r="H31" s="110"/>
      <c r="I31" s="110"/>
      <c r="J31" s="110"/>
      <c r="K31" s="110"/>
      <c r="L31" s="110"/>
      <c r="M31" s="110"/>
      <c r="N31" s="110"/>
      <c r="O31" s="110"/>
      <c r="P31" s="110"/>
      <c r="Q31" s="110"/>
      <c r="R31" s="110"/>
      <c r="S31" s="110"/>
      <c r="T31" s="110"/>
      <c r="U31" s="110"/>
      <c r="V31" s="110"/>
      <c r="W31" s="110"/>
      <c r="X31" s="110"/>
      <c r="Y31" s="110"/>
    </row>
    <row r="32" spans="1:25" ht="20.25" customHeight="1" thickBot="1" x14ac:dyDescent="0.45">
      <c r="A32" s="111"/>
      <c r="B32" s="323" t="s">
        <v>26</v>
      </c>
      <c r="C32" s="324"/>
      <c r="D32" s="324"/>
      <c r="E32" s="324"/>
      <c r="F32" s="324"/>
      <c r="G32" s="324"/>
      <c r="H32" s="325"/>
      <c r="I32" s="326" t="s">
        <v>13</v>
      </c>
      <c r="J32" s="403" t="s">
        <v>27</v>
      </c>
      <c r="K32" s="426" t="s">
        <v>28</v>
      </c>
      <c r="L32" s="427"/>
      <c r="M32" s="428"/>
    </row>
    <row r="33" spans="1:13" ht="29.25" customHeight="1" outlineLevel="1" thickBot="1" x14ac:dyDescent="0.45">
      <c r="A33" s="111"/>
      <c r="B33" s="328" t="s">
        <v>29</v>
      </c>
      <c r="C33" s="329"/>
      <c r="D33" s="129" t="s">
        <v>30</v>
      </c>
      <c r="E33" s="130"/>
      <c r="F33" s="129" t="s">
        <v>31</v>
      </c>
      <c r="G33" s="330" t="s">
        <v>11</v>
      </c>
      <c r="H33" s="331"/>
      <c r="I33" s="327"/>
      <c r="J33" s="404"/>
      <c r="K33" s="429"/>
      <c r="L33" s="430"/>
      <c r="M33" s="431"/>
    </row>
    <row r="34" spans="1:13" ht="28.5" customHeight="1" outlineLevel="1" x14ac:dyDescent="0.4">
      <c r="A34" s="111"/>
      <c r="B34" s="334" t="s">
        <v>23</v>
      </c>
      <c r="C34" s="332" t="str">
        <f>IF(SA_GRILLE_SCL!$C$3="","",SA_GRILLE_SCL!$C$3)</f>
        <v/>
      </c>
      <c r="D34" s="336" t="str">
        <f>IF(SA_GRILLE_SCL!$A$3="","",SA_GRILLE_SCL!$A$3)</f>
        <v/>
      </c>
      <c r="E34" s="105" t="s">
        <v>16</v>
      </c>
      <c r="F34" s="131" t="str">
        <f>IF(SA_GRILLE_SCL!$A$5="","",SA_GRILLE_SCL!$A$5)</f>
        <v>Caisson</v>
      </c>
      <c r="G34" s="338" t="str">
        <f>IF(SA_GRILLE_SCL!$C$19="","",SA_GRILLE_SCL!$C$19)</f>
        <v/>
      </c>
      <c r="H34" s="339"/>
      <c r="I34" s="106">
        <f>IF(SA_GRILLE_SCL!D19="","",SA_GRILLE_SCL!D19)</f>
        <v>0</v>
      </c>
      <c r="J34" s="405" t="str">
        <f>IF(AnalysesComparatives_SCL!F24="","",AnalysesComparatives_SCL!F24)</f>
        <v/>
      </c>
      <c r="K34" s="391" t="str">
        <f>IF(SA_GRILLE_SCL!B$19="","",SA_GRILLE_SCL!B$19)</f>
        <v/>
      </c>
      <c r="L34" s="392"/>
      <c r="M34" s="393"/>
    </row>
    <row r="35" spans="1:13" ht="28.5" customHeight="1" outlineLevel="1" thickBot="1" x14ac:dyDescent="0.45">
      <c r="A35" s="111"/>
      <c r="B35" s="335"/>
      <c r="C35" s="333"/>
      <c r="D35" s="337"/>
      <c r="E35" s="108" t="s">
        <v>32</v>
      </c>
      <c r="F35" s="132" t="str">
        <f>IF(SA_GRILLE_SCL!$A$22="","",SA_GRILLE_SCL!$A$22)</f>
        <v>Préleveur Automatique</v>
      </c>
      <c r="G35" s="340" t="str">
        <f>IF(SA_GRILLE_SCL!$C$37="","",SA_GRILLE_SCL!$C$37)</f>
        <v/>
      </c>
      <c r="H35" s="341"/>
      <c r="I35" s="109">
        <f>IF(SA_GRILLE_SCL!D37="","",SA_GRILLE_SCL!D37)</f>
        <v>0</v>
      </c>
      <c r="J35" s="318"/>
      <c r="K35" s="394" t="str">
        <f>IF(SA_GRILLE_SCL!B$37="","",SA_GRILLE_SCL!B$37)</f>
        <v/>
      </c>
      <c r="L35" s="395"/>
      <c r="M35" s="396"/>
    </row>
    <row r="36" spans="1:13" ht="28.5" customHeight="1" outlineLevel="1" thickBot="1" x14ac:dyDescent="0.65">
      <c r="A36" s="111"/>
      <c r="B36" s="334" t="s">
        <v>24</v>
      </c>
      <c r="C36" s="104" t="str">
        <f>IF(SA_GRILLE_SCL!$H$3="","",SA_GRILLE_SCL!$H$3)</f>
        <v/>
      </c>
      <c r="D36" s="336" t="str">
        <f>IF(SA_GRILLE_SCL!$F$3="","",SA_GRILLE_SCL!$F$3)</f>
        <v/>
      </c>
      <c r="E36" s="105" t="s">
        <v>16</v>
      </c>
      <c r="F36" s="131" t="str">
        <f>IF(SA_GRILLE_SCL!$F$5="","",SA_GRILLE_SCL!$F$5)</f>
        <v/>
      </c>
      <c r="G36" s="338" t="str">
        <f>IF(SA_GRILLE_SCL!$H$19="","",SA_GRILLE_SCL!$H$19)</f>
        <v/>
      </c>
      <c r="H36" s="339"/>
      <c r="I36" s="106" t="str">
        <f>IF(SA_GRILLE_SCL!I$19="","",SA_GRILLE_SCL!I$19)</f>
        <v/>
      </c>
      <c r="J36" s="316" t="str">
        <f>IF(AnalysesComparatives_SCL!F25="","",AnalysesComparatives_SCL!F25)</f>
        <v/>
      </c>
      <c r="K36" s="391" t="str">
        <f>IF(SA_GRILLE_SCL!G$19="","",SA_GRILLE_SCL!G$19)</f>
        <v/>
      </c>
      <c r="L36" s="392"/>
      <c r="M36" s="393"/>
    </row>
    <row r="37" spans="1:13" ht="28.5" customHeight="1" outlineLevel="1" thickBot="1" x14ac:dyDescent="0.65">
      <c r="A37" s="111"/>
      <c r="B37" s="335"/>
      <c r="C37" s="107" t="str">
        <f>C36</f>
        <v/>
      </c>
      <c r="D37" s="337"/>
      <c r="E37" s="108" t="s">
        <v>32</v>
      </c>
      <c r="F37" s="132" t="str">
        <f>IF(SA_GRILLE_SCL!$F$22="","",SA_GRILLE_SCL!$F$22)</f>
        <v/>
      </c>
      <c r="G37" s="340" t="str">
        <f>IF(SA_GRILLE_SCL!$H$37="","",SA_GRILLE_SCL!$H$37)</f>
        <v/>
      </c>
      <c r="H37" s="341"/>
      <c r="I37" s="109" t="str">
        <f>IF(SA_GRILLE_SCL!I$37="","",SA_GRILLE_SCL!I$37)</f>
        <v/>
      </c>
      <c r="J37" s="316"/>
      <c r="K37" s="394" t="str">
        <f>IF(SA_GRILLE_SCL!G$37="","",SA_GRILLE_SCL!G$37)</f>
        <v/>
      </c>
      <c r="L37" s="395"/>
      <c r="M37" s="396"/>
    </row>
    <row r="38" spans="1:13" ht="28.5" customHeight="1" outlineLevel="1" thickBot="1" x14ac:dyDescent="0.65">
      <c r="A38" s="111"/>
      <c r="B38" s="334" t="s">
        <v>25</v>
      </c>
      <c r="C38" s="104" t="str">
        <f>IF(SA_GRILLE_SCL!$M$3="","",SA_GRILLE_SCL!$M$3)</f>
        <v/>
      </c>
      <c r="D38" s="336" t="str">
        <f>IF(SA_GRILLE_SCL!$K$3="","",SA_GRILLE_SCL!$K$3)</f>
        <v/>
      </c>
      <c r="E38" s="105" t="s">
        <v>16</v>
      </c>
      <c r="F38" s="131" t="str">
        <f>IF(SA_GRILLE_SCL!$K$5="","",SA_GRILLE_SCL!$K$5)</f>
        <v/>
      </c>
      <c r="G38" s="338" t="str">
        <f>IF(SA_GRILLE_SCL!$M$19="","",SA_GRILLE_SCL!$M$19)</f>
        <v/>
      </c>
      <c r="H38" s="339"/>
      <c r="I38" s="267" t="s">
        <v>204</v>
      </c>
      <c r="J38" s="316" t="str">
        <f>IF(AnalysesComparatives_SCL!F26="","",AnalysesComparatives_SCL!F26)</f>
        <v/>
      </c>
      <c r="K38" s="391" t="str">
        <f>IF(SA_GRILLE_SCL!L$19="","",SA_GRILLE_SCL!L$19)</f>
        <v/>
      </c>
      <c r="L38" s="392"/>
      <c r="M38" s="393"/>
    </row>
    <row r="39" spans="1:13" ht="28.5" customHeight="1" outlineLevel="1" thickBot="1" x14ac:dyDescent="0.65">
      <c r="A39" s="111"/>
      <c r="B39" s="335"/>
      <c r="C39" s="107" t="str">
        <f>C38</f>
        <v/>
      </c>
      <c r="D39" s="337"/>
      <c r="E39" s="108" t="s">
        <v>32</v>
      </c>
      <c r="F39" s="132" t="str">
        <f>IF(SA_GRILLE_SCL!$K$22="","",SA_GRILLE_SCL!$K$22)</f>
        <v/>
      </c>
      <c r="G39" s="340" t="str">
        <f>IF(SA_GRILLE_SCL!$M$37="","",SA_GRILLE_SCL!$M$37)</f>
        <v/>
      </c>
      <c r="H39" s="341"/>
      <c r="I39" s="109" t="str">
        <f>IF(SA_GRILLE_SCL!N$37="","",SA_GRILLE_SCL!N$37)</f>
        <v/>
      </c>
      <c r="J39" s="316"/>
      <c r="K39" s="394" t="str">
        <f>IF(SA_GRILLE_SCL!L$37="","",SA_GRILLE_SCL!L$37)</f>
        <v/>
      </c>
      <c r="L39" s="395"/>
      <c r="M39" s="396"/>
    </row>
    <row r="40" spans="1:13" ht="28.5" customHeight="1" outlineLevel="1" thickBot="1" x14ac:dyDescent="0.65">
      <c r="A40" s="111"/>
      <c r="B40" s="334" t="s">
        <v>33</v>
      </c>
      <c r="C40" s="104" t="str">
        <f>IF(SA_GRILLE_SCL!$R$3="","",SA_GRILLE_SCL!$R$3)</f>
        <v/>
      </c>
      <c r="D40" s="336" t="str">
        <f>IF(SA_GRILLE_SCL!$P$3="","",SA_GRILLE_SCL!$P$3)</f>
        <v/>
      </c>
      <c r="E40" s="105" t="s">
        <v>16</v>
      </c>
      <c r="F40" s="131" t="str">
        <f>IF(SA_GRILLE_SCL!$P$5="","",SA_GRILLE_SCL!$P$5)</f>
        <v/>
      </c>
      <c r="G40" s="338" t="str">
        <f>IF(SA_GRILLE_SCL!$R$19="","",SA_GRILLE_SCL!$R$19)</f>
        <v/>
      </c>
      <c r="H40" s="339"/>
      <c r="I40" s="106" t="str">
        <f>IF(SA_GRILLE_SCL!S$19="","",SA_GRILLE_SCL!S$19)</f>
        <v/>
      </c>
      <c r="J40" s="316" t="str">
        <f>IF(AnalysesComparatives_SCL!F27="","",AnalysesComparatives_SCL!F27)</f>
        <v/>
      </c>
      <c r="K40" s="391" t="str">
        <f>IF(SA_GRILLE_SCL!Q$19="","",SA_GRILLE_SCL!Q$19)</f>
        <v/>
      </c>
      <c r="L40" s="392"/>
      <c r="M40" s="393"/>
    </row>
    <row r="41" spans="1:13" ht="28.5" customHeight="1" outlineLevel="1" thickBot="1" x14ac:dyDescent="0.65">
      <c r="A41" s="111"/>
      <c r="B41" s="335"/>
      <c r="C41" s="107" t="str">
        <f>C40</f>
        <v/>
      </c>
      <c r="D41" s="337"/>
      <c r="E41" s="108" t="s">
        <v>32</v>
      </c>
      <c r="F41" s="132" t="str">
        <f>IF(SA_GRILLE_SCL!$P$22="","",SA_GRILLE_SCL!$P$22)</f>
        <v/>
      </c>
      <c r="G41" s="340" t="str">
        <f>IF(SA_GRILLE_SCL!$R$37="","",SA_GRILLE_SCL!$R$37)</f>
        <v/>
      </c>
      <c r="H41" s="341"/>
      <c r="I41" s="109" t="str">
        <f>IF(SA_GRILLE_SCL!S$37="","",SA_GRILLE_SCL!S$37)</f>
        <v/>
      </c>
      <c r="J41" s="316"/>
      <c r="K41" s="394" t="str">
        <f>IF(SA_GRILLE_SCL!Q$37="","",SA_GRILLE_SCL!Q$37)</f>
        <v/>
      </c>
      <c r="L41" s="395"/>
      <c r="M41" s="396"/>
    </row>
    <row r="42" spans="1:13" ht="28.5" customHeight="1" outlineLevel="1" thickBot="1" x14ac:dyDescent="0.65">
      <c r="A42" s="111"/>
      <c r="B42" s="334" t="s">
        <v>34</v>
      </c>
      <c r="C42" s="104" t="str">
        <f>IF(SA_GRILLE_SCL!$W$3="","",SA_GRILLE_SCL!$W$3)</f>
        <v/>
      </c>
      <c r="D42" s="336" t="str">
        <f>IF(SA_GRILLE_SCL!$U$3="","",SA_GRILLE_SCL!$U$3)</f>
        <v/>
      </c>
      <c r="E42" s="105" t="s">
        <v>16</v>
      </c>
      <c r="F42" s="131" t="str">
        <f>IF(SA_GRILLE_SCL!$U$5="","",SA_GRILLE_SCL!$U$5)</f>
        <v/>
      </c>
      <c r="G42" s="338" t="str">
        <f>IF(SA_GRILLE_SCL!$W$19="","",SA_GRILLE_SCL!$W$19)</f>
        <v/>
      </c>
      <c r="H42" s="339"/>
      <c r="I42" s="106" t="str">
        <f>IF(SA_GRILLE_SCL!X$19="","",SA_GRILLE_SCL!X$19)</f>
        <v/>
      </c>
      <c r="J42" s="316" t="str">
        <f>IF(AnalysesComparatives_SCL!F28="","",AnalysesComparatives_SCL!F28)</f>
        <v/>
      </c>
      <c r="K42" s="391" t="str">
        <f>IF(SA_GRILLE_SCL!V$19="","",SA_GRILLE_SCL!V$19)</f>
        <v/>
      </c>
      <c r="L42" s="392"/>
      <c r="M42" s="393"/>
    </row>
    <row r="43" spans="1:13" ht="28.5" customHeight="1" outlineLevel="1" thickBot="1" x14ac:dyDescent="0.65">
      <c r="A43" s="111"/>
      <c r="B43" s="335"/>
      <c r="C43" s="107" t="str">
        <f>C42</f>
        <v/>
      </c>
      <c r="D43" s="337"/>
      <c r="E43" s="108" t="s">
        <v>32</v>
      </c>
      <c r="F43" s="132" t="str">
        <f>IF(SA_GRILLE_SCL!$U$22="","",SA_GRILLE_SCL!$U$22)</f>
        <v/>
      </c>
      <c r="G43" s="340" t="str">
        <f>IF(SA_GRILLE_SCL!$W$37="","",SA_GRILLE_SCL!$W$37)</f>
        <v/>
      </c>
      <c r="H43" s="341"/>
      <c r="I43" s="109" t="str">
        <f>IF(SA_GRILLE_SCL!X$37="","",SA_GRILLE_SCL!X$37)</f>
        <v/>
      </c>
      <c r="J43" s="316"/>
      <c r="K43" s="394" t="str">
        <f>IF(SA_GRILLE_SCL!V$37="","",SA_GRILLE_SCL!V$37)</f>
        <v/>
      </c>
      <c r="L43" s="395"/>
      <c r="M43" s="396"/>
    </row>
    <row r="44" spans="1:13" ht="28.5" customHeight="1" outlineLevel="1" thickBot="1" x14ac:dyDescent="0.65">
      <c r="A44" s="111"/>
      <c r="B44" s="334" t="s">
        <v>35</v>
      </c>
      <c r="C44" s="104" t="str">
        <f>IF(SA_GRILLE_SCL!$AB$3="","",SA_GRILLE_SCL!$AB$3)</f>
        <v/>
      </c>
      <c r="D44" s="336" t="str">
        <f>IF(SA_GRILLE_SCL!$Z$3="","",SA_GRILLE_SCL!$Z$3)</f>
        <v/>
      </c>
      <c r="E44" s="105" t="s">
        <v>16</v>
      </c>
      <c r="F44" s="131" t="str">
        <f>IF(SA_GRILLE_SCL!$Z$5="","",SA_GRILLE_SCL!$Z$5)</f>
        <v/>
      </c>
      <c r="G44" s="338" t="str">
        <f>IF(SA_GRILLE_SCL!$AB$19="","",SA_GRILLE_SCL!$AB$19)</f>
        <v/>
      </c>
      <c r="H44" s="339"/>
      <c r="I44" s="106" t="str">
        <f>IF(SA_GRILLE_SCL!AC$19="","",SA_GRILLE_SCL!AC$19)</f>
        <v/>
      </c>
      <c r="J44" s="316" t="str">
        <f>IF(AnalysesComparatives_SCL!F29="","",AnalysesComparatives_SCL!F29)</f>
        <v/>
      </c>
      <c r="K44" s="391" t="str">
        <f>IF(SA_GRILLE_SCL!AA$19="","",SA_GRILLE_SCL!AA$19)</f>
        <v/>
      </c>
      <c r="L44" s="392"/>
      <c r="M44" s="393"/>
    </row>
    <row r="45" spans="1:13" ht="28.5" customHeight="1" outlineLevel="1" thickBot="1" x14ac:dyDescent="0.65">
      <c r="A45" s="111"/>
      <c r="B45" s="335"/>
      <c r="C45" s="107" t="str">
        <f>C44</f>
        <v/>
      </c>
      <c r="D45" s="337"/>
      <c r="E45" s="108" t="s">
        <v>32</v>
      </c>
      <c r="F45" s="132" t="str">
        <f>IF(SA_GRILLE_SCL!$Z$22="","",SA_GRILLE_SCL!$Z$22)</f>
        <v/>
      </c>
      <c r="G45" s="340" t="str">
        <f>IF(SA_GRILLE_SCL!$AB$37="","",SA_GRILLE_SCL!$AB$37)</f>
        <v/>
      </c>
      <c r="H45" s="341"/>
      <c r="I45" s="109" t="str">
        <f>IF(SA_GRILLE_SCL!AC$37="","",SA_GRILLE_SCL!AC$37)</f>
        <v/>
      </c>
      <c r="J45" s="316"/>
      <c r="K45" s="394" t="str">
        <f>IF(SA_GRILLE_SCL!AA$37="","",SA_GRILLE_SCL!AA$37)</f>
        <v/>
      </c>
      <c r="L45" s="395"/>
      <c r="M45" s="396"/>
    </row>
    <row r="46" spans="1:13" ht="28.5" customHeight="1" outlineLevel="1" thickBot="1" x14ac:dyDescent="0.65">
      <c r="A46" s="111"/>
      <c r="B46" s="334" t="s">
        <v>36</v>
      </c>
      <c r="C46" s="104" t="str">
        <f>IF(SA_GRILLE_SCL!$AG$3="","",SA_GRILLE_SCL!$AG$3)</f>
        <v/>
      </c>
      <c r="D46" s="336" t="str">
        <f>IF(SA_GRILLE_SCL!$AE$3="","",SA_GRILLE_SCL!$AE$3)</f>
        <v/>
      </c>
      <c r="E46" s="105" t="s">
        <v>16</v>
      </c>
      <c r="F46" s="131" t="str">
        <f>IF(SA_GRILLE_SCL!$AE$5="","",SA_GRILLE_SCL!$AE$5)</f>
        <v/>
      </c>
      <c r="G46" s="338" t="str">
        <f>IF(SA_GRILLE_SCL!$AG$19="","",SA_GRILLE_SCL!$AG$19)</f>
        <v/>
      </c>
      <c r="H46" s="339"/>
      <c r="I46" s="106" t="str">
        <f>IF(SA_GRILLE_SCL!AH$19="","",SA_GRILLE_SCL!AH$19)</f>
        <v/>
      </c>
      <c r="J46" s="316" t="str">
        <f>IF(AnalysesComparatives_SCL!P24="","",AnalysesComparatives_SCL!P24)</f>
        <v/>
      </c>
      <c r="K46" s="391" t="str">
        <f>IF(SA_GRILLE_SCL!AF$19="","",SA_GRILLE_SCL!AF$19)</f>
        <v/>
      </c>
      <c r="L46" s="392"/>
      <c r="M46" s="393"/>
    </row>
    <row r="47" spans="1:13" ht="28.5" customHeight="1" outlineLevel="1" thickBot="1" x14ac:dyDescent="0.65">
      <c r="A47" s="111"/>
      <c r="B47" s="335"/>
      <c r="C47" s="107" t="str">
        <f>C46</f>
        <v/>
      </c>
      <c r="D47" s="337"/>
      <c r="E47" s="108" t="s">
        <v>32</v>
      </c>
      <c r="F47" s="132" t="str">
        <f>IF(SA_GRILLE_SCL!$AE$22="","",SA_GRILLE_SCL!$AE$22)</f>
        <v/>
      </c>
      <c r="G47" s="340" t="str">
        <f>IF(SA_GRILLE_SCL!$AG$37="","",SA_GRILLE_SCL!$AG$37)</f>
        <v/>
      </c>
      <c r="H47" s="341"/>
      <c r="I47" s="109" t="str">
        <f>IF(SA_GRILLE_SCL!AH$37="","",SA_GRILLE_SCL!AH$37)</f>
        <v/>
      </c>
      <c r="J47" s="316"/>
      <c r="K47" s="394" t="str">
        <f>IF(SA_GRILLE_SCL!AF$37="","",SA_GRILLE_SCL!AF$37)</f>
        <v/>
      </c>
      <c r="L47" s="395"/>
      <c r="M47" s="396"/>
    </row>
    <row r="48" spans="1:13" ht="28.5" customHeight="1" outlineLevel="1" thickBot="1" x14ac:dyDescent="0.65">
      <c r="A48" s="111"/>
      <c r="B48" s="334" t="s">
        <v>37</v>
      </c>
      <c r="C48" s="104" t="str">
        <f>IF(SA_GRILLE_SCL!$AL$3="","",SA_GRILLE_SCL!$AL$3)</f>
        <v/>
      </c>
      <c r="D48" s="336" t="str">
        <f>IF(SA_GRILLE_SCL!$AJ$3="","",SA_GRILLE_SCL!$AJ$3)</f>
        <v/>
      </c>
      <c r="E48" s="105" t="s">
        <v>16</v>
      </c>
      <c r="F48" s="131" t="str">
        <f>IF(SA_GRILLE_SCL!$AJ$5="","",SA_GRILLE_SCL!$AJ$5)</f>
        <v/>
      </c>
      <c r="G48" s="338" t="str">
        <f>IF(SA_GRILLE_SCL!$AL$19="","",SA_GRILLE_SCL!$AL$19)</f>
        <v/>
      </c>
      <c r="H48" s="339"/>
      <c r="I48" s="106" t="str">
        <f>IF(SA_GRILLE_SCL!AM$19="","",SA_GRILLE_SCL!AM$19)</f>
        <v/>
      </c>
      <c r="J48" s="316" t="str">
        <f>IF(AnalysesComparatives_SCL!P25="","",AnalysesComparatives_SCL!P25)</f>
        <v/>
      </c>
      <c r="K48" s="391" t="str">
        <f>IF(SA_GRILLE_SCL!AK$19="","",SA_GRILLE_SCL!AK$19)</f>
        <v/>
      </c>
      <c r="L48" s="392"/>
      <c r="M48" s="393"/>
    </row>
    <row r="49" spans="1:13" ht="28.5" customHeight="1" outlineLevel="1" thickBot="1" x14ac:dyDescent="0.65">
      <c r="A49" s="111"/>
      <c r="B49" s="335"/>
      <c r="C49" s="107" t="str">
        <f>C48</f>
        <v/>
      </c>
      <c r="D49" s="337"/>
      <c r="E49" s="108" t="s">
        <v>32</v>
      </c>
      <c r="F49" s="132" t="str">
        <f>IF(SA_GRILLE_SCL!$AJ$22="","",SA_GRILLE_SCL!$AJ$22)</f>
        <v/>
      </c>
      <c r="G49" s="340" t="str">
        <f>IF(SA_GRILLE_SCL!$AL$37="","",SA_GRILLE_SCL!$AL$37)</f>
        <v/>
      </c>
      <c r="H49" s="341"/>
      <c r="I49" s="109" t="str">
        <f>IF(SA_GRILLE_SCL!AM$37="","",SA_GRILLE_SCL!AM$37)</f>
        <v/>
      </c>
      <c r="J49" s="316"/>
      <c r="K49" s="394" t="str">
        <f>IF(SA_GRILLE_SCL!AK$37="","",SA_GRILLE_SCL!AK$37)</f>
        <v/>
      </c>
      <c r="L49" s="395"/>
      <c r="M49" s="396"/>
    </row>
    <row r="50" spans="1:13" ht="28.5" customHeight="1" outlineLevel="1" thickBot="1" x14ac:dyDescent="0.65">
      <c r="A50" s="111"/>
      <c r="B50" s="334" t="s">
        <v>38</v>
      </c>
      <c r="C50" s="104" t="str">
        <f>IF(SA_GRILLE_SCL!$AQ$3="","",SA_GRILLE_SCL!$AQ$3)</f>
        <v/>
      </c>
      <c r="D50" s="336" t="str">
        <f>IF(SA_GRILLE_SCL!$AO$3="","",SA_GRILLE_SCL!$AO$3)</f>
        <v/>
      </c>
      <c r="E50" s="105" t="s">
        <v>16</v>
      </c>
      <c r="F50" s="131" t="str">
        <f>IF(SA_GRILLE_SCL!$AO$5="","",SA_GRILLE_SCL!$AO$5)</f>
        <v/>
      </c>
      <c r="G50" s="338" t="str">
        <f>IF(SA_GRILLE_SCL!$AQ$19="","",SA_GRILLE_SCL!$AQ$19)</f>
        <v/>
      </c>
      <c r="H50" s="339"/>
      <c r="I50" s="106" t="str">
        <f>IF(SA_GRILLE_SCL!AR$19="","",SA_GRILLE_SCL!AR$19)</f>
        <v/>
      </c>
      <c r="J50" s="316" t="str">
        <f>IF(AnalysesComparatives_SCL!P26="","",AnalysesComparatives_SCL!P26)</f>
        <v/>
      </c>
      <c r="K50" s="391" t="str">
        <f>IF(SA_GRILLE_SCL!AP$19="","",SA_GRILLE_SCL!AP$19)</f>
        <v/>
      </c>
      <c r="L50" s="392"/>
      <c r="M50" s="393"/>
    </row>
    <row r="51" spans="1:13" ht="28.5" customHeight="1" outlineLevel="1" thickBot="1" x14ac:dyDescent="0.65">
      <c r="A51" s="111"/>
      <c r="B51" s="335"/>
      <c r="C51" s="107" t="str">
        <f>C50</f>
        <v/>
      </c>
      <c r="D51" s="337"/>
      <c r="E51" s="108" t="s">
        <v>32</v>
      </c>
      <c r="F51" s="132" t="str">
        <f>IF(SA_GRILLE_SCL!$AO$22="","",SA_GRILLE_SCL!$AO$22)</f>
        <v/>
      </c>
      <c r="G51" s="340" t="str">
        <f>IF(SA_GRILLE_SCL!$AQ$37="","",SA_GRILLE_SCL!$AQ$37)</f>
        <v/>
      </c>
      <c r="H51" s="341"/>
      <c r="I51" s="109" t="str">
        <f>IF(SA_GRILLE_SCL!AR$37="","",SA_GRILLE_SCL!AR$37)</f>
        <v/>
      </c>
      <c r="J51" s="316"/>
      <c r="K51" s="394" t="str">
        <f>IF(SA_GRILLE_SCL!AP$37="","",SA_GRILLE_SCL!AP$37)</f>
        <v/>
      </c>
      <c r="L51" s="395"/>
      <c r="M51" s="396"/>
    </row>
    <row r="52" spans="1:13" ht="28.5" customHeight="1" outlineLevel="1" thickBot="1" x14ac:dyDescent="0.65">
      <c r="A52" s="111"/>
      <c r="B52" s="334" t="s">
        <v>39</v>
      </c>
      <c r="C52" s="104" t="str">
        <f>IF(SA_GRILLE_SCL!$AV$3="","",SA_GRILLE_SCL!$AV$3)</f>
        <v/>
      </c>
      <c r="D52" s="336" t="str">
        <f>IF(SA_GRILLE_SCL!$AT$3="","",SA_GRILLE_SCL!$AT$3)</f>
        <v/>
      </c>
      <c r="E52" s="105" t="s">
        <v>16</v>
      </c>
      <c r="F52" s="131" t="str">
        <f>IF(SA_GRILLE_SCL!$AT$5="","",SA_GRILLE_SCL!$AT$5)</f>
        <v/>
      </c>
      <c r="G52" s="338" t="str">
        <f>IF(SA_GRILLE_SCL!$AV$19="","",SA_GRILLE_SCL!$AV$19)</f>
        <v/>
      </c>
      <c r="H52" s="339"/>
      <c r="I52" s="106" t="str">
        <f>IF(SA_GRILLE_SCL!AW$19="","",SA_GRILLE_SCL!AW$19)</f>
        <v/>
      </c>
      <c r="J52" s="316" t="str">
        <f>IF(AnalysesComparatives_SCL!P27="","",AnalysesComparatives_SCL!P27)</f>
        <v/>
      </c>
      <c r="K52" s="391" t="str">
        <f>IF(SA_GRILLE_SCL!AU$19="","",SA_GRILLE_SCL!AU$19)</f>
        <v/>
      </c>
      <c r="L52" s="392"/>
      <c r="M52" s="393"/>
    </row>
    <row r="53" spans="1:13" ht="28.5" customHeight="1" outlineLevel="1" thickBot="1" x14ac:dyDescent="0.65">
      <c r="A53" s="111"/>
      <c r="B53" s="335"/>
      <c r="C53" s="107" t="str">
        <f>C52</f>
        <v/>
      </c>
      <c r="D53" s="337"/>
      <c r="E53" s="108" t="s">
        <v>32</v>
      </c>
      <c r="F53" s="132" t="str">
        <f>IF(SA_GRILLE_SCL!$AT$22="","",SA_GRILLE_SCL!$AT$22)</f>
        <v/>
      </c>
      <c r="G53" s="340" t="str">
        <f>IF(SA_GRILLE_SCL!$AV$37="","",SA_GRILLE_SCL!$AV$37)</f>
        <v/>
      </c>
      <c r="H53" s="341"/>
      <c r="I53" s="109" t="str">
        <f>IF(SA_GRILLE_SCL!AW$37="","",SA_GRILLE_SCL!AW$37)</f>
        <v/>
      </c>
      <c r="J53" s="316"/>
      <c r="K53" s="394" t="str">
        <f>IF(SA_GRILLE_SCL!AU$37="","",SA_GRILLE_SCL!AU$37)</f>
        <v/>
      </c>
      <c r="L53" s="395"/>
      <c r="M53" s="396"/>
    </row>
    <row r="54" spans="1:13" ht="28.5" customHeight="1" outlineLevel="1" thickBot="1" x14ac:dyDescent="0.65">
      <c r="A54" s="111"/>
      <c r="B54" s="334" t="s">
        <v>40</v>
      </c>
      <c r="C54" s="104" t="str">
        <f>IF(SA_GRILLE_SCL!$BA$3="","",SA_GRILLE_SCL!$BA$3)</f>
        <v/>
      </c>
      <c r="D54" s="336" t="str">
        <f>IF(SA_GRILLE_SCL!$AY$3="","",SA_GRILLE_SCL!$AY$3)</f>
        <v/>
      </c>
      <c r="E54" s="105" t="s">
        <v>16</v>
      </c>
      <c r="F54" s="131" t="str">
        <f>IF(SA_GRILLE_SCL!$AY$5="","",SA_GRILLE_SCL!$AY$5)</f>
        <v/>
      </c>
      <c r="G54" s="338" t="str">
        <f>IF(SA_GRILLE_SCL!$BA$19="","",SA_GRILLE_SCL!$BA$19)</f>
        <v/>
      </c>
      <c r="H54" s="339"/>
      <c r="I54" s="106" t="str">
        <f>IF(SA_GRILLE_SCL!BB$19="","",SA_GRILLE_SCL!BB$19)</f>
        <v/>
      </c>
      <c r="J54" s="316" t="str">
        <f>IF(AnalysesComparatives_SCL!P28="","",AnalysesComparatives_SCL!P28)</f>
        <v/>
      </c>
      <c r="K54" s="391" t="str">
        <f>IF(SA_GRILLE_SCL!AZ$19="","",SA_GRILLE_SCL!AZ$19)</f>
        <v/>
      </c>
      <c r="L54" s="392"/>
      <c r="M54" s="393"/>
    </row>
    <row r="55" spans="1:13" ht="28.5" customHeight="1" outlineLevel="1" thickBot="1" x14ac:dyDescent="0.65">
      <c r="A55" s="111"/>
      <c r="B55" s="335"/>
      <c r="C55" s="107" t="str">
        <f>C54</f>
        <v/>
      </c>
      <c r="D55" s="337"/>
      <c r="E55" s="108" t="s">
        <v>32</v>
      </c>
      <c r="F55" s="132" t="str">
        <f>IF(SA_GRILLE_SCL!$AY$22="","",SA_GRILLE_SCL!$AY$22)</f>
        <v/>
      </c>
      <c r="G55" s="340" t="str">
        <f>IF(SA_GRILLE_SCL!$BA$37="","",SA_GRILLE_SCL!$BA$37)</f>
        <v/>
      </c>
      <c r="H55" s="341"/>
      <c r="I55" s="109" t="str">
        <f>IF(SA_GRILLE_SCL!BB$37="","",SA_GRILLE_SCL!BB$37)</f>
        <v/>
      </c>
      <c r="J55" s="316"/>
      <c r="K55" s="394" t="str">
        <f>IF(SA_GRILLE_SCL!AZ$37="","",SA_GRILLE_SCL!AZ$37)</f>
        <v/>
      </c>
      <c r="L55" s="395"/>
      <c r="M55" s="396"/>
    </row>
    <row r="56" spans="1:13" ht="28.5" customHeight="1" outlineLevel="1" x14ac:dyDescent="0.6">
      <c r="A56" s="111"/>
      <c r="B56" s="334" t="s">
        <v>41</v>
      </c>
      <c r="C56" s="104" t="str">
        <f>IF(SA_GRILLE_SCL!$BF$3="","",SA_GRILLE_SCL!$BF$3)</f>
        <v/>
      </c>
      <c r="D56" s="336" t="str">
        <f>IF(SA_GRILLE_SCL!$BC$3="","",SA_GRILLE_SCL!$BC$3)</f>
        <v/>
      </c>
      <c r="E56" s="105" t="s">
        <v>16</v>
      </c>
      <c r="F56" s="131" t="str">
        <f>IF(SA_GRILLE_SCL!$BD$5="","",SA_GRILLE_SCL!$BD$5)</f>
        <v/>
      </c>
      <c r="G56" s="338" t="str">
        <f>IF(SA_GRILLE_SCL!$BF$19="","",SA_GRILLE_SCL!$BF$19)</f>
        <v/>
      </c>
      <c r="H56" s="339"/>
      <c r="I56" s="106" t="str">
        <f>IF(SA_GRILLE_SCL!BG$19="","",SA_GRILLE_SCL!BG$19)</f>
        <v/>
      </c>
      <c r="J56" s="317" t="str">
        <f>IF(AnalysesComparatives_SCL!P29="","",AnalysesComparatives_SCL!P29)</f>
        <v/>
      </c>
      <c r="K56" s="391" t="str">
        <f>IF(SA_GRILLE_SCL!BE$19="","",SA_GRILLE_SCL!BE$19)</f>
        <v/>
      </c>
      <c r="L56" s="392"/>
      <c r="M56" s="393"/>
    </row>
    <row r="57" spans="1:13" ht="28.5" customHeight="1" outlineLevel="1" thickBot="1" x14ac:dyDescent="0.65">
      <c r="A57" s="111"/>
      <c r="B57" s="335"/>
      <c r="C57" s="107" t="str">
        <f>C56</f>
        <v/>
      </c>
      <c r="D57" s="337"/>
      <c r="E57" s="108" t="s">
        <v>32</v>
      </c>
      <c r="F57" s="132" t="str">
        <f>IF(SA_GRILLE_SCL!$BD$22="","",SA_GRILLE_SCL!$BD$22)</f>
        <v/>
      </c>
      <c r="G57" s="340" t="str">
        <f>IF(SA_GRILLE_SCL!$BF$37="","",SA_GRILLE_SCL!$BF$37)</f>
        <v/>
      </c>
      <c r="H57" s="341"/>
      <c r="I57" s="109" t="str">
        <f>IF(SA_GRILLE_SCL!BG$37="","",SA_GRILLE_SCL!BG$37)</f>
        <v/>
      </c>
      <c r="J57" s="318"/>
      <c r="K57" s="394" t="str">
        <f>IF(SA_GRILLE_STEU!BE$37="","",SA_GRILLE_STEU!BE$37)</f>
        <v/>
      </c>
      <c r="L57" s="395"/>
      <c r="M57" s="396"/>
    </row>
  </sheetData>
  <mergeCells count="146">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s>
  <phoneticPr fontId="8" type="noConversion"/>
  <conditionalFormatting sqref="B10:B21">
    <cfRule type="beginsWith" dxfId="467" priority="47" operator="beginsWith" text="Validé">
      <formula>LEFT(B10,LEN("Validé"))="Validé"</formula>
    </cfRule>
    <cfRule type="containsText" dxfId="466" priority="48" operator="containsText" text="Non validé">
      <formula>NOT(ISERROR(SEARCH("Non validé",B10)))</formula>
    </cfRule>
  </conditionalFormatting>
  <conditionalFormatting sqref="D10:D21">
    <cfRule type="containsText" dxfId="465" priority="37" operator="containsText" text="contrôlé">
      <formula>NOT(ISERROR(SEARCH("contrôlé",D10)))</formula>
    </cfRule>
    <cfRule type="containsText" dxfId="464" priority="38" operator="containsText" text="Non validé">
      <formula>NOT(ISERROR(SEARCH("Non validé",D10)))</formula>
    </cfRule>
    <cfRule type="containsText" dxfId="463" priority="39" operator="containsText" text="réserve">
      <formula>NOT(ISERROR(SEARCH("réserve",D10)))</formula>
    </cfRule>
    <cfRule type="beginsWith" dxfId="462" priority="40" operator="beginsWith" text="Validé">
      <formula>LEFT(D10,LEN("Validé"))="Validé"</formula>
    </cfRule>
  </conditionalFormatting>
  <conditionalFormatting sqref="E10:E21">
    <cfRule type="cellIs" dxfId="461" priority="1" operator="greaterThan">
      <formula>80</formula>
    </cfRule>
    <cfRule type="cellIs" dxfId="460" priority="2" operator="greaterThanOrEqual">
      <formula>70</formula>
    </cfRule>
    <cfRule type="cellIs" dxfId="459" priority="3" operator="lessThan">
      <formula>70</formula>
    </cfRule>
    <cfRule type="expression" dxfId="458" priority="4">
      <formula>IF($I9="",1,0)</formula>
    </cfRule>
  </conditionalFormatting>
  <conditionalFormatting sqref="G9:G10">
    <cfRule type="beginsWith" dxfId="457" priority="41" operator="beginsWith" text="Validé">
      <formula>LEFT(G9,LEN("Validé"))="Validé"</formula>
    </cfRule>
    <cfRule type="containsText" dxfId="456" priority="42" operator="containsText" text="Non validé">
      <formula>NOT(ISERROR(SEARCH("Non validé",G9)))</formula>
    </cfRule>
  </conditionalFormatting>
  <conditionalFormatting sqref="G13:G15">
    <cfRule type="beginsWith" dxfId="455" priority="115" operator="beginsWith" text="Validé">
      <formula>LEFT(G13,LEN("Validé"))="Validé"</formula>
    </cfRule>
    <cfRule type="containsText" dxfId="454" priority="116" operator="containsText" text="Non validé">
      <formula>NOT(ISERROR(SEARCH("Non validé",G13)))</formula>
    </cfRule>
  </conditionalFormatting>
  <conditionalFormatting sqref="G34:H57">
    <cfRule type="containsText" dxfId="453" priority="92" operator="containsText" text="contrôlé">
      <formula>NOT(ISERROR(SEARCH("contrôlé",G34)))</formula>
    </cfRule>
    <cfRule type="containsText" dxfId="452" priority="93" operator="containsText" text="Non validé">
      <formula>NOT(ISERROR(SEARCH("Non validé",G34)))</formula>
    </cfRule>
    <cfRule type="containsText" dxfId="451" priority="94" operator="containsText" text="réserve">
      <formula>NOT(ISERROR(SEARCH("réserve",G34)))</formula>
    </cfRule>
    <cfRule type="beginsWith" dxfId="450" priority="95" operator="beginsWith" text="Validé">
      <formula>LEFT(G34,LEN("Validé"))="Validé"</formula>
    </cfRule>
  </conditionalFormatting>
  <conditionalFormatting sqref="H18:J18">
    <cfRule type="containsText" dxfId="449" priority="21" operator="containsText" text="contrôlé">
      <formula>NOT(ISERROR(SEARCH("contrôlé",H18)))</formula>
    </cfRule>
    <cfRule type="containsText" dxfId="448" priority="22" operator="containsText" text="Non validé">
      <formula>NOT(ISERROR(SEARCH("Non validé",H18)))</formula>
    </cfRule>
    <cfRule type="containsText" dxfId="447" priority="23" operator="containsText" text="réserve">
      <formula>NOT(ISERROR(SEARCH("réserve",H18)))</formula>
    </cfRule>
    <cfRule type="beginsWith" dxfId="446" priority="24" operator="beginsWith" text="Validé">
      <formula>LEFT(H18,LEN("Validé"))="Validé"</formula>
    </cfRule>
  </conditionalFormatting>
  <conditionalFormatting sqref="I34:I57">
    <cfRule type="expression" dxfId="445" priority="96">
      <formula>IF($I34="",1,0)</formula>
    </cfRule>
    <cfRule type="cellIs" dxfId="444" priority="97" operator="between">
      <formula>0</formula>
      <formula>60.1</formula>
    </cfRule>
  </conditionalFormatting>
  <conditionalFormatting sqref="K9">
    <cfRule type="expression" dxfId="443" priority="20">
      <formula>IF(#REF!="Industriel",1,0)</formula>
    </cfRule>
  </conditionalFormatting>
  <conditionalFormatting sqref="K10">
    <cfRule type="containsText" dxfId="442" priority="25" operator="containsText" text="contrôlé">
      <formula>NOT(ISERROR(SEARCH("contrôlé",K10)))</formula>
    </cfRule>
    <cfRule type="containsText" dxfId="441" priority="26" operator="containsText" text="Non validé">
      <formula>NOT(ISERROR(SEARCH("Non validé",K10)))</formula>
    </cfRule>
    <cfRule type="containsText" dxfId="440" priority="27" operator="containsText" text="réserve">
      <formula>NOT(ISERROR(SEARCH("réserve",K10)))</formula>
    </cfRule>
    <cfRule type="beginsWith" dxfId="439" priority="28" operator="beginsWith" text="Validé">
      <formula>LEFT(K10,LEN("Validé"))="Validé"</formula>
    </cfRule>
  </conditionalFormatting>
  <conditionalFormatting sqref="K9:Q9">
    <cfRule type="containsText" dxfId="438" priority="18" operator="containsText" text="Non">
      <formula>NOT(ISERROR(SEARCH("Non",K9)))</formula>
    </cfRule>
    <cfRule type="containsText" dxfId="437"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#REF!</xm:f>
          </x14:formula1>
          <xm:sqref>U6</xm:sqref>
        </x14:dataValidation>
        <x14:dataValidation type="list" allowBlank="1" showInputMessage="1" showErrorMessage="1" xr:uid="{D65BD56E-B44E-4FF6-B66C-AA5744C558F4}">
          <x14:formula1>
            <xm:f>#REF!</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201" customWidth="1"/>
    <col min="2" max="2" width="90.64453125" style="202" customWidth="1"/>
    <col min="3" max="3" width="13.41015625" style="111" customWidth="1"/>
    <col min="4" max="4" width="6.64453125" style="111" customWidth="1"/>
    <col min="5" max="5" width="6.3515625" style="111" customWidth="1"/>
    <col min="6" max="6" width="2.64453125" style="201" customWidth="1"/>
    <col min="7" max="7" width="90.64453125" style="111" customWidth="1"/>
    <col min="8" max="8" width="13.3515625" style="111" customWidth="1"/>
    <col min="9" max="9" width="6.64453125" style="111" customWidth="1"/>
    <col min="10" max="10" width="3.1171875" style="111" hidden="1" customWidth="1"/>
    <col min="11" max="11" width="2.64453125" style="201" customWidth="1"/>
    <col min="12" max="12" width="90.64453125" style="111" customWidth="1"/>
    <col min="13" max="13" width="13.3515625" style="111" customWidth="1"/>
    <col min="14" max="14" width="6.64453125" style="111" customWidth="1"/>
    <col min="15" max="15" width="4.87890625" style="111" hidden="1" customWidth="1"/>
    <col min="16" max="16" width="2.64453125" style="201" customWidth="1"/>
    <col min="17" max="17" width="90.64453125" style="111" customWidth="1"/>
    <col min="18" max="18" width="13.3515625" style="111" customWidth="1"/>
    <col min="19" max="19" width="6.64453125" style="111" customWidth="1"/>
    <col min="20" max="20" width="4.87890625" style="111" hidden="1" customWidth="1"/>
    <col min="21" max="21" width="2.64453125" style="111" customWidth="1"/>
    <col min="22" max="22" width="90.64453125" style="111" customWidth="1"/>
    <col min="23" max="23" width="13.3515625" style="111" customWidth="1"/>
    <col min="24" max="24" width="6.64453125" style="111" customWidth="1"/>
    <col min="25" max="25" width="4.87890625" style="111" hidden="1" customWidth="1"/>
    <col min="26" max="26" width="2.64453125" style="111" customWidth="1"/>
    <col min="27" max="27" width="90.64453125" style="111" customWidth="1"/>
    <col min="28" max="28" width="13.3515625" style="111" customWidth="1"/>
    <col min="29" max="29" width="6.64453125" style="111" customWidth="1"/>
    <col min="30" max="30" width="4.87890625" style="111" hidden="1" customWidth="1"/>
    <col min="31" max="31" width="2.64453125" style="111" customWidth="1"/>
    <col min="32" max="32" width="90.64453125" style="111" customWidth="1"/>
    <col min="33" max="33" width="13.3515625" style="111" customWidth="1"/>
    <col min="34" max="34" width="6.64453125" style="111" customWidth="1"/>
    <col min="35" max="35" width="4.87890625" style="111" hidden="1" customWidth="1"/>
    <col min="36" max="36" width="2.64453125" style="111" customWidth="1"/>
    <col min="37" max="37" width="90.64453125" style="111" customWidth="1"/>
    <col min="38" max="38" width="13.3515625" style="111" customWidth="1"/>
    <col min="39" max="39" width="6.64453125" style="111" customWidth="1"/>
    <col min="40" max="40" width="4.87890625" style="111" hidden="1" customWidth="1"/>
    <col min="41" max="41" width="2.64453125" style="111" customWidth="1"/>
    <col min="42" max="42" width="90.64453125" style="111" customWidth="1"/>
    <col min="43" max="43" width="13.3515625" style="111" customWidth="1"/>
    <col min="44" max="44" width="6.64453125" style="111" customWidth="1"/>
    <col min="45" max="45" width="4.87890625" style="111" hidden="1" customWidth="1"/>
    <col min="46" max="46" width="2.64453125" style="111" customWidth="1"/>
    <col min="47" max="47" width="90.64453125" style="111" customWidth="1"/>
    <col min="48" max="48" width="13.3515625" style="111" customWidth="1"/>
    <col min="49" max="49" width="6.64453125" style="111" customWidth="1"/>
    <col min="50" max="50" width="4.87890625" style="111" hidden="1" customWidth="1"/>
    <col min="51" max="51" width="2.64453125" style="111" customWidth="1"/>
    <col min="52" max="52" width="90.64453125" style="111" customWidth="1"/>
    <col min="53" max="53" width="13.3515625" style="111" customWidth="1"/>
    <col min="54" max="54" width="6.64453125" style="111" customWidth="1"/>
    <col min="55" max="55" width="4.87890625" style="111" hidden="1" customWidth="1"/>
    <col min="56" max="56" width="2.64453125" style="111" customWidth="1"/>
    <col min="57" max="57" width="90.64453125" style="111" customWidth="1"/>
    <col min="58" max="58" width="13.3515625" style="111" customWidth="1"/>
    <col min="59" max="59" width="6.64453125" style="111" customWidth="1"/>
    <col min="60" max="60" width="4.87890625" style="111" hidden="1" customWidth="1"/>
    <col min="61" max="313" width="11.41015625" style="173"/>
    <col min="314" max="16384" width="11.41015625" style="111"/>
  </cols>
  <sheetData>
    <row r="1" spans="1:60" s="135" customFormat="1" ht="16.5" customHeight="1" thickBot="1" x14ac:dyDescent="0.55000000000000004">
      <c r="A1" s="292" t="s">
        <v>23</v>
      </c>
      <c r="B1" s="293"/>
      <c r="C1" s="293"/>
      <c r="D1" s="294"/>
      <c r="F1" s="292" t="s">
        <v>24</v>
      </c>
      <c r="G1" s="293"/>
      <c r="H1" s="293"/>
      <c r="I1" s="294"/>
      <c r="K1" s="292" t="s">
        <v>25</v>
      </c>
      <c r="L1" s="293"/>
      <c r="M1" s="293"/>
      <c r="N1" s="294"/>
      <c r="P1" s="292" t="s">
        <v>33</v>
      </c>
      <c r="Q1" s="293"/>
      <c r="R1" s="293"/>
      <c r="S1" s="294"/>
      <c r="U1" s="292" t="s">
        <v>34</v>
      </c>
      <c r="V1" s="293"/>
      <c r="W1" s="293"/>
      <c r="X1" s="294"/>
      <c r="Z1" s="292" t="s">
        <v>35</v>
      </c>
      <c r="AA1" s="293"/>
      <c r="AB1" s="293"/>
      <c r="AC1" s="294"/>
      <c r="AE1" s="292" t="s">
        <v>36</v>
      </c>
      <c r="AF1" s="293"/>
      <c r="AG1" s="293"/>
      <c r="AH1" s="294"/>
      <c r="AJ1" s="292" t="s">
        <v>37</v>
      </c>
      <c r="AK1" s="293"/>
      <c r="AL1" s="293"/>
      <c r="AM1" s="294"/>
      <c r="AO1" s="292" t="s">
        <v>38</v>
      </c>
      <c r="AP1" s="293"/>
      <c r="AQ1" s="293"/>
      <c r="AR1" s="294"/>
      <c r="AT1" s="292" t="s">
        <v>39</v>
      </c>
      <c r="AU1" s="293"/>
      <c r="AV1" s="293"/>
      <c r="AW1" s="294"/>
      <c r="AY1" s="292" t="s">
        <v>40</v>
      </c>
      <c r="AZ1" s="293"/>
      <c r="BA1" s="293"/>
      <c r="BB1" s="294"/>
      <c r="BD1" s="292" t="s">
        <v>41</v>
      </c>
      <c r="BE1" s="293"/>
      <c r="BF1" s="295"/>
      <c r="BG1" s="296"/>
    </row>
    <row r="2" spans="1:60" ht="15" customHeight="1" thickBot="1" x14ac:dyDescent="0.45">
      <c r="A2" s="440" t="s">
        <v>42</v>
      </c>
      <c r="B2" s="441"/>
      <c r="C2" s="288" t="s">
        <v>43</v>
      </c>
      <c r="D2" s="289"/>
      <c r="F2" s="440" t="s">
        <v>42</v>
      </c>
      <c r="G2" s="441"/>
      <c r="H2" s="298" t="s">
        <v>43</v>
      </c>
      <c r="I2" s="299"/>
      <c r="K2" s="434" t="s">
        <v>42</v>
      </c>
      <c r="L2" s="439"/>
      <c r="M2" s="298" t="s">
        <v>43</v>
      </c>
      <c r="N2" s="299"/>
      <c r="P2" s="442" t="s">
        <v>42</v>
      </c>
      <c r="Q2" s="443"/>
      <c r="R2" s="298" t="s">
        <v>43</v>
      </c>
      <c r="S2" s="299"/>
      <c r="U2" s="434" t="s">
        <v>42</v>
      </c>
      <c r="V2" s="439"/>
      <c r="W2" s="298" t="s">
        <v>43</v>
      </c>
      <c r="X2" s="299"/>
      <c r="Z2" s="434" t="s">
        <v>42</v>
      </c>
      <c r="AA2" s="439"/>
      <c r="AB2" s="298" t="s">
        <v>43</v>
      </c>
      <c r="AC2" s="299"/>
      <c r="AE2" s="434" t="s">
        <v>42</v>
      </c>
      <c r="AF2" s="439"/>
      <c r="AG2" s="298" t="s">
        <v>43</v>
      </c>
      <c r="AH2" s="299"/>
      <c r="AJ2" s="434" t="s">
        <v>42</v>
      </c>
      <c r="AK2" s="439"/>
      <c r="AL2" s="298" t="s">
        <v>43</v>
      </c>
      <c r="AM2" s="299"/>
      <c r="AO2" s="434" t="s">
        <v>42</v>
      </c>
      <c r="AP2" s="439"/>
      <c r="AQ2" s="298" t="s">
        <v>43</v>
      </c>
      <c r="AR2" s="299"/>
      <c r="AT2" s="434" t="s">
        <v>42</v>
      </c>
      <c r="AU2" s="439"/>
      <c r="AV2" s="298" t="s">
        <v>43</v>
      </c>
      <c r="AW2" s="299"/>
      <c r="AY2" s="434" t="s">
        <v>42</v>
      </c>
      <c r="AZ2" s="439"/>
      <c r="BA2" s="298" t="s">
        <v>43</v>
      </c>
      <c r="BB2" s="299"/>
      <c r="BD2" s="434" t="s">
        <v>42</v>
      </c>
      <c r="BE2" s="435"/>
      <c r="BF2" s="307" t="s">
        <v>43</v>
      </c>
      <c r="BG2" s="308"/>
    </row>
    <row r="3" spans="1:60" s="227" customFormat="1" ht="20.350000000000001" thickBot="1" x14ac:dyDescent="0.45">
      <c r="A3" s="282"/>
      <c r="B3" s="283"/>
      <c r="C3" s="290"/>
      <c r="D3" s="291"/>
      <c r="E3" s="212"/>
      <c r="F3" s="282"/>
      <c r="G3" s="283"/>
      <c r="H3" s="290"/>
      <c r="I3" s="291"/>
      <c r="J3" s="212"/>
      <c r="K3" s="282"/>
      <c r="L3" s="283"/>
      <c r="M3" s="290"/>
      <c r="N3" s="291"/>
      <c r="O3" s="212"/>
      <c r="P3" s="278"/>
      <c r="Q3" s="279"/>
      <c r="R3" s="290"/>
      <c r="S3" s="291"/>
      <c r="T3" s="212"/>
      <c r="U3" s="278"/>
      <c r="V3" s="279"/>
      <c r="W3" s="290"/>
      <c r="X3" s="291"/>
      <c r="Y3" s="212"/>
      <c r="Z3" s="278"/>
      <c r="AA3" s="279"/>
      <c r="AB3" s="290"/>
      <c r="AC3" s="291"/>
      <c r="AD3" s="212"/>
      <c r="AE3" s="278"/>
      <c r="AF3" s="279"/>
      <c r="AG3" s="290"/>
      <c r="AH3" s="291"/>
      <c r="AI3" s="212"/>
      <c r="AJ3" s="278"/>
      <c r="AK3" s="279"/>
      <c r="AL3" s="290"/>
      <c r="AM3" s="291"/>
      <c r="AN3" s="212"/>
      <c r="AO3" s="278"/>
      <c r="AP3" s="279"/>
      <c r="AQ3" s="290"/>
      <c r="AR3" s="291"/>
      <c r="AS3" s="212"/>
      <c r="AT3" s="278"/>
      <c r="AU3" s="279"/>
      <c r="AV3" s="290"/>
      <c r="AW3" s="291"/>
      <c r="AX3" s="212"/>
      <c r="AY3" s="278"/>
      <c r="AZ3" s="279"/>
      <c r="BA3" s="290"/>
      <c r="BB3" s="291"/>
      <c r="BC3" s="212"/>
      <c r="BD3" s="278"/>
      <c r="BE3" s="279"/>
      <c r="BF3" s="290"/>
      <c r="BG3" s="291"/>
      <c r="BH3" s="212"/>
    </row>
    <row r="4" spans="1:60" s="219" customFormat="1" ht="15" customHeight="1" x14ac:dyDescent="0.4">
      <c r="A4" s="436" t="s">
        <v>203</v>
      </c>
      <c r="B4" s="437"/>
      <c r="C4" s="437"/>
      <c r="D4" s="438"/>
      <c r="F4" s="436" t="s">
        <v>203</v>
      </c>
      <c r="G4" s="437"/>
      <c r="H4" s="437"/>
      <c r="I4" s="438"/>
      <c r="K4" s="436" t="s">
        <v>203</v>
      </c>
      <c r="L4" s="437"/>
      <c r="M4" s="437"/>
      <c r="N4" s="438"/>
      <c r="P4" s="436" t="s">
        <v>203</v>
      </c>
      <c r="Q4" s="437"/>
      <c r="R4" s="437"/>
      <c r="S4" s="438"/>
      <c r="U4" s="436" t="s">
        <v>203</v>
      </c>
      <c r="V4" s="437"/>
      <c r="W4" s="437"/>
      <c r="X4" s="438"/>
      <c r="Z4" s="436" t="s">
        <v>203</v>
      </c>
      <c r="AA4" s="437"/>
      <c r="AB4" s="437"/>
      <c r="AC4" s="438"/>
      <c r="AE4" s="436" t="s">
        <v>203</v>
      </c>
      <c r="AF4" s="437"/>
      <c r="AG4" s="437"/>
      <c r="AH4" s="438"/>
      <c r="AJ4" s="436" t="s">
        <v>203</v>
      </c>
      <c r="AK4" s="437"/>
      <c r="AL4" s="437"/>
      <c r="AM4" s="438"/>
      <c r="AO4" s="436" t="s">
        <v>203</v>
      </c>
      <c r="AP4" s="437"/>
      <c r="AQ4" s="437"/>
      <c r="AR4" s="438"/>
      <c r="AT4" s="436" t="s">
        <v>203</v>
      </c>
      <c r="AU4" s="437"/>
      <c r="AV4" s="437"/>
      <c r="AW4" s="438"/>
      <c r="AY4" s="436" t="s">
        <v>203</v>
      </c>
      <c r="AZ4" s="437"/>
      <c r="BA4" s="437"/>
      <c r="BB4" s="438"/>
      <c r="BD4" s="436" t="s">
        <v>203</v>
      </c>
      <c r="BE4" s="437"/>
      <c r="BF4" s="437"/>
      <c r="BG4" s="438"/>
    </row>
    <row r="5" spans="1:60" s="213" customFormat="1" ht="18" customHeight="1" x14ac:dyDescent="0.55000000000000004">
      <c r="A5" s="300" t="s">
        <v>44</v>
      </c>
      <c r="B5" s="301"/>
      <c r="C5" s="301"/>
      <c r="D5" s="302"/>
      <c r="F5" s="300"/>
      <c r="G5" s="301"/>
      <c r="H5" s="301"/>
      <c r="I5" s="302"/>
      <c r="K5" s="300"/>
      <c r="L5" s="301"/>
      <c r="M5" s="301"/>
      <c r="N5" s="302"/>
      <c r="P5" s="300"/>
      <c r="Q5" s="301"/>
      <c r="R5" s="301"/>
      <c r="S5" s="302"/>
      <c r="U5" s="300"/>
      <c r="V5" s="301"/>
      <c r="W5" s="301"/>
      <c r="X5" s="302"/>
      <c r="Z5" s="300"/>
      <c r="AA5" s="301"/>
      <c r="AB5" s="301"/>
      <c r="AC5" s="302"/>
      <c r="AE5" s="300"/>
      <c r="AF5" s="301"/>
      <c r="AG5" s="301"/>
      <c r="AH5" s="302"/>
      <c r="AJ5" s="300"/>
      <c r="AK5" s="301"/>
      <c r="AL5" s="301"/>
      <c r="AM5" s="302"/>
      <c r="AO5" s="300"/>
      <c r="AP5" s="301"/>
      <c r="AQ5" s="301"/>
      <c r="AR5" s="302"/>
      <c r="AT5" s="300"/>
      <c r="AU5" s="301"/>
      <c r="AV5" s="301"/>
      <c r="AW5" s="302"/>
      <c r="AY5" s="300"/>
      <c r="AZ5" s="301"/>
      <c r="BA5" s="301"/>
      <c r="BB5" s="302"/>
      <c r="BD5" s="300"/>
      <c r="BE5" s="301"/>
      <c r="BF5" s="301"/>
      <c r="BG5" s="302"/>
    </row>
    <row r="6" spans="1:60" ht="1.5" customHeight="1" x14ac:dyDescent="0.4">
      <c r="A6" s="138"/>
      <c r="B6" s="139"/>
      <c r="C6" s="139"/>
      <c r="D6" s="140"/>
      <c r="F6" s="138"/>
      <c r="G6" s="139"/>
      <c r="H6" s="139"/>
      <c r="I6" s="141"/>
      <c r="K6" s="138"/>
      <c r="L6" s="139"/>
      <c r="M6" s="142"/>
      <c r="N6" s="141"/>
      <c r="P6" s="138"/>
      <c r="Q6" s="139"/>
      <c r="R6" s="139"/>
      <c r="S6" s="140"/>
      <c r="U6" s="138"/>
      <c r="V6" s="139"/>
      <c r="W6" s="139"/>
      <c r="X6" s="140"/>
      <c r="Z6" s="138"/>
      <c r="AA6" s="139"/>
      <c r="AB6" s="139"/>
      <c r="AC6" s="140"/>
      <c r="AE6" s="138"/>
      <c r="AF6" s="139"/>
      <c r="AG6" s="139"/>
      <c r="AH6" s="140"/>
      <c r="AJ6" s="138"/>
      <c r="AK6" s="139"/>
      <c r="AL6" s="139"/>
      <c r="AM6" s="140"/>
      <c r="AO6" s="138"/>
      <c r="AP6" s="139"/>
      <c r="AQ6" s="139"/>
      <c r="AR6" s="140"/>
      <c r="AT6" s="138"/>
      <c r="AU6" s="139"/>
      <c r="AV6" s="139"/>
      <c r="AW6" s="140"/>
      <c r="AY6" s="138"/>
      <c r="AZ6" s="139"/>
      <c r="BA6" s="139"/>
      <c r="BB6" s="140"/>
      <c r="BD6" s="138"/>
      <c r="BE6" s="139"/>
      <c r="BF6" s="139"/>
      <c r="BG6" s="143"/>
    </row>
    <row r="7" spans="1:60" ht="24" customHeight="1" x14ac:dyDescent="0.4">
      <c r="A7" s="303" t="s">
        <v>46</v>
      </c>
      <c r="B7" s="304"/>
      <c r="C7" s="220" t="s">
        <v>11</v>
      </c>
      <c r="D7" s="221" t="s">
        <v>47</v>
      </c>
      <c r="E7" s="146" t="s">
        <v>48</v>
      </c>
      <c r="F7" s="303" t="s">
        <v>46</v>
      </c>
      <c r="G7" s="304"/>
      <c r="H7" s="220" t="s">
        <v>11</v>
      </c>
      <c r="I7" s="222" t="s">
        <v>47</v>
      </c>
      <c r="J7" s="146" t="s">
        <v>48</v>
      </c>
      <c r="K7" s="303" t="s">
        <v>46</v>
      </c>
      <c r="L7" s="304"/>
      <c r="M7" s="220" t="s">
        <v>11</v>
      </c>
      <c r="N7" s="222" t="s">
        <v>47</v>
      </c>
      <c r="O7" s="146" t="s">
        <v>48</v>
      </c>
      <c r="P7" s="303" t="s">
        <v>46</v>
      </c>
      <c r="Q7" s="304"/>
      <c r="R7" s="220" t="s">
        <v>11</v>
      </c>
      <c r="S7" s="222" t="s">
        <v>47</v>
      </c>
      <c r="T7" s="146" t="s">
        <v>48</v>
      </c>
      <c r="U7" s="303" t="s">
        <v>46</v>
      </c>
      <c r="V7" s="304"/>
      <c r="W7" s="220" t="s">
        <v>11</v>
      </c>
      <c r="X7" s="222" t="s">
        <v>47</v>
      </c>
      <c r="Y7" s="146" t="s">
        <v>48</v>
      </c>
      <c r="Z7" s="303" t="s">
        <v>46</v>
      </c>
      <c r="AA7" s="304"/>
      <c r="AB7" s="220" t="s">
        <v>11</v>
      </c>
      <c r="AC7" s="222" t="s">
        <v>47</v>
      </c>
      <c r="AD7" s="146" t="s">
        <v>48</v>
      </c>
      <c r="AE7" s="303" t="s">
        <v>46</v>
      </c>
      <c r="AF7" s="304"/>
      <c r="AG7" s="220" t="s">
        <v>11</v>
      </c>
      <c r="AH7" s="222" t="s">
        <v>47</v>
      </c>
      <c r="AI7" s="146" t="s">
        <v>48</v>
      </c>
      <c r="AJ7" s="303" t="s">
        <v>46</v>
      </c>
      <c r="AK7" s="304"/>
      <c r="AL7" s="220" t="s">
        <v>11</v>
      </c>
      <c r="AM7" s="222" t="s">
        <v>47</v>
      </c>
      <c r="AN7" s="146" t="s">
        <v>48</v>
      </c>
      <c r="AO7" s="303" t="s">
        <v>46</v>
      </c>
      <c r="AP7" s="304"/>
      <c r="AQ7" s="220" t="s">
        <v>11</v>
      </c>
      <c r="AR7" s="222" t="s">
        <v>47</v>
      </c>
      <c r="AS7" s="146" t="s">
        <v>48</v>
      </c>
      <c r="AT7" s="303" t="s">
        <v>46</v>
      </c>
      <c r="AU7" s="304"/>
      <c r="AV7" s="220" t="s">
        <v>11</v>
      </c>
      <c r="AW7" s="222" t="s">
        <v>47</v>
      </c>
      <c r="AX7" s="146" t="s">
        <v>48</v>
      </c>
      <c r="AY7" s="303" t="s">
        <v>46</v>
      </c>
      <c r="AZ7" s="304"/>
      <c r="BA7" s="220" t="s">
        <v>11</v>
      </c>
      <c r="BB7" s="222" t="s">
        <v>47</v>
      </c>
      <c r="BC7" s="146" t="s">
        <v>48</v>
      </c>
      <c r="BD7" s="303" t="s">
        <v>46</v>
      </c>
      <c r="BE7" s="304"/>
      <c r="BF7" s="220" t="s">
        <v>11</v>
      </c>
      <c r="BG7" s="222" t="s">
        <v>47</v>
      </c>
      <c r="BH7" s="148" t="s">
        <v>48</v>
      </c>
    </row>
    <row r="8" spans="1:60" ht="20.100000000000001" customHeight="1" x14ac:dyDescent="0.4">
      <c r="A8" s="149">
        <v>0</v>
      </c>
      <c r="B8" s="3" t="str">
        <f>IFERROR(HLOOKUP(A$5,#REF!,SA_GRILLE_STEU!$A8+2,FALSE),"")</f>
        <v/>
      </c>
      <c r="C8" s="209"/>
      <c r="D8" s="259"/>
      <c r="E8" s="150" t="str">
        <f>IFERROR(HLOOKUP(A$5,#REF!,$A8+2,FALSE),"")</f>
        <v/>
      </c>
      <c r="F8" s="149">
        <v>0</v>
      </c>
      <c r="G8" s="2" t="str">
        <f>IFERROR(HLOOKUP(F$5,#REF!,SA_GRILLE_STEU!$A8+2,FALSE),"")</f>
        <v/>
      </c>
      <c r="H8" s="209"/>
      <c r="I8" s="151"/>
      <c r="J8" s="150" t="str">
        <f>IFERROR(HLOOKUP(F$5,#REF!,SA_GRILLE_STEU!$A8+2,FALSE),"")</f>
        <v/>
      </c>
      <c r="K8" s="149">
        <v>0</v>
      </c>
      <c r="L8" s="2" t="str">
        <f>IFERROR(HLOOKUP(K$5,#REF!,SA_GRILLE_STEU!$A8+2,FALSE),"")</f>
        <v/>
      </c>
      <c r="M8" s="209"/>
      <c r="N8" s="151"/>
      <c r="O8" s="150" t="str">
        <f>IFERROR(HLOOKUP(K$5,#REF!,SA_GRILLE_STEU!$A8+2,FALSE),"")</f>
        <v/>
      </c>
      <c r="P8" s="149">
        <v>0</v>
      </c>
      <c r="Q8" s="2" t="str">
        <f>IFERROR(HLOOKUP(P$5,#REF!,SA_GRILLE_STEU!$A8+2,FALSE),"")</f>
        <v/>
      </c>
      <c r="R8" s="209"/>
      <c r="S8" s="151"/>
      <c r="T8" s="150" t="str">
        <f>IFERROR(HLOOKUP(P$5,#REF!,SA_GRILLE_STEU!$A8+2,FALSE),"")</f>
        <v/>
      </c>
      <c r="U8" s="149">
        <v>0</v>
      </c>
      <c r="V8" s="2" t="str">
        <f>IFERROR(HLOOKUP(U$5,#REF!,SA_GRILLE_STEU!$A8+2,FALSE),"")</f>
        <v/>
      </c>
      <c r="W8" s="209"/>
      <c r="X8" s="151"/>
      <c r="Y8" s="150" t="str">
        <f>IFERROR(HLOOKUP(U$5,#REF!,SA_GRILLE_STEU!$A8+2,FALSE),"")</f>
        <v/>
      </c>
      <c r="Z8" s="149">
        <v>0</v>
      </c>
      <c r="AA8" s="2" t="str">
        <f>IFERROR(HLOOKUP(Z$5,#REF!,SA_GRILLE_STEU!$A8+2,FALSE),"")</f>
        <v/>
      </c>
      <c r="AB8" s="209"/>
      <c r="AC8" s="151"/>
      <c r="AD8" s="150" t="str">
        <f>IFERROR(HLOOKUP(Z$5,#REF!,SA_GRILLE_STEU!$A8+2,FALSE),"")</f>
        <v/>
      </c>
      <c r="AE8" s="149">
        <v>0</v>
      </c>
      <c r="AF8" s="2" t="str">
        <f>IFERROR(HLOOKUP(AE$5,#REF!,SA_GRILLE_STEU!$A8+2,FALSE),"")</f>
        <v/>
      </c>
      <c r="AG8" s="209"/>
      <c r="AH8" s="151"/>
      <c r="AI8" s="150" t="str">
        <f>IFERROR(HLOOKUP(AE$5,#REF!,SA_GRILLE_STEU!$A8+2,FALSE),"")</f>
        <v/>
      </c>
      <c r="AJ8" s="149">
        <v>0</v>
      </c>
      <c r="AK8" s="2" t="str">
        <f>IFERROR(HLOOKUP(AJ$5,#REF!,SA_GRILLE_STEU!$A8+2,FALSE),"")</f>
        <v/>
      </c>
      <c r="AL8" s="209"/>
      <c r="AM8" s="151"/>
      <c r="AN8" s="150" t="str">
        <f>IFERROR(HLOOKUP(AJ$5,#REF!,SA_GRILLE_STEU!$A8+2,FALSE),"")</f>
        <v/>
      </c>
      <c r="AO8" s="149">
        <v>0</v>
      </c>
      <c r="AP8" s="2" t="str">
        <f>IFERROR(HLOOKUP(AO$5,#REF!,SA_GRILLE_STEU!$A8+2,FALSE),"")</f>
        <v/>
      </c>
      <c r="AQ8" s="209"/>
      <c r="AR8" s="151"/>
      <c r="AS8" s="150" t="str">
        <f>IFERROR(HLOOKUP(AO$5,#REF!,SA_GRILLE_STEU!$A8+2,FALSE),"")</f>
        <v/>
      </c>
      <c r="AT8" s="149">
        <v>0</v>
      </c>
      <c r="AU8" s="2" t="str">
        <f>IFERROR(HLOOKUP(AT$5,#REF!,SA_GRILLE_STEU!$A8+2,FALSE),"")</f>
        <v/>
      </c>
      <c r="AV8" s="209"/>
      <c r="AW8" s="151"/>
      <c r="AX8" s="150" t="str">
        <f>IFERROR(HLOOKUP(AT$5,#REF!,SA_GRILLE_STEU!$A8+2,FALSE),"")</f>
        <v/>
      </c>
      <c r="AY8" s="149">
        <v>0</v>
      </c>
      <c r="AZ8" s="2" t="str">
        <f>IFERROR(HLOOKUP(AY$5,#REF!,SA_GRILLE_STEU!$A8+2,FALSE),"")</f>
        <v/>
      </c>
      <c r="BA8" s="209"/>
      <c r="BB8" s="151"/>
      <c r="BC8" s="150" t="str">
        <f>IFERROR(HLOOKUP(AY$5,#REF!,SA_GRILLE_STEU!$A8+2,FALSE),"")</f>
        <v/>
      </c>
      <c r="BD8" s="149">
        <v>0</v>
      </c>
      <c r="BE8" s="2" t="str">
        <f>IFERROR(HLOOKUP(BD$5,#REF!,SA_GRILLE_STEU!$A8+2,FALSE),"")</f>
        <v/>
      </c>
      <c r="BF8" s="209"/>
      <c r="BG8" s="152"/>
      <c r="BH8" s="153" t="str">
        <f>IFERROR(HLOOKUP(BD$5,#REF!,SA_GRILLE_STEU!$A8+2,FALSE),"")</f>
        <v/>
      </c>
    </row>
    <row r="9" spans="1:60" ht="30" customHeight="1" x14ac:dyDescent="0.4">
      <c r="A9" s="154">
        <v>1</v>
      </c>
      <c r="B9" s="3" t="str">
        <f>IFERROR(HLOOKUP(A$5,#REF!,SA_GRILLE_STEU!$A9+2,FALSE),"")</f>
        <v/>
      </c>
      <c r="C9" s="204"/>
      <c r="D9" s="260" t="str">
        <f>IFERROR(HLOOKUP(A$5,#REF!,SA_GRILLE_STEU!$A9+2,FALSE),"")</f>
        <v/>
      </c>
      <c r="E9" s="150" t="str">
        <f>IFERROR(HLOOKUP(A$5,#REF!,SA_GRILLE_STEU!$A9+2,FALSE),"")</f>
        <v/>
      </c>
      <c r="F9" s="154">
        <v>1</v>
      </c>
      <c r="G9" s="2" t="str">
        <f>IFERROR(HLOOKUP(F$5,#REF!,SA_GRILLE_STEU!$A9+2,FALSE),"")</f>
        <v/>
      </c>
      <c r="H9" s="204"/>
      <c r="I9" s="151" t="str">
        <f>IFERROR(HLOOKUP(F$5,#REF!,SA_GRILLE_STEU!$A9+2,FALSE),"")</f>
        <v/>
      </c>
      <c r="J9" s="150" t="str">
        <f>IFERROR(HLOOKUP(F$5,#REF!,SA_GRILLE_STEU!$A9+2,FALSE),"")</f>
        <v/>
      </c>
      <c r="K9" s="154">
        <v>1</v>
      </c>
      <c r="L9" s="2" t="str">
        <f>IFERROR(HLOOKUP(K$5,#REF!,SA_GRILLE_STEU!$A9+2,FALSE),"")</f>
        <v/>
      </c>
      <c r="M9" s="204"/>
      <c r="N9" s="151" t="str">
        <f>IFERROR(HLOOKUP(K$5,#REF!,SA_GRILLE_STEU!$A9+2,FALSE),"")</f>
        <v/>
      </c>
      <c r="O9" s="150" t="str">
        <f>IFERROR(HLOOKUP(K$5,#REF!,SA_GRILLE_STEU!$A9+2,FALSE),"")</f>
        <v/>
      </c>
      <c r="P9" s="154">
        <v>1</v>
      </c>
      <c r="Q9" s="2" t="str">
        <f>IFERROR(HLOOKUP(P$5,#REF!,SA_GRILLE_STEU!$A9+2,FALSE),"")</f>
        <v/>
      </c>
      <c r="R9" s="204"/>
      <c r="S9" s="151" t="str">
        <f>IFERROR(HLOOKUP(P$5,#REF!,SA_GRILLE_STEU!$A9+2,FALSE),"")</f>
        <v/>
      </c>
      <c r="T9" s="150" t="str">
        <f>IFERROR(HLOOKUP(P$5,#REF!,SA_GRILLE_STEU!$A9+2,FALSE),"")</f>
        <v/>
      </c>
      <c r="U9" s="154">
        <v>1</v>
      </c>
      <c r="V9" s="2" t="str">
        <f>IFERROR(HLOOKUP(U$5,#REF!,SA_GRILLE_STEU!$A9+2,FALSE),"")</f>
        <v/>
      </c>
      <c r="W9" s="204"/>
      <c r="X9" s="151" t="str">
        <f>IFERROR(HLOOKUP(U$5,#REF!,SA_GRILLE_STEU!$A9+2,FALSE),"")</f>
        <v/>
      </c>
      <c r="Y9" s="150" t="str">
        <f>IFERROR(HLOOKUP(U$5,#REF!,SA_GRILLE_STEU!$A9+2,FALSE),"")</f>
        <v/>
      </c>
      <c r="Z9" s="154">
        <v>1</v>
      </c>
      <c r="AA9" s="2" t="str">
        <f>IFERROR(HLOOKUP(Z$5,#REF!,SA_GRILLE_STEU!$A9+2,FALSE),"")</f>
        <v/>
      </c>
      <c r="AB9" s="204"/>
      <c r="AC9" s="151" t="str">
        <f>IFERROR(HLOOKUP(Z$5,#REF!,SA_GRILLE_STEU!$A9+2,FALSE),"")</f>
        <v/>
      </c>
      <c r="AD9" s="150" t="str">
        <f>IFERROR(HLOOKUP(Z$5,#REF!,SA_GRILLE_STEU!$A9+2,FALSE),"")</f>
        <v/>
      </c>
      <c r="AE9" s="154">
        <v>1</v>
      </c>
      <c r="AF9" s="2" t="str">
        <f>IFERROR(HLOOKUP(AE$5,#REF!,SA_GRILLE_STEU!$A9+2,FALSE),"")</f>
        <v/>
      </c>
      <c r="AG9" s="204"/>
      <c r="AH9" s="151" t="str">
        <f>IFERROR(HLOOKUP(AE$5,#REF!,SA_GRILLE_STEU!$A9+2,FALSE),"")</f>
        <v/>
      </c>
      <c r="AI9" s="150" t="str">
        <f>IFERROR(HLOOKUP(AE$5,#REF!,SA_GRILLE_STEU!$A9+2,FALSE),"")</f>
        <v/>
      </c>
      <c r="AJ9" s="154">
        <v>1</v>
      </c>
      <c r="AK9" s="2" t="str">
        <f>IFERROR(HLOOKUP(AJ$5,#REF!,SA_GRILLE_STEU!$A9+2,FALSE),"")</f>
        <v/>
      </c>
      <c r="AL9" s="204"/>
      <c r="AM9" s="151" t="str">
        <f>IFERROR(HLOOKUP(AJ$5,#REF!,SA_GRILLE_STEU!$A9+2,FALSE),"")</f>
        <v/>
      </c>
      <c r="AN9" s="150" t="str">
        <f>IFERROR(HLOOKUP(AJ$5,#REF!,SA_GRILLE_STEU!$A9+2,FALSE),"")</f>
        <v/>
      </c>
      <c r="AO9" s="154">
        <v>1</v>
      </c>
      <c r="AP9" s="2" t="str">
        <f>IFERROR(HLOOKUP(AO$5,#REF!,SA_GRILLE_STEU!$A9+2,FALSE),"")</f>
        <v/>
      </c>
      <c r="AQ9" s="204"/>
      <c r="AR9" s="151" t="str">
        <f>IFERROR(HLOOKUP(AO$5,#REF!,SA_GRILLE_STEU!$A9+2,FALSE),"")</f>
        <v/>
      </c>
      <c r="AS9" s="150" t="str">
        <f>IFERROR(HLOOKUP(AO$5,#REF!,SA_GRILLE_STEU!$A9+2,FALSE),"")</f>
        <v/>
      </c>
      <c r="AT9" s="154">
        <v>1</v>
      </c>
      <c r="AU9" s="2" t="str">
        <f>IFERROR(HLOOKUP(AT$5,#REF!,SA_GRILLE_STEU!$A9+2,FALSE),"")</f>
        <v/>
      </c>
      <c r="AV9" s="204"/>
      <c r="AW9" s="151" t="str">
        <f>IFERROR(HLOOKUP(AT$5,#REF!,SA_GRILLE_STEU!$A9+2,FALSE),"")</f>
        <v/>
      </c>
      <c r="AX9" s="150" t="str">
        <f>IFERROR(HLOOKUP(AT$5,#REF!,SA_GRILLE_STEU!$A9+2,FALSE),"")</f>
        <v/>
      </c>
      <c r="AY9" s="154">
        <v>1</v>
      </c>
      <c r="AZ9" s="2" t="str">
        <f>IFERROR(HLOOKUP(AY$5,#REF!,SA_GRILLE_STEU!$A9+2,FALSE),"")</f>
        <v/>
      </c>
      <c r="BA9" s="204"/>
      <c r="BB9" s="151" t="str">
        <f>IFERROR(HLOOKUP(AY$5,#REF!,SA_GRILLE_STEU!$A9+2,FALSE),"")</f>
        <v/>
      </c>
      <c r="BC9" s="150" t="str">
        <f>IFERROR(HLOOKUP(AY$5,#REF!,SA_GRILLE_STEU!$A9+2,FALSE),"")</f>
        <v/>
      </c>
      <c r="BD9" s="154">
        <v>1</v>
      </c>
      <c r="BE9" s="2" t="str">
        <f>IFERROR(HLOOKUP(BD$5,#REF!,SA_GRILLE_STEU!$A9+2,FALSE),"")</f>
        <v/>
      </c>
      <c r="BF9" s="204"/>
      <c r="BG9" s="155" t="str">
        <f>IFERROR(HLOOKUP(BD$5,#REF!,SA_GRILLE_STEU!$A9+2,FALSE),"")</f>
        <v/>
      </c>
      <c r="BH9" s="153" t="str">
        <f>IFERROR(HLOOKUP(BD$5,#REF!,SA_GRILLE_STEU!$A9+2,FALSE),"")</f>
        <v/>
      </c>
    </row>
    <row r="10" spans="1:60" ht="30.75" customHeight="1" x14ac:dyDescent="0.4">
      <c r="A10" s="154">
        <v>2</v>
      </c>
      <c r="B10" s="3" t="str">
        <f>IFERROR(HLOOKUP(A$5,#REF!,SA_GRILLE_STEU!$A10+2,FALSE),"")</f>
        <v/>
      </c>
      <c r="C10" s="204"/>
      <c r="D10" s="260" t="str">
        <f>IFERROR(HLOOKUP(A$5,#REF!,SA_GRILLE_STEU!$A10+2,FALSE),"")</f>
        <v/>
      </c>
      <c r="E10" s="150" t="str">
        <f>IFERROR(HLOOKUP(A$5,#REF!,SA_GRILLE_STEU!$A10+2,FALSE),"")</f>
        <v/>
      </c>
      <c r="F10" s="154">
        <v>2</v>
      </c>
      <c r="G10" s="2" t="str">
        <f>IFERROR(HLOOKUP(F$5,#REF!,SA_GRILLE_STEU!$A10+2,FALSE),"")</f>
        <v/>
      </c>
      <c r="H10" s="204"/>
      <c r="I10" s="151" t="str">
        <f>IFERROR(HLOOKUP(F$5,#REF!,SA_GRILLE_STEU!$A10+2,FALSE),"")</f>
        <v/>
      </c>
      <c r="J10" s="150" t="str">
        <f>IFERROR(HLOOKUP(F$5,#REF!,SA_GRILLE_STEU!$A10+2,FALSE),"")</f>
        <v/>
      </c>
      <c r="K10" s="154">
        <v>2</v>
      </c>
      <c r="L10" s="2" t="str">
        <f>IFERROR(HLOOKUP(K$5,#REF!,SA_GRILLE_STEU!$A10+2,FALSE),"")</f>
        <v/>
      </c>
      <c r="M10" s="204"/>
      <c r="N10" s="151" t="str">
        <f>IFERROR(HLOOKUP(K$5,#REF!,SA_GRILLE_STEU!$A10+2,FALSE),"")</f>
        <v/>
      </c>
      <c r="O10" s="150" t="str">
        <f>IFERROR(HLOOKUP(K$5,#REF!,SA_GRILLE_STEU!$A10+2,FALSE),"")</f>
        <v/>
      </c>
      <c r="P10" s="154">
        <v>2</v>
      </c>
      <c r="Q10" s="2" t="str">
        <f>IFERROR(HLOOKUP(P$5,#REF!,SA_GRILLE_STEU!$A10+2,FALSE),"")</f>
        <v/>
      </c>
      <c r="R10" s="204"/>
      <c r="S10" s="151" t="str">
        <f>IFERROR(HLOOKUP(P$5,#REF!,SA_GRILLE_STEU!$A10+2,FALSE),"")</f>
        <v/>
      </c>
      <c r="T10" s="150" t="str">
        <f>IFERROR(HLOOKUP(P$5,#REF!,SA_GRILLE_STEU!$A10+2,FALSE),"")</f>
        <v/>
      </c>
      <c r="U10" s="154">
        <v>2</v>
      </c>
      <c r="V10" s="2" t="str">
        <f>IFERROR(HLOOKUP(U$5,#REF!,SA_GRILLE_STEU!$A10+2,FALSE),"")</f>
        <v/>
      </c>
      <c r="W10" s="204"/>
      <c r="X10" s="151" t="str">
        <f>IFERROR(HLOOKUP(U$5,#REF!,SA_GRILLE_STEU!$A10+2,FALSE),"")</f>
        <v/>
      </c>
      <c r="Y10" s="150" t="str">
        <f>IFERROR(HLOOKUP(U$5,#REF!,SA_GRILLE_STEU!$A10+2,FALSE),"")</f>
        <v/>
      </c>
      <c r="Z10" s="154">
        <v>2</v>
      </c>
      <c r="AA10" s="2" t="str">
        <f>IFERROR(HLOOKUP(Z$5,#REF!,SA_GRILLE_STEU!$A10+2,FALSE),"")</f>
        <v/>
      </c>
      <c r="AB10" s="204"/>
      <c r="AC10" s="151" t="str">
        <f>IFERROR(HLOOKUP(Z$5,#REF!,SA_GRILLE_STEU!$A10+2,FALSE),"")</f>
        <v/>
      </c>
      <c r="AD10" s="150" t="str">
        <f>IFERROR(HLOOKUP(Z$5,#REF!,SA_GRILLE_STEU!$A10+2,FALSE),"")</f>
        <v/>
      </c>
      <c r="AE10" s="154">
        <v>2</v>
      </c>
      <c r="AF10" s="2" t="str">
        <f>IFERROR(HLOOKUP(AE$5,#REF!,SA_GRILLE_STEU!$A10+2,FALSE),"")</f>
        <v/>
      </c>
      <c r="AG10" s="204"/>
      <c r="AH10" s="151" t="str">
        <f>IFERROR(HLOOKUP(AE$5,#REF!,SA_GRILLE_STEU!$A10+2,FALSE),"")</f>
        <v/>
      </c>
      <c r="AI10" s="150" t="str">
        <f>IFERROR(HLOOKUP(AE$5,#REF!,SA_GRILLE_STEU!$A10+2,FALSE),"")</f>
        <v/>
      </c>
      <c r="AJ10" s="154">
        <v>2</v>
      </c>
      <c r="AK10" s="2" t="str">
        <f>IFERROR(HLOOKUP(AJ$5,#REF!,SA_GRILLE_STEU!$A10+2,FALSE),"")</f>
        <v/>
      </c>
      <c r="AL10" s="204"/>
      <c r="AM10" s="151" t="str">
        <f>IFERROR(HLOOKUP(AJ$5,#REF!,SA_GRILLE_STEU!$A10+2,FALSE),"")</f>
        <v/>
      </c>
      <c r="AN10" s="150" t="str">
        <f>IFERROR(HLOOKUP(AJ$5,#REF!,SA_GRILLE_STEU!$A10+2,FALSE),"")</f>
        <v/>
      </c>
      <c r="AO10" s="154">
        <v>2</v>
      </c>
      <c r="AP10" s="2" t="str">
        <f>IFERROR(HLOOKUP(AO$5,#REF!,SA_GRILLE_STEU!$A10+2,FALSE),"")</f>
        <v/>
      </c>
      <c r="AQ10" s="204"/>
      <c r="AR10" s="151" t="str">
        <f>IFERROR(HLOOKUP(AO$5,#REF!,SA_GRILLE_STEU!$A10+2,FALSE),"")</f>
        <v/>
      </c>
      <c r="AS10" s="150" t="str">
        <f>IFERROR(HLOOKUP(AO$5,#REF!,SA_GRILLE_STEU!$A10+2,FALSE),"")</f>
        <v/>
      </c>
      <c r="AT10" s="154">
        <v>2</v>
      </c>
      <c r="AU10" s="2" t="str">
        <f>IFERROR(HLOOKUP(AT$5,#REF!,SA_GRILLE_STEU!$A10+2,FALSE),"")</f>
        <v/>
      </c>
      <c r="AV10" s="204"/>
      <c r="AW10" s="151" t="str">
        <f>IFERROR(HLOOKUP(AT$5,#REF!,SA_GRILLE_STEU!$A10+2,FALSE),"")</f>
        <v/>
      </c>
      <c r="AX10" s="150" t="str">
        <f>IFERROR(HLOOKUP(AT$5,#REF!,SA_GRILLE_STEU!$A10+2,FALSE),"")</f>
        <v/>
      </c>
      <c r="AY10" s="154">
        <v>2</v>
      </c>
      <c r="AZ10" s="2" t="str">
        <f>IFERROR(HLOOKUP(AY$5,#REF!,SA_GRILLE_STEU!$A10+2,FALSE),"")</f>
        <v/>
      </c>
      <c r="BA10" s="204"/>
      <c r="BB10" s="151" t="str">
        <f>IFERROR(HLOOKUP(AY$5,#REF!,SA_GRILLE_STEU!$A10+2,FALSE),"")</f>
        <v/>
      </c>
      <c r="BC10" s="150" t="str">
        <f>IFERROR(HLOOKUP(AY$5,#REF!,SA_GRILLE_STEU!$A10+2,FALSE),"")</f>
        <v/>
      </c>
      <c r="BD10" s="154">
        <v>2</v>
      </c>
      <c r="BE10" s="2" t="str">
        <f>IFERROR(HLOOKUP(BD$5,#REF!,SA_GRILLE_STEU!$A10+2,FALSE),"")</f>
        <v/>
      </c>
      <c r="BF10" s="204"/>
      <c r="BG10" s="155" t="str">
        <f>IFERROR(HLOOKUP(BD$5,#REF!,SA_GRILLE_STEU!$A10+2,FALSE),"")</f>
        <v/>
      </c>
      <c r="BH10" s="153" t="str">
        <f>IFERROR(HLOOKUP(BD$5,#REF!,SA_GRILLE_STEU!$A10+2,FALSE),"")</f>
        <v/>
      </c>
    </row>
    <row r="11" spans="1:60" ht="58.5" customHeight="1" x14ac:dyDescent="0.4">
      <c r="A11" s="154">
        <v>3</v>
      </c>
      <c r="B11" s="3" t="str">
        <f>IFERROR(HLOOKUP(A$5,#REF!,SA_GRILLE_STEU!$A11+2,FALSE),"")</f>
        <v/>
      </c>
      <c r="C11" s="204"/>
      <c r="D11" s="260" t="str">
        <f>IFERROR(HLOOKUP(A$5,#REF!,SA_GRILLE_STEU!$A11+2,FALSE),"")</f>
        <v/>
      </c>
      <c r="E11" s="150" t="str">
        <f>IFERROR(HLOOKUP(A$5,#REF!,SA_GRILLE_STEU!$A11+2,FALSE),"")</f>
        <v/>
      </c>
      <c r="F11" s="154">
        <v>3</v>
      </c>
      <c r="G11" s="2" t="str">
        <f>IFERROR(HLOOKUP(F$5,#REF!,SA_GRILLE_STEU!$A11+2,FALSE),"")</f>
        <v/>
      </c>
      <c r="H11" s="204"/>
      <c r="I11" s="151" t="str">
        <f>IFERROR(HLOOKUP(F$5,#REF!,SA_GRILLE_STEU!$A11+2,FALSE),"")</f>
        <v/>
      </c>
      <c r="J11" s="150" t="str">
        <f>IFERROR(HLOOKUP(F$5,#REF!,SA_GRILLE_STEU!$A11+2,FALSE),"")</f>
        <v/>
      </c>
      <c r="K11" s="154">
        <v>3</v>
      </c>
      <c r="L11" s="2" t="str">
        <f>IFERROR(HLOOKUP(K$5,#REF!,SA_GRILLE_STEU!$A11+2,FALSE),"")</f>
        <v/>
      </c>
      <c r="M11" s="204"/>
      <c r="N11" s="151" t="str">
        <f>IFERROR(HLOOKUP(K$5,#REF!,SA_GRILLE_STEU!$A11+2,FALSE),"")</f>
        <v/>
      </c>
      <c r="O11" s="150" t="str">
        <f>IFERROR(HLOOKUP(K$5,#REF!,SA_GRILLE_STEU!$A11+2,FALSE),"")</f>
        <v/>
      </c>
      <c r="P11" s="154">
        <v>3</v>
      </c>
      <c r="Q11" s="2" t="str">
        <f>IFERROR(HLOOKUP(P$5,#REF!,SA_GRILLE_STEU!$A11+2,FALSE),"")</f>
        <v/>
      </c>
      <c r="R11" s="204"/>
      <c r="S11" s="151" t="str">
        <f>IFERROR(HLOOKUP(P$5,#REF!,SA_GRILLE_STEU!$A11+2,FALSE),"")</f>
        <v/>
      </c>
      <c r="T11" s="150" t="str">
        <f>IFERROR(HLOOKUP(P$5,#REF!,SA_GRILLE_STEU!$A11+2,FALSE),"")</f>
        <v/>
      </c>
      <c r="U11" s="154">
        <v>3</v>
      </c>
      <c r="V11" s="2" t="str">
        <f>IFERROR(HLOOKUP(U$5,#REF!,SA_GRILLE_STEU!$A11+2,FALSE),"")</f>
        <v/>
      </c>
      <c r="W11" s="204"/>
      <c r="X11" s="151" t="str">
        <f>IFERROR(HLOOKUP(U$5,#REF!,SA_GRILLE_STEU!$A11+2,FALSE),"")</f>
        <v/>
      </c>
      <c r="Y11" s="150" t="str">
        <f>IFERROR(HLOOKUP(U$5,#REF!,SA_GRILLE_STEU!$A11+2,FALSE),"")</f>
        <v/>
      </c>
      <c r="Z11" s="154">
        <v>3</v>
      </c>
      <c r="AA11" s="2" t="str">
        <f>IFERROR(HLOOKUP(Z$5,#REF!,SA_GRILLE_STEU!$A11+2,FALSE),"")</f>
        <v/>
      </c>
      <c r="AB11" s="204"/>
      <c r="AC11" s="151" t="str">
        <f>IFERROR(HLOOKUP(Z$5,#REF!,SA_GRILLE_STEU!$A11+2,FALSE),"")</f>
        <v/>
      </c>
      <c r="AD11" s="150" t="str">
        <f>IFERROR(HLOOKUP(Z$5,#REF!,SA_GRILLE_STEU!$A11+2,FALSE),"")</f>
        <v/>
      </c>
      <c r="AE11" s="154">
        <v>3</v>
      </c>
      <c r="AF11" s="2" t="str">
        <f>IFERROR(HLOOKUP(AE$5,#REF!,SA_GRILLE_STEU!$A11+2,FALSE),"")</f>
        <v/>
      </c>
      <c r="AG11" s="204"/>
      <c r="AH11" s="151" t="str">
        <f>IFERROR(HLOOKUP(AE$5,#REF!,SA_GRILLE_STEU!$A11+2,FALSE),"")</f>
        <v/>
      </c>
      <c r="AI11" s="150" t="str">
        <f>IFERROR(HLOOKUP(AE$5,#REF!,SA_GRILLE_STEU!$A11+2,FALSE),"")</f>
        <v/>
      </c>
      <c r="AJ11" s="154">
        <v>3</v>
      </c>
      <c r="AK11" s="2" t="str">
        <f>IFERROR(HLOOKUP(AJ$5,#REF!,SA_GRILLE_STEU!$A11+2,FALSE),"")</f>
        <v/>
      </c>
      <c r="AL11" s="204"/>
      <c r="AM11" s="151" t="str">
        <f>IFERROR(HLOOKUP(AJ$5,#REF!,SA_GRILLE_STEU!$A11+2,FALSE),"")</f>
        <v/>
      </c>
      <c r="AN11" s="150" t="str">
        <f>IFERROR(HLOOKUP(AJ$5,#REF!,SA_GRILLE_STEU!$A11+2,FALSE),"")</f>
        <v/>
      </c>
      <c r="AO11" s="154">
        <v>3</v>
      </c>
      <c r="AP11" s="2" t="str">
        <f>IFERROR(HLOOKUP(AO$5,#REF!,SA_GRILLE_STEU!$A11+2,FALSE),"")</f>
        <v/>
      </c>
      <c r="AQ11" s="204"/>
      <c r="AR11" s="151" t="str">
        <f>IFERROR(HLOOKUP(AO$5,#REF!,SA_GRILLE_STEU!$A11+2,FALSE),"")</f>
        <v/>
      </c>
      <c r="AS11" s="150" t="str">
        <f>IFERROR(HLOOKUP(AO$5,#REF!,SA_GRILLE_STEU!$A11+2,FALSE),"")</f>
        <v/>
      </c>
      <c r="AT11" s="154">
        <v>3</v>
      </c>
      <c r="AU11" s="2" t="str">
        <f>IFERROR(HLOOKUP(AT$5,#REF!,SA_GRILLE_STEU!$A11+2,FALSE),"")</f>
        <v/>
      </c>
      <c r="AV11" s="204"/>
      <c r="AW11" s="151" t="str">
        <f>IFERROR(HLOOKUP(AT$5,#REF!,SA_GRILLE_STEU!$A11+2,FALSE),"")</f>
        <v/>
      </c>
      <c r="AX11" s="150" t="str">
        <f>IFERROR(HLOOKUP(AT$5,#REF!,SA_GRILLE_STEU!$A11+2,FALSE),"")</f>
        <v/>
      </c>
      <c r="AY11" s="154">
        <v>3</v>
      </c>
      <c r="AZ11" s="2" t="str">
        <f>IFERROR(HLOOKUP(AY$5,#REF!,SA_GRILLE_STEU!$A11+2,FALSE),"")</f>
        <v/>
      </c>
      <c r="BA11" s="204"/>
      <c r="BB11" s="151" t="str">
        <f>IFERROR(HLOOKUP(AY$5,#REF!,SA_GRILLE_STEU!$A11+2,FALSE),"")</f>
        <v/>
      </c>
      <c r="BC11" s="150" t="str">
        <f>IFERROR(HLOOKUP(AY$5,#REF!,SA_GRILLE_STEU!$A11+2,FALSE),"")</f>
        <v/>
      </c>
      <c r="BD11" s="154">
        <v>3</v>
      </c>
      <c r="BE11" s="2" t="str">
        <f>IFERROR(HLOOKUP(BD$5,#REF!,SA_GRILLE_STEU!$A11+2,FALSE),"")</f>
        <v/>
      </c>
      <c r="BF11" s="204"/>
      <c r="BG11" s="155" t="str">
        <f>IFERROR(HLOOKUP(BD$5,#REF!,SA_GRILLE_STEU!$A11+2,FALSE),"")</f>
        <v/>
      </c>
      <c r="BH11" s="153" t="str">
        <f>IFERROR(HLOOKUP(BD$5,#REF!,SA_GRILLE_STEU!$A11+2,FALSE),"")</f>
        <v/>
      </c>
    </row>
    <row r="12" spans="1:60" ht="30" customHeight="1" x14ac:dyDescent="0.4">
      <c r="A12" s="154">
        <v>4</v>
      </c>
      <c r="B12" s="3" t="str">
        <f>IFERROR(HLOOKUP(A$5,#REF!,SA_GRILLE_STEU!$A12+2,FALSE),"")</f>
        <v/>
      </c>
      <c r="C12" s="204"/>
      <c r="D12" s="260" t="str">
        <f>IFERROR(HLOOKUP(A$5,#REF!,SA_GRILLE_STEU!$A12+2,FALSE),"")</f>
        <v/>
      </c>
      <c r="E12" s="150" t="str">
        <f>IFERROR(HLOOKUP(A$5,#REF!,SA_GRILLE_STEU!$A12+2,FALSE),"")</f>
        <v/>
      </c>
      <c r="F12" s="154">
        <v>4</v>
      </c>
      <c r="G12" s="2" t="str">
        <f>IFERROR(HLOOKUP(F$5,#REF!,SA_GRILLE_STEU!$A12+2,FALSE),"")</f>
        <v/>
      </c>
      <c r="H12" s="204"/>
      <c r="I12" s="151" t="str">
        <f>IFERROR(HLOOKUP(F$5,#REF!,SA_GRILLE_STEU!$A12+2,FALSE),"")</f>
        <v/>
      </c>
      <c r="J12" s="150" t="str">
        <f>IFERROR(HLOOKUP(F$5,#REF!,SA_GRILLE_STEU!$A12+2,FALSE),"")</f>
        <v/>
      </c>
      <c r="K12" s="154">
        <v>4</v>
      </c>
      <c r="L12" s="2" t="str">
        <f>IFERROR(HLOOKUP(K$5,#REF!,SA_GRILLE_STEU!$A12+2,FALSE),"")</f>
        <v/>
      </c>
      <c r="M12" s="204"/>
      <c r="N12" s="151" t="str">
        <f>IFERROR(HLOOKUP(K$5,#REF!,SA_GRILLE_STEU!$A12+2,FALSE),"")</f>
        <v/>
      </c>
      <c r="O12" s="150" t="str">
        <f>IFERROR(HLOOKUP(K$5,#REF!,SA_GRILLE_STEU!$A12+2,FALSE),"")</f>
        <v/>
      </c>
      <c r="P12" s="154">
        <v>4</v>
      </c>
      <c r="Q12" s="2" t="str">
        <f>IFERROR(HLOOKUP(P$5,#REF!,SA_GRILLE_STEU!$A12+2,FALSE),"")</f>
        <v/>
      </c>
      <c r="R12" s="204"/>
      <c r="S12" s="151" t="str">
        <f>IFERROR(HLOOKUP(P$5,#REF!,SA_GRILLE_STEU!$A12+2,FALSE),"")</f>
        <v/>
      </c>
      <c r="T12" s="150" t="str">
        <f>IFERROR(HLOOKUP(P$5,#REF!,SA_GRILLE_STEU!$A12+2,FALSE),"")</f>
        <v/>
      </c>
      <c r="U12" s="154">
        <v>4</v>
      </c>
      <c r="V12" s="2" t="str">
        <f>IFERROR(HLOOKUP(U$5,#REF!,SA_GRILLE_STEU!$A12+2,FALSE),"")</f>
        <v/>
      </c>
      <c r="W12" s="204"/>
      <c r="X12" s="151" t="str">
        <f>IFERROR(HLOOKUP(U$5,#REF!,SA_GRILLE_STEU!$A12+2,FALSE),"")</f>
        <v/>
      </c>
      <c r="Y12" s="150" t="str">
        <f>IFERROR(HLOOKUP(U$5,#REF!,SA_GRILLE_STEU!$A12+2,FALSE),"")</f>
        <v/>
      </c>
      <c r="Z12" s="154">
        <v>4</v>
      </c>
      <c r="AA12" s="2" t="str">
        <f>IFERROR(HLOOKUP(Z$5,#REF!,SA_GRILLE_STEU!$A12+2,FALSE),"")</f>
        <v/>
      </c>
      <c r="AB12" s="204"/>
      <c r="AC12" s="151" t="str">
        <f>IFERROR(HLOOKUP(Z$5,#REF!,SA_GRILLE_STEU!$A12+2,FALSE),"")</f>
        <v/>
      </c>
      <c r="AD12" s="150" t="str">
        <f>IFERROR(HLOOKUP(Z$5,#REF!,SA_GRILLE_STEU!$A12+2,FALSE),"")</f>
        <v/>
      </c>
      <c r="AE12" s="154">
        <v>4</v>
      </c>
      <c r="AF12" s="2" t="str">
        <f>IFERROR(HLOOKUP(AE$5,#REF!,SA_GRILLE_STEU!$A12+2,FALSE),"")</f>
        <v/>
      </c>
      <c r="AG12" s="204"/>
      <c r="AH12" s="151" t="str">
        <f>IFERROR(HLOOKUP(AE$5,#REF!,SA_GRILLE_STEU!$A12+2,FALSE),"")</f>
        <v/>
      </c>
      <c r="AI12" s="150" t="str">
        <f>IFERROR(HLOOKUP(AE$5,#REF!,SA_GRILLE_STEU!$A12+2,FALSE),"")</f>
        <v/>
      </c>
      <c r="AJ12" s="154">
        <v>4</v>
      </c>
      <c r="AK12" s="2" t="str">
        <f>IFERROR(HLOOKUP(AJ$5,#REF!,SA_GRILLE_STEU!$A12+2,FALSE),"")</f>
        <v/>
      </c>
      <c r="AL12" s="204"/>
      <c r="AM12" s="151" t="str">
        <f>IFERROR(HLOOKUP(AJ$5,#REF!,SA_GRILLE_STEU!$A12+2,FALSE),"")</f>
        <v/>
      </c>
      <c r="AN12" s="150" t="str">
        <f>IFERROR(HLOOKUP(AJ$5,#REF!,SA_GRILLE_STEU!$A12+2,FALSE),"")</f>
        <v/>
      </c>
      <c r="AO12" s="154">
        <v>4</v>
      </c>
      <c r="AP12" s="2" t="str">
        <f>IFERROR(HLOOKUP(AO$5,#REF!,SA_GRILLE_STEU!$A12+2,FALSE),"")</f>
        <v/>
      </c>
      <c r="AQ12" s="204"/>
      <c r="AR12" s="151" t="str">
        <f>IFERROR(HLOOKUP(AO$5,#REF!,SA_GRILLE_STEU!$A12+2,FALSE),"")</f>
        <v/>
      </c>
      <c r="AS12" s="150" t="str">
        <f>IFERROR(HLOOKUP(AO$5,#REF!,SA_GRILLE_STEU!$A12+2,FALSE),"")</f>
        <v/>
      </c>
      <c r="AT12" s="154">
        <v>4</v>
      </c>
      <c r="AU12" s="2" t="str">
        <f>IFERROR(HLOOKUP(AT$5,#REF!,SA_GRILLE_STEU!$A12+2,FALSE),"")</f>
        <v/>
      </c>
      <c r="AV12" s="204"/>
      <c r="AW12" s="151" t="str">
        <f>IFERROR(HLOOKUP(AT$5,#REF!,SA_GRILLE_STEU!$A12+2,FALSE),"")</f>
        <v/>
      </c>
      <c r="AX12" s="150" t="str">
        <f>IFERROR(HLOOKUP(AT$5,#REF!,SA_GRILLE_STEU!$A12+2,FALSE),"")</f>
        <v/>
      </c>
      <c r="AY12" s="154">
        <v>4</v>
      </c>
      <c r="AZ12" s="2" t="str">
        <f>IFERROR(HLOOKUP(AY$5,#REF!,SA_GRILLE_STEU!$A12+2,FALSE),"")</f>
        <v/>
      </c>
      <c r="BA12" s="204"/>
      <c r="BB12" s="151" t="str">
        <f>IFERROR(HLOOKUP(AY$5,#REF!,SA_GRILLE_STEU!$A12+2,FALSE),"")</f>
        <v/>
      </c>
      <c r="BC12" s="150" t="str">
        <f>IFERROR(HLOOKUP(AY$5,#REF!,SA_GRILLE_STEU!$A12+2,FALSE),"")</f>
        <v/>
      </c>
      <c r="BD12" s="154">
        <v>4</v>
      </c>
      <c r="BE12" s="2" t="str">
        <f>IFERROR(HLOOKUP(BD$5,#REF!,SA_GRILLE_STEU!$A12+2,FALSE),"")</f>
        <v/>
      </c>
      <c r="BF12" s="204"/>
      <c r="BG12" s="155" t="str">
        <f>IFERROR(HLOOKUP(BD$5,#REF!,SA_GRILLE_STEU!$A12+2,FALSE),"")</f>
        <v/>
      </c>
      <c r="BH12" s="153" t="str">
        <f>IFERROR(HLOOKUP(BD$5,#REF!,SA_GRILLE_STEU!$A12+2,FALSE),"")</f>
        <v/>
      </c>
    </row>
    <row r="13" spans="1:60" ht="80.25" customHeight="1" x14ac:dyDescent="0.4">
      <c r="A13" s="154">
        <v>5</v>
      </c>
      <c r="B13" s="3" t="str">
        <f>IFERROR(HLOOKUP(A$5,#REF!,SA_GRILLE_STEU!$A13+2,FALSE),"")</f>
        <v/>
      </c>
      <c r="C13" s="204"/>
      <c r="D13" s="260" t="str">
        <f>IFERROR(HLOOKUP(A$5,#REF!,SA_GRILLE_STEU!$A13+2,FALSE),"")</f>
        <v/>
      </c>
      <c r="E13" s="150" t="str">
        <f>IFERROR(HLOOKUP(A$5,#REF!,SA_GRILLE_STEU!$A13+2,FALSE),"")</f>
        <v/>
      </c>
      <c r="F13" s="154">
        <v>5</v>
      </c>
      <c r="G13" s="2" t="str">
        <f>IFERROR(HLOOKUP(F$5,#REF!,SA_GRILLE_STEU!$A13+2,FALSE),"")</f>
        <v/>
      </c>
      <c r="H13" s="204"/>
      <c r="I13" s="151" t="str">
        <f>IFERROR(HLOOKUP(F$5,#REF!,SA_GRILLE_STEU!$A13+2,FALSE),"")</f>
        <v/>
      </c>
      <c r="J13" s="150" t="str">
        <f>IFERROR(HLOOKUP(F$5,#REF!,SA_GRILLE_STEU!$A13+2,FALSE),"")</f>
        <v/>
      </c>
      <c r="K13" s="154">
        <v>5</v>
      </c>
      <c r="L13" s="2" t="str">
        <f>IFERROR(HLOOKUP(K$5,#REF!,SA_GRILLE_STEU!$A13+2,FALSE),"")</f>
        <v/>
      </c>
      <c r="M13" s="204"/>
      <c r="N13" s="151" t="str">
        <f>IFERROR(HLOOKUP(K$5,#REF!,SA_GRILLE_STEU!$A13+2,FALSE),"")</f>
        <v/>
      </c>
      <c r="O13" s="150" t="str">
        <f>IFERROR(HLOOKUP(K$5,#REF!,SA_GRILLE_STEU!$A13+2,FALSE),"")</f>
        <v/>
      </c>
      <c r="P13" s="154">
        <v>5</v>
      </c>
      <c r="Q13" s="2" t="str">
        <f>IFERROR(HLOOKUP(P$5,#REF!,SA_GRILLE_STEU!$A13+2,FALSE),"")</f>
        <v/>
      </c>
      <c r="R13" s="204"/>
      <c r="S13" s="151" t="str">
        <f>IFERROR(HLOOKUP(P$5,#REF!,SA_GRILLE_STEU!$A13+2,FALSE),"")</f>
        <v/>
      </c>
      <c r="T13" s="150" t="str">
        <f>IFERROR(HLOOKUP(P$5,#REF!,SA_GRILLE_STEU!$A13+2,FALSE),"")</f>
        <v/>
      </c>
      <c r="U13" s="154">
        <v>5</v>
      </c>
      <c r="V13" s="2" t="str">
        <f>IFERROR(HLOOKUP(U$5,#REF!,SA_GRILLE_STEU!$A13+2,FALSE),"")</f>
        <v/>
      </c>
      <c r="W13" s="204"/>
      <c r="X13" s="151" t="str">
        <f>IFERROR(HLOOKUP(U$5,#REF!,SA_GRILLE_STEU!$A13+2,FALSE),"")</f>
        <v/>
      </c>
      <c r="Y13" s="150" t="str">
        <f>IFERROR(HLOOKUP(U$5,#REF!,SA_GRILLE_STEU!$A13+2,FALSE),"")</f>
        <v/>
      </c>
      <c r="Z13" s="154">
        <v>5</v>
      </c>
      <c r="AA13" s="2" t="str">
        <f>IFERROR(HLOOKUP(Z$5,#REF!,SA_GRILLE_STEU!$A13+2,FALSE),"")</f>
        <v/>
      </c>
      <c r="AB13" s="204"/>
      <c r="AC13" s="151" t="str">
        <f>IFERROR(HLOOKUP(Z$5,#REF!,SA_GRILLE_STEU!$A13+2,FALSE),"")</f>
        <v/>
      </c>
      <c r="AD13" s="150" t="str">
        <f>IFERROR(HLOOKUP(Z$5,#REF!,SA_GRILLE_STEU!$A13+2,FALSE),"")</f>
        <v/>
      </c>
      <c r="AE13" s="154">
        <v>5</v>
      </c>
      <c r="AF13" s="2" t="str">
        <f>IFERROR(HLOOKUP(AE$5,#REF!,SA_GRILLE_STEU!$A13+2,FALSE),"")</f>
        <v/>
      </c>
      <c r="AG13" s="204"/>
      <c r="AH13" s="151" t="str">
        <f>IFERROR(HLOOKUP(AE$5,#REF!,SA_GRILLE_STEU!$A13+2,FALSE),"")</f>
        <v/>
      </c>
      <c r="AI13" s="150" t="str">
        <f>IFERROR(HLOOKUP(AE$5,#REF!,SA_GRILLE_STEU!$A13+2,FALSE),"")</f>
        <v/>
      </c>
      <c r="AJ13" s="154">
        <v>5</v>
      </c>
      <c r="AK13" s="2" t="str">
        <f>IFERROR(HLOOKUP(AJ$5,#REF!,SA_GRILLE_STEU!$A13+2,FALSE),"")</f>
        <v/>
      </c>
      <c r="AL13" s="204"/>
      <c r="AM13" s="151" t="str">
        <f>IFERROR(HLOOKUP(AJ$5,#REF!,SA_GRILLE_STEU!$A13+2,FALSE),"")</f>
        <v/>
      </c>
      <c r="AN13" s="150" t="str">
        <f>IFERROR(HLOOKUP(AJ$5,#REF!,SA_GRILLE_STEU!$A13+2,FALSE),"")</f>
        <v/>
      </c>
      <c r="AO13" s="154">
        <v>5</v>
      </c>
      <c r="AP13" s="2" t="str">
        <f>IFERROR(HLOOKUP(AO$5,#REF!,SA_GRILLE_STEU!$A13+2,FALSE),"")</f>
        <v/>
      </c>
      <c r="AQ13" s="204"/>
      <c r="AR13" s="151" t="str">
        <f>IFERROR(HLOOKUP(AO$5,#REF!,SA_GRILLE_STEU!$A13+2,FALSE),"")</f>
        <v/>
      </c>
      <c r="AS13" s="150" t="str">
        <f>IFERROR(HLOOKUP(AO$5,#REF!,SA_GRILLE_STEU!$A13+2,FALSE),"")</f>
        <v/>
      </c>
      <c r="AT13" s="154">
        <v>5</v>
      </c>
      <c r="AU13" s="2" t="str">
        <f>IFERROR(HLOOKUP(AT$5,#REF!,SA_GRILLE_STEU!$A13+2,FALSE),"")</f>
        <v/>
      </c>
      <c r="AV13" s="204"/>
      <c r="AW13" s="151" t="str">
        <f>IFERROR(HLOOKUP(AT$5,#REF!,SA_GRILLE_STEU!$A13+2,FALSE),"")</f>
        <v/>
      </c>
      <c r="AX13" s="150" t="str">
        <f>IFERROR(HLOOKUP(AT$5,#REF!,SA_GRILLE_STEU!$A13+2,FALSE),"")</f>
        <v/>
      </c>
      <c r="AY13" s="154">
        <v>5</v>
      </c>
      <c r="AZ13" s="2" t="str">
        <f>IFERROR(HLOOKUP(AY$5,#REF!,SA_GRILLE_STEU!$A13+2,FALSE),"")</f>
        <v/>
      </c>
      <c r="BA13" s="204"/>
      <c r="BB13" s="151" t="str">
        <f>IFERROR(HLOOKUP(AY$5,#REF!,SA_GRILLE_STEU!$A13+2,FALSE),"")</f>
        <v/>
      </c>
      <c r="BC13" s="150" t="str">
        <f>IFERROR(HLOOKUP(AY$5,#REF!,SA_GRILLE_STEU!$A13+2,FALSE),"")</f>
        <v/>
      </c>
      <c r="BD13" s="154">
        <v>5</v>
      </c>
      <c r="BE13" s="2" t="str">
        <f>IFERROR(HLOOKUP(BD$5,#REF!,SA_GRILLE_STEU!$A13+2,FALSE),"")</f>
        <v/>
      </c>
      <c r="BF13" s="204"/>
      <c r="BG13" s="155" t="str">
        <f>IFERROR(HLOOKUP(BD$5,#REF!,SA_GRILLE_STEU!$A13+2,FALSE),"")</f>
        <v/>
      </c>
      <c r="BH13" s="153" t="str">
        <f>IFERROR(HLOOKUP(BD$5,#REF!,SA_GRILLE_STEU!$A13+2,FALSE),"")</f>
        <v/>
      </c>
    </row>
    <row r="14" spans="1:60" ht="64.5" customHeight="1" x14ac:dyDescent="0.4">
      <c r="A14" s="154">
        <v>6</v>
      </c>
      <c r="B14" s="3" t="str">
        <f>IFERROR(HLOOKUP(A$5,#REF!,SA_GRILLE_STEU!$A14+2,FALSE),"")</f>
        <v/>
      </c>
      <c r="C14" s="204"/>
      <c r="D14" s="260" t="str">
        <f>IFERROR(HLOOKUP(A$5,#REF!,SA_GRILLE_STEU!$A14+2,FALSE),"")</f>
        <v/>
      </c>
      <c r="E14" s="150" t="str">
        <f>IFERROR(HLOOKUP(A$5,#REF!,SA_GRILLE_STEU!$A14+2,FALSE),"")</f>
        <v/>
      </c>
      <c r="F14" s="154">
        <v>6</v>
      </c>
      <c r="G14" s="2" t="str">
        <f>IFERROR(HLOOKUP(F$5,#REF!,SA_GRILLE_STEU!$A14+2,FALSE),"")</f>
        <v/>
      </c>
      <c r="H14" s="204"/>
      <c r="I14" s="151" t="str">
        <f>IFERROR(HLOOKUP(F$5,#REF!,SA_GRILLE_STEU!$A14+2,FALSE),"")</f>
        <v/>
      </c>
      <c r="J14" s="150" t="str">
        <f>IFERROR(HLOOKUP(F$5,#REF!,SA_GRILLE_STEU!$A14+2,FALSE),"")</f>
        <v/>
      </c>
      <c r="K14" s="154">
        <v>6</v>
      </c>
      <c r="L14" s="2" t="str">
        <f>IFERROR(HLOOKUP(K$5,#REF!,SA_GRILLE_STEU!$A14+2,FALSE),"")</f>
        <v/>
      </c>
      <c r="M14" s="204"/>
      <c r="N14" s="151" t="str">
        <f>IFERROR(HLOOKUP(K$5,#REF!,SA_GRILLE_STEU!$A14+2,FALSE),"")</f>
        <v/>
      </c>
      <c r="O14" s="150" t="str">
        <f>IFERROR(HLOOKUP(K$5,#REF!,SA_GRILLE_STEU!$A14+2,FALSE),"")</f>
        <v/>
      </c>
      <c r="P14" s="154">
        <v>6</v>
      </c>
      <c r="Q14" s="2" t="str">
        <f>IFERROR(HLOOKUP(P$5,#REF!,SA_GRILLE_STEU!$A14+2,FALSE),"")</f>
        <v/>
      </c>
      <c r="R14" s="204"/>
      <c r="S14" s="151" t="str">
        <f>IFERROR(HLOOKUP(P$5,#REF!,SA_GRILLE_STEU!$A14+2,FALSE),"")</f>
        <v/>
      </c>
      <c r="T14" s="150" t="str">
        <f>IFERROR(HLOOKUP(P$5,#REF!,SA_GRILLE_STEU!$A14+2,FALSE),"")</f>
        <v/>
      </c>
      <c r="U14" s="154">
        <v>6</v>
      </c>
      <c r="V14" s="2" t="str">
        <f>IFERROR(HLOOKUP(U$5,#REF!,SA_GRILLE_STEU!$A14+2,FALSE),"")</f>
        <v/>
      </c>
      <c r="W14" s="204"/>
      <c r="X14" s="151" t="str">
        <f>IFERROR(HLOOKUP(U$5,#REF!,SA_GRILLE_STEU!$A14+2,FALSE),"")</f>
        <v/>
      </c>
      <c r="Y14" s="150" t="str">
        <f>IFERROR(HLOOKUP(U$5,#REF!,SA_GRILLE_STEU!$A14+2,FALSE),"")</f>
        <v/>
      </c>
      <c r="Z14" s="154">
        <v>6</v>
      </c>
      <c r="AA14" s="2" t="str">
        <f>IFERROR(HLOOKUP(Z$5,#REF!,SA_GRILLE_STEU!$A14+2,FALSE),"")</f>
        <v/>
      </c>
      <c r="AB14" s="204"/>
      <c r="AC14" s="151" t="str">
        <f>IFERROR(HLOOKUP(Z$5,#REF!,SA_GRILLE_STEU!$A14+2,FALSE),"")</f>
        <v/>
      </c>
      <c r="AD14" s="150" t="str">
        <f>IFERROR(HLOOKUP(Z$5,#REF!,SA_GRILLE_STEU!$A14+2,FALSE),"")</f>
        <v/>
      </c>
      <c r="AE14" s="154">
        <v>6</v>
      </c>
      <c r="AF14" s="2" t="str">
        <f>IFERROR(HLOOKUP(AE$5,#REF!,SA_GRILLE_STEU!$A14+2,FALSE),"")</f>
        <v/>
      </c>
      <c r="AG14" s="204"/>
      <c r="AH14" s="151" t="str">
        <f>IFERROR(HLOOKUP(AE$5,#REF!,SA_GRILLE_STEU!$A14+2,FALSE),"")</f>
        <v/>
      </c>
      <c r="AI14" s="150" t="str">
        <f>IFERROR(HLOOKUP(AE$5,#REF!,SA_GRILLE_STEU!$A14+2,FALSE),"")</f>
        <v/>
      </c>
      <c r="AJ14" s="154">
        <v>6</v>
      </c>
      <c r="AK14" s="2" t="str">
        <f>IFERROR(HLOOKUP(AJ$5,#REF!,SA_GRILLE_STEU!$A14+2,FALSE),"")</f>
        <v/>
      </c>
      <c r="AL14" s="204"/>
      <c r="AM14" s="151" t="str">
        <f>IFERROR(HLOOKUP(AJ$5,#REF!,SA_GRILLE_STEU!$A14+2,FALSE),"")</f>
        <v/>
      </c>
      <c r="AN14" s="150" t="str">
        <f>IFERROR(HLOOKUP(AJ$5,#REF!,SA_GRILLE_STEU!$A14+2,FALSE),"")</f>
        <v/>
      </c>
      <c r="AO14" s="154">
        <v>6</v>
      </c>
      <c r="AP14" s="2" t="str">
        <f>IFERROR(HLOOKUP(AO$5,#REF!,SA_GRILLE_STEU!$A14+2,FALSE),"")</f>
        <v/>
      </c>
      <c r="AQ14" s="204"/>
      <c r="AR14" s="151" t="str">
        <f>IFERROR(HLOOKUP(AO$5,#REF!,SA_GRILLE_STEU!$A14+2,FALSE),"")</f>
        <v/>
      </c>
      <c r="AS14" s="150" t="str">
        <f>IFERROR(HLOOKUP(AO$5,#REF!,SA_GRILLE_STEU!$A14+2,FALSE),"")</f>
        <v/>
      </c>
      <c r="AT14" s="154">
        <v>6</v>
      </c>
      <c r="AU14" s="2" t="str">
        <f>IFERROR(HLOOKUP(AT$5,#REF!,SA_GRILLE_STEU!$A14+2,FALSE),"")</f>
        <v/>
      </c>
      <c r="AV14" s="204"/>
      <c r="AW14" s="151" t="str">
        <f>IFERROR(HLOOKUP(AT$5,#REF!,SA_GRILLE_STEU!$A14+2,FALSE),"")</f>
        <v/>
      </c>
      <c r="AX14" s="150" t="str">
        <f>IFERROR(HLOOKUP(AT$5,#REF!,SA_GRILLE_STEU!$A14+2,FALSE),"")</f>
        <v/>
      </c>
      <c r="AY14" s="154">
        <v>6</v>
      </c>
      <c r="AZ14" s="2" t="str">
        <f>IFERROR(HLOOKUP(AY$5,#REF!,SA_GRILLE_STEU!$A14+2,FALSE),"")</f>
        <v/>
      </c>
      <c r="BA14" s="204"/>
      <c r="BB14" s="151" t="str">
        <f>IFERROR(HLOOKUP(AY$5,#REF!,SA_GRILLE_STEU!$A14+2,FALSE),"")</f>
        <v/>
      </c>
      <c r="BC14" s="150" t="str">
        <f>IFERROR(HLOOKUP(AY$5,#REF!,SA_GRILLE_STEU!$A14+2,FALSE),"")</f>
        <v/>
      </c>
      <c r="BD14" s="154">
        <v>6</v>
      </c>
      <c r="BE14" s="2" t="str">
        <f>IFERROR(HLOOKUP(BD$5,#REF!,SA_GRILLE_STEU!$A14+2,FALSE),"")</f>
        <v/>
      </c>
      <c r="BF14" s="204"/>
      <c r="BG14" s="155" t="str">
        <f>IFERROR(HLOOKUP(BD$5,#REF!,SA_GRILLE_STEU!$A14+2,FALSE),"")</f>
        <v/>
      </c>
      <c r="BH14" s="153" t="str">
        <f>IFERROR(HLOOKUP(BD$5,#REF!,SA_GRILLE_STEU!$A14+2,FALSE),"")</f>
        <v/>
      </c>
    </row>
    <row r="15" spans="1:60" ht="45" customHeight="1" x14ac:dyDescent="0.4">
      <c r="A15" s="154">
        <v>7</v>
      </c>
      <c r="B15" s="3" t="str">
        <f>IFERROR(HLOOKUP(A$5,#REF!,SA_GRILLE_STEU!$A15+2,FALSE),"")</f>
        <v/>
      </c>
      <c r="C15" s="204"/>
      <c r="D15" s="260" t="str">
        <f>IFERROR(HLOOKUP(A$5,#REF!,SA_GRILLE_STEU!$A15+2,FALSE),"")</f>
        <v/>
      </c>
      <c r="E15" s="150" t="str">
        <f>IFERROR(HLOOKUP(A$5,#REF!,SA_GRILLE_STEU!$A15+2,FALSE),"")</f>
        <v/>
      </c>
      <c r="F15" s="154">
        <v>7</v>
      </c>
      <c r="G15" s="2" t="str">
        <f>IFERROR(HLOOKUP(F$5,#REF!,SA_GRILLE_STEU!$A15+2,FALSE),"")</f>
        <v/>
      </c>
      <c r="H15" s="204"/>
      <c r="I15" s="151" t="str">
        <f>IFERROR(HLOOKUP(F$5,#REF!,SA_GRILLE_STEU!$A15+2,FALSE),"")</f>
        <v/>
      </c>
      <c r="J15" s="150" t="str">
        <f>IFERROR(HLOOKUP(F$5,#REF!,SA_GRILLE_STEU!$A15+2,FALSE),"")</f>
        <v/>
      </c>
      <c r="K15" s="154">
        <v>7</v>
      </c>
      <c r="L15" s="2" t="str">
        <f>IFERROR(HLOOKUP(K$5,#REF!,SA_GRILLE_STEU!$A15+2,FALSE),"")</f>
        <v/>
      </c>
      <c r="M15" s="204"/>
      <c r="N15" s="151" t="str">
        <f>IFERROR(HLOOKUP(K$5,#REF!,SA_GRILLE_STEU!$A15+2,FALSE),"")</f>
        <v/>
      </c>
      <c r="O15" s="150" t="str">
        <f>IFERROR(HLOOKUP(K$5,#REF!,SA_GRILLE_STEU!$A15+2,FALSE),"")</f>
        <v/>
      </c>
      <c r="P15" s="154">
        <v>7</v>
      </c>
      <c r="Q15" s="2" t="str">
        <f>IFERROR(HLOOKUP(P$5,#REF!,SA_GRILLE_STEU!$A15+2,FALSE),"")</f>
        <v/>
      </c>
      <c r="R15" s="204"/>
      <c r="S15" s="151" t="str">
        <f>IFERROR(HLOOKUP(P$5,#REF!,SA_GRILLE_STEU!$A15+2,FALSE),"")</f>
        <v/>
      </c>
      <c r="T15" s="150" t="str">
        <f>IFERROR(HLOOKUP(P$5,#REF!,SA_GRILLE_STEU!$A15+2,FALSE),"")</f>
        <v/>
      </c>
      <c r="U15" s="154">
        <v>7</v>
      </c>
      <c r="V15" s="2" t="str">
        <f>IFERROR(HLOOKUP(U$5,#REF!,SA_GRILLE_STEU!$A15+2,FALSE),"")</f>
        <v/>
      </c>
      <c r="W15" s="204"/>
      <c r="X15" s="151" t="str">
        <f>IFERROR(HLOOKUP(U$5,#REF!,SA_GRILLE_STEU!$A15+2,FALSE),"")</f>
        <v/>
      </c>
      <c r="Y15" s="150" t="str">
        <f>IFERROR(HLOOKUP(U$5,#REF!,SA_GRILLE_STEU!$A15+2,FALSE),"")</f>
        <v/>
      </c>
      <c r="Z15" s="154">
        <v>7</v>
      </c>
      <c r="AA15" s="2" t="str">
        <f>IFERROR(HLOOKUP(Z$5,#REF!,SA_GRILLE_STEU!$A15+2,FALSE),"")</f>
        <v/>
      </c>
      <c r="AB15" s="204"/>
      <c r="AC15" s="151" t="str">
        <f>IFERROR(HLOOKUP(Z$5,#REF!,SA_GRILLE_STEU!$A15+2,FALSE),"")</f>
        <v/>
      </c>
      <c r="AD15" s="150" t="str">
        <f>IFERROR(HLOOKUP(Z$5,#REF!,SA_GRILLE_STEU!$A15+2,FALSE),"")</f>
        <v/>
      </c>
      <c r="AE15" s="154">
        <v>7</v>
      </c>
      <c r="AF15" s="2" t="str">
        <f>IFERROR(HLOOKUP(AE$5,#REF!,SA_GRILLE_STEU!$A15+2,FALSE),"")</f>
        <v/>
      </c>
      <c r="AG15" s="204"/>
      <c r="AH15" s="151" t="str">
        <f>IFERROR(HLOOKUP(AE$5,#REF!,SA_GRILLE_STEU!$A15+2,FALSE),"")</f>
        <v/>
      </c>
      <c r="AI15" s="150" t="str">
        <f>IFERROR(HLOOKUP(AE$5,#REF!,SA_GRILLE_STEU!$A15+2,FALSE),"")</f>
        <v/>
      </c>
      <c r="AJ15" s="154">
        <v>7</v>
      </c>
      <c r="AK15" s="2" t="str">
        <f>IFERROR(HLOOKUP(AJ$5,#REF!,SA_GRILLE_STEU!$A15+2,FALSE),"")</f>
        <v/>
      </c>
      <c r="AL15" s="204"/>
      <c r="AM15" s="151" t="str">
        <f>IFERROR(HLOOKUP(AJ$5,#REF!,SA_GRILLE_STEU!$A15+2,FALSE),"")</f>
        <v/>
      </c>
      <c r="AN15" s="150" t="str">
        <f>IFERROR(HLOOKUP(AJ$5,#REF!,SA_GRILLE_STEU!$A15+2,FALSE),"")</f>
        <v/>
      </c>
      <c r="AO15" s="154">
        <v>7</v>
      </c>
      <c r="AP15" s="2" t="str">
        <f>IFERROR(HLOOKUP(AO$5,#REF!,SA_GRILLE_STEU!$A15+2,FALSE),"")</f>
        <v/>
      </c>
      <c r="AQ15" s="204"/>
      <c r="AR15" s="151" t="str">
        <f>IFERROR(HLOOKUP(AO$5,#REF!,SA_GRILLE_STEU!$A15+2,FALSE),"")</f>
        <v/>
      </c>
      <c r="AS15" s="150" t="str">
        <f>IFERROR(HLOOKUP(AO$5,#REF!,SA_GRILLE_STEU!$A15+2,FALSE),"")</f>
        <v/>
      </c>
      <c r="AT15" s="154">
        <v>7</v>
      </c>
      <c r="AU15" s="2" t="str">
        <f>IFERROR(HLOOKUP(AT$5,#REF!,SA_GRILLE_STEU!$A15+2,FALSE),"")</f>
        <v/>
      </c>
      <c r="AV15" s="204"/>
      <c r="AW15" s="151" t="str">
        <f>IFERROR(HLOOKUP(AT$5,#REF!,SA_GRILLE_STEU!$A15+2,FALSE),"")</f>
        <v/>
      </c>
      <c r="AX15" s="150" t="str">
        <f>IFERROR(HLOOKUP(AT$5,#REF!,SA_GRILLE_STEU!$A15+2,FALSE),"")</f>
        <v/>
      </c>
      <c r="AY15" s="154">
        <v>7</v>
      </c>
      <c r="AZ15" s="2" t="str">
        <f>IFERROR(HLOOKUP(AY$5,#REF!,SA_GRILLE_STEU!$A15+2,FALSE),"")</f>
        <v/>
      </c>
      <c r="BA15" s="204"/>
      <c r="BB15" s="151" t="str">
        <f>IFERROR(HLOOKUP(AY$5,#REF!,SA_GRILLE_STEU!$A15+2,FALSE),"")</f>
        <v/>
      </c>
      <c r="BC15" s="150" t="str">
        <f>IFERROR(HLOOKUP(AY$5,#REF!,SA_GRILLE_STEU!$A15+2,FALSE),"")</f>
        <v/>
      </c>
      <c r="BD15" s="154">
        <v>7</v>
      </c>
      <c r="BE15" s="2" t="str">
        <f>IFERROR(HLOOKUP(BD$5,#REF!,SA_GRILLE_STEU!$A15+2,FALSE),"")</f>
        <v/>
      </c>
      <c r="BF15" s="204"/>
      <c r="BG15" s="155" t="str">
        <f>IFERROR(HLOOKUP(BD$5,#REF!,SA_GRILLE_STEU!$A15+2,FALSE),"")</f>
        <v/>
      </c>
      <c r="BH15" s="153" t="str">
        <f>IFERROR(HLOOKUP(BD$5,#REF!,SA_GRILLE_STEU!$A15+2,FALSE),"")</f>
        <v/>
      </c>
    </row>
    <row r="16" spans="1:60" ht="38.25" customHeight="1" x14ac:dyDescent="0.4">
      <c r="A16" s="154">
        <v>8</v>
      </c>
      <c r="B16" s="3" t="str">
        <f>IFERROR(HLOOKUP(A$5,#REF!,SA_GRILLE_STEU!$A16+2,FALSE),"")</f>
        <v/>
      </c>
      <c r="C16" s="204"/>
      <c r="D16" s="260" t="str">
        <f>IFERROR(HLOOKUP(A$5,#REF!,SA_GRILLE_STEU!$A16+2,FALSE),"")</f>
        <v/>
      </c>
      <c r="E16" s="150" t="str">
        <f>IFERROR(HLOOKUP(A$5,#REF!,SA_GRILLE_STEU!$A16+2,FALSE),"")</f>
        <v/>
      </c>
      <c r="F16" s="154">
        <v>8</v>
      </c>
      <c r="G16" s="2" t="str">
        <f>IFERROR(HLOOKUP(F$5,#REF!,SA_GRILLE_STEU!$A16+2,FALSE),"")</f>
        <v/>
      </c>
      <c r="H16" s="204"/>
      <c r="I16" s="151" t="str">
        <f>IFERROR(HLOOKUP(F$5,#REF!,SA_GRILLE_STEU!$A16+2,FALSE),"")</f>
        <v/>
      </c>
      <c r="J16" s="150" t="str">
        <f>IFERROR(HLOOKUP(F$5,#REF!,SA_GRILLE_STEU!$A16+2,FALSE),"")</f>
        <v/>
      </c>
      <c r="K16" s="154">
        <v>8</v>
      </c>
      <c r="L16" s="2" t="str">
        <f>IFERROR(HLOOKUP(K$5,#REF!,SA_GRILLE_STEU!$A16+2,FALSE),"")</f>
        <v/>
      </c>
      <c r="M16" s="204"/>
      <c r="N16" s="151" t="str">
        <f>IFERROR(HLOOKUP(K$5,#REF!,SA_GRILLE_STEU!$A16+2,FALSE),"")</f>
        <v/>
      </c>
      <c r="O16" s="150" t="str">
        <f>IFERROR(HLOOKUP(K$5,#REF!,SA_GRILLE_STEU!$A16+2,FALSE),"")</f>
        <v/>
      </c>
      <c r="P16" s="154">
        <v>8</v>
      </c>
      <c r="Q16" s="2" t="str">
        <f>IFERROR(HLOOKUP(P$5,#REF!,SA_GRILLE_STEU!$A16+2,FALSE),"")</f>
        <v/>
      </c>
      <c r="R16" s="204"/>
      <c r="S16" s="151" t="str">
        <f>IFERROR(HLOOKUP(P$5,#REF!,SA_GRILLE_STEU!$A16+2,FALSE),"")</f>
        <v/>
      </c>
      <c r="T16" s="150" t="str">
        <f>IFERROR(HLOOKUP(P$5,#REF!,SA_GRILLE_STEU!$A16+2,FALSE),"")</f>
        <v/>
      </c>
      <c r="U16" s="154">
        <v>8</v>
      </c>
      <c r="V16" s="2" t="str">
        <f>IFERROR(HLOOKUP(U$5,#REF!,SA_GRILLE_STEU!$A16+2,FALSE),"")</f>
        <v/>
      </c>
      <c r="W16" s="204"/>
      <c r="X16" s="151" t="str">
        <f>IFERROR(HLOOKUP(U$5,#REF!,SA_GRILLE_STEU!$A16+2,FALSE),"")</f>
        <v/>
      </c>
      <c r="Y16" s="150" t="str">
        <f>IFERROR(HLOOKUP(U$5,#REF!,SA_GRILLE_STEU!$A16+2,FALSE),"")</f>
        <v/>
      </c>
      <c r="Z16" s="154">
        <v>8</v>
      </c>
      <c r="AA16" s="2" t="str">
        <f>IFERROR(HLOOKUP(Z$5,#REF!,SA_GRILLE_STEU!$A16+2,FALSE),"")</f>
        <v/>
      </c>
      <c r="AB16" s="204"/>
      <c r="AC16" s="151" t="str">
        <f>IFERROR(HLOOKUP(Z$5,#REF!,SA_GRILLE_STEU!$A16+2,FALSE),"")</f>
        <v/>
      </c>
      <c r="AD16" s="150" t="str">
        <f>IFERROR(HLOOKUP(Z$5,#REF!,SA_GRILLE_STEU!$A16+2,FALSE),"")</f>
        <v/>
      </c>
      <c r="AE16" s="154">
        <v>8</v>
      </c>
      <c r="AF16" s="2" t="str">
        <f>IFERROR(HLOOKUP(AE$5,#REF!,SA_GRILLE_STEU!$A16+2,FALSE),"")</f>
        <v/>
      </c>
      <c r="AG16" s="204"/>
      <c r="AH16" s="151" t="str">
        <f>IFERROR(HLOOKUP(AE$5,#REF!,SA_GRILLE_STEU!$A16+2,FALSE),"")</f>
        <v/>
      </c>
      <c r="AI16" s="150" t="str">
        <f>IFERROR(HLOOKUP(AE$5,#REF!,SA_GRILLE_STEU!$A16+2,FALSE),"")</f>
        <v/>
      </c>
      <c r="AJ16" s="154">
        <v>8</v>
      </c>
      <c r="AK16" s="2" t="str">
        <f>IFERROR(HLOOKUP(AJ$5,#REF!,SA_GRILLE_STEU!$A16+2,FALSE),"")</f>
        <v/>
      </c>
      <c r="AL16" s="204"/>
      <c r="AM16" s="151" t="str">
        <f>IFERROR(HLOOKUP(AJ$5,#REF!,SA_GRILLE_STEU!$A16+2,FALSE),"")</f>
        <v/>
      </c>
      <c r="AN16" s="150" t="str">
        <f>IFERROR(HLOOKUP(AJ$5,#REF!,SA_GRILLE_STEU!$A16+2,FALSE),"")</f>
        <v/>
      </c>
      <c r="AO16" s="154">
        <v>8</v>
      </c>
      <c r="AP16" s="2" t="str">
        <f>IFERROR(HLOOKUP(AO$5,#REF!,SA_GRILLE_STEU!$A16+2,FALSE),"")</f>
        <v/>
      </c>
      <c r="AQ16" s="204"/>
      <c r="AR16" s="151" t="str">
        <f>IFERROR(HLOOKUP(AO$5,#REF!,SA_GRILLE_STEU!$A16+2,FALSE),"")</f>
        <v/>
      </c>
      <c r="AS16" s="150" t="str">
        <f>IFERROR(HLOOKUP(AO$5,#REF!,SA_GRILLE_STEU!$A16+2,FALSE),"")</f>
        <v/>
      </c>
      <c r="AT16" s="154">
        <v>8</v>
      </c>
      <c r="AU16" s="2" t="str">
        <f>IFERROR(HLOOKUP(AT$5,#REF!,SA_GRILLE_STEU!$A16+2,FALSE),"")</f>
        <v/>
      </c>
      <c r="AV16" s="204"/>
      <c r="AW16" s="151" t="str">
        <f>IFERROR(HLOOKUP(AT$5,#REF!,SA_GRILLE_STEU!$A16+2,FALSE),"")</f>
        <v/>
      </c>
      <c r="AX16" s="150" t="str">
        <f>IFERROR(HLOOKUP(AT$5,#REF!,SA_GRILLE_STEU!$A16+2,FALSE),"")</f>
        <v/>
      </c>
      <c r="AY16" s="154">
        <v>8</v>
      </c>
      <c r="AZ16" s="2" t="str">
        <f>IFERROR(HLOOKUP(AY$5,#REF!,SA_GRILLE_STEU!$A16+2,FALSE),"")</f>
        <v/>
      </c>
      <c r="BA16" s="204"/>
      <c r="BB16" s="151" t="str">
        <f>IFERROR(HLOOKUP(AY$5,#REF!,SA_GRILLE_STEU!$A16+2,FALSE),"")</f>
        <v/>
      </c>
      <c r="BC16" s="150" t="str">
        <f>IFERROR(HLOOKUP(AY$5,#REF!,SA_GRILLE_STEU!$A16+2,FALSE),"")</f>
        <v/>
      </c>
      <c r="BD16" s="154">
        <v>8</v>
      </c>
      <c r="BE16" s="2" t="str">
        <f>IFERROR(HLOOKUP(BD$5,#REF!,SA_GRILLE_STEU!$A16+2,FALSE),"")</f>
        <v/>
      </c>
      <c r="BF16" s="204"/>
      <c r="BG16" s="155" t="str">
        <f>IFERROR(HLOOKUP(BD$5,#REF!,SA_GRILLE_STEU!$A16+2,FALSE),"")</f>
        <v/>
      </c>
      <c r="BH16" s="153" t="str">
        <f>IFERROR(HLOOKUP(BD$5,#REF!,SA_GRILLE_STEU!$A16+2,FALSE),"")</f>
        <v/>
      </c>
    </row>
    <row r="17" spans="1:60" ht="20.100000000000001" customHeight="1" x14ac:dyDescent="0.4">
      <c r="A17" s="154">
        <v>9</v>
      </c>
      <c r="B17" s="3" t="str">
        <f>IFERROR(HLOOKUP(A$5,#REF!,SA_GRILLE_STEU!$A17+2,FALSE),"")</f>
        <v/>
      </c>
      <c r="C17" s="204"/>
      <c r="D17" s="260" t="str">
        <f>IFERROR(HLOOKUP(A$5,#REF!,SA_GRILLE_STEU!$A17+2,FALSE),"")</f>
        <v/>
      </c>
      <c r="E17" s="150" t="str">
        <f>IFERROR(HLOOKUP(A$5,#REF!,SA_GRILLE_STEU!$A17+2,FALSE),"")</f>
        <v/>
      </c>
      <c r="F17" s="154">
        <v>9</v>
      </c>
      <c r="G17" s="2" t="str">
        <f>IFERROR(HLOOKUP(F$5,#REF!,SA_GRILLE_STEU!$A17+2,FALSE),"")</f>
        <v/>
      </c>
      <c r="H17" s="204"/>
      <c r="I17" s="151" t="str">
        <f>IFERROR(HLOOKUP(F$5,#REF!,SA_GRILLE_STEU!$A17+2,FALSE),"")</f>
        <v/>
      </c>
      <c r="J17" s="150" t="str">
        <f>IFERROR(HLOOKUP(F$5,#REF!,SA_GRILLE_STEU!$A17+2,FALSE),"")</f>
        <v/>
      </c>
      <c r="K17" s="154">
        <v>9</v>
      </c>
      <c r="L17" s="2" t="str">
        <f>IFERROR(HLOOKUP(K$5,#REF!,SA_GRILLE_STEU!$A17+2,FALSE),"")</f>
        <v/>
      </c>
      <c r="M17" s="204"/>
      <c r="N17" s="151" t="str">
        <f>IFERROR(HLOOKUP(K$5,#REF!,SA_GRILLE_STEU!$A17+2,FALSE),"")</f>
        <v/>
      </c>
      <c r="O17" s="150" t="str">
        <f>IFERROR(HLOOKUP(K$5,#REF!,SA_GRILLE_STEU!$A17+2,FALSE),"")</f>
        <v/>
      </c>
      <c r="P17" s="154">
        <v>9</v>
      </c>
      <c r="Q17" s="2" t="str">
        <f>IFERROR(HLOOKUP(P$5,#REF!,SA_GRILLE_STEU!$A17+2,FALSE),"")</f>
        <v/>
      </c>
      <c r="R17" s="204"/>
      <c r="S17" s="151" t="str">
        <f>IFERROR(HLOOKUP(P$5,#REF!,SA_GRILLE_STEU!$A17+2,FALSE),"")</f>
        <v/>
      </c>
      <c r="T17" s="150" t="str">
        <f>IFERROR(HLOOKUP(P$5,#REF!,SA_GRILLE_STEU!$A17+2,FALSE),"")</f>
        <v/>
      </c>
      <c r="U17" s="154">
        <v>9</v>
      </c>
      <c r="V17" s="2" t="str">
        <f>IFERROR(HLOOKUP(U$5,#REF!,SA_GRILLE_STEU!$A17+2,FALSE),"")</f>
        <v/>
      </c>
      <c r="W17" s="204"/>
      <c r="X17" s="151" t="str">
        <f>IFERROR(HLOOKUP(U$5,#REF!,SA_GRILLE_STEU!$A17+2,FALSE),"")</f>
        <v/>
      </c>
      <c r="Y17" s="150" t="str">
        <f>IFERROR(HLOOKUP(U$5,#REF!,SA_GRILLE_STEU!$A17+2,FALSE),"")</f>
        <v/>
      </c>
      <c r="Z17" s="154">
        <v>9</v>
      </c>
      <c r="AA17" s="2" t="str">
        <f>IFERROR(HLOOKUP(Z$5,#REF!,SA_GRILLE_STEU!$A17+2,FALSE),"")</f>
        <v/>
      </c>
      <c r="AB17" s="204"/>
      <c r="AC17" s="151" t="str">
        <f>IFERROR(HLOOKUP(Z$5,#REF!,SA_GRILLE_STEU!$A17+2,FALSE),"")</f>
        <v/>
      </c>
      <c r="AD17" s="150" t="str">
        <f>IFERROR(HLOOKUP(Z$5,#REF!,SA_GRILLE_STEU!$A17+2,FALSE),"")</f>
        <v/>
      </c>
      <c r="AE17" s="154">
        <v>9</v>
      </c>
      <c r="AF17" s="2" t="str">
        <f>IFERROR(HLOOKUP(AE$5,#REF!,SA_GRILLE_STEU!$A17+2,FALSE),"")</f>
        <v/>
      </c>
      <c r="AG17" s="204"/>
      <c r="AH17" s="151" t="str">
        <f>IFERROR(HLOOKUP(AE$5,#REF!,SA_GRILLE_STEU!$A17+2,FALSE),"")</f>
        <v/>
      </c>
      <c r="AI17" s="150" t="str">
        <f>IFERROR(HLOOKUP(AE$5,#REF!,SA_GRILLE_STEU!$A17+2,FALSE),"")</f>
        <v/>
      </c>
      <c r="AJ17" s="154">
        <v>9</v>
      </c>
      <c r="AK17" s="2" t="str">
        <f>IFERROR(HLOOKUP(AJ$5,#REF!,SA_GRILLE_STEU!$A17+2,FALSE),"")</f>
        <v/>
      </c>
      <c r="AL17" s="204"/>
      <c r="AM17" s="151" t="str">
        <f>IFERROR(HLOOKUP(AJ$5,#REF!,SA_GRILLE_STEU!$A17+2,FALSE),"")</f>
        <v/>
      </c>
      <c r="AN17" s="150" t="str">
        <f>IFERROR(HLOOKUP(AJ$5,#REF!,SA_GRILLE_STEU!$A17+2,FALSE),"")</f>
        <v/>
      </c>
      <c r="AO17" s="154">
        <v>9</v>
      </c>
      <c r="AP17" s="2" t="str">
        <f>IFERROR(HLOOKUP(AO$5,#REF!,SA_GRILLE_STEU!$A17+2,FALSE),"")</f>
        <v/>
      </c>
      <c r="AQ17" s="204"/>
      <c r="AR17" s="151" t="str">
        <f>IFERROR(HLOOKUP(AO$5,#REF!,SA_GRILLE_STEU!$A17+2,FALSE),"")</f>
        <v/>
      </c>
      <c r="AS17" s="150" t="str">
        <f>IFERROR(HLOOKUP(AO$5,#REF!,SA_GRILLE_STEU!$A17+2,FALSE),"")</f>
        <v/>
      </c>
      <c r="AT17" s="154">
        <v>9</v>
      </c>
      <c r="AU17" s="2" t="str">
        <f>IFERROR(HLOOKUP(AT$5,#REF!,SA_GRILLE_STEU!$A17+2,FALSE),"")</f>
        <v/>
      </c>
      <c r="AV17" s="204"/>
      <c r="AW17" s="151" t="str">
        <f>IFERROR(HLOOKUP(AT$5,#REF!,SA_GRILLE_STEU!$A17+2,FALSE),"")</f>
        <v/>
      </c>
      <c r="AX17" s="150" t="str">
        <f>IFERROR(HLOOKUP(AT$5,#REF!,SA_GRILLE_STEU!$A17+2,FALSE),"")</f>
        <v/>
      </c>
      <c r="AY17" s="154">
        <v>9</v>
      </c>
      <c r="AZ17" s="2" t="str">
        <f>IFERROR(HLOOKUP(AY$5,#REF!,SA_GRILLE_STEU!$A17+2,FALSE),"")</f>
        <v/>
      </c>
      <c r="BA17" s="204"/>
      <c r="BB17" s="151" t="str">
        <f>IFERROR(HLOOKUP(AY$5,#REF!,SA_GRILLE_STEU!$A17+2,FALSE),"")</f>
        <v/>
      </c>
      <c r="BC17" s="150" t="str">
        <f>IFERROR(HLOOKUP(AY$5,#REF!,SA_GRILLE_STEU!$A17+2,FALSE),"")</f>
        <v/>
      </c>
      <c r="BD17" s="154">
        <v>9</v>
      </c>
      <c r="BE17" s="2" t="str">
        <f>IFERROR(HLOOKUP(BD$5,#REF!,SA_GRILLE_STEU!$A17+2,FALSE),"")</f>
        <v/>
      </c>
      <c r="BF17" s="204"/>
      <c r="BG17" s="155" t="str">
        <f>IFERROR(HLOOKUP(BD$5,#REF!,SA_GRILLE_STEU!$A17+2,FALSE),"")</f>
        <v/>
      </c>
      <c r="BH17" s="153" t="str">
        <f>IFERROR(HLOOKUP(BD$5,#REF!,SA_GRILLE_STEU!$A17+2,FALSE),"")</f>
        <v/>
      </c>
    </row>
    <row r="18" spans="1:60" s="226" customFormat="1" ht="38.25" customHeight="1" x14ac:dyDescent="0.4">
      <c r="A18" s="432" t="s">
        <v>49</v>
      </c>
      <c r="B18" s="433"/>
      <c r="C18" s="223" t="s">
        <v>50</v>
      </c>
      <c r="D18" s="224" t="s">
        <v>51</v>
      </c>
      <c r="E18" s="225"/>
      <c r="F18" s="432" t="s">
        <v>49</v>
      </c>
      <c r="G18" s="433"/>
      <c r="H18" s="223" t="s">
        <v>50</v>
      </c>
      <c r="I18" s="224" t="s">
        <v>51</v>
      </c>
      <c r="J18" s="225"/>
      <c r="K18" s="432" t="s">
        <v>49</v>
      </c>
      <c r="L18" s="433"/>
      <c r="M18" s="223" t="s">
        <v>50</v>
      </c>
      <c r="N18" s="224" t="s">
        <v>51</v>
      </c>
      <c r="O18" s="225"/>
      <c r="P18" s="432" t="s">
        <v>49</v>
      </c>
      <c r="Q18" s="433"/>
      <c r="R18" s="223" t="s">
        <v>50</v>
      </c>
      <c r="S18" s="224" t="s">
        <v>51</v>
      </c>
      <c r="T18" s="225"/>
      <c r="U18" s="432" t="s">
        <v>49</v>
      </c>
      <c r="V18" s="433"/>
      <c r="W18" s="223" t="s">
        <v>50</v>
      </c>
      <c r="X18" s="224" t="s">
        <v>51</v>
      </c>
      <c r="Y18" s="225"/>
      <c r="Z18" s="432" t="s">
        <v>49</v>
      </c>
      <c r="AA18" s="433"/>
      <c r="AB18" s="223" t="s">
        <v>50</v>
      </c>
      <c r="AC18" s="224" t="s">
        <v>51</v>
      </c>
      <c r="AD18" s="225"/>
      <c r="AE18" s="432" t="s">
        <v>49</v>
      </c>
      <c r="AF18" s="433"/>
      <c r="AG18" s="223" t="s">
        <v>50</v>
      </c>
      <c r="AH18" s="224" t="s">
        <v>51</v>
      </c>
      <c r="AI18" s="225"/>
      <c r="AJ18" s="432" t="s">
        <v>49</v>
      </c>
      <c r="AK18" s="433"/>
      <c r="AL18" s="223" t="s">
        <v>50</v>
      </c>
      <c r="AM18" s="224" t="s">
        <v>51</v>
      </c>
      <c r="AN18" s="225"/>
      <c r="AO18" s="432" t="s">
        <v>49</v>
      </c>
      <c r="AP18" s="433"/>
      <c r="AQ18" s="223" t="s">
        <v>50</v>
      </c>
      <c r="AR18" s="224" t="s">
        <v>51</v>
      </c>
      <c r="AS18" s="225"/>
      <c r="AT18" s="432" t="s">
        <v>49</v>
      </c>
      <c r="AU18" s="433"/>
      <c r="AV18" s="223" t="s">
        <v>50</v>
      </c>
      <c r="AW18" s="224" t="s">
        <v>51</v>
      </c>
      <c r="AX18" s="225"/>
      <c r="AY18" s="432" t="s">
        <v>49</v>
      </c>
      <c r="AZ18" s="433"/>
      <c r="BA18" s="223" t="s">
        <v>50</v>
      </c>
      <c r="BB18" s="224" t="s">
        <v>51</v>
      </c>
      <c r="BC18" s="225"/>
      <c r="BD18" s="432" t="s">
        <v>49</v>
      </c>
      <c r="BE18" s="433"/>
      <c r="BF18" s="223" t="s">
        <v>50</v>
      </c>
      <c r="BG18" s="224" t="s">
        <v>51</v>
      </c>
    </row>
    <row r="19" spans="1:60" s="167" customFormat="1" ht="60" customHeight="1" x14ac:dyDescent="0.4">
      <c r="A19" s="161"/>
      <c r="B19" s="217"/>
      <c r="C19" s="207"/>
      <c r="D19" s="162">
        <f>IF(OR(A5="",C19="Non contrôlé"),"",IF((SUMIF(C9:C17,"Validé",D9:D17)+SUMIF(C9:C17,"Validé avec réserve",D9:D17))&gt;100,100,SUMIF(C9:C17,"Validé",D9:D17)+SUMIF(C9:C17,"Validé avec réserve",D9:D17)))</f>
        <v>0</v>
      </c>
      <c r="E19" s="163"/>
      <c r="F19" s="164"/>
      <c r="G19" s="211"/>
      <c r="H19" s="207"/>
      <c r="I19" s="162" t="str">
        <f>IF(F5="","",IF((SUMIF(H9:H17,"Validé",I9:I17)+SUMIF(H9:H17,"Validé avec réserve",I9:I17))&gt;100,100,SUMIF(H9:H17,"Validé",I9:I17)+SUMIF(H9:H17,"Validé avec réserve",I9:I17)))</f>
        <v/>
      </c>
      <c r="J19" s="163"/>
      <c r="K19" s="164"/>
      <c r="L19" s="211"/>
      <c r="M19" s="207"/>
      <c r="N19" s="162" t="str">
        <f>IF(K5="","",IF((SUMIF(M9:M17,"Validé",N9:N17)+SUMIF(M9:M17,"Validé avec réserve",N9:N17))&gt;100,100,SUMIF(M9:M17,"Validé",N9:N17)+SUMIF(M9:M17,"Validé avec réserve",N9:N17)))</f>
        <v/>
      </c>
      <c r="O19" s="163"/>
      <c r="P19" s="165"/>
      <c r="Q19" s="211"/>
      <c r="R19" s="207"/>
      <c r="S19" s="162" t="str">
        <f>IF(P5="","",IF((SUMIF(R9:R17,"Validé",S9:S17)+SUMIF(R9:R17,"Validé avec réserve",S9:S17))&gt;100,100,SUMIF(R9:R17,"Validé",S9:S17)+SUMIF(R9:R17,"Validé avec réserve",S9:S17)))</f>
        <v/>
      </c>
      <c r="T19" s="163"/>
      <c r="U19" s="166"/>
      <c r="V19" s="211"/>
      <c r="W19" s="207"/>
      <c r="X19" s="162" t="str">
        <f>IF(U5="","",IF((SUMIF(W9:W17,"Validé",X9:X17)+SUMIF(W9:W17,"Validé avec réserve",X9:X17))&gt;100,100,SUMIF(W9:W17,"Validé",X9:X17)+SUMIF(W9:W17,"Validé avec réserve",X9:X17)))</f>
        <v/>
      </c>
      <c r="Y19" s="163"/>
      <c r="Z19" s="166"/>
      <c r="AA19" s="210"/>
      <c r="AB19" s="207"/>
      <c r="AC19" s="162" t="str">
        <f>IF(Z5="","",IF((SUMIF(AB9:AB17,"Validé",AC9:AC17)+SUMIF(AB9:AB17,"Validé avec réserve",AC9:AC17))&gt;100,100,SUMIF(AB9:AB17,"Validé",AC9:AC17)+SUMIF(AB9:AB17,"Validé avec réserve",AC9:AC17)))</f>
        <v/>
      </c>
      <c r="AD19" s="163"/>
      <c r="AE19" s="166"/>
      <c r="AF19" s="211"/>
      <c r="AG19" s="207"/>
      <c r="AH19" s="162" t="str">
        <f>IF(AE5="","",IF((SUMIF(AG9:AG17,"Validé",AH9:AH17)+SUMIF(AG9:AG17,"Validé avec réserve",AH9:AH17))&gt;100,100,SUMIF(AG9:AG17,"Validé",AH9:AH17)+SUMIF(AG9:AG17,"Validé avec réserve",AH9:AH17)))</f>
        <v/>
      </c>
      <c r="AI19" s="163"/>
      <c r="AJ19" s="166"/>
      <c r="AK19" s="211"/>
      <c r="AL19" s="207"/>
      <c r="AM19" s="162" t="str">
        <f>IF(AJ5="","",IF((SUMIF(AL9:AL17,"Validé",AM9:AM17)+SUMIF(AL9:AL17,"Validé avec réserve",AM9:AM17))&gt;100,100,SUMIF(AL9:AL17,"Validé",AM9:AM17)+SUMIF(AL9:AL17,"Validé avec réserve",AM9:AM17)))</f>
        <v/>
      </c>
      <c r="AN19" s="163"/>
      <c r="AO19" s="166"/>
      <c r="AP19" s="211"/>
      <c r="AQ19" s="207"/>
      <c r="AR19" s="162" t="str">
        <f>IF(AO5="","",IF((SUMIF(AQ9:AQ17,"Validé",AR9:AR17)+SUMIF(AQ9:AQ17,"Validé avec réserve",AR9:AR17))&gt;100,100,SUMIF(AQ9:AQ17,"Validé",AR9:AR17)+SUMIF(AQ9:AQ17,"Validé avec réserve",AR9:AR17)))</f>
        <v/>
      </c>
      <c r="AS19" s="163"/>
      <c r="AT19" s="166"/>
      <c r="AU19" s="211"/>
      <c r="AV19" s="207"/>
      <c r="AW19" s="162" t="str">
        <f>IF(AT5="","",IF((SUMIF(AV9:AV17,"Validé",AW9:AW17)+SUMIF(AV9:AV17,"Validé avec réserve",AW9:AW17))&gt;100,100,SUMIF(AV9:AV17,"Validé",AW9:AW17)+SUMIF(AV9:AV17,"Validé avec réserve",AW9:AW17)))</f>
        <v/>
      </c>
      <c r="AX19" s="163"/>
      <c r="AY19" s="166"/>
      <c r="AZ19" s="211"/>
      <c r="BA19" s="207"/>
      <c r="BB19" s="162" t="str">
        <f>IF(AY5="","",IF((SUMIF(BA9:BA17,"Validé",BB9:BB17)+SUMIF(BA9:BA17,"Validé avec réserve",BB9:BB17))&gt;100,100,SUMIF(BA9:BA17,"Validé",BB9:BB17)+SUMIF(BA9:BA17,"Validé avec réserve",BB9:BB17)))</f>
        <v/>
      </c>
      <c r="BC19" s="163"/>
      <c r="BD19" s="166"/>
      <c r="BE19" s="208"/>
      <c r="BF19" s="207"/>
      <c r="BG19" s="162" t="str">
        <f>IF(BD5="","",IF((SUMIF(BF9:BF17,"Validé",BG9:BG17)+SUMIF(BF9:BF17,"Validé avec réserve",BG9:BG17))&gt;100,100,SUMIF(BF9:BF17,"Validé",BG9:BG17)+SUMIF(BF9:BF17,"Validé avec réserve",BG9:BG17)))</f>
        <v/>
      </c>
      <c r="BH19" s="163"/>
    </row>
    <row r="20" spans="1:60" s="174" customFormat="1" ht="15" customHeight="1" thickBot="1" x14ac:dyDescent="0.45">
      <c r="A20" s="168"/>
      <c r="B20" s="169"/>
      <c r="C20" s="170"/>
      <c r="D20" s="171"/>
      <c r="E20" s="172"/>
      <c r="F20" s="168"/>
      <c r="G20" s="169"/>
      <c r="H20" s="170"/>
      <c r="I20" s="171"/>
      <c r="J20" s="172"/>
      <c r="K20" s="168"/>
      <c r="L20" s="169"/>
      <c r="M20" s="170"/>
      <c r="N20" s="171"/>
      <c r="O20" s="172"/>
      <c r="P20" s="168"/>
      <c r="Q20" s="169"/>
      <c r="R20" s="169"/>
      <c r="S20" s="171"/>
      <c r="T20" s="169"/>
      <c r="U20" s="169"/>
      <c r="V20" s="169"/>
      <c r="W20" s="169"/>
      <c r="X20" s="171"/>
      <c r="Y20" s="169"/>
      <c r="Z20" s="169"/>
      <c r="AA20" s="169"/>
      <c r="AB20" s="169"/>
      <c r="AC20" s="171"/>
      <c r="AD20" s="169"/>
      <c r="AE20" s="169"/>
      <c r="AF20" s="169"/>
      <c r="AG20" s="169"/>
      <c r="AH20" s="171"/>
      <c r="AI20" s="169"/>
      <c r="AJ20" s="169"/>
      <c r="AK20" s="169"/>
      <c r="AL20" s="169"/>
      <c r="AM20" s="171"/>
      <c r="AN20" s="169"/>
      <c r="AO20" s="169"/>
      <c r="AP20" s="169"/>
      <c r="AQ20" s="169"/>
      <c r="AR20" s="171"/>
      <c r="AS20" s="169"/>
      <c r="AT20" s="169"/>
      <c r="AU20" s="169"/>
      <c r="AV20" s="169"/>
      <c r="AW20" s="171"/>
      <c r="AX20" s="169"/>
      <c r="AY20" s="169"/>
      <c r="AZ20" s="169"/>
      <c r="BA20" s="169"/>
      <c r="BB20" s="171"/>
      <c r="BC20" s="169"/>
      <c r="BD20" s="169"/>
      <c r="BE20" s="169"/>
      <c r="BF20" s="169"/>
      <c r="BG20" s="169"/>
      <c r="BH20" s="173"/>
    </row>
    <row r="21" spans="1:60" ht="12" customHeight="1" thickBot="1" x14ac:dyDescent="0.45">
      <c r="A21" s="309" t="s">
        <v>203</v>
      </c>
      <c r="B21" s="310"/>
      <c r="C21" s="310"/>
      <c r="D21" s="311"/>
      <c r="E21" s="175"/>
      <c r="F21" s="309" t="s">
        <v>203</v>
      </c>
      <c r="G21" s="310"/>
      <c r="H21" s="310"/>
      <c r="I21" s="311"/>
      <c r="J21" s="175"/>
      <c r="K21" s="309" t="s">
        <v>203</v>
      </c>
      <c r="L21" s="310"/>
      <c r="M21" s="310"/>
      <c r="N21" s="311"/>
      <c r="O21" s="175"/>
      <c r="P21" s="309" t="s">
        <v>203</v>
      </c>
      <c r="Q21" s="310"/>
      <c r="R21" s="310"/>
      <c r="S21" s="311"/>
      <c r="T21" s="175"/>
      <c r="U21" s="309" t="s">
        <v>203</v>
      </c>
      <c r="V21" s="310"/>
      <c r="W21" s="310"/>
      <c r="X21" s="311"/>
      <c r="Y21" s="175"/>
      <c r="Z21" s="309" t="s">
        <v>203</v>
      </c>
      <c r="AA21" s="310"/>
      <c r="AB21" s="310"/>
      <c r="AC21" s="311"/>
      <c r="AD21" s="175"/>
      <c r="AE21" s="309" t="s">
        <v>203</v>
      </c>
      <c r="AF21" s="310"/>
      <c r="AG21" s="310"/>
      <c r="AH21" s="311"/>
      <c r="AI21" s="175"/>
      <c r="AJ21" s="309" t="s">
        <v>203</v>
      </c>
      <c r="AK21" s="310"/>
      <c r="AL21" s="310"/>
      <c r="AM21" s="311"/>
      <c r="AN21" s="175"/>
      <c r="AO21" s="309" t="s">
        <v>203</v>
      </c>
      <c r="AP21" s="310"/>
      <c r="AQ21" s="310"/>
      <c r="AR21" s="311"/>
      <c r="AS21" s="175"/>
      <c r="AT21" s="309" t="s">
        <v>203</v>
      </c>
      <c r="AU21" s="310"/>
      <c r="AV21" s="310"/>
      <c r="AW21" s="311"/>
      <c r="AX21" s="175"/>
      <c r="AY21" s="309" t="s">
        <v>203</v>
      </c>
      <c r="AZ21" s="310"/>
      <c r="BA21" s="310"/>
      <c r="BB21" s="311"/>
      <c r="BC21" s="175"/>
      <c r="BD21" s="309" t="s">
        <v>203</v>
      </c>
      <c r="BE21" s="310"/>
      <c r="BF21" s="310"/>
      <c r="BG21" s="311"/>
    </row>
    <row r="22" spans="1:60" s="213" customFormat="1" ht="18" customHeight="1" x14ac:dyDescent="0.55000000000000004">
      <c r="A22" s="300" t="s">
        <v>127</v>
      </c>
      <c r="B22" s="301"/>
      <c r="C22" s="301"/>
      <c r="D22" s="302"/>
      <c r="F22" s="300"/>
      <c r="G22" s="301"/>
      <c r="H22" s="301"/>
      <c r="I22" s="302"/>
      <c r="K22" s="300"/>
      <c r="L22" s="301"/>
      <c r="M22" s="301"/>
      <c r="N22" s="302"/>
      <c r="P22" s="300"/>
      <c r="Q22" s="301"/>
      <c r="R22" s="301"/>
      <c r="S22" s="302"/>
      <c r="U22" s="300"/>
      <c r="V22" s="301"/>
      <c r="W22" s="301"/>
      <c r="X22" s="302"/>
      <c r="Z22" s="300"/>
      <c r="AA22" s="301"/>
      <c r="AB22" s="301"/>
      <c r="AC22" s="302"/>
      <c r="AE22" s="300"/>
      <c r="AF22" s="301"/>
      <c r="AG22" s="301"/>
      <c r="AH22" s="302"/>
      <c r="AJ22" s="300"/>
      <c r="AK22" s="301"/>
      <c r="AL22" s="301"/>
      <c r="AM22" s="302"/>
      <c r="AO22" s="300"/>
      <c r="AP22" s="301"/>
      <c r="AQ22" s="301"/>
      <c r="AR22" s="302"/>
      <c r="AT22" s="300"/>
      <c r="AU22" s="301"/>
      <c r="AV22" s="301"/>
      <c r="AW22" s="302"/>
      <c r="AY22" s="300"/>
      <c r="AZ22" s="301"/>
      <c r="BA22" s="301"/>
      <c r="BB22" s="302"/>
      <c r="BD22" s="300"/>
      <c r="BE22" s="301"/>
      <c r="BF22" s="301"/>
      <c r="BG22" s="302"/>
    </row>
    <row r="23" spans="1:60" ht="1.5" customHeight="1" x14ac:dyDescent="0.4">
      <c r="A23" s="138"/>
      <c r="B23" s="139"/>
      <c r="C23" s="139"/>
      <c r="D23" s="140"/>
      <c r="F23" s="138"/>
      <c r="G23" s="139"/>
      <c r="H23" s="142"/>
      <c r="I23" s="141"/>
      <c r="K23" s="138"/>
      <c r="L23" s="139"/>
      <c r="M23" s="142"/>
      <c r="N23" s="141"/>
      <c r="P23" s="138"/>
      <c r="Q23" s="139"/>
      <c r="R23" s="142"/>
      <c r="S23" s="141"/>
      <c r="U23" s="138"/>
      <c r="V23" s="139"/>
      <c r="W23" s="139"/>
      <c r="X23" s="140"/>
      <c r="Z23" s="138"/>
      <c r="AA23" s="139"/>
      <c r="AB23" s="139"/>
      <c r="AC23" s="140"/>
      <c r="AE23" s="138"/>
      <c r="AF23" s="139"/>
      <c r="AG23" s="176"/>
      <c r="AH23" s="141"/>
      <c r="AJ23" s="138"/>
      <c r="AK23" s="139"/>
      <c r="AL23" s="139"/>
      <c r="AM23" s="140"/>
      <c r="AO23" s="138"/>
      <c r="AP23" s="139"/>
      <c r="AQ23" s="139"/>
      <c r="AR23" s="140"/>
      <c r="AT23" s="138"/>
      <c r="AU23" s="139"/>
      <c r="AV23" s="139"/>
      <c r="AW23" s="140"/>
      <c r="AY23" s="138"/>
      <c r="AZ23" s="139"/>
      <c r="BA23" s="139"/>
      <c r="BB23" s="140"/>
      <c r="BD23" s="138"/>
      <c r="BE23" s="139"/>
      <c r="BF23" s="139"/>
      <c r="BG23" s="143"/>
    </row>
    <row r="24" spans="1:60" ht="24" customHeight="1" x14ac:dyDescent="0.4">
      <c r="A24" s="303" t="s">
        <v>52</v>
      </c>
      <c r="B24" s="304"/>
      <c r="C24" s="177" t="s">
        <v>11</v>
      </c>
      <c r="D24" s="178" t="s">
        <v>47</v>
      </c>
      <c r="E24" s="146" t="s">
        <v>48</v>
      </c>
      <c r="F24" s="303" t="s">
        <v>52</v>
      </c>
      <c r="G24" s="304"/>
      <c r="H24" s="177" t="s">
        <v>11</v>
      </c>
      <c r="I24" s="178" t="s">
        <v>47</v>
      </c>
      <c r="J24" s="146" t="s">
        <v>48</v>
      </c>
      <c r="K24" s="312" t="s">
        <v>52</v>
      </c>
      <c r="L24" s="313"/>
      <c r="M24" s="177" t="s">
        <v>11</v>
      </c>
      <c r="N24" s="178" t="s">
        <v>47</v>
      </c>
      <c r="O24" s="146" t="s">
        <v>48</v>
      </c>
      <c r="P24" s="312" t="s">
        <v>52</v>
      </c>
      <c r="Q24" s="313"/>
      <c r="R24" s="177" t="s">
        <v>11</v>
      </c>
      <c r="S24" s="178" t="s">
        <v>47</v>
      </c>
      <c r="T24" s="146" t="s">
        <v>48</v>
      </c>
      <c r="U24" s="312" t="s">
        <v>52</v>
      </c>
      <c r="V24" s="313"/>
      <c r="W24" s="179" t="s">
        <v>11</v>
      </c>
      <c r="X24" s="180" t="s">
        <v>47</v>
      </c>
      <c r="Y24" s="146" t="s">
        <v>48</v>
      </c>
      <c r="Z24" s="303" t="s">
        <v>52</v>
      </c>
      <c r="AA24" s="304"/>
      <c r="AB24" s="177" t="s">
        <v>11</v>
      </c>
      <c r="AC24" s="178" t="s">
        <v>47</v>
      </c>
      <c r="AD24" s="146" t="s">
        <v>48</v>
      </c>
      <c r="AE24" s="303" t="s">
        <v>52</v>
      </c>
      <c r="AF24" s="304"/>
      <c r="AG24" s="177" t="s">
        <v>11</v>
      </c>
      <c r="AH24" s="178" t="s">
        <v>47</v>
      </c>
      <c r="AI24" s="146" t="s">
        <v>48</v>
      </c>
      <c r="AJ24" s="303" t="s">
        <v>52</v>
      </c>
      <c r="AK24" s="304"/>
      <c r="AL24" s="177" t="s">
        <v>11</v>
      </c>
      <c r="AM24" s="178" t="s">
        <v>47</v>
      </c>
      <c r="AN24" s="146" t="s">
        <v>48</v>
      </c>
      <c r="AO24" s="303" t="s">
        <v>52</v>
      </c>
      <c r="AP24" s="304"/>
      <c r="AQ24" s="177" t="s">
        <v>11</v>
      </c>
      <c r="AR24" s="178" t="s">
        <v>47</v>
      </c>
      <c r="AS24" s="146" t="s">
        <v>48</v>
      </c>
      <c r="AT24" s="303" t="s">
        <v>52</v>
      </c>
      <c r="AU24" s="304"/>
      <c r="AV24" s="177" t="s">
        <v>11</v>
      </c>
      <c r="AW24" s="178" t="s">
        <v>47</v>
      </c>
      <c r="AX24" s="146" t="s">
        <v>48</v>
      </c>
      <c r="AY24" s="303" t="s">
        <v>52</v>
      </c>
      <c r="AZ24" s="304"/>
      <c r="BA24" s="177" t="s">
        <v>11</v>
      </c>
      <c r="BB24" s="178" t="s">
        <v>47</v>
      </c>
      <c r="BC24" s="146" t="s">
        <v>48</v>
      </c>
      <c r="BD24" s="303" t="s">
        <v>52</v>
      </c>
      <c r="BE24" s="304"/>
      <c r="BF24" s="177" t="s">
        <v>11</v>
      </c>
      <c r="BG24" s="178" t="s">
        <v>47</v>
      </c>
      <c r="BH24" s="148" t="s">
        <v>48</v>
      </c>
    </row>
    <row r="25" spans="1:60" s="187" customFormat="1" ht="20.100000000000001" customHeight="1" x14ac:dyDescent="0.4">
      <c r="A25" s="181">
        <v>0</v>
      </c>
      <c r="B25" s="18" t="str">
        <f>IFERROR(HLOOKUP(A$22,#REF!,SA_GRILLE_STEU!$A25+2,FALSE),"")</f>
        <v/>
      </c>
      <c r="C25" s="203"/>
      <c r="D25" s="182"/>
      <c r="E25" s="153" t="str">
        <f>IFERROR(HLOOKUP(A$22,#REF!,SA_GRILLE_STEU!$A25+2,FALSE),"")</f>
        <v/>
      </c>
      <c r="F25" s="181">
        <v>0</v>
      </c>
      <c r="G25" s="4" t="str">
        <f>IFERROR(HLOOKUP(F$22,#REF!,SA_GRILLE_STEU!$A25+2,FALSE),"")</f>
        <v/>
      </c>
      <c r="H25" s="203"/>
      <c r="I25" s="183"/>
      <c r="J25" s="153" t="str">
        <f>IFERROR(HLOOKUP(F$22,#REF!,SA_GRILLE_STEU!$A25+2,FALSE),"")</f>
        <v/>
      </c>
      <c r="K25" s="184">
        <v>0</v>
      </c>
      <c r="L25" s="18" t="str">
        <f>IFERROR(HLOOKUP(K$22,#REF!,SA_GRILLE_STEU!$A25+2,FALSE),"")</f>
        <v/>
      </c>
      <c r="M25" s="203"/>
      <c r="N25" s="183"/>
      <c r="O25" s="153" t="str">
        <f>IFERROR(HLOOKUP(K$22,#REF!,SA_GRILLE_STEU!$A25+2,FALSE),"")</f>
        <v/>
      </c>
      <c r="P25" s="184">
        <v>0</v>
      </c>
      <c r="Q25" s="18" t="str">
        <f>IFERROR(HLOOKUP(P$22,#REF!,SA_GRILLE_STEU!$A25+2,FALSE),"")</f>
        <v/>
      </c>
      <c r="R25" s="203"/>
      <c r="S25" s="183"/>
      <c r="T25" s="153" t="str">
        <f>IFERROR(HLOOKUP(P$22,#REF!,SA_GRILLE_STEU!$A25+2,FALSE),"")</f>
        <v/>
      </c>
      <c r="U25" s="184">
        <v>0</v>
      </c>
      <c r="V25" s="4" t="str">
        <f>IFERROR(HLOOKUP(U$22,#REF!,SA_GRILLE_STEU!$A25+2,FALSE),"")</f>
        <v/>
      </c>
      <c r="W25" s="203"/>
      <c r="X25" s="183"/>
      <c r="Y25" s="153" t="str">
        <f>IFERROR(HLOOKUP(U$22,#REF!,SA_GRILLE_STEU!$A25+2,FALSE),"")</f>
        <v/>
      </c>
      <c r="Z25" s="181">
        <v>0</v>
      </c>
      <c r="AA25" s="4" t="str">
        <f>IFERROR(HLOOKUP(Z$22,#REF!,SA_GRILLE_STEU!$A25+2,FALSE),"")</f>
        <v/>
      </c>
      <c r="AB25" s="203"/>
      <c r="AC25" s="183"/>
      <c r="AD25" s="153" t="str">
        <f>IFERROR(HLOOKUP(Z$22,#REF!,SA_GRILLE_STEU!$A25+2,FALSE),"")</f>
        <v/>
      </c>
      <c r="AE25" s="181">
        <v>0</v>
      </c>
      <c r="AF25" s="4" t="str">
        <f>IFERROR(HLOOKUP(AE$22,#REF!,SA_GRILLE_STEU!$A25+2,FALSE),"")</f>
        <v/>
      </c>
      <c r="AG25" s="203"/>
      <c r="AH25" s="183"/>
      <c r="AI25" s="153" t="str">
        <f>IFERROR(HLOOKUP(AE$22,#REF!,SA_GRILLE_STEU!$A25+2,FALSE),"")</f>
        <v/>
      </c>
      <c r="AJ25" s="181">
        <v>0</v>
      </c>
      <c r="AK25" s="98" t="str">
        <f>IFERROR(HLOOKUP(AJ$22,#REF!,SA_GRILLE_STEU!$A25+2,FALSE),"")</f>
        <v/>
      </c>
      <c r="AL25" s="214"/>
      <c r="AM25" s="185"/>
      <c r="AN25" s="153" t="str">
        <f>IFERROR(HLOOKUP(AJ$22,#REF!,SA_GRILLE_STEU!$A25+2,FALSE),"")</f>
        <v/>
      </c>
      <c r="AO25" s="181">
        <v>0</v>
      </c>
      <c r="AP25" s="4" t="str">
        <f>IFERROR(HLOOKUP(AO$22,#REF!,SA_GRILLE_STEU!$A25+2,FALSE),"")</f>
        <v/>
      </c>
      <c r="AQ25" s="203"/>
      <c r="AR25" s="185"/>
      <c r="AS25" s="153" t="str">
        <f>IFERROR(HLOOKUP(AO$22,#REF!,SA_GRILLE_STEU!$A25+2,FALSE),"")</f>
        <v/>
      </c>
      <c r="AT25" s="181">
        <v>0</v>
      </c>
      <c r="AU25" s="4" t="str">
        <f>IFERROR(HLOOKUP(AT$22,#REF!,SA_GRILLE_STEU!$A25+2,FALSE),"")</f>
        <v/>
      </c>
      <c r="AV25" s="203"/>
      <c r="AW25" s="185"/>
      <c r="AX25" s="153" t="str">
        <f>IFERROR(HLOOKUP(AT$22,#REF!,SA_GRILLE_STEU!$A25+2,FALSE),"")</f>
        <v/>
      </c>
      <c r="AY25" s="181">
        <v>0</v>
      </c>
      <c r="AZ25" s="98" t="str">
        <f>IFERROR(HLOOKUP(AY$22,#REF!,SA_GRILLE_STEU!$A25+2,FALSE),"")</f>
        <v/>
      </c>
      <c r="BA25" s="203"/>
      <c r="BB25" s="185"/>
      <c r="BC25" s="153" t="str">
        <f>IFERROR(HLOOKUP(AY$22,#REF!,SA_GRILLE_STEU!$A25+2,FALSE),"")</f>
        <v/>
      </c>
      <c r="BD25" s="181">
        <v>0</v>
      </c>
      <c r="BE25" s="4" t="str">
        <f>IFERROR(HLOOKUP(BD$22,#REF!,SA_GRILLE_STEU!$A25+2,FALSE),"")</f>
        <v/>
      </c>
      <c r="BF25" s="203"/>
      <c r="BG25" s="186"/>
      <c r="BH25" s="153" t="str">
        <f>IFERROR(HLOOKUP(BD$22,#REF!,SA_GRILLE_STEU!$A25+2,FALSE),"")</f>
        <v/>
      </c>
    </row>
    <row r="26" spans="1:60" s="187" customFormat="1" ht="30" customHeight="1" x14ac:dyDescent="0.4">
      <c r="A26" s="188">
        <v>1</v>
      </c>
      <c r="B26" s="1" t="str">
        <f>IFERROR(HLOOKUP(A$22,#REF!,SA_GRILLE_STEU!$A26+2,FALSE),"")</f>
        <v/>
      </c>
      <c r="C26" s="204"/>
      <c r="D26" s="151" t="str">
        <f>IFERROR(HLOOKUP(A$22,#REF!,SA_GRILLE_STEU!$A26+2,FALSE),"")</f>
        <v/>
      </c>
      <c r="E26" s="153" t="str">
        <f>IFERROR(HLOOKUP(A$22,#REF!,SA_GRILLE_STEU!$A26+2,FALSE),"")</f>
        <v/>
      </c>
      <c r="F26" s="188">
        <v>1</v>
      </c>
      <c r="G26" s="3" t="str">
        <f>IFERROR(HLOOKUP(F$22,#REF!,SA_GRILLE_STEU!$A26+2,FALSE),"")</f>
        <v/>
      </c>
      <c r="H26" s="204"/>
      <c r="I26" s="151" t="str">
        <f>IFERROR(HLOOKUP(F$22,#REF!,SA_GRILLE_STEU!$A26+2,FALSE),"")</f>
        <v/>
      </c>
      <c r="J26" s="153" t="str">
        <f>IFERROR(HLOOKUP(F$22,#REF!,SA_GRILLE_STEU!$A26+2,FALSE),"")</f>
        <v/>
      </c>
      <c r="K26" s="189">
        <v>1</v>
      </c>
      <c r="L26" s="1" t="str">
        <f>IFERROR(HLOOKUP(K$22,#REF!,SA_GRILLE_STEU!$A26+2,FALSE),"")</f>
        <v/>
      </c>
      <c r="M26" s="204"/>
      <c r="N26" s="151" t="str">
        <f>IFERROR(HLOOKUP(K$22,#REF!,SA_GRILLE_STEU!$A26+2,FALSE),"")</f>
        <v/>
      </c>
      <c r="O26" s="153" t="str">
        <f>IFERROR(HLOOKUP(K$22,#REF!,SA_GRILLE_STEU!$A26+2,FALSE),"")</f>
        <v/>
      </c>
      <c r="P26" s="189">
        <v>1</v>
      </c>
      <c r="Q26" s="1" t="str">
        <f>IFERROR(HLOOKUP(P$22,#REF!,SA_GRILLE_STEU!$A26+2,FALSE),"")</f>
        <v/>
      </c>
      <c r="R26" s="204"/>
      <c r="S26" s="151" t="str">
        <f>IFERROR(HLOOKUP(P$22,#REF!,SA_GRILLE_STEU!$A26+2,FALSE),"")</f>
        <v/>
      </c>
      <c r="T26" s="153" t="str">
        <f>IFERROR(HLOOKUP(P$22,#REF!,SA_GRILLE_STEU!$A26+2,FALSE),"")</f>
        <v/>
      </c>
      <c r="U26" s="189">
        <v>1</v>
      </c>
      <c r="V26" s="3" t="str">
        <f>IFERROR(HLOOKUP(U$22,#REF!,SA_GRILLE_STEU!$A26+2,FALSE),"")</f>
        <v/>
      </c>
      <c r="W26" s="204"/>
      <c r="X26" s="151" t="str">
        <f>IFERROR(HLOOKUP(U$22,#REF!,SA_GRILLE_STEU!$A26+2,FALSE),"")</f>
        <v/>
      </c>
      <c r="Y26" s="153" t="str">
        <f>IFERROR(HLOOKUP(U$22,#REF!,SA_GRILLE_STEU!$A26+2,FALSE),"")</f>
        <v/>
      </c>
      <c r="Z26" s="188">
        <v>1</v>
      </c>
      <c r="AA26" s="3" t="str">
        <f>IFERROR(HLOOKUP(Z$22,#REF!,SA_GRILLE_STEU!$A26+2,FALSE),"")</f>
        <v/>
      </c>
      <c r="AB26" s="204"/>
      <c r="AC26" s="151" t="str">
        <f>IFERROR(HLOOKUP(Z$22,#REF!,SA_GRILLE_STEU!$A26+2,FALSE),"")</f>
        <v/>
      </c>
      <c r="AD26" s="153" t="str">
        <f>IFERROR(HLOOKUP(Z$22,#REF!,SA_GRILLE_STEU!$A26+2,FALSE),"")</f>
        <v/>
      </c>
      <c r="AE26" s="188">
        <v>1</v>
      </c>
      <c r="AF26" s="3" t="str">
        <f>IFERROR(HLOOKUP(AE$22,#REF!,SA_GRILLE_STEU!$A26+2,FALSE),"")</f>
        <v/>
      </c>
      <c r="AG26" s="204"/>
      <c r="AH26" s="151" t="str">
        <f>IFERROR(HLOOKUP(AE$22,#REF!,SA_GRILLE_STEU!$A26+2,FALSE),"")</f>
        <v/>
      </c>
      <c r="AI26" s="153" t="str">
        <f>IFERROR(HLOOKUP(AE$22,#REF!,SA_GRILLE_STEU!$A26+2,FALSE),"")</f>
        <v/>
      </c>
      <c r="AJ26" s="188">
        <v>1</v>
      </c>
      <c r="AK26" s="99" t="str">
        <f>IFERROR(HLOOKUP(AJ$22,#REF!,SA_GRILLE_STEU!$A26+2,FALSE),"")</f>
        <v/>
      </c>
      <c r="AL26" s="215"/>
      <c r="AM26" s="151" t="str">
        <f>IFERROR(HLOOKUP(AJ$22,#REF!,SA_GRILLE_STEU!$A26+2,FALSE),"")</f>
        <v/>
      </c>
      <c r="AN26" s="153" t="str">
        <f>IFERROR(HLOOKUP(AJ$22,#REF!,SA_GRILLE_STEU!$A26+2,FALSE),"")</f>
        <v/>
      </c>
      <c r="AO26" s="188">
        <v>1</v>
      </c>
      <c r="AP26" s="3" t="str">
        <f>IFERROR(HLOOKUP(AO$22,#REF!,SA_GRILLE_STEU!$A26+2,FALSE),"")</f>
        <v/>
      </c>
      <c r="AQ26" s="204"/>
      <c r="AR26" s="151" t="str">
        <f>IFERROR(HLOOKUP(AO$22,#REF!,SA_GRILLE_STEU!$A26+2,FALSE),"")</f>
        <v/>
      </c>
      <c r="AS26" s="153" t="str">
        <f>IFERROR(HLOOKUP(AO$22,#REF!,SA_GRILLE_STEU!$A26+2,FALSE),"")</f>
        <v/>
      </c>
      <c r="AT26" s="188">
        <v>1</v>
      </c>
      <c r="AU26" s="3" t="str">
        <f>IFERROR(HLOOKUP(AT$22,#REF!,SA_GRILLE_STEU!$A26+2,FALSE),"")</f>
        <v/>
      </c>
      <c r="AV26" s="204"/>
      <c r="AW26" s="151" t="str">
        <f>IFERROR(HLOOKUP(AT$22,#REF!,SA_GRILLE_STEU!$A26+2,FALSE),"")</f>
        <v/>
      </c>
      <c r="AX26" s="153" t="str">
        <f>IFERROR(HLOOKUP(AT$22,#REF!,SA_GRILLE_STEU!$A26+2,FALSE),"")</f>
        <v/>
      </c>
      <c r="AY26" s="188">
        <v>1</v>
      </c>
      <c r="AZ26" s="99" t="str">
        <f>IFERROR(HLOOKUP(AY$22,#REF!,SA_GRILLE_STEU!$A26+2,FALSE),"")</f>
        <v/>
      </c>
      <c r="BA26" s="204"/>
      <c r="BB26" s="151" t="str">
        <f>IFERROR(HLOOKUP(AY$22,#REF!,SA_GRILLE_STEU!$A26+2,FALSE),"")</f>
        <v/>
      </c>
      <c r="BC26" s="153" t="str">
        <f>IFERROR(HLOOKUP(AY$22,#REF!,SA_GRILLE_STEU!$A26+2,FALSE),"")</f>
        <v/>
      </c>
      <c r="BD26" s="188">
        <v>1</v>
      </c>
      <c r="BE26" s="3" t="str">
        <f>IFERROR(HLOOKUP(BD$22,#REF!,SA_GRILLE_STEU!$A26+2,FALSE),"")</f>
        <v/>
      </c>
      <c r="BF26" s="204"/>
      <c r="BG26" s="155" t="str">
        <f>IFERROR(HLOOKUP(BD$22,#REF!,SA_GRILLE_STEU!$A26+2,FALSE),"")</f>
        <v/>
      </c>
      <c r="BH26" s="153" t="str">
        <f>IFERROR(HLOOKUP(BD$22,#REF!,SA_GRILLE_STEU!$A26+2,FALSE),"")</f>
        <v/>
      </c>
    </row>
    <row r="27" spans="1:60" s="187" customFormat="1" ht="20.100000000000001" customHeight="1" x14ac:dyDescent="0.4">
      <c r="A27" s="188">
        <v>2</v>
      </c>
      <c r="B27" s="1" t="str">
        <f>IFERROR(HLOOKUP(A$22,#REF!,SA_GRILLE_STEU!$A27+2,FALSE),"")</f>
        <v/>
      </c>
      <c r="C27" s="204"/>
      <c r="D27" s="151" t="str">
        <f>IFERROR(HLOOKUP(A$22,#REF!,SA_GRILLE_STEU!$A27+2,FALSE),"")</f>
        <v/>
      </c>
      <c r="E27" s="153" t="str">
        <f>IFERROR(HLOOKUP(A$22,#REF!,SA_GRILLE_STEU!$A27+2,FALSE),"")</f>
        <v/>
      </c>
      <c r="F27" s="188">
        <v>2</v>
      </c>
      <c r="G27" s="3" t="str">
        <f>IFERROR(HLOOKUP(F$22,#REF!,SA_GRILLE_STEU!$A27+2,FALSE),"")</f>
        <v/>
      </c>
      <c r="H27" s="204"/>
      <c r="I27" s="151" t="str">
        <f>IFERROR(HLOOKUP(F$22,#REF!,SA_GRILLE_STEU!$A27+2,FALSE),"")</f>
        <v/>
      </c>
      <c r="J27" s="153" t="str">
        <f>IFERROR(HLOOKUP(F$22,#REF!,SA_GRILLE_STEU!$A27+2,FALSE),"")</f>
        <v/>
      </c>
      <c r="K27" s="189">
        <v>2</v>
      </c>
      <c r="L27" s="1" t="str">
        <f>IFERROR(HLOOKUP(K$22,#REF!,SA_GRILLE_STEU!$A27+2,FALSE),"")</f>
        <v/>
      </c>
      <c r="M27" s="204"/>
      <c r="N27" s="151" t="str">
        <f>IFERROR(HLOOKUP(K$22,#REF!,SA_GRILLE_STEU!$A27+2,FALSE),"")</f>
        <v/>
      </c>
      <c r="O27" s="153" t="str">
        <f>IFERROR(HLOOKUP(K$22,#REF!,SA_GRILLE_STEU!$A27+2,FALSE),"")</f>
        <v/>
      </c>
      <c r="P27" s="189">
        <v>2</v>
      </c>
      <c r="Q27" s="1" t="str">
        <f>IFERROR(HLOOKUP(P$22,#REF!,SA_GRILLE_STEU!$A27+2,FALSE),"")</f>
        <v/>
      </c>
      <c r="R27" s="204"/>
      <c r="S27" s="151" t="str">
        <f>IFERROR(HLOOKUP(P$22,#REF!,SA_GRILLE_STEU!$A27+2,FALSE),"")</f>
        <v/>
      </c>
      <c r="T27" s="153" t="str">
        <f>IFERROR(HLOOKUP(P$22,#REF!,SA_GRILLE_STEU!$A27+2,FALSE),"")</f>
        <v/>
      </c>
      <c r="U27" s="189">
        <v>2</v>
      </c>
      <c r="V27" s="3" t="str">
        <f>IFERROR(HLOOKUP(U$22,#REF!,SA_GRILLE_STEU!$A27+2,FALSE),"")</f>
        <v/>
      </c>
      <c r="W27" s="204"/>
      <c r="X27" s="151" t="str">
        <f>IFERROR(HLOOKUP(U$22,#REF!,SA_GRILLE_STEU!$A27+2,FALSE),"")</f>
        <v/>
      </c>
      <c r="Y27" s="153" t="str">
        <f>IFERROR(HLOOKUP(U$22,#REF!,SA_GRILLE_STEU!$A27+2,FALSE),"")</f>
        <v/>
      </c>
      <c r="Z27" s="188">
        <v>2</v>
      </c>
      <c r="AA27" s="3" t="str">
        <f>IFERROR(HLOOKUP(Z$22,#REF!,SA_GRILLE_STEU!$A27+2,FALSE),"")</f>
        <v/>
      </c>
      <c r="AB27" s="204"/>
      <c r="AC27" s="151" t="str">
        <f>IFERROR(HLOOKUP(Z$22,#REF!,SA_GRILLE_STEU!$A27+2,FALSE),"")</f>
        <v/>
      </c>
      <c r="AD27" s="153" t="str">
        <f>IFERROR(HLOOKUP(Z$22,#REF!,SA_GRILLE_STEU!$A27+2,FALSE),"")</f>
        <v/>
      </c>
      <c r="AE27" s="188">
        <v>2</v>
      </c>
      <c r="AF27" s="3" t="str">
        <f>IFERROR(HLOOKUP(AE$22,#REF!,SA_GRILLE_STEU!$A27+2,FALSE),"")</f>
        <v/>
      </c>
      <c r="AG27" s="204"/>
      <c r="AH27" s="151" t="str">
        <f>IFERROR(HLOOKUP(AE$22,#REF!,SA_GRILLE_STEU!$A27+2,FALSE),"")</f>
        <v/>
      </c>
      <c r="AI27" s="153" t="str">
        <f>IFERROR(HLOOKUP(AE$22,#REF!,SA_GRILLE_STEU!$A27+2,FALSE),"")</f>
        <v/>
      </c>
      <c r="AJ27" s="188">
        <v>2</v>
      </c>
      <c r="AK27" s="99" t="str">
        <f>IFERROR(HLOOKUP(AJ$22,#REF!,SA_GRILLE_STEU!$A27+2,FALSE),"")</f>
        <v/>
      </c>
      <c r="AL27" s="215"/>
      <c r="AM27" s="151" t="str">
        <f>IFERROR(HLOOKUP(AJ$22,#REF!,SA_GRILLE_STEU!$A27+2,FALSE),"")</f>
        <v/>
      </c>
      <c r="AN27" s="153" t="str">
        <f>IFERROR(HLOOKUP(AJ$22,#REF!,SA_GRILLE_STEU!$A27+2,FALSE),"")</f>
        <v/>
      </c>
      <c r="AO27" s="188">
        <v>2</v>
      </c>
      <c r="AP27" s="3" t="str">
        <f>IFERROR(HLOOKUP(AO$22,#REF!,SA_GRILLE_STEU!$A27+2,FALSE),"")</f>
        <v/>
      </c>
      <c r="AQ27" s="204"/>
      <c r="AR27" s="151" t="str">
        <f>IFERROR(HLOOKUP(AO$22,#REF!,SA_GRILLE_STEU!$A27+2,FALSE),"")</f>
        <v/>
      </c>
      <c r="AS27" s="153" t="str">
        <f>IFERROR(HLOOKUP(AO$22,#REF!,SA_GRILLE_STEU!$A27+2,FALSE),"")</f>
        <v/>
      </c>
      <c r="AT27" s="188">
        <v>2</v>
      </c>
      <c r="AU27" s="3" t="str">
        <f>IFERROR(HLOOKUP(AT$22,#REF!,SA_GRILLE_STEU!$A27+2,FALSE),"")</f>
        <v/>
      </c>
      <c r="AV27" s="204"/>
      <c r="AW27" s="151" t="str">
        <f>IFERROR(HLOOKUP(AT$22,#REF!,SA_GRILLE_STEU!$A27+2,FALSE),"")</f>
        <v/>
      </c>
      <c r="AX27" s="153" t="str">
        <f>IFERROR(HLOOKUP(AT$22,#REF!,SA_GRILLE_STEU!$A27+2,FALSE),"")</f>
        <v/>
      </c>
      <c r="AY27" s="188">
        <v>2</v>
      </c>
      <c r="AZ27" s="99" t="str">
        <f>IFERROR(HLOOKUP(AY$22,#REF!,SA_GRILLE_STEU!$A27+2,FALSE),"")</f>
        <v/>
      </c>
      <c r="BA27" s="204"/>
      <c r="BB27" s="151" t="str">
        <f>IFERROR(HLOOKUP(AY$22,#REF!,SA_GRILLE_STEU!$A27+2,FALSE),"")</f>
        <v/>
      </c>
      <c r="BC27" s="153" t="str">
        <f>IFERROR(HLOOKUP(AY$22,#REF!,SA_GRILLE_STEU!$A27+2,FALSE),"")</f>
        <v/>
      </c>
      <c r="BD27" s="188">
        <v>2</v>
      </c>
      <c r="BE27" s="3" t="str">
        <f>IFERROR(HLOOKUP(BD$22,#REF!,SA_GRILLE_STEU!$A27+2,FALSE),"")</f>
        <v/>
      </c>
      <c r="BF27" s="204"/>
      <c r="BG27" s="155" t="str">
        <f>IFERROR(HLOOKUP(BD$22,#REF!,SA_GRILLE_STEU!$A27+2,FALSE),"")</f>
        <v/>
      </c>
      <c r="BH27" s="153" t="str">
        <f>IFERROR(HLOOKUP(BD$22,#REF!,SA_GRILLE_STEU!$A27+2,FALSE),"")</f>
        <v/>
      </c>
    </row>
    <row r="28" spans="1:60" s="187" customFormat="1" ht="30" customHeight="1" x14ac:dyDescent="0.4">
      <c r="A28" s="188">
        <v>3</v>
      </c>
      <c r="B28" s="1" t="str">
        <f>IFERROR(HLOOKUP(A$22,#REF!,SA_GRILLE_STEU!$A28+2,FALSE),"")</f>
        <v/>
      </c>
      <c r="C28" s="204"/>
      <c r="D28" s="151" t="str">
        <f>IFERROR(HLOOKUP(A$22,#REF!,SA_GRILLE_STEU!$A28+2,FALSE),"")</f>
        <v/>
      </c>
      <c r="E28" s="153" t="str">
        <f>IFERROR(HLOOKUP(A$22,#REF!,SA_GRILLE_STEU!$A28+2,FALSE),"")</f>
        <v/>
      </c>
      <c r="F28" s="188">
        <v>3</v>
      </c>
      <c r="G28" s="3" t="str">
        <f>IFERROR(HLOOKUP(F$22,#REF!,SA_GRILLE_STEU!$A28+2,FALSE),"")</f>
        <v/>
      </c>
      <c r="H28" s="204"/>
      <c r="I28" s="151" t="str">
        <f>IFERROR(HLOOKUP(F$22,#REF!,SA_GRILLE_STEU!$A28+2,FALSE),"")</f>
        <v/>
      </c>
      <c r="J28" s="153" t="str">
        <f>IFERROR(HLOOKUP(F$22,#REF!,SA_GRILLE_STEU!$A28+2,FALSE),"")</f>
        <v/>
      </c>
      <c r="K28" s="189">
        <v>3</v>
      </c>
      <c r="L28" s="1" t="str">
        <f>IFERROR(HLOOKUP(K$22,#REF!,SA_GRILLE_STEU!$A28+2,FALSE),"")</f>
        <v/>
      </c>
      <c r="M28" s="204"/>
      <c r="N28" s="151" t="str">
        <f>IFERROR(HLOOKUP(K$22,#REF!,SA_GRILLE_STEU!$A28+2,FALSE),"")</f>
        <v/>
      </c>
      <c r="O28" s="153" t="str">
        <f>IFERROR(HLOOKUP(K$22,#REF!,SA_GRILLE_STEU!$A28+2,FALSE),"")</f>
        <v/>
      </c>
      <c r="P28" s="189">
        <v>3</v>
      </c>
      <c r="Q28" s="1" t="str">
        <f>IFERROR(HLOOKUP(P$22,#REF!,SA_GRILLE_STEU!$A28+2,FALSE),"")</f>
        <v/>
      </c>
      <c r="R28" s="204"/>
      <c r="S28" s="151" t="str">
        <f>IFERROR(HLOOKUP(P$22,#REF!,SA_GRILLE_STEU!$A28+2,FALSE),"")</f>
        <v/>
      </c>
      <c r="T28" s="153" t="str">
        <f>IFERROR(HLOOKUP(P$22,#REF!,SA_GRILLE_STEU!$A28+2,FALSE),"")</f>
        <v/>
      </c>
      <c r="U28" s="189">
        <v>3</v>
      </c>
      <c r="V28" s="3" t="str">
        <f>IFERROR(HLOOKUP(U$22,#REF!,SA_GRILLE_STEU!$A28+2,FALSE),"")</f>
        <v/>
      </c>
      <c r="W28" s="204"/>
      <c r="X28" s="151" t="str">
        <f>IFERROR(HLOOKUP(U$22,#REF!,SA_GRILLE_STEU!$A28+2,FALSE),"")</f>
        <v/>
      </c>
      <c r="Y28" s="153" t="str">
        <f>IFERROR(HLOOKUP(U$22,#REF!,SA_GRILLE_STEU!$A28+2,FALSE),"")</f>
        <v/>
      </c>
      <c r="Z28" s="188">
        <v>3</v>
      </c>
      <c r="AA28" s="3" t="str">
        <f>IFERROR(HLOOKUP(Z$22,#REF!,SA_GRILLE_STEU!$A28+2,FALSE),"")</f>
        <v/>
      </c>
      <c r="AB28" s="204"/>
      <c r="AC28" s="151" t="str">
        <f>IFERROR(HLOOKUP(Z$22,#REF!,SA_GRILLE_STEU!$A28+2,FALSE),"")</f>
        <v/>
      </c>
      <c r="AD28" s="153" t="str">
        <f>IFERROR(HLOOKUP(Z$22,#REF!,SA_GRILLE_STEU!$A28+2,FALSE),"")</f>
        <v/>
      </c>
      <c r="AE28" s="188">
        <v>3</v>
      </c>
      <c r="AF28" s="3" t="str">
        <f>IFERROR(HLOOKUP(AE$22,#REF!,SA_GRILLE_STEU!$A28+2,FALSE),"")</f>
        <v/>
      </c>
      <c r="AG28" s="204"/>
      <c r="AH28" s="151" t="str">
        <f>IFERROR(HLOOKUP(AE$22,#REF!,SA_GRILLE_STEU!$A28+2,FALSE),"")</f>
        <v/>
      </c>
      <c r="AI28" s="153" t="str">
        <f>IFERROR(HLOOKUP(AE$22,#REF!,SA_GRILLE_STEU!$A28+2,FALSE),"")</f>
        <v/>
      </c>
      <c r="AJ28" s="188">
        <v>3</v>
      </c>
      <c r="AK28" s="99" t="str">
        <f>IFERROR(HLOOKUP(AJ$22,#REF!,SA_GRILLE_STEU!$A28+2,FALSE),"")</f>
        <v/>
      </c>
      <c r="AL28" s="215"/>
      <c r="AM28" s="151" t="str">
        <f>IFERROR(HLOOKUP(AJ$22,#REF!,SA_GRILLE_STEU!$A28+2,FALSE),"")</f>
        <v/>
      </c>
      <c r="AN28" s="153" t="str">
        <f>IFERROR(HLOOKUP(AJ$22,#REF!,SA_GRILLE_STEU!$A28+2,FALSE),"")</f>
        <v/>
      </c>
      <c r="AO28" s="188">
        <v>3</v>
      </c>
      <c r="AP28" s="3" t="str">
        <f>IFERROR(HLOOKUP(AO$22,#REF!,SA_GRILLE_STEU!$A28+2,FALSE),"")</f>
        <v/>
      </c>
      <c r="AQ28" s="204"/>
      <c r="AR28" s="151" t="str">
        <f>IFERROR(HLOOKUP(AO$22,#REF!,SA_GRILLE_STEU!$A28+2,FALSE),"")</f>
        <v/>
      </c>
      <c r="AS28" s="153" t="str">
        <f>IFERROR(HLOOKUP(AO$22,#REF!,SA_GRILLE_STEU!$A28+2,FALSE),"")</f>
        <v/>
      </c>
      <c r="AT28" s="188">
        <v>3</v>
      </c>
      <c r="AU28" s="3" t="str">
        <f>IFERROR(HLOOKUP(AT$22,#REF!,SA_GRILLE_STEU!$A28+2,FALSE),"")</f>
        <v/>
      </c>
      <c r="AV28" s="204"/>
      <c r="AW28" s="151" t="str">
        <f>IFERROR(HLOOKUP(AT$22,#REF!,SA_GRILLE_STEU!$A28+2,FALSE),"")</f>
        <v/>
      </c>
      <c r="AX28" s="153" t="str">
        <f>IFERROR(HLOOKUP(AT$22,#REF!,SA_GRILLE_STEU!$A28+2,FALSE),"")</f>
        <v/>
      </c>
      <c r="AY28" s="188">
        <v>3</v>
      </c>
      <c r="AZ28" s="99" t="str">
        <f>IFERROR(HLOOKUP(AY$22,#REF!,SA_GRILLE_STEU!$A28+2,FALSE),"")</f>
        <v/>
      </c>
      <c r="BA28" s="204"/>
      <c r="BB28" s="151" t="str">
        <f>IFERROR(HLOOKUP(AY$22,#REF!,SA_GRILLE_STEU!$A28+2,FALSE),"")</f>
        <v/>
      </c>
      <c r="BC28" s="153" t="str">
        <f>IFERROR(HLOOKUP(AY$22,#REF!,SA_GRILLE_STEU!$A28+2,FALSE),"")</f>
        <v/>
      </c>
      <c r="BD28" s="188">
        <v>3</v>
      </c>
      <c r="BE28" s="3" t="str">
        <f>IFERROR(HLOOKUP(BD$22,#REF!,SA_GRILLE_STEU!$A28+2,FALSE),"")</f>
        <v/>
      </c>
      <c r="BF28" s="204"/>
      <c r="BG28" s="155" t="str">
        <f>IFERROR(HLOOKUP(BD$22,#REF!,SA_GRILLE_STEU!$A28+2,FALSE),"")</f>
        <v/>
      </c>
      <c r="BH28" s="153" t="str">
        <f>IFERROR(HLOOKUP(BD$22,#REF!,SA_GRILLE_STEU!$A28+2,FALSE),"")</f>
        <v/>
      </c>
    </row>
    <row r="29" spans="1:60" s="187" customFormat="1" ht="20.100000000000001" customHeight="1" x14ac:dyDescent="0.4">
      <c r="A29" s="188">
        <v>4</v>
      </c>
      <c r="B29" s="1" t="str">
        <f>IFERROR(HLOOKUP(A$22,#REF!,SA_GRILLE_STEU!$A29+2,FALSE),"")</f>
        <v/>
      </c>
      <c r="C29" s="204"/>
      <c r="D29" s="151" t="str">
        <f>IFERROR(HLOOKUP(A$22,#REF!,SA_GRILLE_STEU!$A29+2,FALSE),"")</f>
        <v/>
      </c>
      <c r="E29" s="153" t="str">
        <f>IFERROR(HLOOKUP(A$22,#REF!,SA_GRILLE_STEU!$A29+2,FALSE),"")</f>
        <v/>
      </c>
      <c r="F29" s="188">
        <v>4</v>
      </c>
      <c r="G29" s="3" t="str">
        <f>IFERROR(HLOOKUP(F$22,#REF!,SA_GRILLE_STEU!$A29+2,FALSE),"")</f>
        <v/>
      </c>
      <c r="H29" s="204"/>
      <c r="I29" s="151" t="str">
        <f>IFERROR(HLOOKUP(F$22,#REF!,SA_GRILLE_STEU!$A29+2,FALSE),"")</f>
        <v/>
      </c>
      <c r="J29" s="153" t="str">
        <f>IFERROR(HLOOKUP(F$22,#REF!,SA_GRILLE_STEU!$A29+2,FALSE),"")</f>
        <v/>
      </c>
      <c r="K29" s="189">
        <v>4</v>
      </c>
      <c r="L29" s="1" t="str">
        <f>IFERROR(HLOOKUP(K$22,#REF!,SA_GRILLE_STEU!$A29+2,FALSE),"")</f>
        <v/>
      </c>
      <c r="M29" s="204"/>
      <c r="N29" s="151" t="str">
        <f>IFERROR(HLOOKUP(K$22,#REF!,SA_GRILLE_STEU!$A29+2,FALSE),"")</f>
        <v/>
      </c>
      <c r="O29" s="153" t="str">
        <f>IFERROR(HLOOKUP(K$22,#REF!,SA_GRILLE_STEU!$A29+2,FALSE),"")</f>
        <v/>
      </c>
      <c r="P29" s="189">
        <v>4</v>
      </c>
      <c r="Q29" s="1" t="str">
        <f>IFERROR(HLOOKUP(P$22,#REF!,SA_GRILLE_STEU!$A29+2,FALSE),"")</f>
        <v/>
      </c>
      <c r="R29" s="204"/>
      <c r="S29" s="151" t="str">
        <f>IFERROR(HLOOKUP(P$22,#REF!,SA_GRILLE_STEU!$A29+2,FALSE),"")</f>
        <v/>
      </c>
      <c r="T29" s="153" t="str">
        <f>IFERROR(HLOOKUP(P$22,#REF!,SA_GRILLE_STEU!$A29+2,FALSE),"")</f>
        <v/>
      </c>
      <c r="U29" s="189">
        <v>4</v>
      </c>
      <c r="V29" s="3" t="str">
        <f>IFERROR(HLOOKUP(U$22,#REF!,SA_GRILLE_STEU!$A29+2,FALSE),"")</f>
        <v/>
      </c>
      <c r="W29" s="204"/>
      <c r="X29" s="151" t="str">
        <f>IFERROR(HLOOKUP(U$22,#REF!,SA_GRILLE_STEU!$A29+2,FALSE),"")</f>
        <v/>
      </c>
      <c r="Y29" s="153" t="str">
        <f>IFERROR(HLOOKUP(U$22,#REF!,SA_GRILLE_STEU!$A29+2,FALSE),"")</f>
        <v/>
      </c>
      <c r="Z29" s="188">
        <v>4</v>
      </c>
      <c r="AA29" s="3" t="str">
        <f>IFERROR(HLOOKUP(Z$22,#REF!,SA_GRILLE_STEU!$A29+2,FALSE),"")</f>
        <v/>
      </c>
      <c r="AB29" s="204"/>
      <c r="AC29" s="151" t="str">
        <f>IFERROR(HLOOKUP(Z$22,#REF!,SA_GRILLE_STEU!$A29+2,FALSE),"")</f>
        <v/>
      </c>
      <c r="AD29" s="153" t="str">
        <f>IFERROR(HLOOKUP(Z$22,#REF!,SA_GRILLE_STEU!$A29+2,FALSE),"")</f>
        <v/>
      </c>
      <c r="AE29" s="188">
        <v>4</v>
      </c>
      <c r="AF29" s="3" t="str">
        <f>IFERROR(HLOOKUP(AE$22,#REF!,SA_GRILLE_STEU!$A29+2,FALSE),"")</f>
        <v/>
      </c>
      <c r="AG29" s="204"/>
      <c r="AH29" s="151" t="str">
        <f>IFERROR(HLOOKUP(AE$22,#REF!,SA_GRILLE_STEU!$A29+2,FALSE),"")</f>
        <v/>
      </c>
      <c r="AI29" s="153" t="str">
        <f>IFERROR(HLOOKUP(AE$22,#REF!,SA_GRILLE_STEU!$A29+2,FALSE),"")</f>
        <v/>
      </c>
      <c r="AJ29" s="188">
        <v>4</v>
      </c>
      <c r="AK29" s="99" t="str">
        <f>IFERROR(HLOOKUP(AJ$22,#REF!,SA_GRILLE_STEU!$A29+2,FALSE),"")</f>
        <v/>
      </c>
      <c r="AL29" s="215"/>
      <c r="AM29" s="151" t="str">
        <f>IFERROR(HLOOKUP(AJ$22,#REF!,SA_GRILLE_STEU!$A29+2,FALSE),"")</f>
        <v/>
      </c>
      <c r="AN29" s="153" t="str">
        <f>IFERROR(HLOOKUP(AJ$22,#REF!,SA_GRILLE_STEU!$A29+2,FALSE),"")</f>
        <v/>
      </c>
      <c r="AO29" s="188">
        <v>4</v>
      </c>
      <c r="AP29" s="3" t="str">
        <f>IFERROR(HLOOKUP(AO$22,#REF!,SA_GRILLE_STEU!$A29+2,FALSE),"")</f>
        <v/>
      </c>
      <c r="AQ29" s="204"/>
      <c r="AR29" s="151" t="str">
        <f>IFERROR(HLOOKUP(AO$22,#REF!,SA_GRILLE_STEU!$A29+2,FALSE),"")</f>
        <v/>
      </c>
      <c r="AS29" s="153" t="str">
        <f>IFERROR(HLOOKUP(AO$22,#REF!,SA_GRILLE_STEU!$A29+2,FALSE),"")</f>
        <v/>
      </c>
      <c r="AT29" s="188">
        <v>4</v>
      </c>
      <c r="AU29" s="3" t="str">
        <f>IFERROR(HLOOKUP(AT$22,#REF!,SA_GRILLE_STEU!$A29+2,FALSE),"")</f>
        <v/>
      </c>
      <c r="AV29" s="204"/>
      <c r="AW29" s="151" t="str">
        <f>IFERROR(HLOOKUP(AT$22,#REF!,SA_GRILLE_STEU!$A29+2,FALSE),"")</f>
        <v/>
      </c>
      <c r="AX29" s="153" t="str">
        <f>IFERROR(HLOOKUP(AT$22,#REF!,SA_GRILLE_STEU!$A29+2,FALSE),"")</f>
        <v/>
      </c>
      <c r="AY29" s="188">
        <v>4</v>
      </c>
      <c r="AZ29" s="99" t="str">
        <f>IFERROR(HLOOKUP(AY$22,#REF!,SA_GRILLE_STEU!$A29+2,FALSE),"")</f>
        <v/>
      </c>
      <c r="BA29" s="204"/>
      <c r="BB29" s="151" t="str">
        <f>IFERROR(HLOOKUP(AY$22,#REF!,SA_GRILLE_STEU!$A29+2,FALSE),"")</f>
        <v/>
      </c>
      <c r="BC29" s="153" t="str">
        <f>IFERROR(HLOOKUP(AY$22,#REF!,SA_GRILLE_STEU!$A29+2,FALSE),"")</f>
        <v/>
      </c>
      <c r="BD29" s="188">
        <v>4</v>
      </c>
      <c r="BE29" s="3" t="str">
        <f>IFERROR(HLOOKUP(BD$22,#REF!,SA_GRILLE_STEU!$A29+2,FALSE),"")</f>
        <v/>
      </c>
      <c r="BF29" s="204"/>
      <c r="BG29" s="155" t="str">
        <f>IFERROR(HLOOKUP(BD$22,#REF!,SA_GRILLE_STEU!$A29+2,FALSE),"")</f>
        <v/>
      </c>
      <c r="BH29" s="153" t="str">
        <f>IFERROR(HLOOKUP(BD$22,#REF!,SA_GRILLE_STEU!$A29+2,FALSE),"")</f>
        <v/>
      </c>
    </row>
    <row r="30" spans="1:60" s="187" customFormat="1" ht="20.100000000000001" customHeight="1" x14ac:dyDescent="0.4">
      <c r="A30" s="188">
        <v>5</v>
      </c>
      <c r="B30" s="1" t="str">
        <f>IFERROR(HLOOKUP(A$22,#REF!,SA_GRILLE_STEU!$A30+2,FALSE),"")</f>
        <v/>
      </c>
      <c r="C30" s="204"/>
      <c r="D30" s="151" t="str">
        <f>IFERROR(HLOOKUP(A$22,#REF!,SA_GRILLE_STEU!$A30+2,FALSE),"")</f>
        <v/>
      </c>
      <c r="E30" s="153" t="str">
        <f>IFERROR(HLOOKUP(A$22,#REF!,SA_GRILLE_STEU!$A30+2,FALSE),"")</f>
        <v/>
      </c>
      <c r="F30" s="188">
        <v>5</v>
      </c>
      <c r="G30" s="3" t="str">
        <f>IFERROR(HLOOKUP(F$22,#REF!,SA_GRILLE_STEU!$A30+2,FALSE),"")</f>
        <v/>
      </c>
      <c r="H30" s="204"/>
      <c r="I30" s="151" t="str">
        <f>IFERROR(HLOOKUP(F$22,#REF!,SA_GRILLE_STEU!$A30+2,FALSE),"")</f>
        <v/>
      </c>
      <c r="J30" s="153" t="str">
        <f>IFERROR(HLOOKUP(F$22,#REF!,SA_GRILLE_STEU!$A30+2,FALSE),"")</f>
        <v/>
      </c>
      <c r="K30" s="189">
        <v>5</v>
      </c>
      <c r="L30" s="1" t="str">
        <f>IFERROR(HLOOKUP(K$22,#REF!,SA_GRILLE_STEU!$A30+2,FALSE),"")</f>
        <v/>
      </c>
      <c r="M30" s="204"/>
      <c r="N30" s="151" t="str">
        <f>IFERROR(HLOOKUP(K$22,#REF!,SA_GRILLE_STEU!$A30+2,FALSE),"")</f>
        <v/>
      </c>
      <c r="O30" s="153" t="str">
        <f>IFERROR(HLOOKUP(K$22,#REF!,SA_GRILLE_STEU!$A30+2,FALSE),"")</f>
        <v/>
      </c>
      <c r="P30" s="189">
        <v>5</v>
      </c>
      <c r="Q30" s="1" t="str">
        <f>IFERROR(HLOOKUP(P$22,#REF!,SA_GRILLE_STEU!$A30+2,FALSE),"")</f>
        <v/>
      </c>
      <c r="R30" s="204"/>
      <c r="S30" s="151" t="str">
        <f>IFERROR(HLOOKUP(P$22,#REF!,SA_GRILLE_STEU!$A30+2,FALSE),"")</f>
        <v/>
      </c>
      <c r="T30" s="153" t="str">
        <f>IFERROR(HLOOKUP(P$22,#REF!,SA_GRILLE_STEU!$A30+2,FALSE),"")</f>
        <v/>
      </c>
      <c r="U30" s="189">
        <v>5</v>
      </c>
      <c r="V30" s="3" t="str">
        <f>IFERROR(HLOOKUP(U$22,#REF!,SA_GRILLE_STEU!$A30+2,FALSE),"")</f>
        <v/>
      </c>
      <c r="W30" s="204"/>
      <c r="X30" s="151" t="str">
        <f>IFERROR(HLOOKUP(U$22,#REF!,SA_GRILLE_STEU!$A30+2,FALSE),"")</f>
        <v/>
      </c>
      <c r="Y30" s="153" t="str">
        <f>IFERROR(HLOOKUP(U$22,#REF!,SA_GRILLE_STEU!$A30+2,FALSE),"")</f>
        <v/>
      </c>
      <c r="Z30" s="188">
        <v>5</v>
      </c>
      <c r="AA30" s="3" t="str">
        <f>IFERROR(HLOOKUP(Z$22,#REF!,SA_GRILLE_STEU!$A30+2,FALSE),"")</f>
        <v/>
      </c>
      <c r="AB30" s="204"/>
      <c r="AC30" s="151" t="str">
        <f>IFERROR(HLOOKUP(Z$22,#REF!,SA_GRILLE_STEU!$A30+2,FALSE),"")</f>
        <v/>
      </c>
      <c r="AD30" s="153" t="str">
        <f>IFERROR(HLOOKUP(Z$22,#REF!,SA_GRILLE_STEU!$A30+2,FALSE),"")</f>
        <v/>
      </c>
      <c r="AE30" s="188">
        <v>5</v>
      </c>
      <c r="AF30" s="3" t="str">
        <f>IFERROR(HLOOKUP(AE$22,#REF!,SA_GRILLE_STEU!$A30+2,FALSE),"")</f>
        <v/>
      </c>
      <c r="AG30" s="204"/>
      <c r="AH30" s="151" t="str">
        <f>IFERROR(HLOOKUP(AE$22,#REF!,SA_GRILLE_STEU!$A30+2,FALSE),"")</f>
        <v/>
      </c>
      <c r="AI30" s="153" t="str">
        <f>IFERROR(HLOOKUP(AE$22,#REF!,SA_GRILLE_STEU!$A30+2,FALSE),"")</f>
        <v/>
      </c>
      <c r="AJ30" s="188">
        <v>5</v>
      </c>
      <c r="AK30" s="99" t="str">
        <f>IFERROR(HLOOKUP(AJ$22,#REF!,SA_GRILLE_STEU!$A30+2,FALSE),"")</f>
        <v/>
      </c>
      <c r="AL30" s="215"/>
      <c r="AM30" s="151" t="str">
        <f>IFERROR(HLOOKUP(AJ$22,#REF!,SA_GRILLE_STEU!$A30+2,FALSE),"")</f>
        <v/>
      </c>
      <c r="AN30" s="153" t="str">
        <f>IFERROR(HLOOKUP(AJ$22,#REF!,SA_GRILLE_STEU!$A30+2,FALSE),"")</f>
        <v/>
      </c>
      <c r="AO30" s="188">
        <v>5</v>
      </c>
      <c r="AP30" s="3" t="str">
        <f>IFERROR(HLOOKUP(AO$22,#REF!,SA_GRILLE_STEU!$A30+2,FALSE),"")</f>
        <v/>
      </c>
      <c r="AQ30" s="204"/>
      <c r="AR30" s="151" t="str">
        <f>IFERROR(HLOOKUP(AO$22,#REF!,SA_GRILLE_STEU!$A30+2,FALSE),"")</f>
        <v/>
      </c>
      <c r="AS30" s="153" t="str">
        <f>IFERROR(HLOOKUP(AO$22,#REF!,SA_GRILLE_STEU!$A30+2,FALSE),"")</f>
        <v/>
      </c>
      <c r="AT30" s="188">
        <v>5</v>
      </c>
      <c r="AU30" s="3" t="str">
        <f>IFERROR(HLOOKUP(AT$22,#REF!,SA_GRILLE_STEU!$A30+2,FALSE),"")</f>
        <v/>
      </c>
      <c r="AV30" s="204"/>
      <c r="AW30" s="151" t="str">
        <f>IFERROR(HLOOKUP(AT$22,#REF!,SA_GRILLE_STEU!$A30+2,FALSE),"")</f>
        <v/>
      </c>
      <c r="AX30" s="153" t="str">
        <f>IFERROR(HLOOKUP(AT$22,#REF!,SA_GRILLE_STEU!$A30+2,FALSE),"")</f>
        <v/>
      </c>
      <c r="AY30" s="188">
        <v>5</v>
      </c>
      <c r="AZ30" s="99" t="str">
        <f>IFERROR(HLOOKUP(AY$22,#REF!,SA_GRILLE_STEU!$A30+2,FALSE),"")</f>
        <v/>
      </c>
      <c r="BA30" s="204"/>
      <c r="BB30" s="151" t="str">
        <f>IFERROR(HLOOKUP(AY$22,#REF!,SA_GRILLE_STEU!$A30+2,FALSE),"")</f>
        <v/>
      </c>
      <c r="BC30" s="153" t="str">
        <f>IFERROR(HLOOKUP(AY$22,#REF!,SA_GRILLE_STEU!$A30+2,FALSE),"")</f>
        <v/>
      </c>
      <c r="BD30" s="188">
        <v>5</v>
      </c>
      <c r="BE30" s="3" t="str">
        <f>IFERROR(HLOOKUP(BD$22,#REF!,SA_GRILLE_STEU!$A30+2,FALSE),"")</f>
        <v/>
      </c>
      <c r="BF30" s="204"/>
      <c r="BG30" s="155" t="str">
        <f>IFERROR(HLOOKUP(BD$22,#REF!,SA_GRILLE_STEU!$A30+2,FALSE),"")</f>
        <v/>
      </c>
      <c r="BH30" s="153" t="str">
        <f>IFERROR(HLOOKUP(BD$22,#REF!,SA_GRILLE_STEU!$A30+2,FALSE),"")</f>
        <v/>
      </c>
    </row>
    <row r="31" spans="1:60" s="187" customFormat="1" ht="36" customHeight="1" x14ac:dyDescent="0.4">
      <c r="A31" s="188">
        <v>6</v>
      </c>
      <c r="B31" s="1" t="str">
        <f>IFERROR(HLOOKUP(A$22,#REF!,SA_GRILLE_STEU!$A31+2,FALSE),"")</f>
        <v/>
      </c>
      <c r="C31" s="204"/>
      <c r="D31" s="151" t="str">
        <f>IFERROR(HLOOKUP(A$22,#REF!,SA_GRILLE_STEU!$A31+2,FALSE),"")</f>
        <v/>
      </c>
      <c r="E31" s="153" t="str">
        <f>IFERROR(HLOOKUP(A$22,#REF!,SA_GRILLE_STEU!$A31+2,FALSE),"")</f>
        <v/>
      </c>
      <c r="F31" s="188">
        <v>6</v>
      </c>
      <c r="G31" s="3" t="str">
        <f>IFERROR(HLOOKUP(F$22,#REF!,SA_GRILLE_STEU!$A31+2,FALSE),"")</f>
        <v/>
      </c>
      <c r="H31" s="204"/>
      <c r="I31" s="151" t="str">
        <f>IFERROR(HLOOKUP(F$22,#REF!,SA_GRILLE_STEU!$A31+2,FALSE),"")</f>
        <v/>
      </c>
      <c r="J31" s="153" t="str">
        <f>IFERROR(HLOOKUP(F$22,#REF!,SA_GRILLE_STEU!$A31+2,FALSE),"")</f>
        <v/>
      </c>
      <c r="K31" s="189">
        <v>6</v>
      </c>
      <c r="L31" s="1" t="str">
        <f>IFERROR(HLOOKUP(K$22,#REF!,SA_GRILLE_STEU!$A31+2,FALSE),"")</f>
        <v/>
      </c>
      <c r="M31" s="204"/>
      <c r="N31" s="151" t="str">
        <f>IFERROR(HLOOKUP(K$22,#REF!,SA_GRILLE_STEU!$A31+2,FALSE),"")</f>
        <v/>
      </c>
      <c r="O31" s="153" t="str">
        <f>IFERROR(HLOOKUP(K$22,#REF!,SA_GRILLE_STEU!$A31+2,FALSE),"")</f>
        <v/>
      </c>
      <c r="P31" s="189">
        <v>6</v>
      </c>
      <c r="Q31" s="1" t="str">
        <f>IFERROR(HLOOKUP(P$22,#REF!,SA_GRILLE_STEU!$A31+2,FALSE),"")</f>
        <v/>
      </c>
      <c r="R31" s="204"/>
      <c r="S31" s="151" t="str">
        <f>IFERROR(HLOOKUP(P$22,#REF!,SA_GRILLE_STEU!$A31+2,FALSE),"")</f>
        <v/>
      </c>
      <c r="T31" s="153" t="str">
        <f>IFERROR(HLOOKUP(P$22,#REF!,SA_GRILLE_STEU!$A31+2,FALSE),"")</f>
        <v/>
      </c>
      <c r="U31" s="189">
        <v>6</v>
      </c>
      <c r="V31" s="3" t="str">
        <f>IFERROR(HLOOKUP(U$22,#REF!,SA_GRILLE_STEU!$A31+2,FALSE),"")</f>
        <v/>
      </c>
      <c r="W31" s="204"/>
      <c r="X31" s="151" t="str">
        <f>IFERROR(HLOOKUP(U$22,#REF!,SA_GRILLE_STEU!$A31+2,FALSE),"")</f>
        <v/>
      </c>
      <c r="Y31" s="153" t="str">
        <f>IFERROR(HLOOKUP(U$22,#REF!,SA_GRILLE_STEU!$A31+2,FALSE),"")</f>
        <v/>
      </c>
      <c r="Z31" s="188">
        <v>6</v>
      </c>
      <c r="AA31" s="3" t="str">
        <f>IFERROR(HLOOKUP(Z$22,#REF!,SA_GRILLE_STEU!$A31+2,FALSE),"")</f>
        <v/>
      </c>
      <c r="AB31" s="204"/>
      <c r="AC31" s="151" t="str">
        <f>IFERROR(HLOOKUP(Z$22,#REF!,SA_GRILLE_STEU!$A31+2,FALSE),"")</f>
        <v/>
      </c>
      <c r="AD31" s="153" t="str">
        <f>IFERROR(HLOOKUP(Z$22,#REF!,SA_GRILLE_STEU!$A31+2,FALSE),"")</f>
        <v/>
      </c>
      <c r="AE31" s="188">
        <v>6</v>
      </c>
      <c r="AF31" s="3" t="str">
        <f>IFERROR(HLOOKUP(AE$22,#REF!,SA_GRILLE_STEU!$A31+2,FALSE),"")</f>
        <v/>
      </c>
      <c r="AG31" s="204"/>
      <c r="AH31" s="151" t="str">
        <f>IFERROR(HLOOKUP(AE$22,#REF!,SA_GRILLE_STEU!$A31+2,FALSE),"")</f>
        <v/>
      </c>
      <c r="AI31" s="153" t="str">
        <f>IFERROR(HLOOKUP(AE$22,#REF!,SA_GRILLE_STEU!$A31+2,FALSE),"")</f>
        <v/>
      </c>
      <c r="AJ31" s="188">
        <v>6</v>
      </c>
      <c r="AK31" s="99" t="str">
        <f>IFERROR(HLOOKUP(AJ$22,#REF!,SA_GRILLE_STEU!$A31+2,FALSE),"")</f>
        <v/>
      </c>
      <c r="AL31" s="215"/>
      <c r="AM31" s="151" t="str">
        <f>IFERROR(HLOOKUP(AJ$22,#REF!,SA_GRILLE_STEU!$A31+2,FALSE),"")</f>
        <v/>
      </c>
      <c r="AN31" s="153" t="str">
        <f>IFERROR(HLOOKUP(AJ$22,#REF!,SA_GRILLE_STEU!$A31+2,FALSE),"")</f>
        <v/>
      </c>
      <c r="AO31" s="188">
        <v>6</v>
      </c>
      <c r="AP31" s="3" t="str">
        <f>IFERROR(HLOOKUP(AO$22,#REF!,SA_GRILLE_STEU!$A31+2,FALSE),"")</f>
        <v/>
      </c>
      <c r="AQ31" s="204"/>
      <c r="AR31" s="151" t="str">
        <f>IFERROR(HLOOKUP(AO$22,#REF!,SA_GRILLE_STEU!$A31+2,FALSE),"")</f>
        <v/>
      </c>
      <c r="AS31" s="153" t="str">
        <f>IFERROR(HLOOKUP(AO$22,#REF!,SA_GRILLE_STEU!$A31+2,FALSE),"")</f>
        <v/>
      </c>
      <c r="AT31" s="188">
        <v>6</v>
      </c>
      <c r="AU31" s="3" t="str">
        <f>IFERROR(HLOOKUP(AT$22,#REF!,SA_GRILLE_STEU!$A31+2,FALSE),"")</f>
        <v/>
      </c>
      <c r="AV31" s="204"/>
      <c r="AW31" s="151" t="str">
        <f>IFERROR(HLOOKUP(AT$22,#REF!,SA_GRILLE_STEU!$A31+2,FALSE),"")</f>
        <v/>
      </c>
      <c r="AX31" s="153" t="str">
        <f>IFERROR(HLOOKUP(AT$22,#REF!,SA_GRILLE_STEU!$A31+2,FALSE),"")</f>
        <v/>
      </c>
      <c r="AY31" s="188">
        <v>6</v>
      </c>
      <c r="AZ31" s="99" t="str">
        <f>IFERROR(HLOOKUP(AY$22,#REF!,SA_GRILLE_STEU!$A31+2,FALSE),"")</f>
        <v/>
      </c>
      <c r="BA31" s="204"/>
      <c r="BB31" s="151" t="str">
        <f>IFERROR(HLOOKUP(AY$22,#REF!,SA_GRILLE_STEU!$A31+2,FALSE),"")</f>
        <v/>
      </c>
      <c r="BC31" s="153" t="str">
        <f>IFERROR(HLOOKUP(AY$22,#REF!,SA_GRILLE_STEU!$A31+2,FALSE),"")</f>
        <v/>
      </c>
      <c r="BD31" s="188">
        <v>6</v>
      </c>
      <c r="BE31" s="3" t="str">
        <f>IFERROR(HLOOKUP(BD$22,#REF!,SA_GRILLE_STEU!$A31+2,FALSE),"")</f>
        <v/>
      </c>
      <c r="BF31" s="204"/>
      <c r="BG31" s="155" t="str">
        <f>IFERROR(HLOOKUP(BD$22,#REF!,SA_GRILLE_STEU!$A31+2,FALSE),"")</f>
        <v/>
      </c>
      <c r="BH31" s="153" t="str">
        <f>IFERROR(HLOOKUP(BD$22,#REF!,SA_GRILLE_STEU!$A31+2,FALSE),"")</f>
        <v/>
      </c>
    </row>
    <row r="32" spans="1:60" s="187" customFormat="1" ht="20.100000000000001" customHeight="1" x14ac:dyDescent="0.4">
      <c r="A32" s="188">
        <v>7</v>
      </c>
      <c r="B32" s="1" t="str">
        <f>IFERROR(HLOOKUP(A$22,#REF!,SA_GRILLE_STEU!$A32+2,FALSE),"")</f>
        <v/>
      </c>
      <c r="C32" s="204"/>
      <c r="D32" s="151" t="str">
        <f>IFERROR(HLOOKUP(A$22,#REF!,SA_GRILLE_STEU!$A32+2,FALSE),"")</f>
        <v/>
      </c>
      <c r="E32" s="153" t="str">
        <f>IFERROR(HLOOKUP(A$22,#REF!,SA_GRILLE_STEU!$A32+2,FALSE),"")</f>
        <v/>
      </c>
      <c r="F32" s="188">
        <v>7</v>
      </c>
      <c r="G32" s="3" t="str">
        <f>IFERROR(HLOOKUP(F$22,#REF!,SA_GRILLE_STEU!$A32+2,FALSE),"")</f>
        <v/>
      </c>
      <c r="H32" s="204"/>
      <c r="I32" s="151" t="str">
        <f>IFERROR(HLOOKUP(F$22,#REF!,SA_GRILLE_STEU!$A32+2,FALSE),"")</f>
        <v/>
      </c>
      <c r="J32" s="153" t="str">
        <f>IFERROR(HLOOKUP(F$22,#REF!,SA_GRILLE_STEU!$A32+2,FALSE),"")</f>
        <v/>
      </c>
      <c r="K32" s="189">
        <v>7</v>
      </c>
      <c r="L32" s="1" t="str">
        <f>IFERROR(HLOOKUP(K$22,#REF!,SA_GRILLE_STEU!$A32+2,FALSE),"")</f>
        <v/>
      </c>
      <c r="M32" s="204"/>
      <c r="N32" s="151" t="str">
        <f>IFERROR(HLOOKUP(K$22,#REF!,SA_GRILLE_STEU!$A32+2,FALSE),"")</f>
        <v/>
      </c>
      <c r="O32" s="153" t="str">
        <f>IFERROR(HLOOKUP(K$22,#REF!,SA_GRILLE_STEU!$A32+2,FALSE),"")</f>
        <v/>
      </c>
      <c r="P32" s="189">
        <v>7</v>
      </c>
      <c r="Q32" s="1" t="str">
        <f>IFERROR(HLOOKUP(P$22,#REF!,SA_GRILLE_STEU!$A32+2,FALSE),"")</f>
        <v/>
      </c>
      <c r="R32" s="204"/>
      <c r="S32" s="151" t="str">
        <f>IFERROR(HLOOKUP(P$22,#REF!,SA_GRILLE_STEU!$A32+2,FALSE),"")</f>
        <v/>
      </c>
      <c r="T32" s="153" t="str">
        <f>IFERROR(HLOOKUP(P$22,#REF!,SA_GRILLE_STEU!$A32+2,FALSE),"")</f>
        <v/>
      </c>
      <c r="U32" s="189">
        <v>7</v>
      </c>
      <c r="V32" s="3" t="str">
        <f>IFERROR(HLOOKUP(U$22,#REF!,SA_GRILLE_STEU!$A32+2,FALSE),"")</f>
        <v/>
      </c>
      <c r="W32" s="204"/>
      <c r="X32" s="151" t="str">
        <f>IFERROR(HLOOKUP(U$22,#REF!,SA_GRILLE_STEU!$A32+2,FALSE),"")</f>
        <v/>
      </c>
      <c r="Y32" s="153" t="str">
        <f>IFERROR(HLOOKUP(U$22,#REF!,SA_GRILLE_STEU!$A32+2,FALSE),"")</f>
        <v/>
      </c>
      <c r="Z32" s="188">
        <v>7</v>
      </c>
      <c r="AA32" s="3" t="str">
        <f>IFERROR(HLOOKUP(Z$22,#REF!,SA_GRILLE_STEU!$A32+2,FALSE),"")</f>
        <v/>
      </c>
      <c r="AB32" s="204"/>
      <c r="AC32" s="151" t="str">
        <f>IFERROR(HLOOKUP(Z$22,#REF!,SA_GRILLE_STEU!$A32+2,FALSE),"")</f>
        <v/>
      </c>
      <c r="AD32" s="153" t="str">
        <f>IFERROR(HLOOKUP(Z$22,#REF!,SA_GRILLE_STEU!$A32+2,FALSE),"")</f>
        <v/>
      </c>
      <c r="AE32" s="188">
        <v>7</v>
      </c>
      <c r="AF32" s="3" t="str">
        <f>IFERROR(HLOOKUP(AE$22,#REF!,SA_GRILLE_STEU!$A32+2,FALSE),"")</f>
        <v/>
      </c>
      <c r="AG32" s="204"/>
      <c r="AH32" s="151" t="str">
        <f>IFERROR(HLOOKUP(AE$22,#REF!,SA_GRILLE_STEU!$A32+2,FALSE),"")</f>
        <v/>
      </c>
      <c r="AI32" s="153" t="str">
        <f>IFERROR(HLOOKUP(AE$22,#REF!,SA_GRILLE_STEU!$A32+2,FALSE),"")</f>
        <v/>
      </c>
      <c r="AJ32" s="188">
        <v>7</v>
      </c>
      <c r="AK32" s="99" t="str">
        <f>IFERROR(HLOOKUP(AJ$22,#REF!,SA_GRILLE_STEU!$A32+2,FALSE),"")</f>
        <v/>
      </c>
      <c r="AL32" s="215"/>
      <c r="AM32" s="151" t="str">
        <f>IFERROR(HLOOKUP(AJ$22,#REF!,SA_GRILLE_STEU!$A32+2,FALSE),"")</f>
        <v/>
      </c>
      <c r="AN32" s="153" t="str">
        <f>IFERROR(HLOOKUP(AJ$22,#REF!,SA_GRILLE_STEU!$A32+2,FALSE),"")</f>
        <v/>
      </c>
      <c r="AO32" s="188">
        <v>7</v>
      </c>
      <c r="AP32" s="3" t="str">
        <f>IFERROR(HLOOKUP(AO$22,#REF!,SA_GRILLE_STEU!$A32+2,FALSE),"")</f>
        <v/>
      </c>
      <c r="AQ32" s="204"/>
      <c r="AR32" s="151" t="str">
        <f>IFERROR(HLOOKUP(AO$22,#REF!,SA_GRILLE_STEU!$A32+2,FALSE),"")</f>
        <v/>
      </c>
      <c r="AS32" s="153" t="str">
        <f>IFERROR(HLOOKUP(AO$22,#REF!,SA_GRILLE_STEU!$A32+2,FALSE),"")</f>
        <v/>
      </c>
      <c r="AT32" s="188">
        <v>7</v>
      </c>
      <c r="AU32" s="3" t="str">
        <f>IFERROR(HLOOKUP(AT$22,#REF!,SA_GRILLE_STEU!$A32+2,FALSE),"")</f>
        <v/>
      </c>
      <c r="AV32" s="204"/>
      <c r="AW32" s="151" t="str">
        <f>IFERROR(HLOOKUP(AT$22,#REF!,SA_GRILLE_STEU!$A32+2,FALSE),"")</f>
        <v/>
      </c>
      <c r="AX32" s="153" t="str">
        <f>IFERROR(HLOOKUP(AT$22,#REF!,SA_GRILLE_STEU!$A32+2,FALSE),"")</f>
        <v/>
      </c>
      <c r="AY32" s="188">
        <v>7</v>
      </c>
      <c r="AZ32" s="99" t="str">
        <f>IFERROR(HLOOKUP(AY$22,#REF!,SA_GRILLE_STEU!$A32+2,FALSE),"")</f>
        <v/>
      </c>
      <c r="BA32" s="204"/>
      <c r="BB32" s="151" t="str">
        <f>IFERROR(HLOOKUP(AY$22,#REF!,SA_GRILLE_STEU!$A32+2,FALSE),"")</f>
        <v/>
      </c>
      <c r="BC32" s="153" t="str">
        <f>IFERROR(HLOOKUP(AY$22,#REF!,SA_GRILLE_STEU!$A32+2,FALSE),"")</f>
        <v/>
      </c>
      <c r="BD32" s="188">
        <v>7</v>
      </c>
      <c r="BE32" s="3" t="str">
        <f>IFERROR(HLOOKUP(BD$22,#REF!,SA_GRILLE_STEU!$A32+2,FALSE),"")</f>
        <v/>
      </c>
      <c r="BF32" s="204"/>
      <c r="BG32" s="155" t="str">
        <f>IFERROR(HLOOKUP(BD$22,#REF!,SA_GRILLE_STEU!$A32+2,FALSE),"")</f>
        <v/>
      </c>
      <c r="BH32" s="153" t="str">
        <f>IFERROR(HLOOKUP(BD$22,#REF!,SA_GRILLE_STEU!$A32+2,FALSE),"")</f>
        <v/>
      </c>
    </row>
    <row r="33" spans="1:60" s="187" customFormat="1" ht="20.100000000000001" customHeight="1" x14ac:dyDescent="0.4">
      <c r="A33" s="188">
        <v>8</v>
      </c>
      <c r="B33" s="1" t="str">
        <f>IFERROR(HLOOKUP(A$22,#REF!,SA_GRILLE_STEU!$A33+2,FALSE),"")</f>
        <v/>
      </c>
      <c r="C33" s="204"/>
      <c r="D33" s="151" t="str">
        <f>IFERROR(HLOOKUP(A$22,#REF!,SA_GRILLE_STEU!$A33+2,FALSE),"")</f>
        <v/>
      </c>
      <c r="E33" s="153" t="str">
        <f>IFERROR(HLOOKUP(A$22,#REF!,SA_GRILLE_STEU!$A33+2,FALSE),"")</f>
        <v/>
      </c>
      <c r="F33" s="188">
        <v>8</v>
      </c>
      <c r="G33" s="3" t="str">
        <f>IFERROR(HLOOKUP(F$22,#REF!,SA_GRILLE_STEU!$A33+2,FALSE),"")</f>
        <v/>
      </c>
      <c r="H33" s="204"/>
      <c r="I33" s="151" t="str">
        <f>IFERROR(HLOOKUP(F$22,#REF!,SA_GRILLE_STEU!$A33+2,FALSE),"")</f>
        <v/>
      </c>
      <c r="J33" s="153" t="str">
        <f>IFERROR(HLOOKUP(F$22,#REF!,SA_GRILLE_STEU!$A33+2,FALSE),"")</f>
        <v/>
      </c>
      <c r="K33" s="189">
        <v>8</v>
      </c>
      <c r="L33" s="1" t="str">
        <f>IFERROR(HLOOKUP(K$22,#REF!,SA_GRILLE_STEU!$A33+2,FALSE),"")</f>
        <v/>
      </c>
      <c r="M33" s="204"/>
      <c r="N33" s="151" t="str">
        <f>IFERROR(HLOOKUP(K$22,#REF!,SA_GRILLE_STEU!$A33+2,FALSE),"")</f>
        <v/>
      </c>
      <c r="O33" s="153" t="str">
        <f>IFERROR(HLOOKUP(K$22,#REF!,SA_GRILLE_STEU!$A33+2,FALSE),"")</f>
        <v/>
      </c>
      <c r="P33" s="189">
        <v>8</v>
      </c>
      <c r="Q33" s="1" t="str">
        <f>IFERROR(HLOOKUP(P$22,#REF!,SA_GRILLE_STEU!$A33+2,FALSE),"")</f>
        <v/>
      </c>
      <c r="R33" s="204"/>
      <c r="S33" s="151" t="str">
        <f>IFERROR(HLOOKUP(P$22,#REF!,SA_GRILLE_STEU!$A33+2,FALSE),"")</f>
        <v/>
      </c>
      <c r="T33" s="153" t="str">
        <f>IFERROR(HLOOKUP(P$22,#REF!,SA_GRILLE_STEU!$A33+2,FALSE),"")</f>
        <v/>
      </c>
      <c r="U33" s="189">
        <v>8</v>
      </c>
      <c r="V33" s="3" t="str">
        <f>IFERROR(HLOOKUP(U$22,#REF!,SA_GRILLE_STEU!$A33+2,FALSE),"")</f>
        <v/>
      </c>
      <c r="W33" s="204"/>
      <c r="X33" s="151" t="str">
        <f>IFERROR(HLOOKUP(U$22,#REF!,SA_GRILLE_STEU!$A33+2,FALSE),"")</f>
        <v/>
      </c>
      <c r="Y33" s="153" t="str">
        <f>IFERROR(HLOOKUP(U$22,#REF!,SA_GRILLE_STEU!$A33+2,FALSE),"")</f>
        <v/>
      </c>
      <c r="Z33" s="188">
        <v>8</v>
      </c>
      <c r="AA33" s="3" t="str">
        <f>IFERROR(HLOOKUP(Z$22,#REF!,SA_GRILLE_STEU!$A33+2,FALSE),"")</f>
        <v/>
      </c>
      <c r="AB33" s="204"/>
      <c r="AC33" s="151" t="str">
        <f>IFERROR(HLOOKUP(Z$22,#REF!,SA_GRILLE_STEU!$A33+2,FALSE),"")</f>
        <v/>
      </c>
      <c r="AD33" s="153" t="str">
        <f>IFERROR(HLOOKUP(Z$22,#REF!,SA_GRILLE_STEU!$A33+2,FALSE),"")</f>
        <v/>
      </c>
      <c r="AE33" s="188">
        <v>8</v>
      </c>
      <c r="AF33" s="3" t="str">
        <f>IFERROR(HLOOKUP(AE$22,#REF!,SA_GRILLE_STEU!$A33+2,FALSE),"")</f>
        <v/>
      </c>
      <c r="AG33" s="204"/>
      <c r="AH33" s="151" t="str">
        <f>IFERROR(HLOOKUP(AE$22,#REF!,SA_GRILLE_STEU!$A33+2,FALSE),"")</f>
        <v/>
      </c>
      <c r="AI33" s="153" t="str">
        <f>IFERROR(HLOOKUP(AE$22,#REF!,SA_GRILLE_STEU!$A33+2,FALSE),"")</f>
        <v/>
      </c>
      <c r="AJ33" s="188">
        <v>8</v>
      </c>
      <c r="AK33" s="99" t="str">
        <f>IFERROR(HLOOKUP(AJ$22,#REF!,SA_GRILLE_STEU!$A33+2,FALSE),"")</f>
        <v/>
      </c>
      <c r="AL33" s="215"/>
      <c r="AM33" s="151" t="str">
        <f>IFERROR(HLOOKUP(AJ$22,#REF!,SA_GRILLE_STEU!$A33+2,FALSE),"")</f>
        <v/>
      </c>
      <c r="AN33" s="153" t="str">
        <f>IFERROR(HLOOKUP(AJ$22,#REF!,SA_GRILLE_STEU!$A33+2,FALSE),"")</f>
        <v/>
      </c>
      <c r="AO33" s="188">
        <v>8</v>
      </c>
      <c r="AP33" s="3" t="str">
        <f>IFERROR(HLOOKUP(AO$22,#REF!,SA_GRILLE_STEU!$A33+2,FALSE),"")</f>
        <v/>
      </c>
      <c r="AQ33" s="204"/>
      <c r="AR33" s="151" t="str">
        <f>IFERROR(HLOOKUP(AO$22,#REF!,SA_GRILLE_STEU!$A33+2,FALSE),"")</f>
        <v/>
      </c>
      <c r="AS33" s="153" t="str">
        <f>IFERROR(HLOOKUP(AO$22,#REF!,SA_GRILLE_STEU!$A33+2,FALSE),"")</f>
        <v/>
      </c>
      <c r="AT33" s="188">
        <v>8</v>
      </c>
      <c r="AU33" s="3" t="str">
        <f>IFERROR(HLOOKUP(AT$22,#REF!,SA_GRILLE_STEU!$A33+2,FALSE),"")</f>
        <v/>
      </c>
      <c r="AV33" s="204"/>
      <c r="AW33" s="151" t="str">
        <f>IFERROR(HLOOKUP(AT$22,#REF!,SA_GRILLE_STEU!$A33+2,FALSE),"")</f>
        <v/>
      </c>
      <c r="AX33" s="153" t="str">
        <f>IFERROR(HLOOKUP(AT$22,#REF!,SA_GRILLE_STEU!$A33+2,FALSE),"")</f>
        <v/>
      </c>
      <c r="AY33" s="188">
        <v>8</v>
      </c>
      <c r="AZ33" s="99" t="str">
        <f>IFERROR(HLOOKUP(AY$22,#REF!,SA_GRILLE_STEU!$A33+2,FALSE),"")</f>
        <v/>
      </c>
      <c r="BA33" s="204"/>
      <c r="BB33" s="151" t="str">
        <f>IFERROR(HLOOKUP(AY$22,#REF!,SA_GRILLE_STEU!$A33+2,FALSE),"")</f>
        <v/>
      </c>
      <c r="BC33" s="153" t="str">
        <f>IFERROR(HLOOKUP(AY$22,#REF!,SA_GRILLE_STEU!$A33+2,FALSE),"")</f>
        <v/>
      </c>
      <c r="BD33" s="188">
        <v>8</v>
      </c>
      <c r="BE33" s="3" t="str">
        <f>IFERROR(HLOOKUP(BD$22,#REF!,SA_GRILLE_STEU!$A33+2,FALSE),"")</f>
        <v/>
      </c>
      <c r="BF33" s="204"/>
      <c r="BG33" s="155" t="str">
        <f>IFERROR(HLOOKUP(BD$22,#REF!,SA_GRILLE_STEU!$A33+2,FALSE),"")</f>
        <v/>
      </c>
      <c r="BH33" s="153" t="str">
        <f>IFERROR(HLOOKUP(BD$22,#REF!,SA_GRILLE_STEU!$A33+2,FALSE),"")</f>
        <v/>
      </c>
    </row>
    <row r="34" spans="1:60" s="187" customFormat="1" ht="20.100000000000001" customHeight="1" x14ac:dyDescent="0.4">
      <c r="A34" s="188">
        <v>9</v>
      </c>
      <c r="B34" s="1" t="str">
        <f>IFERROR(HLOOKUP(A$22,#REF!,SA_GRILLE_STEU!$A34+2,FALSE),"")</f>
        <v/>
      </c>
      <c r="C34" s="204"/>
      <c r="D34" s="151" t="str">
        <f>IFERROR(HLOOKUP(A$22,#REF!,SA_GRILLE_STEU!$A34+2,FALSE),"")</f>
        <v/>
      </c>
      <c r="E34" s="153" t="str">
        <f>IFERROR(HLOOKUP(A$22,#REF!,SA_GRILLE_STEU!$A34+2,FALSE),"")</f>
        <v/>
      </c>
      <c r="F34" s="188">
        <v>9</v>
      </c>
      <c r="G34" s="3" t="str">
        <f>IFERROR(HLOOKUP(F$22,#REF!,SA_GRILLE_STEU!$A34+2,FALSE),"")</f>
        <v/>
      </c>
      <c r="H34" s="204"/>
      <c r="I34" s="151" t="str">
        <f>IFERROR(HLOOKUP(F$22,#REF!,SA_GRILLE_STEU!$A34+2,FALSE),"")</f>
        <v/>
      </c>
      <c r="J34" s="153" t="str">
        <f>IFERROR(HLOOKUP(F$22,#REF!,SA_GRILLE_STEU!$A34+2,FALSE),"")</f>
        <v/>
      </c>
      <c r="K34" s="189">
        <v>9</v>
      </c>
      <c r="L34" s="1" t="str">
        <f>IFERROR(HLOOKUP(K$22,#REF!,SA_GRILLE_STEU!$A34+2,FALSE),"")</f>
        <v/>
      </c>
      <c r="M34" s="204"/>
      <c r="N34" s="151" t="str">
        <f>IFERROR(HLOOKUP(K$22,#REF!,SA_GRILLE_STEU!$A34+2,FALSE),"")</f>
        <v/>
      </c>
      <c r="O34" s="153" t="str">
        <f>IFERROR(HLOOKUP(K$22,#REF!,SA_GRILLE_STEU!$A34+2,FALSE),"")</f>
        <v/>
      </c>
      <c r="P34" s="189">
        <v>9</v>
      </c>
      <c r="Q34" s="1" t="str">
        <f>IFERROR(HLOOKUP(P$22,#REF!,SA_GRILLE_STEU!$A34+2,FALSE),"")</f>
        <v/>
      </c>
      <c r="R34" s="204"/>
      <c r="S34" s="151" t="str">
        <f>IFERROR(HLOOKUP(P$22,#REF!,SA_GRILLE_STEU!$A34+2,FALSE),"")</f>
        <v/>
      </c>
      <c r="T34" s="153" t="str">
        <f>IFERROR(HLOOKUP(P$22,#REF!,SA_GRILLE_STEU!$A34+2,FALSE),"")</f>
        <v/>
      </c>
      <c r="U34" s="189">
        <v>9</v>
      </c>
      <c r="V34" s="3" t="str">
        <f>IFERROR(HLOOKUP(U$22,#REF!,SA_GRILLE_STEU!$A34+2,FALSE),"")</f>
        <v/>
      </c>
      <c r="W34" s="204"/>
      <c r="X34" s="151" t="str">
        <f>IFERROR(HLOOKUP(U$22,#REF!,SA_GRILLE_STEU!$A34+2,FALSE),"")</f>
        <v/>
      </c>
      <c r="Y34" s="153" t="str">
        <f>IFERROR(HLOOKUP(U$22,#REF!,SA_GRILLE_STEU!$A34+2,FALSE),"")</f>
        <v/>
      </c>
      <c r="Z34" s="188">
        <v>9</v>
      </c>
      <c r="AA34" s="3" t="str">
        <f>IFERROR(HLOOKUP(Z$22,#REF!,SA_GRILLE_STEU!$A34+2,FALSE),"")</f>
        <v/>
      </c>
      <c r="AB34" s="204"/>
      <c r="AC34" s="151" t="str">
        <f>IFERROR(HLOOKUP(Z$22,#REF!,SA_GRILLE_STEU!$A34+2,FALSE),"")</f>
        <v/>
      </c>
      <c r="AD34" s="153" t="str">
        <f>IFERROR(HLOOKUP(Z$22,#REF!,SA_GRILLE_STEU!$A34+2,FALSE),"")</f>
        <v/>
      </c>
      <c r="AE34" s="188">
        <v>9</v>
      </c>
      <c r="AF34" s="3" t="str">
        <f>IFERROR(HLOOKUP(AE$22,#REF!,SA_GRILLE_STEU!$A34+2,FALSE),"")</f>
        <v/>
      </c>
      <c r="AG34" s="204"/>
      <c r="AH34" s="151" t="str">
        <f>IFERROR(HLOOKUP(AE$22,#REF!,SA_GRILLE_STEU!$A34+2,FALSE),"")</f>
        <v/>
      </c>
      <c r="AI34" s="153" t="str">
        <f>IFERROR(HLOOKUP(AE$22,#REF!,SA_GRILLE_STEU!$A34+2,FALSE),"")</f>
        <v/>
      </c>
      <c r="AJ34" s="188">
        <v>9</v>
      </c>
      <c r="AK34" s="99" t="str">
        <f>IFERROR(HLOOKUP(AJ$22,#REF!,SA_GRILLE_STEU!$A34+2,FALSE),"")</f>
        <v/>
      </c>
      <c r="AL34" s="215"/>
      <c r="AM34" s="151" t="str">
        <f>IFERROR(HLOOKUP(AJ$22,#REF!,SA_GRILLE_STEU!$A34+2,FALSE),"")</f>
        <v/>
      </c>
      <c r="AN34" s="153" t="str">
        <f>IFERROR(HLOOKUP(AJ$22,#REF!,SA_GRILLE_STEU!$A34+2,FALSE),"")</f>
        <v/>
      </c>
      <c r="AO34" s="188">
        <v>9</v>
      </c>
      <c r="AP34" s="3" t="str">
        <f>IFERROR(HLOOKUP(AO$22,#REF!,SA_GRILLE_STEU!$A34+2,FALSE),"")</f>
        <v/>
      </c>
      <c r="AQ34" s="204"/>
      <c r="AR34" s="151" t="str">
        <f>IFERROR(HLOOKUP(AO$22,#REF!,SA_GRILLE_STEU!$A34+2,FALSE),"")</f>
        <v/>
      </c>
      <c r="AS34" s="153" t="str">
        <f>IFERROR(HLOOKUP(AO$22,#REF!,SA_GRILLE_STEU!$A34+2,FALSE),"")</f>
        <v/>
      </c>
      <c r="AT34" s="188">
        <v>9</v>
      </c>
      <c r="AU34" s="3" t="str">
        <f>IFERROR(HLOOKUP(AT$22,#REF!,SA_GRILLE_STEU!$A34+2,FALSE),"")</f>
        <v/>
      </c>
      <c r="AV34" s="204"/>
      <c r="AW34" s="151" t="str">
        <f>IFERROR(HLOOKUP(AT$22,#REF!,SA_GRILLE_STEU!$A34+2,FALSE),"")</f>
        <v/>
      </c>
      <c r="AX34" s="153" t="str">
        <f>IFERROR(HLOOKUP(AT$22,#REF!,SA_GRILLE_STEU!$A34+2,FALSE),"")</f>
        <v/>
      </c>
      <c r="AY34" s="188">
        <v>9</v>
      </c>
      <c r="AZ34" s="99" t="str">
        <f>IFERROR(HLOOKUP(AY$22,#REF!,SA_GRILLE_STEU!$A34+2,FALSE),"")</f>
        <v/>
      </c>
      <c r="BA34" s="204"/>
      <c r="BB34" s="151" t="str">
        <f>IFERROR(HLOOKUP(AY$22,#REF!,SA_GRILLE_STEU!$A34+2,FALSE),"")</f>
        <v/>
      </c>
      <c r="BC34" s="153" t="str">
        <f>IFERROR(HLOOKUP(AY$22,#REF!,SA_GRILLE_STEU!$A34+2,FALSE),"")</f>
        <v/>
      </c>
      <c r="BD34" s="188">
        <v>9</v>
      </c>
      <c r="BE34" s="3" t="str">
        <f>IFERROR(HLOOKUP(BD$22,#REF!,SA_GRILLE_STEU!$A34+2,FALSE),"")</f>
        <v/>
      </c>
      <c r="BF34" s="204"/>
      <c r="BG34" s="155" t="str">
        <f>IFERROR(HLOOKUP(BD$22,#REF!,SA_GRILLE_STEU!$A34+2,FALSE),"")</f>
        <v/>
      </c>
      <c r="BH34" s="153" t="str">
        <f>IFERROR(HLOOKUP(BD$22,#REF!,SA_GRILLE_STEU!$A34+2,FALSE),"")</f>
        <v/>
      </c>
    </row>
    <row r="35" spans="1:60" s="187" customFormat="1" ht="16.5" customHeight="1" x14ac:dyDescent="0.4">
      <c r="A35" s="190"/>
      <c r="B35" s="16"/>
      <c r="C35" s="204"/>
      <c r="D35" s="191"/>
      <c r="E35" s="153"/>
      <c r="F35" s="190"/>
      <c r="G35" s="16"/>
      <c r="H35" s="204"/>
      <c r="I35" s="191"/>
      <c r="J35" s="153"/>
      <c r="K35" s="192"/>
      <c r="L35" s="16"/>
      <c r="M35" s="205"/>
      <c r="N35" s="191"/>
      <c r="O35" s="153"/>
      <c r="P35" s="192"/>
      <c r="Q35" s="16"/>
      <c r="R35" s="205"/>
      <c r="S35" s="191"/>
      <c r="T35" s="153"/>
      <c r="U35" s="193"/>
      <c r="V35" s="16"/>
      <c r="W35" s="205"/>
      <c r="X35" s="191"/>
      <c r="Y35" s="153"/>
      <c r="Z35" s="194"/>
      <c r="AA35" s="16"/>
      <c r="AB35" s="205"/>
      <c r="AC35" s="191"/>
      <c r="AD35" s="153"/>
      <c r="AE35" s="194"/>
      <c r="AF35" s="16"/>
      <c r="AG35" s="205"/>
      <c r="AH35" s="191"/>
      <c r="AI35" s="153"/>
      <c r="AJ35" s="194"/>
      <c r="AK35" s="100"/>
      <c r="AL35" s="216"/>
      <c r="AM35" s="191"/>
      <c r="AN35" s="153"/>
      <c r="AO35" s="194"/>
      <c r="AP35" s="16"/>
      <c r="AQ35" s="205"/>
      <c r="AR35" s="191"/>
      <c r="AS35" s="153"/>
      <c r="AT35" s="194"/>
      <c r="AU35" s="16"/>
      <c r="AV35" s="205"/>
      <c r="AW35" s="191"/>
      <c r="AX35" s="153"/>
      <c r="AY35" s="194"/>
      <c r="AZ35" s="100"/>
      <c r="BA35" s="205"/>
      <c r="BB35" s="191"/>
      <c r="BC35" s="153"/>
      <c r="BD35" s="194"/>
      <c r="BE35" s="16"/>
      <c r="BF35" s="205"/>
      <c r="BG35" s="195"/>
      <c r="BH35" s="153"/>
    </row>
    <row r="36" spans="1:60" ht="35.25" customHeight="1" x14ac:dyDescent="0.4">
      <c r="A36" s="314" t="s">
        <v>49</v>
      </c>
      <c r="B36" s="315"/>
      <c r="C36" s="177" t="s">
        <v>50</v>
      </c>
      <c r="D36" s="178" t="s">
        <v>51</v>
      </c>
      <c r="E36" s="196"/>
      <c r="F36" s="314" t="s">
        <v>49</v>
      </c>
      <c r="G36" s="315"/>
      <c r="H36" s="177" t="s">
        <v>50</v>
      </c>
      <c r="I36" s="178" t="s">
        <v>51</v>
      </c>
      <c r="J36" s="196"/>
      <c r="K36" s="314" t="s">
        <v>49</v>
      </c>
      <c r="L36" s="315"/>
      <c r="M36" s="177" t="s">
        <v>50</v>
      </c>
      <c r="N36" s="178" t="s">
        <v>51</v>
      </c>
      <c r="O36" s="196"/>
      <c r="P36" s="314" t="s">
        <v>49</v>
      </c>
      <c r="Q36" s="315"/>
      <c r="R36" s="177" t="s">
        <v>50</v>
      </c>
      <c r="S36" s="178" t="s">
        <v>51</v>
      </c>
      <c r="T36" s="150"/>
      <c r="U36" s="314" t="s">
        <v>49</v>
      </c>
      <c r="V36" s="315"/>
      <c r="W36" s="177" t="s">
        <v>50</v>
      </c>
      <c r="X36" s="178" t="s">
        <v>51</v>
      </c>
      <c r="Y36" s="150"/>
      <c r="Z36" s="314" t="s">
        <v>49</v>
      </c>
      <c r="AA36" s="315"/>
      <c r="AB36" s="177" t="s">
        <v>50</v>
      </c>
      <c r="AC36" s="178" t="s">
        <v>51</v>
      </c>
      <c r="AD36" s="150"/>
      <c r="AE36" s="314" t="s">
        <v>49</v>
      </c>
      <c r="AF36" s="315"/>
      <c r="AG36" s="177" t="s">
        <v>50</v>
      </c>
      <c r="AH36" s="178" t="s">
        <v>51</v>
      </c>
      <c r="AI36" s="150"/>
      <c r="AJ36" s="314" t="s">
        <v>49</v>
      </c>
      <c r="AK36" s="315"/>
      <c r="AL36" s="177" t="s">
        <v>50</v>
      </c>
      <c r="AM36" s="178" t="s">
        <v>51</v>
      </c>
      <c r="AN36" s="150"/>
      <c r="AO36" s="314" t="s">
        <v>49</v>
      </c>
      <c r="AP36" s="315"/>
      <c r="AQ36" s="177" t="s">
        <v>50</v>
      </c>
      <c r="AR36" s="178" t="s">
        <v>51</v>
      </c>
      <c r="AS36" s="150"/>
      <c r="AT36" s="314" t="s">
        <v>49</v>
      </c>
      <c r="AU36" s="315"/>
      <c r="AV36" s="177" t="s">
        <v>50</v>
      </c>
      <c r="AW36" s="178" t="s">
        <v>51</v>
      </c>
      <c r="AX36" s="150"/>
      <c r="AY36" s="314" t="s">
        <v>49</v>
      </c>
      <c r="AZ36" s="315"/>
      <c r="BA36" s="177" t="s">
        <v>50</v>
      </c>
      <c r="BB36" s="178" t="s">
        <v>51</v>
      </c>
      <c r="BC36" s="150"/>
      <c r="BD36" s="314" t="s">
        <v>49</v>
      </c>
      <c r="BE36" s="315"/>
      <c r="BF36" s="177" t="s">
        <v>50</v>
      </c>
      <c r="BG36" s="178" t="s">
        <v>51</v>
      </c>
      <c r="BH36" s="153"/>
    </row>
    <row r="37" spans="1:60" s="167" customFormat="1" ht="60" customHeight="1" x14ac:dyDescent="0.4">
      <c r="A37" s="164"/>
      <c r="B37" s="218"/>
      <c r="C37" s="207"/>
      <c r="D37" s="162">
        <f>IF(A22="","",IF(A22="Préleveur A3",#REF!,IF((SUMIF(C26:C34,"Validé",D26:D34)+SUMIF(C26:C34,"Validé avec réserve",D26:D34))&gt;100,100,SUMIF(C26:C34,"Validé",D26:D34)+SUMIF(C26:C34,"Validé avec réserve",D26:D34))))</f>
        <v>0</v>
      </c>
      <c r="E37" s="197"/>
      <c r="F37" s="164"/>
      <c r="G37" s="210"/>
      <c r="H37" s="207"/>
      <c r="I37" s="162" t="str">
        <f>IF(F22="","",IF(F22="Préleveur A3",#REF!,IF((SUMIF(H26:H34,"Validé",I26:I34)+SUMIF(H26:H34,"Validé avec réserve",I26:I34))&gt;100,100,SUMIF(H26:H34,"Validé",I26:I34)+SUMIF(H26:H34,"Validé avec réserve",I26:I34))))</f>
        <v/>
      </c>
      <c r="J37" s="197"/>
      <c r="K37" s="164"/>
      <c r="L37" s="210"/>
      <c r="M37" s="207"/>
      <c r="N37" s="162" t="str">
        <f>IF(K22="","",IF(K22="Préleveur A3",#REF!,IF((SUMIF(M26:M34,"Validé",N26:N34)+SUMIF(M26:M34,"Validé avec réserve",N26:N34))&gt;100,100,SUMIF(M26:M34,"Validé",N26:N34)+SUMIF(M26:M34,"Validé avec réserve",N26:N34))))</f>
        <v/>
      </c>
      <c r="O37" s="197"/>
      <c r="P37" s="198"/>
      <c r="Q37" s="210"/>
      <c r="R37" s="207"/>
      <c r="S37" s="162" t="str">
        <f>IF(P22="","",IF(P22="Préleveur A3",#REF!,IF((SUMIF(R26:R34,"Validé",S26:S34)+SUMIF(R26:R34,"Validé avec réserve",S26:S34))&gt;100,100,SUMIF(R26:R34,"Validé",S26:S34)+SUMIF(R26:R34,"Validé avec réserve",S26:S34))))</f>
        <v/>
      </c>
      <c r="T37" s="197"/>
      <c r="U37" s="199"/>
      <c r="V37" s="210"/>
      <c r="W37" s="207"/>
      <c r="X37" s="162" t="str">
        <f>IF(U22="","",IF(U22="Préleveur A3",#REF!,IF((SUMIF(W26:W34,"Validé",X26:X34)+SUMIF(W26:W34,"Validé avec réserve",X26:X34))&gt;100,100,SUMIF(W26:W34,"Validé",X26:X34)+SUMIF(W26:W34,"Validé avec réserve",X26:X34))))</f>
        <v/>
      </c>
      <c r="Y37" s="197"/>
      <c r="Z37" s="166"/>
      <c r="AA37" s="210"/>
      <c r="AB37" s="207"/>
      <c r="AC37" s="162" t="str">
        <f>IF(Z22="","",IF(Z22="Préleveur A3",#REF!,IF((SUMIF(AB26:AB34,"Validé",AC26:AC34)+SUMIF(AB26:AB34,"Validé avec réserve",AC26:AC34))&gt;100,100,SUMIF(AB26:AB34,"Validé",AC26:AC34)+SUMIF(AB26:AB34,"Validé avec réserve",AC26:AC34))))</f>
        <v/>
      </c>
      <c r="AD37" s="197"/>
      <c r="AE37" s="166"/>
      <c r="AF37" s="210"/>
      <c r="AG37" s="207"/>
      <c r="AH37" s="162" t="str">
        <f>IF(AE22="","",IF(AE22="Préleveur A3",#REF!,IF((SUMIF(AG26:AG34,"Validé",AH26:AH34)+SUMIF(AG26:AG34,"Validé avec réserve",AH26:AH34))&gt;100,100,SUMIF(AG26:AG34,"Validé",AH26:AH34)+SUMIF(AG26:AG34,"Validé avec réserve",AH26:AH34))))</f>
        <v/>
      </c>
      <c r="AI37" s="197"/>
      <c r="AJ37" s="166"/>
      <c r="AK37" s="210"/>
      <c r="AL37" s="207"/>
      <c r="AM37" s="162" t="str">
        <f>IF(AJ22="","",IF(AJ22="Préleveur A3",#REF!,IF((SUMIF(AL26:AL34,"Validé",AM26:AM34)+SUMIF(AL26:AL34,"Validé avec réserve",AM26:AM34))&gt;100,100,SUMIF(AL26:AL34,"Validé",AM26:AM34)+SUMIF(AL26:AL34,"Validé avec réserve",AM26:AM34))))</f>
        <v/>
      </c>
      <c r="AN37" s="197"/>
      <c r="AO37" s="166"/>
      <c r="AP37" s="210"/>
      <c r="AQ37" s="207"/>
      <c r="AR37" s="162" t="str">
        <f>IF(AO22="","",IF(AO22="Préleveur A3",#REF!,IF((SUMIF(AQ26:AQ34,"Validé",AR26:AR34)+SUMIF(AQ26:AQ34,"Validé avec réserve",AR26:AR34))&gt;100,100,SUMIF(AQ26:AQ34,"Validé",AR26:AR34)+SUMIF(AQ26:AQ34,"Validé avec réserve",AR26:AR34))))</f>
        <v/>
      </c>
      <c r="AS37" s="197"/>
      <c r="AT37" s="166"/>
      <c r="AU37" s="210"/>
      <c r="AV37" s="207"/>
      <c r="AW37" s="162" t="str">
        <f>IF(AT22="","",IF(AT22="Préleveur A3",#REF!,IF((SUMIF(AV26:AV34,"Validé",AW26:AW34)+SUMIF(AV26:AV34,"Validé avec réserve",AW26:AW34))&gt;100,100,SUMIF(AV26:AV34,"Validé",AW26:AW34)+SUMIF(AV26:AV34,"Validé avec réserve",AW26:AW34))))</f>
        <v/>
      </c>
      <c r="AX37" s="197"/>
      <c r="AY37" s="166"/>
      <c r="AZ37" s="210"/>
      <c r="BA37" s="207"/>
      <c r="BB37" s="162" t="str">
        <f>IF(AY22="","",IF(AY22="Préleveur A3",#REF!,IF((SUMIF(BA26:BA34,"Validé",BB26:BB34)+SUMIF(BA26:BA34,"Validé avec réserve",BB26:BB34))&gt;100,100,SUMIF(BA26:BA34,"Validé",BB26:BB34)+SUMIF(BA26:BA34,"Validé avec réserve",BB26:BB34))))</f>
        <v/>
      </c>
      <c r="BC37" s="197"/>
      <c r="BD37" s="166"/>
      <c r="BE37" s="206"/>
      <c r="BF37" s="207"/>
      <c r="BG37" s="162" t="str">
        <f>IF(BD22="","",IF(BD22="Préleveur A3",#REF!,IF((SUMIF(BF26:BF34,"Validé",BG26:BG34)+SUMIF(BF26:BF34,"Validé avec réserve",BG26:BG34))&gt;100,100,SUMIF(BF26:BF34,"Validé",BG26:BG34)+SUMIF(BF26:BF34,"Validé avec réserve",BG26:BG34))))</f>
        <v/>
      </c>
      <c r="BH37" s="200"/>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436" priority="113" operator="containsText" text="Non contrôlé">
      <formula>NOT(ISERROR(SEARCH("Non contrôlé",C9)))</formula>
    </cfRule>
    <cfRule type="containsText" dxfId="435" priority="114" operator="containsText" text="Non validé">
      <formula>NOT(ISERROR(SEARCH("Non validé",C9)))</formula>
    </cfRule>
    <cfRule type="containsText" dxfId="434" priority="115" operator="containsText" text="réserve">
      <formula>NOT(ISERROR(SEARCH("réserve",C9)))</formula>
    </cfRule>
    <cfRule type="endsWith" dxfId="433" priority="116" operator="endsWith" text="Validé">
      <formula>RIGHT(C9,LEN("Validé"))="Validé"</formula>
    </cfRule>
  </conditionalFormatting>
  <conditionalFormatting sqref="C19:C20">
    <cfRule type="containsText" dxfId="432" priority="109" operator="containsText" text="Non contrôlé">
      <formula>NOT(ISERROR(SEARCH("Non contrôlé",C19)))</formula>
    </cfRule>
    <cfRule type="containsText" dxfId="431" priority="110" operator="containsText" text="Non validé">
      <formula>NOT(ISERROR(SEARCH("Non validé",C19)))</formula>
    </cfRule>
    <cfRule type="containsText" dxfId="430" priority="111" operator="containsText" text="réserve">
      <formula>NOT(ISERROR(SEARCH("réserve",C19)))</formula>
    </cfRule>
    <cfRule type="endsWith" dxfId="429" priority="112" operator="endsWith" text="Validé">
      <formula>RIGHT(C19,LEN("Validé"))="Validé"</formula>
    </cfRule>
  </conditionalFormatting>
  <conditionalFormatting sqref="C26:C35">
    <cfRule type="containsText" dxfId="428" priority="129" operator="containsText" text="Non contrôlé">
      <formula>NOT(ISERROR(SEARCH("Non contrôlé",C26)))</formula>
    </cfRule>
    <cfRule type="containsText" dxfId="427" priority="130" operator="containsText" text="Non validé">
      <formula>NOT(ISERROR(SEARCH("Non validé",C26)))</formula>
    </cfRule>
    <cfRule type="containsText" dxfId="426" priority="131" operator="containsText" text="réserve">
      <formula>NOT(ISERROR(SEARCH("réserve",C26)))</formula>
    </cfRule>
    <cfRule type="endsWith" dxfId="425" priority="132" operator="endsWith" text="Validé">
      <formula>RIGHT(C26,LEN("Validé"))="Validé"</formula>
    </cfRule>
  </conditionalFormatting>
  <conditionalFormatting sqref="C37">
    <cfRule type="containsText" dxfId="424" priority="125" operator="containsText" text="Non contrôlé">
      <formula>NOT(ISERROR(SEARCH("Non contrôlé",C37)))</formula>
    </cfRule>
    <cfRule type="containsText" dxfId="423" priority="126" operator="containsText" text="Non validé">
      <formula>NOT(ISERROR(SEARCH("Non validé",C37)))</formula>
    </cfRule>
    <cfRule type="containsText" dxfId="422" priority="127" operator="containsText" text="réserve">
      <formula>NOT(ISERROR(SEARCH("réserve",C37)))</formula>
    </cfRule>
    <cfRule type="endsWith" dxfId="421" priority="128" operator="endsWith" text="Validé">
      <formula>RIGHT(C37,LEN("Validé"))="Validé"</formula>
    </cfRule>
  </conditionalFormatting>
  <conditionalFormatting sqref="D19">
    <cfRule type="cellIs" dxfId="420" priority="70" operator="greaterThanOrEqual">
      <formula>80</formula>
    </cfRule>
    <cfRule type="cellIs" dxfId="419" priority="71" operator="between">
      <formula>70</formula>
      <formula>79</formula>
    </cfRule>
    <cfRule type="cellIs" dxfId="418" priority="72" operator="lessThan">
      <formula>69</formula>
    </cfRule>
  </conditionalFormatting>
  <conditionalFormatting sqref="D37">
    <cfRule type="cellIs" dxfId="417" priority="55" operator="greaterThanOrEqual">
      <formula>80</formula>
    </cfRule>
    <cfRule type="cellIs" dxfId="416" priority="56" operator="between">
      <formula>70</formula>
      <formula>79</formula>
    </cfRule>
    <cfRule type="cellIs" dxfId="415" priority="57" operator="lessThan">
      <formula>69</formula>
    </cfRule>
  </conditionalFormatting>
  <conditionalFormatting sqref="H9:H17">
    <cfRule type="containsText" dxfId="414" priority="77" operator="containsText" text="Non contrôlé">
      <formula>NOT(ISERROR(SEARCH("Non contrôlé",H9)))</formula>
    </cfRule>
    <cfRule type="containsText" dxfId="413" priority="78" operator="containsText" text="Non validé">
      <formula>NOT(ISERROR(SEARCH("Non validé",H9)))</formula>
    </cfRule>
    <cfRule type="containsText" dxfId="412" priority="79" operator="containsText" text="réserve">
      <formula>NOT(ISERROR(SEARCH("réserve",H9)))</formula>
    </cfRule>
    <cfRule type="endsWith" dxfId="411" priority="80" operator="endsWith" text="Validé">
      <formula>RIGHT(H9,LEN("Validé"))="Validé"</formula>
    </cfRule>
  </conditionalFormatting>
  <conditionalFormatting sqref="H19:H20">
    <cfRule type="containsText" dxfId="410" priority="233" operator="containsText" text="Non contrôlé">
      <formula>NOT(ISERROR(SEARCH("Non contrôlé",H19)))</formula>
    </cfRule>
    <cfRule type="containsText" dxfId="409" priority="234" operator="containsText" text="Non validé">
      <formula>NOT(ISERROR(SEARCH("Non validé",H19)))</formula>
    </cfRule>
    <cfRule type="containsText" dxfId="408" priority="235" operator="containsText" text="réserve">
      <formula>NOT(ISERROR(SEARCH("réserve",H19)))</formula>
    </cfRule>
    <cfRule type="endsWith" dxfId="407" priority="236" operator="endsWith" text="Validé">
      <formula>RIGHT(H19,LEN("Validé"))="Validé"</formula>
    </cfRule>
  </conditionalFormatting>
  <conditionalFormatting sqref="H26:H35">
    <cfRule type="containsText" dxfId="406" priority="105" operator="containsText" text="Non contrôlé">
      <formula>NOT(ISERROR(SEARCH("Non contrôlé",H26)))</formula>
    </cfRule>
    <cfRule type="containsText" dxfId="405" priority="106" operator="containsText" text="Non validé">
      <formula>NOT(ISERROR(SEARCH("Non validé",H26)))</formula>
    </cfRule>
    <cfRule type="containsText" dxfId="404" priority="107" operator="containsText" text="réserve">
      <formula>NOT(ISERROR(SEARCH("réserve",H26)))</formula>
    </cfRule>
    <cfRule type="endsWith" dxfId="403" priority="108" operator="endsWith" text="Validé">
      <formula>RIGHT(H26,LEN("Validé"))="Validé"</formula>
    </cfRule>
  </conditionalFormatting>
  <conditionalFormatting sqref="H37">
    <cfRule type="containsText" dxfId="402" priority="133" operator="containsText" text="Non contrôlé">
      <formula>NOT(ISERROR(SEARCH("Non contrôlé",H37)))</formula>
    </cfRule>
    <cfRule type="containsText" dxfId="401" priority="134" operator="containsText" text="Non validé">
      <formula>NOT(ISERROR(SEARCH("Non validé",H37)))</formula>
    </cfRule>
    <cfRule type="containsText" dxfId="400" priority="135" operator="containsText" text="réserve">
      <formula>NOT(ISERROR(SEARCH("réserve",H37)))</formula>
    </cfRule>
    <cfRule type="endsWith" dxfId="399" priority="136" operator="endsWith" text="Validé">
      <formula>RIGHT(H37,LEN("Validé"))="Validé"</formula>
    </cfRule>
  </conditionalFormatting>
  <conditionalFormatting sqref="I19">
    <cfRule type="cellIs" dxfId="398" priority="67" operator="greaterThanOrEqual">
      <formula>80</formula>
    </cfRule>
    <cfRule type="cellIs" dxfId="397" priority="68" operator="between">
      <formula>70</formula>
      <formula>79</formula>
    </cfRule>
    <cfRule type="cellIs" dxfId="396" priority="69" operator="lessThan">
      <formula>69</formula>
    </cfRule>
  </conditionalFormatting>
  <conditionalFormatting sqref="I37">
    <cfRule type="cellIs" dxfId="395" priority="52" operator="greaterThanOrEqual">
      <formula>80</formula>
    </cfRule>
    <cfRule type="cellIs" dxfId="394" priority="53" operator="between">
      <formula>70</formula>
      <formula>79</formula>
    </cfRule>
    <cfRule type="cellIs" dxfId="393" priority="54" operator="lessThan">
      <formula>69</formula>
    </cfRule>
  </conditionalFormatting>
  <conditionalFormatting sqref="M9:M17">
    <cfRule type="containsText" dxfId="392" priority="245" operator="containsText" text="Non contrôlé">
      <formula>NOT(ISERROR(SEARCH("Non contrôlé",M9)))</formula>
    </cfRule>
    <cfRule type="containsText" dxfId="391" priority="246" operator="containsText" text="Non validé">
      <formula>NOT(ISERROR(SEARCH("Non validé",M9)))</formula>
    </cfRule>
    <cfRule type="containsText" dxfId="390" priority="247" operator="containsText" text="réserve">
      <formula>NOT(ISERROR(SEARCH("réserve",M9)))</formula>
    </cfRule>
    <cfRule type="endsWith" dxfId="389" priority="248" operator="endsWith" text="Validé">
      <formula>RIGHT(M9,LEN("Validé"))="Validé"</formula>
    </cfRule>
  </conditionalFormatting>
  <conditionalFormatting sqref="M19:M20">
    <cfRule type="containsText" dxfId="388" priority="241" operator="containsText" text="Non contrôlé">
      <formula>NOT(ISERROR(SEARCH("Non contrôlé",M19)))</formula>
    </cfRule>
    <cfRule type="containsText" dxfId="387" priority="242" operator="containsText" text="Non validé">
      <formula>NOT(ISERROR(SEARCH("Non validé",M19)))</formula>
    </cfRule>
    <cfRule type="containsText" dxfId="386" priority="243" operator="containsText" text="réserve">
      <formula>NOT(ISERROR(SEARCH("réserve",M19)))</formula>
    </cfRule>
    <cfRule type="endsWith" dxfId="385" priority="244" operator="endsWith" text="Validé">
      <formula>RIGHT(M19,LEN("Validé"))="Validé"</formula>
    </cfRule>
  </conditionalFormatting>
  <conditionalFormatting sqref="M26:M34">
    <cfRule type="containsText" dxfId="384" priority="141" operator="containsText" text="Non contrôlé">
      <formula>NOT(ISERROR(SEARCH("Non contrôlé",M26)))</formula>
    </cfRule>
    <cfRule type="containsText" dxfId="383" priority="142" operator="containsText" text="Non validé">
      <formula>NOT(ISERROR(SEARCH("Non validé",M26)))</formula>
    </cfRule>
    <cfRule type="containsText" dxfId="382" priority="143" operator="containsText" text="réserve">
      <formula>NOT(ISERROR(SEARCH("réserve",M26)))</formula>
    </cfRule>
    <cfRule type="endsWith" dxfId="381" priority="144" operator="endsWith" text="Validé">
      <formula>RIGHT(M26,LEN("Validé"))="Validé"</formula>
    </cfRule>
  </conditionalFormatting>
  <conditionalFormatting sqref="M35">
    <cfRule type="containsText" dxfId="380" priority="145" operator="containsText" text="Non contrôlé">
      <formula>NOT(ISERROR(SEARCH("Non contrôlé",M35)))</formula>
    </cfRule>
    <cfRule type="containsText" dxfId="379" priority="146" operator="containsText" text="Non validé">
      <formula>NOT(ISERROR(SEARCH("Non validé",M35)))</formula>
    </cfRule>
    <cfRule type="containsText" dxfId="378" priority="147" operator="containsText" text="réserve">
      <formula>NOT(ISERROR(SEARCH("réserve",M35)))</formula>
    </cfRule>
    <cfRule type="endsWith" dxfId="377" priority="148" operator="endsWith" text="Validé">
      <formula>RIGHT(M35,LEN("Validé"))="Validé"</formula>
    </cfRule>
  </conditionalFormatting>
  <conditionalFormatting sqref="M37">
    <cfRule type="containsText" dxfId="376" priority="137" operator="containsText" text="Non contrôlé">
      <formula>NOT(ISERROR(SEARCH("Non contrôlé",M37)))</formula>
    </cfRule>
    <cfRule type="containsText" dxfId="375" priority="138" operator="containsText" text="Non validé">
      <formula>NOT(ISERROR(SEARCH("Non validé",M37)))</formula>
    </cfRule>
    <cfRule type="containsText" dxfId="374" priority="139" operator="containsText" text="réserve">
      <formula>NOT(ISERROR(SEARCH("réserve",M37)))</formula>
    </cfRule>
    <cfRule type="endsWith" dxfId="373" priority="140" operator="endsWith" text="Validé">
      <formula>RIGHT(M37,LEN("Validé"))="Validé"</formula>
    </cfRule>
  </conditionalFormatting>
  <conditionalFormatting sqref="N19">
    <cfRule type="cellIs" dxfId="372" priority="64" operator="greaterThanOrEqual">
      <formula>80</formula>
    </cfRule>
    <cfRule type="cellIs" dxfId="371" priority="65" operator="between">
      <formula>70</formula>
      <formula>79</formula>
    </cfRule>
    <cfRule type="cellIs" dxfId="370" priority="66" operator="lessThan">
      <formula>69</formula>
    </cfRule>
  </conditionalFormatting>
  <conditionalFormatting sqref="N37">
    <cfRule type="cellIs" dxfId="369" priority="49" operator="greaterThanOrEqual">
      <formula>80</formula>
    </cfRule>
    <cfRule type="cellIs" dxfId="368" priority="50" operator="between">
      <formula>70</formula>
      <formula>79</formula>
    </cfRule>
    <cfRule type="cellIs" dxfId="367" priority="51" operator="lessThan">
      <formula>69</formula>
    </cfRule>
  </conditionalFormatting>
  <conditionalFormatting sqref="R9:R17">
    <cfRule type="containsText" dxfId="366" priority="253" operator="containsText" text="Non contrôlé">
      <formula>NOT(ISERROR(SEARCH("Non contrôlé",R9)))</formula>
    </cfRule>
    <cfRule type="containsText" dxfId="365" priority="254" operator="containsText" text="Non validé">
      <formula>NOT(ISERROR(SEARCH("Non validé",R9)))</formula>
    </cfRule>
    <cfRule type="containsText" dxfId="364" priority="255" operator="containsText" text="réserve">
      <formula>NOT(ISERROR(SEARCH("réserve",R9)))</formula>
    </cfRule>
    <cfRule type="endsWith" dxfId="363" priority="256" operator="endsWith" text="Validé">
      <formula>RIGHT(R9,LEN("Validé"))="Validé"</formula>
    </cfRule>
  </conditionalFormatting>
  <conditionalFormatting sqref="R19">
    <cfRule type="containsText" dxfId="362" priority="249" operator="containsText" text="Non contrôlé">
      <formula>NOT(ISERROR(SEARCH("Non contrôlé",R19)))</formula>
    </cfRule>
    <cfRule type="containsText" dxfId="361" priority="250" operator="containsText" text="Non validé">
      <formula>NOT(ISERROR(SEARCH("Non validé",R19)))</formula>
    </cfRule>
    <cfRule type="containsText" dxfId="360" priority="251" operator="containsText" text="réserve">
      <formula>NOT(ISERROR(SEARCH("réserve",R19)))</formula>
    </cfRule>
    <cfRule type="endsWith" dxfId="359" priority="252" operator="endsWith" text="Validé">
      <formula>RIGHT(R19,LEN("Validé"))="Validé"</formula>
    </cfRule>
  </conditionalFormatting>
  <conditionalFormatting sqref="R26:R34">
    <cfRule type="containsText" dxfId="358" priority="153" operator="containsText" text="Non contrôlé">
      <formula>NOT(ISERROR(SEARCH("Non contrôlé",R26)))</formula>
    </cfRule>
    <cfRule type="containsText" dxfId="357" priority="154" operator="containsText" text="Non validé">
      <formula>NOT(ISERROR(SEARCH("Non validé",R26)))</formula>
    </cfRule>
    <cfRule type="containsText" dxfId="356" priority="155" operator="containsText" text="réserve">
      <formula>NOT(ISERROR(SEARCH("réserve",R26)))</formula>
    </cfRule>
    <cfRule type="endsWith" dxfId="355" priority="156" operator="endsWith" text="Validé">
      <formula>RIGHT(R26,LEN("Validé"))="Validé"</formula>
    </cfRule>
  </conditionalFormatting>
  <conditionalFormatting sqref="R35">
    <cfRule type="containsText" dxfId="354" priority="157" operator="containsText" text="Non contrôlé">
      <formula>NOT(ISERROR(SEARCH("Non contrôlé",R35)))</formula>
    </cfRule>
    <cfRule type="containsText" dxfId="353" priority="158" operator="containsText" text="Non validé">
      <formula>NOT(ISERROR(SEARCH("Non validé",R35)))</formula>
    </cfRule>
    <cfRule type="containsText" dxfId="352" priority="159" operator="containsText" text="réserve">
      <formula>NOT(ISERROR(SEARCH("réserve",R35)))</formula>
    </cfRule>
    <cfRule type="endsWith" dxfId="351" priority="160" operator="endsWith" text="Validé">
      <formula>RIGHT(R35,LEN("Validé"))="Validé"</formula>
    </cfRule>
  </conditionalFormatting>
  <conditionalFormatting sqref="R37">
    <cfRule type="containsText" dxfId="350" priority="149" operator="containsText" text="Non contrôlé">
      <formula>NOT(ISERROR(SEARCH("Non contrôlé",R37)))</formula>
    </cfRule>
    <cfRule type="containsText" dxfId="349" priority="150" operator="containsText" text="Non validé">
      <formula>NOT(ISERROR(SEARCH("Non validé",R37)))</formula>
    </cfRule>
    <cfRule type="containsText" dxfId="348" priority="151" operator="containsText" text="réserve">
      <formula>NOT(ISERROR(SEARCH("réserve",R37)))</formula>
    </cfRule>
    <cfRule type="endsWith" dxfId="347" priority="152" operator="endsWith" text="Validé">
      <formula>RIGHT(R37,LEN("Validé"))="Validé"</formula>
    </cfRule>
  </conditionalFormatting>
  <conditionalFormatting sqref="S19">
    <cfRule type="cellIs" dxfId="346" priority="61" operator="greaterThanOrEqual">
      <formula>80</formula>
    </cfRule>
    <cfRule type="cellIs" dxfId="345" priority="62" operator="between">
      <formula>70</formula>
      <formula>79</formula>
    </cfRule>
    <cfRule type="cellIs" dxfId="344" priority="63" operator="lessThan">
      <formula>69</formula>
    </cfRule>
  </conditionalFormatting>
  <conditionalFormatting sqref="S37">
    <cfRule type="cellIs" dxfId="343" priority="46" operator="greaterThanOrEqual">
      <formula>80</formula>
    </cfRule>
    <cfRule type="cellIs" dxfId="342" priority="47" operator="between">
      <formula>70</formula>
      <formula>79</formula>
    </cfRule>
    <cfRule type="cellIs" dxfId="341" priority="48" operator="lessThan">
      <formula>69</formula>
    </cfRule>
  </conditionalFormatting>
  <conditionalFormatting sqref="W9:W17">
    <cfRule type="containsText" dxfId="340" priority="117" operator="containsText" text="Non contrôlé">
      <formula>NOT(ISERROR(SEARCH("Non contrôlé",W9)))</formula>
    </cfRule>
    <cfRule type="containsText" dxfId="339" priority="118" operator="containsText" text="Non validé">
      <formula>NOT(ISERROR(SEARCH("Non validé",W9)))</formula>
    </cfRule>
    <cfRule type="containsText" dxfId="338" priority="119" operator="containsText" text="réserve">
      <formula>NOT(ISERROR(SEARCH("réserve",W9)))</formula>
    </cfRule>
    <cfRule type="endsWith" dxfId="337" priority="120" operator="endsWith" text="Validé">
      <formula>RIGHT(W9,LEN("Validé"))="Validé"</formula>
    </cfRule>
  </conditionalFormatting>
  <conditionalFormatting sqref="W19">
    <cfRule type="containsText" dxfId="336" priority="257" operator="containsText" text="Non contrôlé">
      <formula>NOT(ISERROR(SEARCH("Non contrôlé",W19)))</formula>
    </cfRule>
    <cfRule type="containsText" dxfId="335" priority="258" operator="containsText" text="Non validé">
      <formula>NOT(ISERROR(SEARCH("Non validé",W19)))</formula>
    </cfRule>
    <cfRule type="containsText" dxfId="334" priority="259" operator="containsText" text="réserve">
      <formula>NOT(ISERROR(SEARCH("réserve",W19)))</formula>
    </cfRule>
    <cfRule type="endsWith" dxfId="333" priority="260" operator="endsWith" text="Validé">
      <formula>RIGHT(W19,LEN("Validé"))="Validé"</formula>
    </cfRule>
  </conditionalFormatting>
  <conditionalFormatting sqref="W26:W34">
    <cfRule type="containsText" dxfId="332" priority="165" operator="containsText" text="Non contrôlé">
      <formula>NOT(ISERROR(SEARCH("Non contrôlé",W26)))</formula>
    </cfRule>
    <cfRule type="containsText" dxfId="331" priority="166" operator="containsText" text="Non validé">
      <formula>NOT(ISERROR(SEARCH("Non validé",W26)))</formula>
    </cfRule>
    <cfRule type="containsText" dxfId="330" priority="167" operator="containsText" text="réserve">
      <formula>NOT(ISERROR(SEARCH("réserve",W26)))</formula>
    </cfRule>
    <cfRule type="endsWith" dxfId="329" priority="168" operator="endsWith" text="Validé">
      <formula>RIGHT(W26,LEN("Validé"))="Validé"</formula>
    </cfRule>
  </conditionalFormatting>
  <conditionalFormatting sqref="W35">
    <cfRule type="containsText" dxfId="328" priority="169" operator="containsText" text="Non contrôlé">
      <formula>NOT(ISERROR(SEARCH("Non contrôlé",W35)))</formula>
    </cfRule>
    <cfRule type="containsText" dxfId="327" priority="170" operator="containsText" text="Non validé">
      <formula>NOT(ISERROR(SEARCH("Non validé",W35)))</formula>
    </cfRule>
    <cfRule type="containsText" dxfId="326" priority="171" operator="containsText" text="réserve">
      <formula>NOT(ISERROR(SEARCH("réserve",W35)))</formula>
    </cfRule>
    <cfRule type="endsWith" dxfId="325" priority="172" operator="endsWith" text="Validé">
      <formula>RIGHT(W35,LEN("Validé"))="Validé"</formula>
    </cfRule>
  </conditionalFormatting>
  <conditionalFormatting sqref="W37">
    <cfRule type="containsText" dxfId="324" priority="161" operator="containsText" text="Non contrôlé">
      <formula>NOT(ISERROR(SEARCH("Non contrôlé",W37)))</formula>
    </cfRule>
    <cfRule type="containsText" dxfId="323" priority="162" operator="containsText" text="Non validé">
      <formula>NOT(ISERROR(SEARCH("Non validé",W37)))</formula>
    </cfRule>
    <cfRule type="containsText" dxfId="322" priority="163" operator="containsText" text="réserve">
      <formula>NOT(ISERROR(SEARCH("réserve",W37)))</formula>
    </cfRule>
    <cfRule type="endsWith" dxfId="321" priority="164" operator="endsWith" text="Validé">
      <formula>RIGHT(W37,LEN("Validé"))="Validé"</formula>
    </cfRule>
  </conditionalFormatting>
  <conditionalFormatting sqref="X19">
    <cfRule type="cellIs" dxfId="320" priority="58" operator="greaterThanOrEqual">
      <formula>80</formula>
    </cfRule>
    <cfRule type="cellIs" dxfId="319" priority="59" operator="between">
      <formula>70</formula>
      <formula>79</formula>
    </cfRule>
    <cfRule type="cellIs" dxfId="318" priority="60" operator="lessThan">
      <formula>69</formula>
    </cfRule>
  </conditionalFormatting>
  <conditionalFormatting sqref="X37">
    <cfRule type="cellIs" dxfId="317" priority="43" operator="greaterThanOrEqual">
      <formula>80</formula>
    </cfRule>
    <cfRule type="cellIs" dxfId="316" priority="44" operator="between">
      <formula>70</formula>
      <formula>79</formula>
    </cfRule>
    <cfRule type="cellIs" dxfId="315" priority="45" operator="lessThan">
      <formula>69</formula>
    </cfRule>
  </conditionalFormatting>
  <conditionalFormatting sqref="AB9:AB17">
    <cfRule type="containsText" dxfId="314" priority="269" operator="containsText" text="Non contrôlé">
      <formula>NOT(ISERROR(SEARCH("Non contrôlé",AB9)))</formula>
    </cfRule>
    <cfRule type="containsText" dxfId="313" priority="270" operator="containsText" text="Non validé">
      <formula>NOT(ISERROR(SEARCH("Non validé",AB9)))</formula>
    </cfRule>
    <cfRule type="containsText" dxfId="312" priority="271" operator="containsText" text="réserve">
      <formula>NOT(ISERROR(SEARCH("réserve",AB9)))</formula>
    </cfRule>
    <cfRule type="endsWith" dxfId="311" priority="272" operator="endsWith" text="Validé">
      <formula>RIGHT(AB9,LEN("Validé"))="Validé"</formula>
    </cfRule>
  </conditionalFormatting>
  <conditionalFormatting sqref="AB19">
    <cfRule type="containsText" dxfId="310" priority="265" operator="containsText" text="Non contrôlé">
      <formula>NOT(ISERROR(SEARCH("Non contrôlé",AB19)))</formula>
    </cfRule>
    <cfRule type="containsText" dxfId="309" priority="266" operator="containsText" text="Non validé">
      <formula>NOT(ISERROR(SEARCH("Non validé",AB19)))</formula>
    </cfRule>
    <cfRule type="containsText" dxfId="308" priority="267" operator="containsText" text="réserve">
      <formula>NOT(ISERROR(SEARCH("réserve",AB19)))</formula>
    </cfRule>
    <cfRule type="endsWith" dxfId="307" priority="268" operator="endsWith" text="Validé">
      <formula>RIGHT(AB19,LEN("Validé"))="Validé"</formula>
    </cfRule>
  </conditionalFormatting>
  <conditionalFormatting sqref="AB26:AB34">
    <cfRule type="containsText" dxfId="306" priority="177" operator="containsText" text="Non contrôlé">
      <formula>NOT(ISERROR(SEARCH("Non contrôlé",AB26)))</formula>
    </cfRule>
    <cfRule type="containsText" dxfId="305" priority="178" operator="containsText" text="Non validé">
      <formula>NOT(ISERROR(SEARCH("Non validé",AB26)))</formula>
    </cfRule>
    <cfRule type="containsText" dxfId="304" priority="179" operator="containsText" text="réserve">
      <formula>NOT(ISERROR(SEARCH("réserve",AB26)))</formula>
    </cfRule>
    <cfRule type="endsWith" dxfId="303" priority="180" operator="endsWith" text="Validé">
      <formula>RIGHT(AB26,LEN("Validé"))="Validé"</formula>
    </cfRule>
  </conditionalFormatting>
  <conditionalFormatting sqref="AB35">
    <cfRule type="containsText" dxfId="302" priority="181" operator="containsText" text="Non contrôlé">
      <formula>NOT(ISERROR(SEARCH("Non contrôlé",AB35)))</formula>
    </cfRule>
    <cfRule type="containsText" dxfId="301" priority="182" operator="containsText" text="Non validé">
      <formula>NOT(ISERROR(SEARCH("Non validé",AB35)))</formula>
    </cfRule>
    <cfRule type="containsText" dxfId="300" priority="183" operator="containsText" text="réserve">
      <formula>NOT(ISERROR(SEARCH("réserve",AB35)))</formula>
    </cfRule>
    <cfRule type="endsWith" dxfId="299" priority="184" operator="endsWith" text="Validé">
      <formula>RIGHT(AB35,LEN("Validé"))="Validé"</formula>
    </cfRule>
  </conditionalFormatting>
  <conditionalFormatting sqref="AB37">
    <cfRule type="containsText" dxfId="298" priority="173" operator="containsText" text="Non contrôlé">
      <formula>NOT(ISERROR(SEARCH("Non contrôlé",AB37)))</formula>
    </cfRule>
    <cfRule type="containsText" dxfId="297" priority="174" operator="containsText" text="Non validé">
      <formula>NOT(ISERROR(SEARCH("Non validé",AB37)))</formula>
    </cfRule>
    <cfRule type="containsText" dxfId="296" priority="175" operator="containsText" text="réserve">
      <formula>NOT(ISERROR(SEARCH("réserve",AB37)))</formula>
    </cfRule>
    <cfRule type="endsWith" dxfId="295" priority="176" operator="endsWith" text="Validé">
      <formula>RIGHT(AB37,LEN("Validé"))="Validé"</formula>
    </cfRule>
  </conditionalFormatting>
  <conditionalFormatting sqref="AC19">
    <cfRule type="cellIs" dxfId="294" priority="40" operator="greaterThanOrEqual">
      <formula>80</formula>
    </cfRule>
    <cfRule type="cellIs" dxfId="293" priority="41" operator="between">
      <formula>70</formula>
      <formula>79</formula>
    </cfRule>
    <cfRule type="cellIs" dxfId="292" priority="42" operator="lessThan">
      <formula>69</formula>
    </cfRule>
  </conditionalFormatting>
  <conditionalFormatting sqref="AC37">
    <cfRule type="cellIs" dxfId="291" priority="31" operator="greaterThanOrEqual">
      <formula>80</formula>
    </cfRule>
    <cfRule type="cellIs" dxfId="290" priority="32" operator="between">
      <formula>70</formula>
      <formula>79</formula>
    </cfRule>
    <cfRule type="cellIs" dxfId="289" priority="33" operator="lessThan">
      <formula>69</formula>
    </cfRule>
  </conditionalFormatting>
  <conditionalFormatting sqref="AG9:AG17">
    <cfRule type="containsText" dxfId="288" priority="277" operator="containsText" text="Non contrôlé">
      <formula>NOT(ISERROR(SEARCH("Non contrôlé",AG9)))</formula>
    </cfRule>
    <cfRule type="containsText" dxfId="287" priority="278" operator="containsText" text="Non validé">
      <formula>NOT(ISERROR(SEARCH("Non validé",AG9)))</formula>
    </cfRule>
    <cfRule type="containsText" dxfId="286" priority="279" operator="containsText" text="réserve">
      <formula>NOT(ISERROR(SEARCH("réserve",AG9)))</formula>
    </cfRule>
    <cfRule type="endsWith" dxfId="285" priority="280" operator="endsWith" text="Validé">
      <formula>RIGHT(AG9,LEN("Validé"))="Validé"</formula>
    </cfRule>
  </conditionalFormatting>
  <conditionalFormatting sqref="AG19">
    <cfRule type="containsText" dxfId="284" priority="273" operator="containsText" text="Non contrôlé">
      <formula>NOT(ISERROR(SEARCH("Non contrôlé",AG19)))</formula>
    </cfRule>
    <cfRule type="containsText" dxfId="283" priority="274" operator="containsText" text="Non validé">
      <formula>NOT(ISERROR(SEARCH("Non validé",AG19)))</formula>
    </cfRule>
    <cfRule type="containsText" dxfId="282" priority="275" operator="containsText" text="réserve">
      <formula>NOT(ISERROR(SEARCH("réserve",AG19)))</formula>
    </cfRule>
    <cfRule type="endsWith" dxfId="281" priority="276" operator="endsWith" text="Validé">
      <formula>RIGHT(AG19,LEN("Validé"))="Validé"</formula>
    </cfRule>
  </conditionalFormatting>
  <conditionalFormatting sqref="AG26:AG34">
    <cfRule type="containsText" dxfId="280" priority="189" operator="containsText" text="Non contrôlé">
      <formula>NOT(ISERROR(SEARCH("Non contrôlé",AG26)))</formula>
    </cfRule>
    <cfRule type="containsText" dxfId="279" priority="190" operator="containsText" text="Non validé">
      <formula>NOT(ISERROR(SEARCH("Non validé",AG26)))</formula>
    </cfRule>
    <cfRule type="containsText" dxfId="278" priority="191" operator="containsText" text="réserve">
      <formula>NOT(ISERROR(SEARCH("réserve",AG26)))</formula>
    </cfRule>
    <cfRule type="endsWith" dxfId="277" priority="192" operator="endsWith" text="Validé">
      <formula>RIGHT(AG26,LEN("Validé"))="Validé"</formula>
    </cfRule>
  </conditionalFormatting>
  <conditionalFormatting sqref="AG35">
    <cfRule type="containsText" dxfId="276" priority="193" operator="containsText" text="Non contrôlé">
      <formula>NOT(ISERROR(SEARCH("Non contrôlé",AG35)))</formula>
    </cfRule>
    <cfRule type="containsText" dxfId="275" priority="194" operator="containsText" text="Non validé">
      <formula>NOT(ISERROR(SEARCH("Non validé",AG35)))</formula>
    </cfRule>
    <cfRule type="containsText" dxfId="274" priority="195" operator="containsText" text="réserve">
      <formula>NOT(ISERROR(SEARCH("réserve",AG35)))</formula>
    </cfRule>
    <cfRule type="endsWith" dxfId="273" priority="196" operator="endsWith" text="Validé">
      <formula>RIGHT(AG35,LEN("Validé"))="Validé"</formula>
    </cfRule>
  </conditionalFormatting>
  <conditionalFormatting sqref="AG37">
    <cfRule type="containsText" dxfId="272" priority="185" operator="containsText" text="Non contrôlé">
      <formula>NOT(ISERROR(SEARCH("Non contrôlé",AG37)))</formula>
    </cfRule>
    <cfRule type="containsText" dxfId="271" priority="186" operator="containsText" text="Non validé">
      <formula>NOT(ISERROR(SEARCH("Non validé",AG37)))</formula>
    </cfRule>
    <cfRule type="containsText" dxfId="270" priority="187" operator="containsText" text="réserve">
      <formula>NOT(ISERROR(SEARCH("réserve",AG37)))</formula>
    </cfRule>
    <cfRule type="endsWith" dxfId="269" priority="188" operator="endsWith" text="Validé">
      <formula>RIGHT(AG37,LEN("Validé"))="Validé"</formula>
    </cfRule>
  </conditionalFormatting>
  <conditionalFormatting sqref="AH19">
    <cfRule type="cellIs" dxfId="268" priority="37" operator="greaterThanOrEqual">
      <formula>80</formula>
    </cfRule>
    <cfRule type="cellIs" dxfId="267" priority="38" operator="between">
      <formula>70</formula>
      <formula>79</formula>
    </cfRule>
    <cfRule type="cellIs" dxfId="266" priority="39" operator="lessThan">
      <formula>69</formula>
    </cfRule>
  </conditionalFormatting>
  <conditionalFormatting sqref="AH37">
    <cfRule type="cellIs" dxfId="265" priority="28" operator="greaterThanOrEqual">
      <formula>80</formula>
    </cfRule>
    <cfRule type="cellIs" dxfId="264" priority="29" operator="between">
      <formula>70</formula>
      <formula>79</formula>
    </cfRule>
    <cfRule type="cellIs" dxfId="263" priority="30" operator="lessThan">
      <formula>69</formula>
    </cfRule>
  </conditionalFormatting>
  <conditionalFormatting sqref="AL9:AL17">
    <cfRule type="containsText" dxfId="262" priority="285" operator="containsText" text="Non contrôlé">
      <formula>NOT(ISERROR(SEARCH("Non contrôlé",AL9)))</formula>
    </cfRule>
    <cfRule type="containsText" dxfId="261" priority="286" operator="containsText" text="Non validé">
      <formula>NOT(ISERROR(SEARCH("Non validé",AL9)))</formula>
    </cfRule>
    <cfRule type="containsText" dxfId="260" priority="287" operator="containsText" text="réserve">
      <formula>NOT(ISERROR(SEARCH("réserve",AL9)))</formula>
    </cfRule>
    <cfRule type="endsWith" dxfId="259" priority="288" operator="endsWith" text="Validé">
      <formula>RIGHT(AL9,LEN("Validé"))="Validé"</formula>
    </cfRule>
  </conditionalFormatting>
  <conditionalFormatting sqref="AL19">
    <cfRule type="containsText" dxfId="258" priority="281" operator="containsText" text="Non contrôlé">
      <formula>NOT(ISERROR(SEARCH("Non contrôlé",AL19)))</formula>
    </cfRule>
    <cfRule type="containsText" dxfId="257" priority="282" operator="containsText" text="Non validé">
      <formula>NOT(ISERROR(SEARCH("Non validé",AL19)))</formula>
    </cfRule>
    <cfRule type="containsText" dxfId="256" priority="283" operator="containsText" text="réserve">
      <formula>NOT(ISERROR(SEARCH("réserve",AL19)))</formula>
    </cfRule>
    <cfRule type="endsWith" dxfId="255" priority="284" operator="endsWith" text="Validé">
      <formula>RIGHT(AL19,LEN("Validé"))="Validé"</formula>
    </cfRule>
  </conditionalFormatting>
  <conditionalFormatting sqref="AL26:AL34">
    <cfRule type="containsText" dxfId="254" priority="201" operator="containsText" text="Non contrôlé">
      <formula>NOT(ISERROR(SEARCH("Non contrôlé",AL26)))</formula>
    </cfRule>
    <cfRule type="containsText" dxfId="253" priority="202" operator="containsText" text="Non validé">
      <formula>NOT(ISERROR(SEARCH("Non validé",AL26)))</formula>
    </cfRule>
    <cfRule type="containsText" dxfId="252" priority="203" operator="containsText" text="réserve">
      <formula>NOT(ISERROR(SEARCH("réserve",AL26)))</formula>
    </cfRule>
    <cfRule type="endsWith" dxfId="251" priority="204" operator="endsWith" text="Validé">
      <formula>RIGHT(AL26,LEN("Validé"))="Validé"</formula>
    </cfRule>
  </conditionalFormatting>
  <conditionalFormatting sqref="AL35">
    <cfRule type="containsText" dxfId="250" priority="205" operator="containsText" text="Non contrôlé">
      <formula>NOT(ISERROR(SEARCH("Non contrôlé",AL35)))</formula>
    </cfRule>
    <cfRule type="containsText" dxfId="249" priority="206" operator="containsText" text="Non validé">
      <formula>NOT(ISERROR(SEARCH("Non validé",AL35)))</formula>
    </cfRule>
    <cfRule type="containsText" dxfId="248" priority="207" operator="containsText" text="réserve">
      <formula>NOT(ISERROR(SEARCH("réserve",AL35)))</formula>
    </cfRule>
    <cfRule type="endsWith" dxfId="247" priority="208" operator="endsWith" text="Validé">
      <formula>RIGHT(AL35,LEN("Validé"))="Validé"</formula>
    </cfRule>
  </conditionalFormatting>
  <conditionalFormatting sqref="AL37">
    <cfRule type="containsText" dxfId="246" priority="197" operator="containsText" text="Non contrôlé">
      <formula>NOT(ISERROR(SEARCH("Non contrôlé",AL37)))</formula>
    </cfRule>
    <cfRule type="containsText" dxfId="245" priority="198" operator="containsText" text="Non validé">
      <formula>NOT(ISERROR(SEARCH("Non validé",AL37)))</formula>
    </cfRule>
    <cfRule type="containsText" dxfId="244" priority="199" operator="containsText" text="réserve">
      <formula>NOT(ISERROR(SEARCH("réserve",AL37)))</formula>
    </cfRule>
    <cfRule type="endsWith" dxfId="243" priority="200" operator="endsWith" text="Validé">
      <formula>RIGHT(AL37,LEN("Validé"))="Validé"</formula>
    </cfRule>
  </conditionalFormatting>
  <conditionalFormatting sqref="AM19">
    <cfRule type="cellIs" dxfId="242" priority="34" operator="greaterThanOrEqual">
      <formula>80</formula>
    </cfRule>
    <cfRule type="cellIs" dxfId="241" priority="35" operator="between">
      <formula>70</formula>
      <formula>79</formula>
    </cfRule>
    <cfRule type="cellIs" dxfId="240" priority="36" operator="lessThan">
      <formula>69</formula>
    </cfRule>
  </conditionalFormatting>
  <conditionalFormatting sqref="AM37">
    <cfRule type="cellIs" dxfId="239" priority="25" operator="greaterThanOrEqual">
      <formula>80</formula>
    </cfRule>
    <cfRule type="cellIs" dxfId="238" priority="26" operator="between">
      <formula>70</formula>
      <formula>79</formula>
    </cfRule>
    <cfRule type="cellIs" dxfId="237" priority="27" operator="lessThan">
      <formula>69</formula>
    </cfRule>
  </conditionalFormatting>
  <conditionalFormatting sqref="AQ9:AQ17">
    <cfRule type="containsText" dxfId="236" priority="293" operator="containsText" text="Non contrôlé">
      <formula>NOT(ISERROR(SEARCH("Non contrôlé",AQ9)))</formula>
    </cfRule>
    <cfRule type="containsText" dxfId="235" priority="294" operator="containsText" text="Non validé">
      <formula>NOT(ISERROR(SEARCH("Non validé",AQ9)))</formula>
    </cfRule>
    <cfRule type="containsText" dxfId="234" priority="295" operator="containsText" text="réserve">
      <formula>NOT(ISERROR(SEARCH("réserve",AQ9)))</formula>
    </cfRule>
    <cfRule type="endsWith" dxfId="233" priority="296" operator="endsWith" text="Validé">
      <formula>RIGHT(AQ9,LEN("Validé"))="Validé"</formula>
    </cfRule>
  </conditionalFormatting>
  <conditionalFormatting sqref="AQ19">
    <cfRule type="containsText" dxfId="232" priority="289" operator="containsText" text="Non contrôlé">
      <formula>NOT(ISERROR(SEARCH("Non contrôlé",AQ19)))</formula>
    </cfRule>
    <cfRule type="containsText" dxfId="231" priority="290" operator="containsText" text="Non validé">
      <formula>NOT(ISERROR(SEARCH("Non validé",AQ19)))</formula>
    </cfRule>
    <cfRule type="containsText" dxfId="230" priority="291" operator="containsText" text="réserve">
      <formula>NOT(ISERROR(SEARCH("réserve",AQ19)))</formula>
    </cfRule>
    <cfRule type="endsWith" dxfId="229" priority="292" operator="endsWith" text="Validé">
      <formula>RIGHT(AQ19,LEN("Validé"))="Validé"</formula>
    </cfRule>
  </conditionalFormatting>
  <conditionalFormatting sqref="AQ26:AQ34">
    <cfRule type="containsText" dxfId="228" priority="213" operator="containsText" text="Non contrôlé">
      <formula>NOT(ISERROR(SEARCH("Non contrôlé",AQ26)))</formula>
    </cfRule>
    <cfRule type="containsText" dxfId="227" priority="214" operator="containsText" text="Non validé">
      <formula>NOT(ISERROR(SEARCH("Non validé",AQ26)))</formula>
    </cfRule>
    <cfRule type="containsText" dxfId="226" priority="215" operator="containsText" text="réserve">
      <formula>NOT(ISERROR(SEARCH("réserve",AQ26)))</formula>
    </cfRule>
    <cfRule type="endsWith" dxfId="225" priority="216" operator="endsWith" text="Validé">
      <formula>RIGHT(AQ26,LEN("Validé"))="Validé"</formula>
    </cfRule>
  </conditionalFormatting>
  <conditionalFormatting sqref="AQ35">
    <cfRule type="containsText" dxfId="224" priority="217" operator="containsText" text="Non contrôlé">
      <formula>NOT(ISERROR(SEARCH("Non contrôlé",AQ35)))</formula>
    </cfRule>
    <cfRule type="containsText" dxfId="223" priority="218" operator="containsText" text="Non validé">
      <formula>NOT(ISERROR(SEARCH("Non validé",AQ35)))</formula>
    </cfRule>
    <cfRule type="containsText" dxfId="222" priority="219" operator="containsText" text="réserve">
      <formula>NOT(ISERROR(SEARCH("réserve",AQ35)))</formula>
    </cfRule>
    <cfRule type="endsWith" dxfId="221" priority="220" operator="endsWith" text="Validé">
      <formula>RIGHT(AQ35,LEN("Validé"))="Validé"</formula>
    </cfRule>
  </conditionalFormatting>
  <conditionalFormatting sqref="AQ37">
    <cfRule type="containsText" dxfId="220" priority="209" operator="containsText" text="Non contrôlé">
      <formula>NOT(ISERROR(SEARCH("Non contrôlé",AQ37)))</formula>
    </cfRule>
    <cfRule type="containsText" dxfId="219" priority="210" operator="containsText" text="Non validé">
      <formula>NOT(ISERROR(SEARCH("Non validé",AQ37)))</formula>
    </cfRule>
    <cfRule type="containsText" dxfId="218" priority="211" operator="containsText" text="réserve">
      <formula>NOT(ISERROR(SEARCH("réserve",AQ37)))</formula>
    </cfRule>
    <cfRule type="endsWith" dxfId="217" priority="212" operator="endsWith" text="Validé">
      <formula>RIGHT(AQ37,LEN("Validé"))="Validé"</formula>
    </cfRule>
  </conditionalFormatting>
  <conditionalFormatting sqref="AR19">
    <cfRule type="cellIs" dxfId="216" priority="19" operator="greaterThanOrEqual">
      <formula>80</formula>
    </cfRule>
    <cfRule type="cellIs" dxfId="215" priority="20" operator="between">
      <formula>70</formula>
      <formula>79</formula>
    </cfRule>
    <cfRule type="cellIs" dxfId="214" priority="21" operator="lessThan">
      <formula>69</formula>
    </cfRule>
  </conditionalFormatting>
  <conditionalFormatting sqref="AR37">
    <cfRule type="cellIs" dxfId="213" priority="22" operator="greaterThanOrEqual">
      <formula>80</formula>
    </cfRule>
    <cfRule type="cellIs" dxfId="212" priority="23" operator="between">
      <formula>70</formula>
      <formula>79</formula>
    </cfRule>
    <cfRule type="cellIs" dxfId="211" priority="24" operator="lessThan">
      <formula>69</formula>
    </cfRule>
  </conditionalFormatting>
  <conditionalFormatting sqref="AV9:AV17">
    <cfRule type="containsText" dxfId="210" priority="301" operator="containsText" text="Non contrôlé">
      <formula>NOT(ISERROR(SEARCH("Non contrôlé",AV9)))</formula>
    </cfRule>
    <cfRule type="containsText" dxfId="209" priority="302" operator="containsText" text="Non validé">
      <formula>NOT(ISERROR(SEARCH("Non validé",AV9)))</formula>
    </cfRule>
    <cfRule type="containsText" dxfId="208" priority="303" operator="containsText" text="réserve">
      <formula>NOT(ISERROR(SEARCH("réserve",AV9)))</formula>
    </cfRule>
    <cfRule type="endsWith" dxfId="207" priority="304" operator="endsWith" text="Validé">
      <formula>RIGHT(AV9,LEN("Validé"))="Validé"</formula>
    </cfRule>
  </conditionalFormatting>
  <conditionalFormatting sqref="AV19">
    <cfRule type="containsText" dxfId="206" priority="297" operator="containsText" text="Non contrôlé">
      <formula>NOT(ISERROR(SEARCH("Non contrôlé",AV19)))</formula>
    </cfRule>
    <cfRule type="containsText" dxfId="205" priority="298" operator="containsText" text="Non validé">
      <formula>NOT(ISERROR(SEARCH("Non validé",AV19)))</formula>
    </cfRule>
    <cfRule type="containsText" dxfId="204" priority="299" operator="containsText" text="réserve">
      <formula>NOT(ISERROR(SEARCH("réserve",AV19)))</formula>
    </cfRule>
    <cfRule type="endsWith" dxfId="203" priority="300" operator="endsWith" text="Validé">
      <formula>RIGHT(AV19,LEN("Validé"))="Validé"</formula>
    </cfRule>
  </conditionalFormatting>
  <conditionalFormatting sqref="AV26:AV34">
    <cfRule type="containsText" dxfId="202" priority="85" operator="containsText" text="Non contrôlé">
      <formula>NOT(ISERROR(SEARCH("Non contrôlé",AV26)))</formula>
    </cfRule>
    <cfRule type="containsText" dxfId="201" priority="86" operator="containsText" text="Non validé">
      <formula>NOT(ISERROR(SEARCH("Non validé",AV26)))</formula>
    </cfRule>
    <cfRule type="containsText" dxfId="200" priority="87" operator="containsText" text="réserve">
      <formula>NOT(ISERROR(SEARCH("réserve",AV26)))</formula>
    </cfRule>
    <cfRule type="endsWith" dxfId="199" priority="88" operator="endsWith" text="Validé">
      <formula>RIGHT(AV26,LEN("Validé"))="Validé"</formula>
    </cfRule>
  </conditionalFormatting>
  <conditionalFormatting sqref="AV35">
    <cfRule type="containsText" dxfId="198" priority="89" operator="containsText" text="Non contrôlé">
      <formula>NOT(ISERROR(SEARCH("Non contrôlé",AV35)))</formula>
    </cfRule>
    <cfRule type="containsText" dxfId="197" priority="90" operator="containsText" text="Non validé">
      <formula>NOT(ISERROR(SEARCH("Non validé",AV35)))</formula>
    </cfRule>
    <cfRule type="containsText" dxfId="196" priority="91" operator="containsText" text="réserve">
      <formula>NOT(ISERROR(SEARCH("réserve",AV35)))</formula>
    </cfRule>
    <cfRule type="endsWith" dxfId="195" priority="92" operator="endsWith" text="Validé">
      <formula>RIGHT(AV35,LEN("Validé"))="Validé"</formula>
    </cfRule>
  </conditionalFormatting>
  <conditionalFormatting sqref="AV37">
    <cfRule type="containsText" dxfId="194" priority="221" operator="containsText" text="Non contrôlé">
      <formula>NOT(ISERROR(SEARCH("Non contrôlé",AV37)))</formula>
    </cfRule>
    <cfRule type="containsText" dxfId="193" priority="222" operator="containsText" text="Non validé">
      <formula>NOT(ISERROR(SEARCH("Non validé",AV37)))</formula>
    </cfRule>
    <cfRule type="containsText" dxfId="192" priority="223" operator="containsText" text="réserve">
      <formula>NOT(ISERROR(SEARCH("réserve",AV37)))</formula>
    </cfRule>
    <cfRule type="endsWith" dxfId="191" priority="224" operator="endsWith" text="Validé">
      <formula>RIGHT(AV37,LEN("Validé"))="Validé"</formula>
    </cfRule>
  </conditionalFormatting>
  <conditionalFormatting sqref="AW19">
    <cfRule type="cellIs" dxfId="190" priority="16" operator="greaterThanOrEqual">
      <formula>80</formula>
    </cfRule>
    <cfRule type="cellIs" dxfId="189" priority="17" operator="between">
      <formula>70</formula>
      <formula>79</formula>
    </cfRule>
    <cfRule type="cellIs" dxfId="188" priority="18" operator="lessThan">
      <formula>69</formula>
    </cfRule>
  </conditionalFormatting>
  <conditionalFormatting sqref="AW37">
    <cfRule type="cellIs" dxfId="187" priority="1" operator="greaterThanOrEqual">
      <formula>80</formula>
    </cfRule>
    <cfRule type="cellIs" dxfId="186" priority="2" operator="between">
      <formula>70</formula>
      <formula>79</formula>
    </cfRule>
    <cfRule type="cellIs" dxfId="185" priority="3" operator="lessThan">
      <formula>69</formula>
    </cfRule>
  </conditionalFormatting>
  <conditionalFormatting sqref="BA9:BA17">
    <cfRule type="containsText" dxfId="184" priority="73" operator="containsText" text="Non contrôlé">
      <formula>NOT(ISERROR(SEARCH("Non contrôlé",BA9)))</formula>
    </cfRule>
    <cfRule type="containsText" dxfId="183" priority="74" operator="containsText" text="Non validé">
      <formula>NOT(ISERROR(SEARCH("Non validé",BA9)))</formula>
    </cfRule>
    <cfRule type="containsText" dxfId="182" priority="75" operator="containsText" text="réserve">
      <formula>NOT(ISERROR(SEARCH("réserve",BA9)))</formula>
    </cfRule>
    <cfRule type="endsWith" dxfId="181" priority="76" operator="endsWith" text="Validé">
      <formula>RIGHT(BA9,LEN("Validé"))="Validé"</formula>
    </cfRule>
  </conditionalFormatting>
  <conditionalFormatting sqref="BA19">
    <cfRule type="containsText" dxfId="180" priority="305" operator="containsText" text="Non contrôlé">
      <formula>NOT(ISERROR(SEARCH("Non contrôlé",BA19)))</formula>
    </cfRule>
    <cfRule type="containsText" dxfId="179" priority="306" operator="containsText" text="Non validé">
      <formula>NOT(ISERROR(SEARCH("Non validé",BA19)))</formula>
    </cfRule>
    <cfRule type="containsText" dxfId="178" priority="307" operator="containsText" text="réserve">
      <formula>NOT(ISERROR(SEARCH("réserve",BA19)))</formula>
    </cfRule>
    <cfRule type="endsWith" dxfId="177" priority="308" operator="endsWith" text="Validé">
      <formula>RIGHT(BA19,LEN("Validé"))="Validé"</formula>
    </cfRule>
  </conditionalFormatting>
  <conditionalFormatting sqref="BA26:BA34">
    <cfRule type="containsText" dxfId="176" priority="93" operator="containsText" text="Non contrôlé">
      <formula>NOT(ISERROR(SEARCH("Non contrôlé",BA26)))</formula>
    </cfRule>
    <cfRule type="containsText" dxfId="175" priority="94" operator="containsText" text="Non validé">
      <formula>NOT(ISERROR(SEARCH("Non validé",BA26)))</formula>
    </cfRule>
    <cfRule type="containsText" dxfId="174" priority="95" operator="containsText" text="réserve">
      <formula>NOT(ISERROR(SEARCH("réserve",BA26)))</formula>
    </cfRule>
    <cfRule type="endsWith" dxfId="173" priority="96" operator="endsWith" text="Validé">
      <formula>RIGHT(BA26,LEN("Validé"))="Validé"</formula>
    </cfRule>
  </conditionalFormatting>
  <conditionalFormatting sqref="BA35">
    <cfRule type="containsText" dxfId="172" priority="97" operator="containsText" text="Non contrôlé">
      <formula>NOT(ISERROR(SEARCH("Non contrôlé",BA35)))</formula>
    </cfRule>
    <cfRule type="containsText" dxfId="171" priority="98" operator="containsText" text="Non validé">
      <formula>NOT(ISERROR(SEARCH("Non validé",BA35)))</formula>
    </cfRule>
    <cfRule type="containsText" dxfId="170" priority="99" operator="containsText" text="réserve">
      <formula>NOT(ISERROR(SEARCH("réserve",BA35)))</formula>
    </cfRule>
    <cfRule type="endsWith" dxfId="169" priority="100" operator="endsWith" text="Validé">
      <formula>RIGHT(BA35,LEN("Validé"))="Validé"</formula>
    </cfRule>
  </conditionalFormatting>
  <conditionalFormatting sqref="BA37">
    <cfRule type="containsText" dxfId="168" priority="225" operator="containsText" text="Non contrôlé">
      <formula>NOT(ISERROR(SEARCH("Non contrôlé",BA37)))</formula>
    </cfRule>
    <cfRule type="containsText" dxfId="167" priority="226" operator="containsText" text="Non validé">
      <formula>NOT(ISERROR(SEARCH("Non validé",BA37)))</formula>
    </cfRule>
    <cfRule type="containsText" dxfId="166" priority="227" operator="containsText" text="réserve">
      <formula>NOT(ISERROR(SEARCH("réserve",BA37)))</formula>
    </cfRule>
    <cfRule type="endsWith" dxfId="165" priority="228" operator="endsWith" text="Validé">
      <formula>RIGHT(BA37,LEN("Validé"))="Validé"</formula>
    </cfRule>
  </conditionalFormatting>
  <conditionalFormatting sqref="BB19">
    <cfRule type="cellIs" dxfId="164" priority="13" operator="greaterThanOrEqual">
      <formula>80</formula>
    </cfRule>
    <cfRule type="cellIs" dxfId="163" priority="14" operator="between">
      <formula>70</formula>
      <formula>79</formula>
    </cfRule>
    <cfRule type="cellIs" dxfId="162" priority="15" operator="lessThan">
      <formula>69</formula>
    </cfRule>
  </conditionalFormatting>
  <conditionalFormatting sqref="BB37">
    <cfRule type="cellIs" dxfId="161" priority="4" operator="greaterThanOrEqual">
      <formula>80</formula>
    </cfRule>
    <cfRule type="cellIs" dxfId="160" priority="5" operator="between">
      <formula>70</formula>
      <formula>79</formula>
    </cfRule>
    <cfRule type="cellIs" dxfId="159" priority="6" operator="lessThan">
      <formula>69</formula>
    </cfRule>
  </conditionalFormatting>
  <conditionalFormatting sqref="BF9:BF17">
    <cfRule type="containsText" dxfId="158" priority="317" operator="containsText" text="Non contrôlé">
      <formula>NOT(ISERROR(SEARCH("Non contrôlé",BF9)))</formula>
    </cfRule>
    <cfRule type="containsText" dxfId="157" priority="318" operator="containsText" text="Non validé">
      <formula>NOT(ISERROR(SEARCH("Non validé",BF9)))</formula>
    </cfRule>
    <cfRule type="containsText" dxfId="156" priority="319" operator="containsText" text="réserve">
      <formula>NOT(ISERROR(SEARCH("réserve",BF9)))</formula>
    </cfRule>
    <cfRule type="endsWith" dxfId="155" priority="320" operator="endsWith" text="Validé">
      <formula>RIGHT(BF9,LEN("Validé"))="Validé"</formula>
    </cfRule>
  </conditionalFormatting>
  <conditionalFormatting sqref="BF19">
    <cfRule type="containsText" dxfId="154" priority="313" operator="containsText" text="Non contrôlé">
      <formula>NOT(ISERROR(SEARCH("Non contrôlé",BF19)))</formula>
    </cfRule>
    <cfRule type="containsText" dxfId="153" priority="314" operator="containsText" text="Non validé">
      <formula>NOT(ISERROR(SEARCH("Non validé",BF19)))</formula>
    </cfRule>
    <cfRule type="containsText" dxfId="152" priority="315" operator="containsText" text="réserve">
      <formula>NOT(ISERROR(SEARCH("réserve",BF19)))</formula>
    </cfRule>
    <cfRule type="endsWith" dxfId="151" priority="316" operator="endsWith" text="Validé">
      <formula>RIGHT(BF19,LEN("Validé"))="Validé"</formula>
    </cfRule>
  </conditionalFormatting>
  <conditionalFormatting sqref="BF26:BF34">
    <cfRule type="containsText" dxfId="150" priority="81" operator="containsText" text="Non contrôlé">
      <formula>NOT(ISERROR(SEARCH("Non contrôlé",BF26)))</formula>
    </cfRule>
    <cfRule type="containsText" dxfId="149" priority="82" operator="containsText" text="Non validé">
      <formula>NOT(ISERROR(SEARCH("Non validé",BF26)))</formula>
    </cfRule>
    <cfRule type="containsText" dxfId="148" priority="83" operator="containsText" text="réserve">
      <formula>NOT(ISERROR(SEARCH("réserve",BF26)))</formula>
    </cfRule>
    <cfRule type="endsWith" dxfId="147" priority="84" operator="endsWith" text="Validé">
      <formula>RIGHT(BF26,LEN("Validé"))="Validé"</formula>
    </cfRule>
  </conditionalFormatting>
  <conditionalFormatting sqref="BF35">
    <cfRule type="containsText" dxfId="146" priority="321" operator="containsText" text="Non contrôlé">
      <formula>NOT(ISERROR(SEARCH("Non contrôlé",BF35)))</formula>
    </cfRule>
    <cfRule type="containsText" dxfId="145" priority="322" operator="containsText" text="Non validé">
      <formula>NOT(ISERROR(SEARCH("Non validé",BF35)))</formula>
    </cfRule>
    <cfRule type="containsText" dxfId="144" priority="323" operator="containsText" text="réserve">
      <formula>NOT(ISERROR(SEARCH("réserve",BF35)))</formula>
    </cfRule>
    <cfRule type="endsWith" dxfId="143" priority="324" operator="endsWith" text="Validé">
      <formula>RIGHT(BF35,LEN("Validé"))="Validé"</formula>
    </cfRule>
  </conditionalFormatting>
  <conditionalFormatting sqref="BF37">
    <cfRule type="containsText" dxfId="142" priority="309" operator="containsText" text="Non contrôlé">
      <formula>NOT(ISERROR(SEARCH("Non contrôlé",BF37)))</formula>
    </cfRule>
    <cfRule type="containsText" dxfId="141" priority="310" operator="containsText" text="Non validé">
      <formula>NOT(ISERROR(SEARCH("Non validé",BF37)))</formula>
    </cfRule>
    <cfRule type="containsText" dxfId="140" priority="311" operator="containsText" text="réserve">
      <formula>NOT(ISERROR(SEARCH("réserve",BF37)))</formula>
    </cfRule>
    <cfRule type="endsWith" dxfId="139" priority="312" operator="endsWith" text="Validé">
      <formula>RIGHT(BF37,LEN("Validé"))="Validé"</formula>
    </cfRule>
  </conditionalFormatting>
  <conditionalFormatting sqref="BG19">
    <cfRule type="cellIs" dxfId="138" priority="10" operator="greaterThanOrEqual">
      <formula>80</formula>
    </cfRule>
    <cfRule type="cellIs" dxfId="137" priority="11" operator="between">
      <formula>70</formula>
      <formula>79</formula>
    </cfRule>
    <cfRule type="cellIs" dxfId="136" priority="12" operator="lessThan">
      <formula>69</formula>
    </cfRule>
  </conditionalFormatting>
  <conditionalFormatting sqref="BG37">
    <cfRule type="cellIs" dxfId="135" priority="7" operator="greaterThanOrEqual">
      <formula>80</formula>
    </cfRule>
    <cfRule type="cellIs" dxfId="134" priority="8" operator="between">
      <formula>70</formula>
      <formula>79</formula>
    </cfRule>
    <cfRule type="cellIs" dxfId="133"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#REF!</xm:f>
          </x14:formula1>
          <xm:sqref>BD6 AY6 AT6 AO6 AJ6 AE6 Z6 U6 P6 K6 A6:C6 F6 A5:U5 Y5:Z5 AD5:BG5</xm:sqref>
        </x14:dataValidation>
        <x14:dataValidation type="list" allowBlank="1" showInputMessage="1" showErrorMessage="1" xr:uid="{34FA97B8-BDBB-4D6C-A27A-8392724CAE92}">
          <x14:formula1>
            <xm:f>#REF!</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#REF!</xm:f>
          </x14:formula1>
          <xm:sqref>C3:D3 H3:I3 M3:N3 R3:S3 W3:X3 AB3:AC3 AG3:AH3 BF3:BG3 BA3:BB3 AV3:AW3 AQ3:AR3 AL3:AM3</xm:sqref>
        </x14:dataValidation>
        <x14:dataValidation type="list" allowBlank="1" showInputMessage="1" showErrorMessage="1" xr:uid="{AC1D0089-11CA-488F-95DC-84BC2B658837}">
          <x14:formula1>
            <xm:f>#REF!</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28" t="s">
        <v>85</v>
      </c>
      <c r="C3" s="28" t="s">
        <v>23</v>
      </c>
      <c r="D3" s="73" t="s">
        <v>86</v>
      </c>
      <c r="H3" s="28" t="s">
        <v>24</v>
      </c>
      <c r="I3" s="73"/>
      <c r="N3" s="28" t="s">
        <v>25</v>
      </c>
      <c r="O3" s="73"/>
    </row>
    <row r="4" spans="2:15" ht="20.25" customHeight="1" x14ac:dyDescent="0.4">
      <c r="B4" s="29" t="s">
        <v>87</v>
      </c>
      <c r="C4" s="473"/>
      <c r="D4" s="474"/>
      <c r="G4" s="29" t="s">
        <v>87</v>
      </c>
      <c r="H4" s="473"/>
      <c r="I4" s="474"/>
      <c r="M4" s="29" t="s">
        <v>87</v>
      </c>
      <c r="N4" s="473"/>
      <c r="O4" s="474"/>
    </row>
    <row r="5" spans="2:15" ht="21" thickBot="1" x14ac:dyDescent="0.45">
      <c r="B5" s="19"/>
      <c r="C5" s="19"/>
      <c r="D5" s="19"/>
      <c r="G5" s="19"/>
      <c r="H5" s="19"/>
      <c r="I5" s="19"/>
      <c r="M5" s="19"/>
      <c r="N5" s="19"/>
      <c r="O5" s="19"/>
    </row>
    <row r="6" spans="2:15" ht="24" customHeight="1" x14ac:dyDescent="0.4">
      <c r="B6" s="456" t="s">
        <v>88</v>
      </c>
      <c r="C6" s="458" t="s">
        <v>89</v>
      </c>
      <c r="D6" s="459"/>
      <c r="G6" s="456" t="s">
        <v>88</v>
      </c>
      <c r="H6" s="458" t="s">
        <v>89</v>
      </c>
      <c r="I6" s="459"/>
      <c r="M6" s="456" t="s">
        <v>88</v>
      </c>
      <c r="N6" s="458" t="s">
        <v>89</v>
      </c>
      <c r="O6" s="459"/>
    </row>
    <row r="7" spans="2:15" ht="18.75" customHeight="1" x14ac:dyDescent="0.4">
      <c r="B7" s="457"/>
      <c r="C7" s="460" t="s">
        <v>90</v>
      </c>
      <c r="D7" s="20" t="s">
        <v>91</v>
      </c>
      <c r="G7" s="457"/>
      <c r="H7" s="460" t="s">
        <v>90</v>
      </c>
      <c r="I7" s="20" t="s">
        <v>91</v>
      </c>
      <c r="M7" s="457"/>
      <c r="N7" s="460" t="s">
        <v>90</v>
      </c>
      <c r="O7" s="20" t="s">
        <v>91</v>
      </c>
    </row>
    <row r="8" spans="2:15" ht="21.75" customHeight="1" x14ac:dyDescent="0.4">
      <c r="B8" s="462"/>
      <c r="C8" s="466"/>
      <c r="D8" s="464"/>
      <c r="G8" s="462"/>
      <c r="H8" s="461"/>
      <c r="I8" s="464"/>
      <c r="M8" s="462"/>
      <c r="N8" s="461"/>
      <c r="O8" s="464"/>
    </row>
    <row r="9" spans="2:15" ht="21.95" customHeight="1" thickBot="1" x14ac:dyDescent="0.45">
      <c r="B9" s="463"/>
      <c r="C9" s="69"/>
      <c r="D9" s="465"/>
      <c r="G9" s="467"/>
      <c r="H9" s="76"/>
      <c r="I9" s="468"/>
      <c r="M9" s="463"/>
      <c r="N9" s="63"/>
      <c r="O9" s="465"/>
    </row>
    <row r="10" spans="2:15" ht="15.75" customHeight="1" x14ac:dyDescent="0.4">
      <c r="B10" s="21"/>
      <c r="C10" s="21"/>
      <c r="D10" s="21"/>
      <c r="G10" s="21"/>
      <c r="H10" s="21"/>
      <c r="I10" s="21"/>
      <c r="M10" s="21"/>
      <c r="N10" s="21"/>
      <c r="O10" s="21"/>
    </row>
    <row r="11" spans="2:15" ht="10.5" customHeight="1" thickBot="1" x14ac:dyDescent="0.45">
      <c r="B11" s="22"/>
      <c r="C11" s="23"/>
      <c r="D11" s="24"/>
      <c r="G11" s="22"/>
      <c r="H11" s="23"/>
      <c r="I11" s="24"/>
      <c r="M11" s="22"/>
      <c r="N11" s="23"/>
      <c r="O11" s="24"/>
    </row>
    <row r="12" spans="2:15" ht="15.75" customHeight="1" x14ac:dyDescent="0.4">
      <c r="B12" s="444" t="s">
        <v>92</v>
      </c>
      <c r="C12" s="446" t="s">
        <v>93</v>
      </c>
      <c r="D12" s="452" t="s">
        <v>94</v>
      </c>
      <c r="G12" s="444" t="s">
        <v>92</v>
      </c>
      <c r="H12" s="446" t="s">
        <v>93</v>
      </c>
      <c r="I12" s="452" t="s">
        <v>94</v>
      </c>
      <c r="M12" s="444" t="s">
        <v>92</v>
      </c>
      <c r="N12" s="446" t="s">
        <v>93</v>
      </c>
      <c r="O12" s="452" t="s">
        <v>94</v>
      </c>
    </row>
    <row r="13" spans="2:15" ht="15.75" customHeight="1" x14ac:dyDescent="0.4">
      <c r="B13" s="445"/>
      <c r="C13" s="447"/>
      <c r="D13" s="453"/>
      <c r="G13" s="445"/>
      <c r="H13" s="447"/>
      <c r="I13" s="453"/>
      <c r="M13" s="445"/>
      <c r="N13" s="447"/>
      <c r="O13" s="453"/>
    </row>
    <row r="14" spans="2:15" ht="31.35" customHeight="1" x14ac:dyDescent="0.4">
      <c r="B14" s="57" t="s">
        <v>95</v>
      </c>
      <c r="C14" s="74"/>
      <c r="D14" s="64"/>
      <c r="G14" s="57" t="s">
        <v>95</v>
      </c>
      <c r="H14" s="74"/>
      <c r="I14" s="64"/>
      <c r="M14" s="57" t="s">
        <v>95</v>
      </c>
      <c r="N14" s="74" t="s">
        <v>96</v>
      </c>
      <c r="O14" s="64"/>
    </row>
    <row r="15" spans="2:15" ht="31.35" customHeight="1" thickBot="1" x14ac:dyDescent="0.45">
      <c r="B15" s="56" t="s">
        <v>97</v>
      </c>
      <c r="C15" s="74"/>
      <c r="D15" s="64"/>
      <c r="G15" s="56" t="s">
        <v>97</v>
      </c>
      <c r="H15" s="74"/>
      <c r="I15" s="64"/>
      <c r="M15" s="56" t="s">
        <v>97</v>
      </c>
      <c r="N15" s="74"/>
      <c r="O15" s="64"/>
    </row>
    <row r="16" spans="2:15" ht="15.75" customHeight="1" x14ac:dyDescent="0.4">
      <c r="B16" s="444" t="s">
        <v>98</v>
      </c>
      <c r="C16" s="446" t="s">
        <v>93</v>
      </c>
      <c r="D16" s="452" t="s">
        <v>94</v>
      </c>
      <c r="G16" s="444" t="s">
        <v>98</v>
      </c>
      <c r="H16" s="446" t="s">
        <v>93</v>
      </c>
      <c r="I16" s="452" t="s">
        <v>94</v>
      </c>
      <c r="M16" s="444" t="s">
        <v>98</v>
      </c>
      <c r="N16" s="446" t="s">
        <v>93</v>
      </c>
      <c r="O16" s="452" t="s">
        <v>94</v>
      </c>
    </row>
    <row r="17" spans="1:15" ht="15.75" customHeight="1" x14ac:dyDescent="0.4">
      <c r="B17" s="445"/>
      <c r="C17" s="447"/>
      <c r="D17" s="453"/>
      <c r="G17" s="445"/>
      <c r="H17" s="447"/>
      <c r="I17" s="453"/>
      <c r="M17" s="445"/>
      <c r="N17" s="447"/>
      <c r="O17" s="453"/>
    </row>
    <row r="18" spans="1:15" ht="31.35" customHeight="1" thickBot="1" x14ac:dyDescent="0.45">
      <c r="B18" s="56" t="s">
        <v>99</v>
      </c>
      <c r="C18" s="74"/>
      <c r="D18" s="65"/>
      <c r="G18" s="56" t="s">
        <v>99</v>
      </c>
      <c r="H18" s="74"/>
      <c r="I18" s="65"/>
      <c r="M18" s="56" t="s">
        <v>99</v>
      </c>
      <c r="N18" s="74"/>
      <c r="O18" s="65"/>
    </row>
    <row r="19" spans="1:15" ht="15.75" customHeight="1" x14ac:dyDescent="0.4">
      <c r="B19" s="444" t="s">
        <v>100</v>
      </c>
      <c r="C19" s="446" t="s">
        <v>93</v>
      </c>
      <c r="D19" s="452" t="s">
        <v>94</v>
      </c>
      <c r="G19" s="444" t="s">
        <v>100</v>
      </c>
      <c r="H19" s="446" t="s">
        <v>93</v>
      </c>
      <c r="I19" s="452" t="s">
        <v>94</v>
      </c>
      <c r="M19" s="444" t="s">
        <v>100</v>
      </c>
      <c r="N19" s="446" t="s">
        <v>93</v>
      </c>
      <c r="O19" s="452" t="s">
        <v>94</v>
      </c>
    </row>
    <row r="20" spans="1:15" ht="15.75" customHeight="1" x14ac:dyDescent="0.4">
      <c r="B20" s="445"/>
      <c r="C20" s="447"/>
      <c r="D20" s="453"/>
      <c r="G20" s="445"/>
      <c r="H20" s="447"/>
      <c r="I20" s="453"/>
      <c r="M20" s="445"/>
      <c r="N20" s="447"/>
      <c r="O20" s="453"/>
    </row>
    <row r="21" spans="1:15" ht="31.35" customHeight="1" x14ac:dyDescent="0.4">
      <c r="B21" s="256" t="s">
        <v>101</v>
      </c>
      <c r="C21" s="74"/>
      <c r="D21" s="65"/>
      <c r="G21" s="256" t="s">
        <v>101</v>
      </c>
      <c r="H21" s="74"/>
      <c r="I21" s="65"/>
      <c r="M21" s="256" t="s">
        <v>101</v>
      </c>
      <c r="N21" s="74"/>
      <c r="O21" s="65"/>
    </row>
    <row r="22" spans="1:15" ht="31.35" customHeight="1" thickBot="1" x14ac:dyDescent="0.45">
      <c r="B22" s="55" t="s">
        <v>102</v>
      </c>
      <c r="C22" s="74"/>
      <c r="D22" s="66"/>
      <c r="G22" s="55" t="s">
        <v>102</v>
      </c>
      <c r="H22" s="74"/>
      <c r="I22" s="66"/>
      <c r="M22" s="55" t="s">
        <v>102</v>
      </c>
      <c r="N22" s="74"/>
      <c r="O22" s="66"/>
    </row>
    <row r="23" spans="1:15" ht="15.75" customHeight="1" x14ac:dyDescent="0.4">
      <c r="B23" s="444" t="s">
        <v>103</v>
      </c>
      <c r="C23" s="446" t="s">
        <v>93</v>
      </c>
      <c r="D23" s="448" t="s">
        <v>94</v>
      </c>
      <c r="G23" s="444" t="s">
        <v>103</v>
      </c>
      <c r="H23" s="446" t="s">
        <v>93</v>
      </c>
      <c r="I23" s="450" t="s">
        <v>94</v>
      </c>
      <c r="M23" s="444" t="s">
        <v>103</v>
      </c>
      <c r="N23" s="446" t="s">
        <v>93</v>
      </c>
      <c r="O23" s="450" t="s">
        <v>94</v>
      </c>
    </row>
    <row r="24" spans="1:15" ht="15.75" customHeight="1" x14ac:dyDescent="0.4">
      <c r="B24" s="445"/>
      <c r="C24" s="447"/>
      <c r="D24" s="449"/>
      <c r="G24" s="445"/>
      <c r="H24" s="447"/>
      <c r="I24" s="451"/>
      <c r="M24" s="445"/>
      <c r="N24" s="447"/>
      <c r="O24" s="451"/>
    </row>
    <row r="25" spans="1:15" ht="31.35" customHeight="1" thickBot="1" x14ac:dyDescent="0.45">
      <c r="B25" s="55" t="s">
        <v>104</v>
      </c>
      <c r="C25" s="74"/>
      <c r="D25" s="70"/>
      <c r="G25" s="55" t="s">
        <v>104</v>
      </c>
      <c r="H25" s="74" t="s">
        <v>105</v>
      </c>
      <c r="I25" s="67"/>
      <c r="M25" s="55" t="s">
        <v>104</v>
      </c>
      <c r="N25" s="74"/>
      <c r="O25" s="67"/>
    </row>
    <row r="26" spans="1:15" ht="31.35" customHeight="1" x14ac:dyDescent="0.4">
      <c r="B26" s="475" t="s">
        <v>106</v>
      </c>
      <c r="C26" s="476"/>
      <c r="D26" s="51" t="s">
        <v>62</v>
      </c>
      <c r="G26" s="475" t="s">
        <v>106</v>
      </c>
      <c r="H26" s="476"/>
      <c r="I26" s="51" t="s">
        <v>62</v>
      </c>
      <c r="M26" s="475" t="s">
        <v>106</v>
      </c>
      <c r="N26" s="476"/>
      <c r="O26" s="51" t="s">
        <v>62</v>
      </c>
    </row>
    <row r="27" spans="1:15" ht="46.5" customHeight="1" thickBot="1" x14ac:dyDescent="0.45">
      <c r="B27" s="50"/>
      <c r="C27" s="75"/>
      <c r="D27" s="68"/>
      <c r="G27" s="50"/>
      <c r="H27" s="75"/>
      <c r="I27" s="68"/>
      <c r="M27" s="50"/>
      <c r="N27" s="75"/>
      <c r="O27" s="68"/>
    </row>
    <row r="29" spans="1:15" ht="15.75" customHeight="1" x14ac:dyDescent="0.75">
      <c r="A29" s="37"/>
    </row>
    <row r="30" spans="1:15" ht="15.75" customHeight="1" x14ac:dyDescent="0.75">
      <c r="A30" s="38" t="s">
        <v>107</v>
      </c>
    </row>
    <row r="32" spans="1:15" ht="25.7" x14ac:dyDescent="0.4">
      <c r="B32" s="53" t="s">
        <v>108</v>
      </c>
      <c r="C32" s="53" t="s">
        <v>23</v>
      </c>
      <c r="D32" s="73"/>
      <c r="E32" s="26"/>
      <c r="H32" s="53" t="s">
        <v>24</v>
      </c>
      <c r="I32" s="73"/>
      <c r="N32" s="53" t="s">
        <v>25</v>
      </c>
      <c r="O32" s="73"/>
    </row>
    <row r="33" spans="2:15" ht="20.7" x14ac:dyDescent="0.4">
      <c r="B33" s="29" t="s">
        <v>87</v>
      </c>
      <c r="C33" s="473"/>
      <c r="D33" s="474"/>
      <c r="E33" s="19"/>
      <c r="G33" s="29" t="s">
        <v>87</v>
      </c>
      <c r="H33" s="473"/>
      <c r="I33" s="474"/>
      <c r="M33" s="29" t="s">
        <v>87</v>
      </c>
      <c r="N33" s="473"/>
      <c r="O33" s="474"/>
    </row>
    <row r="34" spans="2:15" ht="21" thickBot="1" x14ac:dyDescent="0.45">
      <c r="B34" s="27"/>
      <c r="C34" s="27"/>
      <c r="D34" s="27"/>
      <c r="E34" s="19"/>
      <c r="G34" s="27"/>
      <c r="H34" s="27"/>
      <c r="I34" s="27"/>
      <c r="M34" s="27"/>
      <c r="N34" s="27"/>
      <c r="O34" s="27"/>
    </row>
    <row r="35" spans="2:15" ht="21" customHeight="1" x14ac:dyDescent="0.4">
      <c r="B35" s="469" t="s">
        <v>109</v>
      </c>
      <c r="C35" s="52" t="s">
        <v>110</v>
      </c>
      <c r="D35" s="25" t="s">
        <v>94</v>
      </c>
      <c r="E35" s="19"/>
      <c r="G35" s="454" t="s">
        <v>109</v>
      </c>
      <c r="H35" s="39" t="s">
        <v>110</v>
      </c>
      <c r="I35" s="25" t="s">
        <v>94</v>
      </c>
      <c r="M35" s="454" t="s">
        <v>109</v>
      </c>
      <c r="N35" s="39" t="s">
        <v>110</v>
      </c>
      <c r="O35" s="25" t="s">
        <v>94</v>
      </c>
    </row>
    <row r="36" spans="2:15" ht="41.25" customHeight="1" thickBot="1" x14ac:dyDescent="0.45">
      <c r="B36" s="470"/>
      <c r="C36" s="79"/>
      <c r="D36" s="71"/>
      <c r="E36" s="19"/>
      <c r="G36" s="455"/>
      <c r="H36" s="78"/>
      <c r="I36" s="71"/>
      <c r="M36" s="455"/>
      <c r="N36" s="77"/>
      <c r="O36" s="71"/>
    </row>
    <row r="37" spans="2:15" ht="21" thickBot="1" x14ac:dyDescent="0.45">
      <c r="B37" s="19"/>
      <c r="C37" s="19"/>
      <c r="D37" s="19"/>
      <c r="E37" s="19"/>
      <c r="G37" s="19"/>
      <c r="H37" s="19"/>
      <c r="I37" s="19"/>
      <c r="M37" s="19"/>
      <c r="N37" s="19"/>
      <c r="O37" s="19"/>
    </row>
    <row r="38" spans="2:15" ht="18" x14ac:dyDescent="0.4">
      <c r="B38" s="456" t="s">
        <v>88</v>
      </c>
      <c r="C38" s="458" t="s">
        <v>89</v>
      </c>
      <c r="D38" s="459"/>
      <c r="G38" s="456" t="s">
        <v>88</v>
      </c>
      <c r="H38" s="458" t="s">
        <v>89</v>
      </c>
      <c r="I38" s="459"/>
      <c r="M38" s="456" t="s">
        <v>88</v>
      </c>
      <c r="N38" s="458" t="s">
        <v>89</v>
      </c>
      <c r="O38" s="459"/>
    </row>
    <row r="39" spans="2:15" ht="18.75" customHeight="1" x14ac:dyDescent="0.4">
      <c r="B39" s="457"/>
      <c r="C39" s="460" t="s">
        <v>90</v>
      </c>
      <c r="D39" s="20" t="s">
        <v>91</v>
      </c>
      <c r="G39" s="457"/>
      <c r="H39" s="460" t="s">
        <v>90</v>
      </c>
      <c r="I39" s="20" t="s">
        <v>91</v>
      </c>
      <c r="M39" s="457"/>
      <c r="N39" s="460" t="s">
        <v>90</v>
      </c>
      <c r="O39" s="20" t="s">
        <v>91</v>
      </c>
    </row>
    <row r="40" spans="2:15" ht="12.75" customHeight="1" x14ac:dyDescent="0.4">
      <c r="B40" s="462"/>
      <c r="C40" s="466"/>
      <c r="D40" s="464"/>
      <c r="G40" s="462"/>
      <c r="H40" s="461"/>
      <c r="I40" s="464"/>
      <c r="M40" s="462"/>
      <c r="N40" s="461"/>
      <c r="O40" s="464"/>
    </row>
    <row r="41" spans="2:15" ht="21.95" customHeight="1" thickBot="1" x14ac:dyDescent="0.45">
      <c r="B41" s="463"/>
      <c r="C41" s="69"/>
      <c r="D41" s="465"/>
      <c r="G41" s="463"/>
      <c r="H41" s="63"/>
      <c r="I41" s="465"/>
      <c r="M41" s="463"/>
      <c r="N41" s="63"/>
      <c r="O41" s="465"/>
    </row>
    <row r="42" spans="2:15" ht="17.25" customHeight="1" x14ac:dyDescent="0.4">
      <c r="B42" s="19"/>
      <c r="C42" s="19"/>
      <c r="D42" s="19"/>
      <c r="E42" s="19"/>
      <c r="G42" s="19"/>
      <c r="H42" s="19"/>
      <c r="I42" s="19"/>
      <c r="M42" s="19"/>
      <c r="N42" s="19"/>
      <c r="O42" s="19"/>
    </row>
    <row r="43" spans="2:15" ht="13" thickBot="1" x14ac:dyDescent="0.45">
      <c r="B43" s="30"/>
      <c r="C43" s="31"/>
      <c r="D43" s="31"/>
      <c r="E43" s="32"/>
      <c r="G43" s="30"/>
      <c r="H43" s="31"/>
      <c r="I43" s="31"/>
      <c r="M43" s="30"/>
      <c r="N43" s="31"/>
      <c r="O43" s="31"/>
    </row>
    <row r="44" spans="2:15" ht="15.75" customHeight="1" x14ac:dyDescent="0.4">
      <c r="B44" s="444" t="s">
        <v>92</v>
      </c>
      <c r="C44" s="446" t="s">
        <v>93</v>
      </c>
      <c r="D44" s="452" t="s">
        <v>94</v>
      </c>
      <c r="G44" s="444" t="s">
        <v>92</v>
      </c>
      <c r="H44" s="446" t="s">
        <v>93</v>
      </c>
      <c r="I44" s="452" t="s">
        <v>94</v>
      </c>
      <c r="M44" s="444" t="s">
        <v>92</v>
      </c>
      <c r="N44" s="446" t="s">
        <v>93</v>
      </c>
      <c r="O44" s="452" t="s">
        <v>94</v>
      </c>
    </row>
    <row r="45" spans="2:15" ht="15.75" customHeight="1" x14ac:dyDescent="0.4">
      <c r="B45" s="445"/>
      <c r="C45" s="447"/>
      <c r="D45" s="453"/>
      <c r="G45" s="445"/>
      <c r="H45" s="447"/>
      <c r="I45" s="453"/>
      <c r="M45" s="445"/>
      <c r="N45" s="447"/>
      <c r="O45" s="453"/>
    </row>
    <row r="46" spans="2:15" ht="31.5" customHeight="1" x14ac:dyDescent="0.4">
      <c r="B46" s="36" t="s">
        <v>95</v>
      </c>
      <c r="C46" s="74"/>
      <c r="D46" s="64"/>
      <c r="G46" s="36" t="s">
        <v>95</v>
      </c>
      <c r="H46" s="74"/>
      <c r="I46" s="64"/>
      <c r="M46" s="36" t="s">
        <v>95</v>
      </c>
      <c r="N46" s="74"/>
      <c r="O46" s="59"/>
    </row>
    <row r="47" spans="2:15" ht="35.1" customHeight="1" x14ac:dyDescent="0.4">
      <c r="B47" s="36" t="s">
        <v>111</v>
      </c>
      <c r="C47" s="74"/>
      <c r="D47" s="64"/>
      <c r="G47" s="36" t="s">
        <v>111</v>
      </c>
      <c r="H47" s="74"/>
      <c r="I47" s="64"/>
      <c r="M47" s="36" t="s">
        <v>111</v>
      </c>
      <c r="N47" s="74"/>
      <c r="O47" s="59"/>
    </row>
    <row r="48" spans="2:15" ht="35.1" customHeight="1" thickBot="1" x14ac:dyDescent="0.45">
      <c r="B48" s="35" t="s">
        <v>112</v>
      </c>
      <c r="C48" s="74"/>
      <c r="D48" s="64"/>
      <c r="G48" s="35" t="s">
        <v>112</v>
      </c>
      <c r="H48" s="74"/>
      <c r="I48" s="64"/>
      <c r="M48" s="35" t="s">
        <v>112</v>
      </c>
      <c r="N48" s="74"/>
      <c r="O48" s="59"/>
    </row>
    <row r="49" spans="2:15" ht="15.75" customHeight="1" x14ac:dyDescent="0.4">
      <c r="B49" s="444" t="s">
        <v>98</v>
      </c>
      <c r="C49" s="446" t="s">
        <v>93</v>
      </c>
      <c r="D49" s="452" t="s">
        <v>94</v>
      </c>
      <c r="G49" s="444" t="s">
        <v>98</v>
      </c>
      <c r="H49" s="446" t="s">
        <v>93</v>
      </c>
      <c r="I49" s="452" t="s">
        <v>94</v>
      </c>
      <c r="M49" s="444" t="s">
        <v>98</v>
      </c>
      <c r="N49" s="446" t="s">
        <v>93</v>
      </c>
      <c r="O49" s="452" t="s">
        <v>94</v>
      </c>
    </row>
    <row r="50" spans="2:15" ht="15.75" customHeight="1" x14ac:dyDescent="0.4">
      <c r="B50" s="445"/>
      <c r="C50" s="447"/>
      <c r="D50" s="453"/>
      <c r="G50" s="445"/>
      <c r="H50" s="447"/>
      <c r="I50" s="453"/>
      <c r="M50" s="445"/>
      <c r="N50" s="447"/>
      <c r="O50" s="453"/>
    </row>
    <row r="51" spans="2:15" ht="35.1" customHeight="1" x14ac:dyDescent="0.4">
      <c r="B51" s="35" t="s">
        <v>113</v>
      </c>
      <c r="C51" s="74"/>
      <c r="D51" s="65"/>
      <c r="G51" s="35" t="s">
        <v>113</v>
      </c>
      <c r="H51" s="74"/>
      <c r="I51" s="65"/>
      <c r="M51" s="35" t="s">
        <v>113</v>
      </c>
      <c r="N51" s="74"/>
      <c r="O51" s="60"/>
    </row>
    <row r="52" spans="2:15" ht="35.1" customHeight="1" thickBot="1" x14ac:dyDescent="0.45">
      <c r="B52" s="35" t="s">
        <v>114</v>
      </c>
      <c r="C52" s="74"/>
      <c r="D52" s="65"/>
      <c r="G52" s="35" t="s">
        <v>114</v>
      </c>
      <c r="H52" s="74"/>
      <c r="I52" s="65"/>
      <c r="M52" s="35" t="s">
        <v>114</v>
      </c>
      <c r="N52" s="74"/>
      <c r="O52" s="60"/>
    </row>
    <row r="53" spans="2:15" ht="15.75" customHeight="1" x14ac:dyDescent="0.4">
      <c r="B53" s="444" t="s">
        <v>100</v>
      </c>
      <c r="C53" s="446" t="s">
        <v>93</v>
      </c>
      <c r="D53" s="452" t="s">
        <v>94</v>
      </c>
      <c r="G53" s="444" t="s">
        <v>100</v>
      </c>
      <c r="H53" s="446" t="s">
        <v>93</v>
      </c>
      <c r="I53" s="452" t="s">
        <v>94</v>
      </c>
      <c r="M53" s="444" t="s">
        <v>100</v>
      </c>
      <c r="N53" s="446" t="s">
        <v>93</v>
      </c>
      <c r="O53" s="452" t="s">
        <v>94</v>
      </c>
    </row>
    <row r="54" spans="2:15" ht="15.75" customHeight="1" x14ac:dyDescent="0.4">
      <c r="B54" s="445"/>
      <c r="C54" s="447"/>
      <c r="D54" s="453"/>
      <c r="G54" s="445"/>
      <c r="H54" s="447"/>
      <c r="I54" s="453"/>
      <c r="M54" s="445"/>
      <c r="N54" s="447"/>
      <c r="O54" s="453"/>
    </row>
    <row r="55" spans="2:15" ht="35.1" customHeight="1" x14ac:dyDescent="0.4">
      <c r="B55" s="33" t="s">
        <v>115</v>
      </c>
      <c r="C55" s="74"/>
      <c r="D55" s="65"/>
      <c r="G55" s="33" t="s">
        <v>115</v>
      </c>
      <c r="H55" s="74"/>
      <c r="I55" s="65"/>
      <c r="M55" s="33" t="s">
        <v>115</v>
      </c>
      <c r="N55" s="74"/>
      <c r="O55" s="60"/>
    </row>
    <row r="56" spans="2:15" ht="35.1" customHeight="1" thickBot="1" x14ac:dyDescent="0.45">
      <c r="B56" s="34" t="s">
        <v>102</v>
      </c>
      <c r="C56" s="74"/>
      <c r="D56" s="72"/>
      <c r="G56" s="34" t="s">
        <v>102</v>
      </c>
      <c r="H56" s="74"/>
      <c r="I56" s="72"/>
      <c r="M56" s="34" t="s">
        <v>102</v>
      </c>
      <c r="N56" s="74"/>
      <c r="O56" s="62"/>
    </row>
    <row r="57" spans="2:15" ht="15.75" customHeight="1" x14ac:dyDescent="0.4">
      <c r="B57" s="444" t="s">
        <v>103</v>
      </c>
      <c r="C57" s="446" t="s">
        <v>93</v>
      </c>
      <c r="D57" s="448" t="s">
        <v>94</v>
      </c>
      <c r="G57" s="444" t="s">
        <v>103</v>
      </c>
      <c r="H57" s="446" t="s">
        <v>93</v>
      </c>
      <c r="I57" s="450" t="s">
        <v>94</v>
      </c>
      <c r="M57" s="444" t="s">
        <v>103</v>
      </c>
      <c r="N57" s="446" t="s">
        <v>93</v>
      </c>
      <c r="O57" s="450" t="s">
        <v>94</v>
      </c>
    </row>
    <row r="58" spans="2:15" ht="15.75" customHeight="1" x14ac:dyDescent="0.4">
      <c r="B58" s="445"/>
      <c r="C58" s="447"/>
      <c r="D58" s="449"/>
      <c r="G58" s="445"/>
      <c r="H58" s="447"/>
      <c r="I58" s="451"/>
      <c r="M58" s="445"/>
      <c r="N58" s="447"/>
      <c r="O58" s="451"/>
    </row>
    <row r="59" spans="2:15" ht="35.1" customHeight="1" thickBot="1" x14ac:dyDescent="0.45">
      <c r="B59" s="257" t="s">
        <v>116</v>
      </c>
      <c r="C59" s="74"/>
      <c r="D59" s="66"/>
      <c r="G59" s="257" t="s">
        <v>116</v>
      </c>
      <c r="H59" s="74"/>
      <c r="I59" s="66"/>
      <c r="M59" s="257" t="s">
        <v>116</v>
      </c>
      <c r="N59" s="74"/>
      <c r="O59" s="61"/>
    </row>
    <row r="60" spans="2:15" ht="31.35" customHeight="1" x14ac:dyDescent="0.4">
      <c r="B60" s="471" t="s">
        <v>106</v>
      </c>
      <c r="C60" s="472"/>
      <c r="D60" s="54" t="s">
        <v>62</v>
      </c>
      <c r="G60" s="471" t="s">
        <v>106</v>
      </c>
      <c r="H60" s="472"/>
      <c r="I60" s="54" t="s">
        <v>62</v>
      </c>
      <c r="M60" s="471" t="s">
        <v>106</v>
      </c>
      <c r="N60" s="472"/>
      <c r="O60" s="54" t="s">
        <v>62</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containsText" dxfId="132" priority="77" operator="containsText" text="Non contrôlé">
      <formula>NOT(ISERROR(SEARCH("Non contrôlé",C14)))</formula>
    </cfRule>
    <cfRule type="containsText" dxfId="131" priority="78" operator="containsText" text="Non validé">
      <formula>NOT(ISERROR(SEARCH("Non validé",C14)))</formula>
    </cfRule>
    <cfRule type="containsText" dxfId="130" priority="79" operator="containsText" text="réserve">
      <formula>NOT(ISERROR(SEARCH("réserve",C14)))</formula>
    </cfRule>
    <cfRule type="endsWith" dxfId="129" priority="80" operator="endsWith" text="Validé">
      <formula>RIGHT(C14,LEN("Validé"))="Validé"</formula>
    </cfRule>
  </conditionalFormatting>
  <conditionalFormatting sqref="C18">
    <cfRule type="containsText" dxfId="128" priority="73" operator="containsText" text="Non contrôlé">
      <formula>NOT(ISERROR(SEARCH("Non contrôlé",C18)))</formula>
    </cfRule>
    <cfRule type="containsText" dxfId="127" priority="74" operator="containsText" text="Non validé">
      <formula>NOT(ISERROR(SEARCH("Non validé",C18)))</formula>
    </cfRule>
    <cfRule type="containsText" dxfId="126" priority="75" operator="containsText" text="réserve">
      <formula>NOT(ISERROR(SEARCH("réserve",C18)))</formula>
    </cfRule>
    <cfRule type="endsWith" dxfId="125" priority="76" operator="endsWith" text="Validé">
      <formula>RIGHT(C18,LEN("Validé"))="Validé"</formula>
    </cfRule>
  </conditionalFormatting>
  <conditionalFormatting sqref="C21:C22">
    <cfRule type="containsText" dxfId="124" priority="69" operator="containsText" text="Non contrôlé">
      <formula>NOT(ISERROR(SEARCH("Non contrôlé",C21)))</formula>
    </cfRule>
    <cfRule type="containsText" dxfId="123" priority="70" operator="containsText" text="Non validé">
      <formula>NOT(ISERROR(SEARCH("Non validé",C21)))</formula>
    </cfRule>
    <cfRule type="containsText" dxfId="122" priority="71" operator="containsText" text="réserve">
      <formula>NOT(ISERROR(SEARCH("réserve",C21)))</formula>
    </cfRule>
    <cfRule type="endsWith" dxfId="121" priority="72" operator="endsWith" text="Validé">
      <formula>RIGHT(C21,LEN("Validé"))="Validé"</formula>
    </cfRule>
  </conditionalFormatting>
  <conditionalFormatting sqref="C25">
    <cfRule type="containsText" dxfId="120" priority="65" operator="containsText" text="Non contrôlé">
      <formula>NOT(ISERROR(SEARCH("Non contrôlé",C25)))</formula>
    </cfRule>
    <cfRule type="containsText" dxfId="119" priority="66" operator="containsText" text="Non validé">
      <formula>NOT(ISERROR(SEARCH("Non validé",C25)))</formula>
    </cfRule>
    <cfRule type="containsText" dxfId="118" priority="67" operator="containsText" text="réserve">
      <formula>NOT(ISERROR(SEARCH("réserve",C25)))</formula>
    </cfRule>
    <cfRule type="endsWith" dxfId="117" priority="68" operator="endsWith" text="Validé">
      <formula>RIGHT(C25,LEN("Validé"))="Validé"</formula>
    </cfRule>
  </conditionalFormatting>
  <conditionalFormatting sqref="C27">
    <cfRule type="containsText" dxfId="116" priority="61" operator="containsText" text="Non contrôlé">
      <formula>NOT(ISERROR(SEARCH("Non contrôlé",C27)))</formula>
    </cfRule>
    <cfRule type="containsText" dxfId="115" priority="62" operator="containsText" text="Non validé">
      <formula>NOT(ISERROR(SEARCH("Non validé",C27)))</formula>
    </cfRule>
    <cfRule type="containsText" dxfId="114" priority="63" operator="containsText" text="réserve">
      <formula>NOT(ISERROR(SEARCH("réserve",C27)))</formula>
    </cfRule>
    <cfRule type="endsWith" dxfId="113" priority="64" operator="endsWith" text="Validé">
      <formula>RIGHT(C27,LEN("Validé"))="Validé"</formula>
    </cfRule>
  </conditionalFormatting>
  <conditionalFormatting sqref="C46:C48">
    <cfRule type="containsText" dxfId="112" priority="57" operator="containsText" text="Non contrôlé">
      <formula>NOT(ISERROR(SEARCH("Non contrôlé",C46)))</formula>
    </cfRule>
    <cfRule type="containsText" dxfId="111" priority="58" operator="containsText" text="Non validé">
      <formula>NOT(ISERROR(SEARCH("Non validé",C46)))</formula>
    </cfRule>
    <cfRule type="containsText" dxfId="110" priority="59" operator="containsText" text="réserve">
      <formula>NOT(ISERROR(SEARCH("réserve",C46)))</formula>
    </cfRule>
    <cfRule type="endsWith" dxfId="109" priority="60" operator="endsWith" text="Validé">
      <formula>RIGHT(C46,LEN("Validé"))="Validé"</formula>
    </cfRule>
  </conditionalFormatting>
  <conditionalFormatting sqref="C51:C52">
    <cfRule type="containsText" dxfId="108" priority="53" operator="containsText" text="Non contrôlé">
      <formula>NOT(ISERROR(SEARCH("Non contrôlé",C51)))</formula>
    </cfRule>
    <cfRule type="containsText" dxfId="107" priority="54" operator="containsText" text="Non validé">
      <formula>NOT(ISERROR(SEARCH("Non validé",C51)))</formula>
    </cfRule>
    <cfRule type="containsText" dxfId="106" priority="55" operator="containsText" text="réserve">
      <formula>NOT(ISERROR(SEARCH("réserve",C51)))</formula>
    </cfRule>
    <cfRule type="endsWith" dxfId="105" priority="56" operator="endsWith" text="Validé">
      <formula>RIGHT(C51,LEN("Validé"))="Validé"</formula>
    </cfRule>
  </conditionalFormatting>
  <conditionalFormatting sqref="C55:C56">
    <cfRule type="containsText" dxfId="104" priority="49" operator="containsText" text="Non contrôlé">
      <formula>NOT(ISERROR(SEARCH("Non contrôlé",C55)))</formula>
    </cfRule>
    <cfRule type="containsText" dxfId="103" priority="50" operator="containsText" text="Non validé">
      <formula>NOT(ISERROR(SEARCH("Non validé",C55)))</formula>
    </cfRule>
    <cfRule type="containsText" dxfId="102" priority="51" operator="containsText" text="réserve">
      <formula>NOT(ISERROR(SEARCH("réserve",C55)))</formula>
    </cfRule>
    <cfRule type="endsWith" dxfId="101" priority="52" operator="endsWith" text="Validé">
      <formula>RIGHT(C55,LEN("Validé"))="Validé"</formula>
    </cfRule>
  </conditionalFormatting>
  <conditionalFormatting sqref="C59">
    <cfRule type="containsText" dxfId="100" priority="45" operator="containsText" text="Non contrôlé">
      <formula>NOT(ISERROR(SEARCH("Non contrôlé",C59)))</formula>
    </cfRule>
    <cfRule type="containsText" dxfId="99" priority="46" operator="containsText" text="Non validé">
      <formula>NOT(ISERROR(SEARCH("Non validé",C59)))</formula>
    </cfRule>
    <cfRule type="containsText" dxfId="98" priority="47" operator="containsText" text="réserve">
      <formula>NOT(ISERROR(SEARCH("réserve",C59)))</formula>
    </cfRule>
    <cfRule type="endsWith" dxfId="97" priority="48" operator="endsWith" text="Validé">
      <formula>RIGHT(C59,LEN("Validé"))="Validé"</formula>
    </cfRule>
  </conditionalFormatting>
  <conditionalFormatting sqref="C61">
    <cfRule type="containsText" dxfId="96" priority="41" operator="containsText" text="Non contrôlé">
      <formula>NOT(ISERROR(SEARCH("Non contrôlé",C61)))</formula>
    </cfRule>
    <cfRule type="containsText" dxfId="95" priority="42" operator="containsText" text="Non validé">
      <formula>NOT(ISERROR(SEARCH("Non validé",C61)))</formula>
    </cfRule>
    <cfRule type="containsText" dxfId="94" priority="43" operator="containsText" text="réserve">
      <formula>NOT(ISERROR(SEARCH("réserve",C61)))</formula>
    </cfRule>
    <cfRule type="endsWith" dxfId="93" priority="44" operator="endsWith" text="Validé">
      <formula>RIGHT(C61,LEN("Validé"))="Validé"</formula>
    </cfRule>
  </conditionalFormatting>
  <conditionalFormatting sqref="H9">
    <cfRule type="containsText" dxfId="92" priority="141" operator="containsText" text="Non contrôlé">
      <formula>NOT(ISERROR(SEARCH("Non contrôlé",H9)))</formula>
    </cfRule>
    <cfRule type="containsText" dxfId="91" priority="142" operator="containsText" text="Non validé">
      <formula>NOT(ISERROR(SEARCH("Non validé",H9)))</formula>
    </cfRule>
    <cfRule type="containsText" dxfId="90" priority="143" operator="containsText" text="réserve">
      <formula>NOT(ISERROR(SEARCH("réserve",H9)))</formula>
    </cfRule>
    <cfRule type="endsWith" dxfId="89" priority="144" operator="endsWith" text="Validé">
      <formula>RIGHT(H9,LEN("Validé"))="Validé"</formula>
    </cfRule>
  </conditionalFormatting>
  <conditionalFormatting sqref="H14:H15">
    <cfRule type="containsText" dxfId="88" priority="137" operator="containsText" text="Non contrôlé">
      <formula>NOT(ISERROR(SEARCH("Non contrôlé",H14)))</formula>
    </cfRule>
    <cfRule type="containsText" dxfId="87" priority="138" operator="containsText" text="Non validé">
      <formula>NOT(ISERROR(SEARCH("Non validé",H14)))</formula>
    </cfRule>
    <cfRule type="containsText" dxfId="86" priority="139" operator="containsText" text="réserve">
      <formula>NOT(ISERROR(SEARCH("réserve",H14)))</formula>
    </cfRule>
    <cfRule type="endsWith" dxfId="85" priority="140" operator="endsWith" text="Validé">
      <formula>RIGHT(H14,LEN("Validé"))="Validé"</formula>
    </cfRule>
  </conditionalFormatting>
  <conditionalFormatting sqref="H18">
    <cfRule type="containsText" dxfId="84" priority="113" operator="containsText" text="Non contrôlé">
      <formula>NOT(ISERROR(SEARCH("Non contrôlé",H18)))</formula>
    </cfRule>
    <cfRule type="containsText" dxfId="83" priority="114" operator="containsText" text="Non validé">
      <formula>NOT(ISERROR(SEARCH("Non validé",H18)))</formula>
    </cfRule>
    <cfRule type="containsText" dxfId="82" priority="115" operator="containsText" text="réserve">
      <formula>NOT(ISERROR(SEARCH("réserve",H18)))</formula>
    </cfRule>
    <cfRule type="endsWith" dxfId="81" priority="116" operator="endsWith" text="Validé">
      <formula>RIGHT(H18,LEN("Validé"))="Validé"</formula>
    </cfRule>
  </conditionalFormatting>
  <conditionalFormatting sqref="H21:H22">
    <cfRule type="containsText" dxfId="80" priority="109" operator="containsText" text="Non contrôlé">
      <formula>NOT(ISERROR(SEARCH("Non contrôlé",H21)))</formula>
    </cfRule>
    <cfRule type="containsText" dxfId="79" priority="110" operator="containsText" text="Non validé">
      <formula>NOT(ISERROR(SEARCH("Non validé",H21)))</formula>
    </cfRule>
    <cfRule type="containsText" dxfId="78" priority="111" operator="containsText" text="réserve">
      <formula>NOT(ISERROR(SEARCH("réserve",H21)))</formula>
    </cfRule>
    <cfRule type="endsWith" dxfId="77" priority="112" operator="endsWith" text="Validé">
      <formula>RIGHT(H21,LEN("Validé"))="Validé"</formula>
    </cfRule>
  </conditionalFormatting>
  <conditionalFormatting sqref="H25">
    <cfRule type="containsText" dxfId="76" priority="105" operator="containsText" text="Non contrôlé">
      <formula>NOT(ISERROR(SEARCH("Non contrôlé",H25)))</formula>
    </cfRule>
    <cfRule type="containsText" dxfId="75" priority="106" operator="containsText" text="Non validé">
      <formula>NOT(ISERROR(SEARCH("Non validé",H25)))</formula>
    </cfRule>
    <cfRule type="containsText" dxfId="74" priority="107" operator="containsText" text="réserve">
      <formula>NOT(ISERROR(SEARCH("réserve",H25)))</formula>
    </cfRule>
    <cfRule type="endsWith" dxfId="73" priority="108" operator="endsWith" text="Validé">
      <formula>RIGHT(H25,LEN("Validé"))="Validé"</formula>
    </cfRule>
  </conditionalFormatting>
  <conditionalFormatting sqref="H27">
    <cfRule type="containsText" dxfId="72" priority="101" operator="containsText" text="Non contrôlé">
      <formula>NOT(ISERROR(SEARCH("Non contrôlé",H27)))</formula>
    </cfRule>
    <cfRule type="containsText" dxfId="71" priority="102" operator="containsText" text="Non validé">
      <formula>NOT(ISERROR(SEARCH("Non validé",H27)))</formula>
    </cfRule>
    <cfRule type="containsText" dxfId="70" priority="103" operator="containsText" text="réserve">
      <formula>NOT(ISERROR(SEARCH("réserve",H27)))</formula>
    </cfRule>
    <cfRule type="endsWith" dxfId="69" priority="104" operator="endsWith" text="Validé">
      <formula>RIGHT(H27,LEN("Validé"))="Validé"</formula>
    </cfRule>
  </conditionalFormatting>
  <conditionalFormatting sqref="H46:H48">
    <cfRule type="containsText" dxfId="68" priority="37" operator="containsText" text="Non contrôlé">
      <formula>NOT(ISERROR(SEARCH("Non contrôlé",H46)))</formula>
    </cfRule>
    <cfRule type="containsText" dxfId="67" priority="38" operator="containsText" text="Non validé">
      <formula>NOT(ISERROR(SEARCH("Non validé",H46)))</formula>
    </cfRule>
    <cfRule type="containsText" dxfId="66" priority="39" operator="containsText" text="réserve">
      <formula>NOT(ISERROR(SEARCH("réserve",H46)))</formula>
    </cfRule>
    <cfRule type="endsWith" dxfId="65" priority="40" operator="endsWith" text="Validé">
      <formula>RIGHT(H46,LEN("Validé"))="Validé"</formula>
    </cfRule>
  </conditionalFormatting>
  <conditionalFormatting sqref="H51:H52">
    <cfRule type="containsText" dxfId="64" priority="33" operator="containsText" text="Non contrôlé">
      <formula>NOT(ISERROR(SEARCH("Non contrôlé",H51)))</formula>
    </cfRule>
    <cfRule type="containsText" dxfId="63" priority="34" operator="containsText" text="Non validé">
      <formula>NOT(ISERROR(SEARCH("Non validé",H51)))</formula>
    </cfRule>
    <cfRule type="containsText" dxfId="62" priority="35" operator="containsText" text="réserve">
      <formula>NOT(ISERROR(SEARCH("réserve",H51)))</formula>
    </cfRule>
    <cfRule type="endsWith" dxfId="61" priority="36" operator="endsWith" text="Validé">
      <formula>RIGHT(H51,LEN("Validé"))="Validé"</formula>
    </cfRule>
  </conditionalFormatting>
  <conditionalFormatting sqref="H55:H56">
    <cfRule type="containsText" dxfId="60" priority="29" operator="containsText" text="Non contrôlé">
      <formula>NOT(ISERROR(SEARCH("Non contrôlé",H55)))</formula>
    </cfRule>
    <cfRule type="containsText" dxfId="59" priority="30" operator="containsText" text="Non validé">
      <formula>NOT(ISERROR(SEARCH("Non validé",H55)))</formula>
    </cfRule>
    <cfRule type="containsText" dxfId="58" priority="31" operator="containsText" text="réserve">
      <formula>NOT(ISERROR(SEARCH("réserve",H55)))</formula>
    </cfRule>
    <cfRule type="endsWith" dxfId="57" priority="32" operator="endsWith" text="Validé">
      <formula>RIGHT(H55,LEN("Validé"))="Validé"</formula>
    </cfRule>
  </conditionalFormatting>
  <conditionalFormatting sqref="H59">
    <cfRule type="containsText" dxfId="56" priority="25" operator="containsText" text="Non contrôlé">
      <formula>NOT(ISERROR(SEARCH("Non contrôlé",H59)))</formula>
    </cfRule>
    <cfRule type="containsText" dxfId="55" priority="26" operator="containsText" text="Non validé">
      <formula>NOT(ISERROR(SEARCH("Non validé",H59)))</formula>
    </cfRule>
    <cfRule type="containsText" dxfId="54" priority="27" operator="containsText" text="réserve">
      <formula>NOT(ISERROR(SEARCH("réserve",H59)))</formula>
    </cfRule>
    <cfRule type="endsWith" dxfId="53" priority="28" operator="endsWith" text="Validé">
      <formula>RIGHT(H59,LEN("Validé"))="Validé"</formula>
    </cfRule>
  </conditionalFormatting>
  <conditionalFormatting sqref="H61">
    <cfRule type="containsText" dxfId="52" priority="21" operator="containsText" text="Non contrôlé">
      <formula>NOT(ISERROR(SEARCH("Non contrôlé",H61)))</formula>
    </cfRule>
    <cfRule type="containsText" dxfId="51" priority="22" operator="containsText" text="Non validé">
      <formula>NOT(ISERROR(SEARCH("Non validé",H61)))</formula>
    </cfRule>
    <cfRule type="containsText" dxfId="50" priority="23" operator="containsText" text="réserve">
      <formula>NOT(ISERROR(SEARCH("réserve",H61)))</formula>
    </cfRule>
    <cfRule type="endsWith" dxfId="49" priority="24" operator="endsWith" text="Validé">
      <formula>RIGHT(H61,LEN("Validé"))="Validé"</formula>
    </cfRule>
  </conditionalFormatting>
  <conditionalFormatting sqref="N14:N15">
    <cfRule type="containsText" dxfId="48" priority="97" operator="containsText" text="Non contrôlé">
      <formula>NOT(ISERROR(SEARCH("Non contrôlé",N14)))</formula>
    </cfRule>
    <cfRule type="containsText" dxfId="47" priority="98" operator="containsText" text="Non validé">
      <formula>NOT(ISERROR(SEARCH("Non validé",N14)))</formula>
    </cfRule>
    <cfRule type="containsText" dxfId="46" priority="99" operator="containsText" text="réserve">
      <formula>NOT(ISERROR(SEARCH("réserve",N14)))</formula>
    </cfRule>
    <cfRule type="endsWith" dxfId="45" priority="100" operator="endsWith" text="Validé">
      <formula>RIGHT(N14,LEN("Validé"))="Validé"</formula>
    </cfRule>
  </conditionalFormatting>
  <conditionalFormatting sqref="N18">
    <cfRule type="containsText" dxfId="44" priority="93" operator="containsText" text="Non contrôlé">
      <formula>NOT(ISERROR(SEARCH("Non contrôlé",N18)))</formula>
    </cfRule>
    <cfRule type="containsText" dxfId="43" priority="94" operator="containsText" text="Non validé">
      <formula>NOT(ISERROR(SEARCH("Non validé",N18)))</formula>
    </cfRule>
    <cfRule type="containsText" dxfId="42" priority="95" operator="containsText" text="réserve">
      <formula>NOT(ISERROR(SEARCH("réserve",N18)))</formula>
    </cfRule>
    <cfRule type="endsWith" dxfId="41" priority="96" operator="endsWith" text="Validé">
      <formula>RIGHT(N18,LEN("Validé"))="Validé"</formula>
    </cfRule>
  </conditionalFormatting>
  <conditionalFormatting sqref="N21:N22">
    <cfRule type="containsText" dxfId="40" priority="89" operator="containsText" text="Non contrôlé">
      <formula>NOT(ISERROR(SEARCH("Non contrôlé",N21)))</formula>
    </cfRule>
    <cfRule type="containsText" dxfId="39" priority="90" operator="containsText" text="Non validé">
      <formula>NOT(ISERROR(SEARCH("Non validé",N21)))</formula>
    </cfRule>
    <cfRule type="containsText" dxfId="38" priority="91" operator="containsText" text="réserve">
      <formula>NOT(ISERROR(SEARCH("réserve",N21)))</formula>
    </cfRule>
    <cfRule type="endsWith" dxfId="37" priority="92" operator="endsWith" text="Validé">
      <formula>RIGHT(N21,LEN("Validé"))="Validé"</formula>
    </cfRule>
  </conditionalFormatting>
  <conditionalFormatting sqref="N25">
    <cfRule type="containsText" dxfId="36" priority="85" operator="containsText" text="Non contrôlé">
      <formula>NOT(ISERROR(SEARCH("Non contrôlé",N25)))</formula>
    </cfRule>
    <cfRule type="containsText" dxfId="35" priority="86" operator="containsText" text="Non validé">
      <formula>NOT(ISERROR(SEARCH("Non validé",N25)))</formula>
    </cfRule>
    <cfRule type="containsText" dxfId="34" priority="87" operator="containsText" text="réserve">
      <formula>NOT(ISERROR(SEARCH("réserve",N25)))</formula>
    </cfRule>
    <cfRule type="endsWith" dxfId="33" priority="88" operator="endsWith" text="Validé">
      <formula>RIGHT(N25,LEN("Validé"))="Validé"</formula>
    </cfRule>
  </conditionalFormatting>
  <conditionalFormatting sqref="N27">
    <cfRule type="containsText" dxfId="32" priority="81" operator="containsText" text="Non contrôlé">
      <formula>NOT(ISERROR(SEARCH("Non contrôlé",N27)))</formula>
    </cfRule>
    <cfRule type="containsText" dxfId="31" priority="82" operator="containsText" text="Non validé">
      <formula>NOT(ISERROR(SEARCH("Non validé",N27)))</formula>
    </cfRule>
    <cfRule type="containsText" dxfId="30" priority="83" operator="containsText" text="réserve">
      <formula>NOT(ISERROR(SEARCH("réserve",N27)))</formula>
    </cfRule>
    <cfRule type="endsWith" dxfId="29" priority="84" operator="endsWith" text="Validé">
      <formula>RIGHT(N27,LEN("Validé"))="Validé"</formula>
    </cfRule>
  </conditionalFormatting>
  <conditionalFormatting sqref="N46:N48">
    <cfRule type="containsText" dxfId="28" priority="17" operator="containsText" text="Non contrôlé">
      <formula>NOT(ISERROR(SEARCH("Non contrôlé",N46)))</formula>
    </cfRule>
    <cfRule type="containsText" dxfId="27" priority="18" operator="containsText" text="Non validé">
      <formula>NOT(ISERROR(SEARCH("Non validé",N46)))</formula>
    </cfRule>
    <cfRule type="containsText" dxfId="26" priority="19" operator="containsText" text="réserve">
      <formula>NOT(ISERROR(SEARCH("réserve",N46)))</formula>
    </cfRule>
    <cfRule type="endsWith" dxfId="25" priority="20" operator="endsWith" text="Validé">
      <formula>RIGHT(N46,LEN("Validé"))="Validé"</formula>
    </cfRule>
  </conditionalFormatting>
  <conditionalFormatting sqref="N51:N52">
    <cfRule type="containsText" dxfId="24" priority="13" operator="containsText" text="Non contrôlé">
      <formula>NOT(ISERROR(SEARCH("Non contrôlé",N51)))</formula>
    </cfRule>
    <cfRule type="containsText" dxfId="23" priority="14" operator="containsText" text="Non validé">
      <formula>NOT(ISERROR(SEARCH("Non validé",N51)))</formula>
    </cfRule>
    <cfRule type="containsText" dxfId="22" priority="15" operator="containsText" text="réserve">
      <formula>NOT(ISERROR(SEARCH("réserve",N51)))</formula>
    </cfRule>
    <cfRule type="endsWith" dxfId="21" priority="16" operator="endsWith" text="Validé">
      <formula>RIGHT(N51,LEN("Validé"))="Validé"</formula>
    </cfRule>
  </conditionalFormatting>
  <conditionalFormatting sqref="N55:N56">
    <cfRule type="containsText" dxfId="20" priority="9" operator="containsText" text="Non contrôlé">
      <formula>NOT(ISERROR(SEARCH("Non contrôlé",N55)))</formula>
    </cfRule>
    <cfRule type="containsText" dxfId="19" priority="10" operator="containsText" text="Non validé">
      <formula>NOT(ISERROR(SEARCH("Non validé",N55)))</formula>
    </cfRule>
    <cfRule type="containsText" dxfId="18" priority="11" operator="containsText" text="réserve">
      <formula>NOT(ISERROR(SEARCH("réserve",N55)))</formula>
    </cfRule>
    <cfRule type="endsWith" dxfId="17" priority="12" operator="endsWith" text="Validé">
      <formula>RIGHT(N55,LEN("Validé"))="Validé"</formula>
    </cfRule>
  </conditionalFormatting>
  <conditionalFormatting sqref="N59">
    <cfRule type="containsText" dxfId="16" priority="5" operator="containsText" text="Non contrôlé">
      <formula>NOT(ISERROR(SEARCH("Non contrôlé",N59)))</formula>
    </cfRule>
    <cfRule type="containsText" dxfId="15" priority="6" operator="containsText" text="Non validé">
      <formula>NOT(ISERROR(SEARCH("Non validé",N59)))</formula>
    </cfRule>
    <cfRule type="containsText" dxfId="14" priority="7" operator="containsText" text="réserve">
      <formula>NOT(ISERROR(SEARCH("réserve",N59)))</formula>
    </cfRule>
    <cfRule type="endsWith" dxfId="13" priority="8" operator="endsWith" text="Validé">
      <formula>RIGHT(N59,LEN("Validé"))="Validé"</formula>
    </cfRule>
  </conditionalFormatting>
  <conditionalFormatting sqref="N61">
    <cfRule type="containsText" dxfId="12" priority="1" operator="containsText" text="Non contrôlé">
      <formula>NOT(ISERROR(SEARCH("Non contrôlé",N61)))</formula>
    </cfRule>
    <cfRule type="containsText" dxfId="11" priority="2" operator="containsText" text="Non validé">
      <formula>NOT(ISERROR(SEARCH("Non validé",N61)))</formula>
    </cfRule>
    <cfRule type="containsText" dxfId="10" priority="3" operator="containsText" text="réserve">
      <formula>NOT(ISERROR(SEARCH("réserve",N61)))</formula>
    </cfRule>
    <cfRule type="endsWith" dxfId="9"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#REF!</xm:f>
          </x14:formula1>
          <xm:sqref>D3 I3 O3 O32 I32 D32</xm:sqref>
        </x14:dataValidation>
        <x14:dataValidation type="list" allowBlank="1" showInputMessage="1" showErrorMessage="1" xr:uid="{A72F386D-CEF7-4736-A4B9-2A447989D5E9}">
          <x14:formula1>
            <xm:f>#REF!</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5" customWidth="1"/>
    <col min="2" max="2" width="13.87890625" style="80" customWidth="1"/>
    <col min="3" max="3" width="8.3515625" style="80" customWidth="1"/>
    <col min="4" max="4" width="14.3515625" style="80" customWidth="1"/>
    <col min="5" max="5" width="3.87890625" style="80" customWidth="1"/>
    <col min="6" max="6" width="14.3515625" style="80" customWidth="1"/>
    <col min="7" max="7" width="3.87890625" style="80" customWidth="1"/>
    <col min="8" max="8" width="9.52734375" style="80" customWidth="1"/>
    <col min="9" max="9" width="9.3515625" style="80" customWidth="1"/>
    <col min="10" max="10" width="16" style="80" customWidth="1"/>
    <col min="11" max="11" width="3.87890625" style="80" customWidth="1"/>
    <col min="12" max="12" width="14.3515625" style="80" customWidth="1"/>
    <col min="13" max="13" width="3.87890625" style="80" customWidth="1"/>
    <col min="14" max="14" width="7.1171875" style="80" customWidth="1"/>
    <col min="15" max="15" width="8.41015625" style="80" customWidth="1"/>
    <col min="16" max="16" width="17.41015625" style="80" customWidth="1"/>
    <col min="17" max="17" width="3.87890625" style="80" customWidth="1"/>
    <col min="18" max="18" width="14.3515625" style="80" customWidth="1"/>
    <col min="19" max="19" width="3.87890625" style="80" customWidth="1"/>
    <col min="20" max="20" width="6.64453125" style="80" customWidth="1"/>
    <col min="21" max="21" width="8.41015625" style="80" customWidth="1"/>
    <col min="22" max="22" width="2.64453125" style="5" customWidth="1"/>
    <col min="23" max="23" width="11.41015625" style="5" hidden="1" customWidth="1"/>
    <col min="24" max="16384" width="11.41015625" style="5" hidden="1"/>
  </cols>
  <sheetData>
    <row r="1" spans="1:22" ht="9.9499999999999993" customHeight="1" thickBot="1" x14ac:dyDescent="0.45">
      <c r="A1" s="80"/>
      <c r="V1" s="80"/>
    </row>
    <row r="2" spans="1:22" ht="15.7" thickBot="1" x14ac:dyDescent="0.45">
      <c r="A2" s="80"/>
      <c r="B2" s="482" t="s">
        <v>53</v>
      </c>
      <c r="C2" s="483"/>
      <c r="D2" s="483"/>
      <c r="E2" s="483"/>
      <c r="F2" s="483"/>
      <c r="G2" s="483"/>
      <c r="H2" s="483"/>
      <c r="I2" s="483"/>
      <c r="J2" s="483"/>
      <c r="K2" s="483"/>
      <c r="L2" s="483"/>
      <c r="M2" s="483"/>
      <c r="N2" s="483"/>
      <c r="O2" s="483"/>
      <c r="P2" s="483"/>
      <c r="Q2" s="483"/>
      <c r="R2" s="483"/>
      <c r="S2" s="483"/>
      <c r="T2" s="483"/>
      <c r="U2" s="484"/>
      <c r="V2" s="80"/>
    </row>
    <row r="3" spans="1:22" ht="16.5" customHeight="1" x14ac:dyDescent="0.4">
      <c r="A3" s="80"/>
      <c r="B3" s="485" t="s">
        <v>54</v>
      </c>
      <c r="C3" s="486"/>
      <c r="D3" s="486"/>
      <c r="E3" s="486"/>
      <c r="F3" s="486"/>
      <c r="G3" s="486"/>
      <c r="H3" s="486"/>
      <c r="I3" s="486"/>
      <c r="J3" s="487"/>
      <c r="K3" s="487"/>
      <c r="L3" s="487"/>
      <c r="M3" s="487"/>
      <c r="N3" s="487"/>
      <c r="O3" s="487"/>
      <c r="P3" s="487"/>
      <c r="Q3" s="487"/>
      <c r="R3" s="487"/>
      <c r="S3" s="487"/>
      <c r="T3" s="487"/>
      <c r="U3" s="488"/>
      <c r="V3" s="80"/>
    </row>
    <row r="4" spans="1:22" ht="16.5" customHeight="1" thickBot="1" x14ac:dyDescent="0.45">
      <c r="A4" s="80"/>
      <c r="B4" s="489" t="s">
        <v>55</v>
      </c>
      <c r="C4" s="490"/>
      <c r="D4" s="490"/>
      <c r="E4" s="490"/>
      <c r="F4" s="490"/>
      <c r="G4" s="490"/>
      <c r="H4" s="490"/>
      <c r="I4" s="490"/>
      <c r="J4" s="491"/>
      <c r="K4" s="491"/>
      <c r="L4" s="491"/>
      <c r="M4" s="491"/>
      <c r="N4" s="491"/>
      <c r="O4" s="491"/>
      <c r="P4" s="491"/>
      <c r="Q4" s="491"/>
      <c r="R4" s="491"/>
      <c r="S4" s="491"/>
      <c r="T4" s="491"/>
      <c r="U4" s="492"/>
      <c r="V4" s="80"/>
    </row>
    <row r="5" spans="1:22" ht="9.9499999999999993" customHeight="1" x14ac:dyDescent="0.4">
      <c r="A5" s="80"/>
      <c r="B5" s="6"/>
      <c r="C5" s="6"/>
      <c r="D5" s="6"/>
      <c r="E5" s="6"/>
      <c r="F5" s="6"/>
      <c r="G5" s="6"/>
      <c r="H5" s="6"/>
      <c r="I5" s="6"/>
      <c r="J5" s="7"/>
      <c r="K5" s="7"/>
      <c r="L5" s="7"/>
      <c r="M5" s="7"/>
      <c r="N5" s="7"/>
      <c r="O5" s="7"/>
      <c r="P5" s="7"/>
      <c r="Q5" s="7"/>
      <c r="R5" s="7"/>
      <c r="S5" s="7"/>
      <c r="T5" s="7"/>
      <c r="U5" s="7"/>
      <c r="V5" s="80"/>
    </row>
    <row r="6" spans="1:22" ht="13.7" hidden="1" x14ac:dyDescent="0.4">
      <c r="A6" s="80"/>
      <c r="B6" s="97" t="s">
        <v>63</v>
      </c>
      <c r="C6" s="82"/>
      <c r="N6" s="85"/>
      <c r="P6" s="86"/>
      <c r="Q6" s="9"/>
      <c r="R6" s="10"/>
      <c r="S6" s="10"/>
      <c r="T6" s="81"/>
      <c r="V6" s="80"/>
    </row>
    <row r="7" spans="1:22" ht="15" customHeight="1" x14ac:dyDescent="0.4">
      <c r="A7" s="80"/>
      <c r="B7" s="508" t="s">
        <v>64</v>
      </c>
      <c r="C7" s="508"/>
      <c r="D7" s="508"/>
      <c r="E7" s="508"/>
      <c r="F7" s="508"/>
      <c r="G7" s="508"/>
      <c r="H7" s="508"/>
      <c r="I7" s="508"/>
      <c r="J7" s="508"/>
      <c r="K7" s="508"/>
      <c r="L7" s="508"/>
      <c r="M7" s="508"/>
      <c r="N7" s="508"/>
      <c r="O7" s="508"/>
      <c r="P7" s="508"/>
      <c r="Q7" s="8"/>
      <c r="R7" s="505"/>
      <c r="S7" s="505"/>
      <c r="V7" s="80"/>
    </row>
    <row r="8" spans="1:22" ht="15" customHeight="1" x14ac:dyDescent="0.4">
      <c r="A8" s="80"/>
      <c r="B8" s="87"/>
      <c r="C8" s="87"/>
      <c r="H8" s="88"/>
      <c r="I8" s="88"/>
      <c r="P8" s="89"/>
      <c r="Q8" s="89"/>
      <c r="R8" s="89"/>
      <c r="V8" s="80"/>
    </row>
    <row r="9" spans="1:22" ht="15" customHeight="1" x14ac:dyDescent="0.4">
      <c r="A9" s="80"/>
      <c r="B9" s="477" t="s">
        <v>65</v>
      </c>
      <c r="C9" s="477"/>
      <c r="D9" s="480" t="s">
        <v>66</v>
      </c>
      <c r="F9" s="479" t="s">
        <v>67</v>
      </c>
      <c r="H9" s="88"/>
      <c r="I9" s="88"/>
      <c r="J9" s="493" t="s">
        <v>65</v>
      </c>
      <c r="K9" s="494"/>
      <c r="L9" s="495"/>
      <c r="M9" s="493" t="s">
        <v>66</v>
      </c>
      <c r="N9" s="495"/>
      <c r="P9" s="479" t="s">
        <v>67</v>
      </c>
      <c r="Q9" s="89"/>
      <c r="V9" s="80"/>
    </row>
    <row r="10" spans="1:22" ht="15" customHeight="1" x14ac:dyDescent="0.4">
      <c r="A10" s="80"/>
      <c r="B10" s="478"/>
      <c r="C10" s="478"/>
      <c r="D10" s="481"/>
      <c r="F10" s="479"/>
      <c r="H10" s="88"/>
      <c r="I10" s="88"/>
      <c r="J10" s="496"/>
      <c r="K10" s="497"/>
      <c r="L10" s="498"/>
      <c r="M10" s="496"/>
      <c r="N10" s="498"/>
      <c r="P10" s="479"/>
      <c r="Q10" s="89"/>
      <c r="V10" s="80"/>
    </row>
    <row r="11" spans="1:22" ht="17.25" customHeight="1" x14ac:dyDescent="0.4">
      <c r="A11" s="80"/>
      <c r="B11" s="91" t="s">
        <v>23</v>
      </c>
      <c r="C11" s="58"/>
      <c r="D11" s="103" t="e">
        <f>IF(C11="Oui",10,IF(#REF!=0,"",ROUND(#REF!/#REF!*10,1)))</f>
        <v>#REF!</v>
      </c>
      <c r="E11" s="92" t="s">
        <v>68</v>
      </c>
      <c r="F11" s="101" t="str">
        <f>IFERROR(IF(#REF!&gt;=0,D11*(1-SUM(#REF!))*10,100),"")</f>
        <v/>
      </c>
      <c r="H11" s="88"/>
      <c r="I11" s="88"/>
      <c r="J11" s="510" t="s">
        <v>36</v>
      </c>
      <c r="K11" s="511"/>
      <c r="L11" s="15"/>
      <c r="M11" s="514" t="e">
        <f>IF(L11="Oui",10,IF(#REF!=0,"",ROUND(#REF!/#REF!*10,1)))</f>
        <v>#REF!</v>
      </c>
      <c r="N11" s="514"/>
      <c r="O11" s="92" t="s">
        <v>68</v>
      </c>
      <c r="P11" s="101" t="str">
        <f>IFERROR(IF(#REF!&gt;=0,M11*(1-SUM(#REF!))*10,100),"")</f>
        <v/>
      </c>
      <c r="Q11" s="89"/>
      <c r="V11" s="80"/>
    </row>
    <row r="12" spans="1:22" ht="14.25" customHeight="1" x14ac:dyDescent="0.4">
      <c r="A12" s="80"/>
      <c r="B12" s="93" t="s">
        <v>24</v>
      </c>
      <c r="C12" s="15"/>
      <c r="D12" s="102" t="e">
        <f>IF(C12="Oui",10,IF(#REF!=0,"",ROUND(#REF!/#REF!*10,1)))</f>
        <v>#REF!</v>
      </c>
      <c r="E12" s="92" t="s">
        <v>68</v>
      </c>
      <c r="F12" s="101" t="str">
        <f>IFERROR(IF(#REF!&gt;=0,D12*(1-SUM(#REF!))*10,100),"")</f>
        <v/>
      </c>
      <c r="H12" s="88"/>
      <c r="I12" s="88"/>
      <c r="J12" s="515" t="s">
        <v>37</v>
      </c>
      <c r="K12" s="516"/>
      <c r="L12" s="15"/>
      <c r="M12" s="514" t="e">
        <f>IF(L12="Oui",10,IF(#REF!=0,"",ROUND(#REF!/#REF!*10,1)))</f>
        <v>#REF!</v>
      </c>
      <c r="N12" s="514"/>
      <c r="O12" s="92" t="s">
        <v>68</v>
      </c>
      <c r="P12" s="101" t="str">
        <f>IFERROR(IF(#REF!&gt;=0,M12*(1-SUM(#REF!))*10,100),"")</f>
        <v/>
      </c>
      <c r="Q12" s="89"/>
      <c r="V12" s="80"/>
    </row>
    <row r="13" spans="1:22" s="80" customFormat="1" ht="15" customHeight="1" x14ac:dyDescent="0.4">
      <c r="B13" s="93" t="s">
        <v>25</v>
      </c>
      <c r="C13" s="15"/>
      <c r="D13" s="102" t="e">
        <f>IF(C13="Oui",10,IF(#REF!=0,"",ROUND(#REF!/#REF!*10,1)))</f>
        <v>#REF!</v>
      </c>
      <c r="E13" s="92" t="s">
        <v>68</v>
      </c>
      <c r="F13" s="101" t="str">
        <f>IFERROR(IF(#REF!&gt;=0,D13*(1-SUM(#REF!))*10,100),"")</f>
        <v/>
      </c>
      <c r="H13" s="88"/>
      <c r="I13" s="88"/>
      <c r="J13" s="515" t="s">
        <v>38</v>
      </c>
      <c r="K13" s="516"/>
      <c r="L13" s="15"/>
      <c r="M13" s="514" t="e">
        <f>IF(L13="Oui",10,IF(#REF!=0,"",ROUND(#REF!/#REF!*10,1)))</f>
        <v>#REF!</v>
      </c>
      <c r="N13" s="514"/>
      <c r="O13" s="92" t="s">
        <v>68</v>
      </c>
      <c r="P13" s="101" t="str">
        <f>IFERROR(IF(#REF!&gt;=0,M13*(1-SUM(#REF!))*10,100),"")</f>
        <v/>
      </c>
      <c r="Q13" s="89"/>
    </row>
    <row r="14" spans="1:22" s="80" customFormat="1" ht="15" customHeight="1" x14ac:dyDescent="0.4">
      <c r="B14" s="93" t="s">
        <v>33</v>
      </c>
      <c r="C14" s="15"/>
      <c r="D14" s="102" t="e">
        <f>IF(C14="Oui",10,IF(#REF!=0,"",ROUND(#REF!/#REF!*10,1)))</f>
        <v>#REF!</v>
      </c>
      <c r="E14" s="92" t="s">
        <v>68</v>
      </c>
      <c r="F14" s="101" t="str">
        <f>IFERROR(IF(#REF!&gt;=0,D14*(1-SUM(#REF!))*10,100),"")</f>
        <v/>
      </c>
      <c r="H14" s="88"/>
      <c r="I14" s="88"/>
      <c r="J14" s="515" t="s">
        <v>39</v>
      </c>
      <c r="K14" s="516"/>
      <c r="L14" s="15"/>
      <c r="M14" s="514" t="e">
        <f>IF(L14="Oui",10,IF(#REF!=0,"",ROUND(#REF!/#REF!*10,1)))</f>
        <v>#REF!</v>
      </c>
      <c r="N14" s="514"/>
      <c r="O14" s="92" t="s">
        <v>68</v>
      </c>
      <c r="P14" s="101" t="str">
        <f>IFERROR(IF(#REF!&gt;=0,M14*(1-SUM(#REF!))*10,100),"")</f>
        <v/>
      </c>
      <c r="Q14" s="89"/>
    </row>
    <row r="15" spans="1:22" s="80" customFormat="1" ht="15" customHeight="1" x14ac:dyDescent="0.4">
      <c r="B15" s="93" t="s">
        <v>34</v>
      </c>
      <c r="C15" s="15"/>
      <c r="D15" s="102" t="e">
        <f>IF(C15="Oui",10,IF(#REF!=0,"",ROUND(#REF!/#REF!*10,1)))</f>
        <v>#REF!</v>
      </c>
      <c r="E15" s="92" t="s">
        <v>68</v>
      </c>
      <c r="F15" s="101" t="str">
        <f>IFERROR(IF(#REF!&gt;=0,D15*(1-SUM(#REF!))*10,100),"")</f>
        <v/>
      </c>
      <c r="H15" s="88"/>
      <c r="I15" s="88"/>
      <c r="J15" s="515" t="s">
        <v>40</v>
      </c>
      <c r="K15" s="516"/>
      <c r="L15" s="15"/>
      <c r="M15" s="514" t="e">
        <f>IF(L15="Oui",10,IF(#REF!=0,"",ROUND(#REF!/#REF!*10,1)))</f>
        <v>#REF!</v>
      </c>
      <c r="N15" s="514"/>
      <c r="O15" s="92" t="s">
        <v>68</v>
      </c>
      <c r="P15" s="101" t="str">
        <f>IFERROR(IF(#REF!&gt;=0,M15*(1-SUM(#REF!))*10,100),"")</f>
        <v/>
      </c>
      <c r="Q15" s="89"/>
    </row>
    <row r="16" spans="1:22" s="80" customFormat="1" ht="15" customHeight="1" x14ac:dyDescent="0.4">
      <c r="B16" s="93" t="s">
        <v>35</v>
      </c>
      <c r="C16" s="15"/>
      <c r="D16" s="102" t="e">
        <f>IF(C16="Oui",10,IF(#REF!=0,"",ROUND(#REF!/#REF!*10,1)))</f>
        <v>#REF!</v>
      </c>
      <c r="E16" s="92" t="s">
        <v>68</v>
      </c>
      <c r="F16" s="101" t="str">
        <f>IFERROR(IF(#REF!&gt;=0,D16*(1-SUM(#REF!))*10,100),"")</f>
        <v/>
      </c>
      <c r="J16" s="515" t="s">
        <v>41</v>
      </c>
      <c r="K16" s="516"/>
      <c r="L16" s="15"/>
      <c r="M16" s="512" t="e">
        <f>IF(L16="Oui",10,IF(#REF!=0,"",ROUND(#REF!/#REF!*10,1)))</f>
        <v>#REF!</v>
      </c>
      <c r="N16" s="513"/>
      <c r="O16" s="92" t="s">
        <v>68</v>
      </c>
      <c r="P16" s="101" t="str">
        <f>IFERROR(IF(#REF!&gt;=0,M16*(1-SUM(#REF!))*10,100),"")</f>
        <v/>
      </c>
      <c r="Q16" s="89"/>
    </row>
    <row r="17" spans="1:22" s="80" customFormat="1" ht="15" customHeight="1" x14ac:dyDescent="0.4"/>
    <row r="18" spans="1:22" ht="15" customHeight="1" x14ac:dyDescent="0.4">
      <c r="A18" s="80"/>
      <c r="B18" s="84" t="s">
        <v>69</v>
      </c>
      <c r="T18" s="11"/>
      <c r="V18" s="80"/>
    </row>
    <row r="19" spans="1:22" ht="15" customHeight="1" x14ac:dyDescent="0.4">
      <c r="A19" s="80"/>
      <c r="B19" s="84" t="s">
        <v>70</v>
      </c>
      <c r="T19" s="11"/>
      <c r="V19" s="80"/>
    </row>
    <row r="20" spans="1:22" ht="15.75" customHeight="1" x14ac:dyDescent="0.4">
      <c r="A20" s="80"/>
      <c r="B20" s="509" t="s">
        <v>71</v>
      </c>
      <c r="C20" s="509"/>
      <c r="D20" s="509"/>
      <c r="E20" s="509"/>
      <c r="F20" s="509"/>
      <c r="G20" s="509"/>
      <c r="H20" s="509"/>
      <c r="I20" s="509"/>
      <c r="J20" s="509"/>
      <c r="K20" s="509"/>
      <c r="L20" s="509"/>
      <c r="M20" s="509"/>
      <c r="N20" s="509"/>
      <c r="O20" s="509"/>
      <c r="P20" s="509"/>
      <c r="Q20" s="509"/>
      <c r="R20" s="509"/>
      <c r="S20" s="509"/>
      <c r="V20" s="80"/>
    </row>
    <row r="21" spans="1:22" s="90" customFormat="1" ht="15.75" customHeight="1" x14ac:dyDescent="0.4">
      <c r="A21" s="80"/>
      <c r="B21" s="80"/>
      <c r="C21" s="80"/>
      <c r="D21" s="506" t="s">
        <v>72</v>
      </c>
      <c r="E21" s="506"/>
      <c r="F21" s="506"/>
      <c r="G21" s="506"/>
      <c r="H21" s="506"/>
      <c r="I21" s="506"/>
      <c r="J21" s="506"/>
      <c r="K21" s="506"/>
      <c r="L21" s="506"/>
      <c r="M21" s="506"/>
      <c r="N21" s="506"/>
      <c r="O21" s="83"/>
      <c r="P21" s="17"/>
      <c r="Q21" s="9"/>
      <c r="R21" s="507" t="str">
        <f>IF(P21="","",IF(P21="Non validé",0.1,0))</f>
        <v/>
      </c>
      <c r="S21" s="507"/>
      <c r="T21" s="80"/>
      <c r="U21" s="80"/>
      <c r="V21" s="80"/>
    </row>
    <row r="22" spans="1:22" s="90" customFormat="1" ht="15" customHeight="1" x14ac:dyDescent="0.4">
      <c r="A22" s="80"/>
      <c r="B22" s="80"/>
      <c r="C22" s="80"/>
      <c r="D22" s="80"/>
      <c r="E22" s="80"/>
      <c r="F22" s="80"/>
      <c r="G22" s="80"/>
      <c r="H22" s="80"/>
      <c r="I22" s="80"/>
      <c r="J22" s="80"/>
      <c r="K22" s="80"/>
      <c r="L22" s="80"/>
      <c r="M22" s="12"/>
      <c r="N22" s="10"/>
      <c r="O22" s="80"/>
      <c r="P22" s="13"/>
      <c r="Q22" s="9"/>
      <c r="R22" s="94"/>
      <c r="S22" s="94"/>
      <c r="T22" s="80"/>
      <c r="U22" s="80"/>
      <c r="V22" s="80"/>
    </row>
    <row r="23" spans="1:22" s="90" customFormat="1" ht="11.25" customHeight="1" x14ac:dyDescent="0.4">
      <c r="A23" s="80"/>
      <c r="B23" s="80"/>
      <c r="C23" s="499" t="s">
        <v>209</v>
      </c>
      <c r="D23" s="500"/>
      <c r="E23" s="500"/>
      <c r="F23" s="500"/>
      <c r="G23" s="501"/>
      <c r="H23" s="15"/>
      <c r="I23" s="102" t="e">
        <f>IF(H23="Oui",10,IF(#REF!=0,"",ROUND(#REF!/#REF!*10,1)))</f>
        <v>#REF!</v>
      </c>
      <c r="J23" s="93" t="s">
        <v>23</v>
      </c>
      <c r="K23" s="92" t="s">
        <v>68</v>
      </c>
      <c r="L23" s="101" t="str">
        <f>IFERROR(IF(#REF!&gt;=0,I23*(1-SUM(R21))*10,100),"")</f>
        <v/>
      </c>
      <c r="M23" s="12"/>
      <c r="N23" s="10"/>
      <c r="O23" s="80"/>
      <c r="P23" s="13"/>
      <c r="Q23" s="9"/>
      <c r="R23" s="94"/>
      <c r="S23" s="80"/>
      <c r="T23" s="80"/>
      <c r="U23" s="80"/>
      <c r="V23" s="80"/>
    </row>
    <row r="24" spans="1:22" s="90" customFormat="1" ht="13.5" customHeight="1" x14ac:dyDescent="0.4">
      <c r="A24" s="80"/>
      <c r="B24" s="80"/>
      <c r="C24" s="502" t="s">
        <v>73</v>
      </c>
      <c r="D24" s="503"/>
      <c r="E24" s="503"/>
      <c r="F24" s="503"/>
      <c r="G24" s="504"/>
      <c r="H24" s="15"/>
      <c r="I24" s="102" t="e">
        <f>IF(H24="Oui",10,IF(#REF!=0,"",ROUND(#REF!/#REF!*10,1)))</f>
        <v>#REF!</v>
      </c>
      <c r="J24" s="93" t="s">
        <v>24</v>
      </c>
      <c r="K24" s="92" t="s">
        <v>68</v>
      </c>
      <c r="L24" s="101" t="str">
        <f>IFERROR(IF(#REF!&gt;=0,I24*(1-SUM(R21))*10,100),"")</f>
        <v/>
      </c>
      <c r="M24" s="12"/>
      <c r="N24" s="10"/>
      <c r="O24" s="80"/>
      <c r="P24" s="13"/>
      <c r="Q24" s="9"/>
      <c r="R24" s="94"/>
      <c r="S24" s="80"/>
      <c r="T24" s="80"/>
      <c r="U24" s="80"/>
      <c r="V24" s="80"/>
    </row>
    <row r="25" spans="1:22" s="80" customFormat="1" ht="13.5" customHeight="1" x14ac:dyDescent="0.4">
      <c r="C25" s="502" t="s">
        <v>73</v>
      </c>
      <c r="D25" s="503"/>
      <c r="E25" s="503"/>
      <c r="F25" s="503"/>
      <c r="G25" s="504"/>
      <c r="H25" s="15"/>
      <c r="I25" s="102" t="e">
        <f>IF(H25="Oui",10,IF(#REF!=0,"",ROUND(#REF!/#REF!*10,1)))</f>
        <v>#REF!</v>
      </c>
      <c r="J25" s="93" t="s">
        <v>25</v>
      </c>
      <c r="K25" s="92" t="s">
        <v>68</v>
      </c>
      <c r="L25" s="101" t="str">
        <f>IFERROR(IF(#REF!&gt;=0,I25*(1-SUM(R21))*10,100),"")</f>
        <v/>
      </c>
      <c r="M25" s="10"/>
      <c r="N25" s="10"/>
      <c r="O25" s="10"/>
      <c r="P25" s="13"/>
      <c r="Q25" s="9"/>
      <c r="R25" s="94"/>
      <c r="S25" s="10"/>
    </row>
    <row r="26" spans="1:22" s="80" customFormat="1" ht="13.5" customHeight="1" x14ac:dyDescent="0.4">
      <c r="D26" s="95"/>
      <c r="E26" s="95"/>
      <c r="F26" s="95"/>
      <c r="G26" s="95"/>
      <c r="H26" s="95"/>
      <c r="I26" s="95"/>
      <c r="J26" s="95"/>
      <c r="K26" s="95"/>
      <c r="L26" s="95"/>
      <c r="M26" s="95"/>
      <c r="N26" s="95"/>
      <c r="O26" s="95"/>
      <c r="P26" s="10"/>
      <c r="Q26" s="10"/>
      <c r="R26" s="10"/>
      <c r="S26" s="10"/>
    </row>
    <row r="27" spans="1:22" s="80" customFormat="1" ht="13.5" customHeight="1" x14ac:dyDescent="0.4">
      <c r="A27" s="5"/>
    </row>
    <row r="28" spans="1:22" ht="13.5" customHeight="1" x14ac:dyDescent="0.4">
      <c r="V28" s="80"/>
    </row>
    <row r="29" spans="1:22" s="80" customFormat="1" ht="13.5" customHeight="1" x14ac:dyDescent="0.4">
      <c r="A29" s="5"/>
    </row>
    <row r="30" spans="1:22" x14ac:dyDescent="0.4"/>
    <row r="31" spans="1:22" x14ac:dyDescent="0.4"/>
    <row r="32" spans="1:22" x14ac:dyDescent="0.4"/>
    <row r="33" x14ac:dyDescent="0.4"/>
    <row r="34"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row r="61" x14ac:dyDescent="0.4"/>
    <row r="62" x14ac:dyDescent="0.4"/>
    <row r="63" x14ac:dyDescent="0.4"/>
    <row r="64" x14ac:dyDescent="0.4"/>
    <row r="65" x14ac:dyDescent="0.4"/>
    <row r="66" x14ac:dyDescent="0.4"/>
    <row r="67" x14ac:dyDescent="0.4"/>
    <row r="68" x14ac:dyDescent="0.4"/>
    <row r="69" x14ac:dyDescent="0.4"/>
    <row r="70" x14ac:dyDescent="0.4"/>
    <row r="71" x14ac:dyDescent="0.4"/>
    <row r="72" x14ac:dyDescent="0.4"/>
    <row r="73" x14ac:dyDescent="0.4"/>
    <row r="74" x14ac:dyDescent="0.4"/>
    <row r="75" x14ac:dyDescent="0.4"/>
    <row r="76" x14ac:dyDescent="0.4"/>
    <row r="77" x14ac:dyDescent="0.4"/>
    <row r="78" x14ac:dyDescent="0.4"/>
    <row r="79" x14ac:dyDescent="0.4"/>
    <row r="80" x14ac:dyDescent="0.4"/>
    <row r="81" x14ac:dyDescent="0.4"/>
    <row r="82" x14ac:dyDescent="0.4"/>
    <row r="83" x14ac:dyDescent="0.4"/>
    <row r="84" x14ac:dyDescent="0.4"/>
    <row r="85" x14ac:dyDescent="0.4"/>
    <row r="86" x14ac:dyDescent="0.4"/>
    <row r="87" x14ac:dyDescent="0.4"/>
    <row r="88" x14ac:dyDescent="0.4"/>
    <row r="89" x14ac:dyDescent="0.4"/>
    <row r="90" x14ac:dyDescent="0.4"/>
    <row r="91" x14ac:dyDescent="0.4"/>
    <row r="92" x14ac:dyDescent="0.4"/>
    <row r="93" x14ac:dyDescent="0.4"/>
    <row r="94" x14ac:dyDescent="0.4"/>
    <row r="95" x14ac:dyDescent="0.4"/>
    <row r="96" x14ac:dyDescent="0.4"/>
    <row r="97" x14ac:dyDescent="0.4"/>
    <row r="98" x14ac:dyDescent="0.4"/>
    <row r="99" x14ac:dyDescent="0.4"/>
    <row r="100" x14ac:dyDescent="0.4"/>
    <row r="101" x14ac:dyDescent="0.4"/>
    <row r="102" x14ac:dyDescent="0.4"/>
    <row r="103" x14ac:dyDescent="0.4"/>
    <row r="104" x14ac:dyDescent="0.4"/>
    <row r="105" x14ac:dyDescent="0.4"/>
    <row r="106" x14ac:dyDescent="0.4"/>
    <row r="107" x14ac:dyDescent="0.4"/>
    <row r="108" x14ac:dyDescent="0.4"/>
    <row r="109" x14ac:dyDescent="0.4"/>
    <row r="110" x14ac:dyDescent="0.4"/>
    <row r="111" x14ac:dyDescent="0.4"/>
    <row r="112" x14ac:dyDescent="0.4"/>
    <row r="113" x14ac:dyDescent="0.4"/>
    <row r="114" x14ac:dyDescent="0.4"/>
    <row r="115" x14ac:dyDescent="0.4"/>
    <row r="116" x14ac:dyDescent="0.4"/>
    <row r="117" x14ac:dyDescent="0.4"/>
    <row r="118" x14ac:dyDescent="0.4"/>
    <row r="119" x14ac:dyDescent="0.4"/>
    <row r="120" x14ac:dyDescent="0.4"/>
    <row r="121" x14ac:dyDescent="0.4"/>
    <row r="122" x14ac:dyDescent="0.4"/>
    <row r="123" x14ac:dyDescent="0.4"/>
    <row r="124" x14ac:dyDescent="0.4"/>
    <row r="125" x14ac:dyDescent="0.4"/>
    <row r="126" x14ac:dyDescent="0.4"/>
    <row r="127" x14ac:dyDescent="0.4"/>
    <row r="128" x14ac:dyDescent="0.4"/>
    <row r="129" x14ac:dyDescent="0.4"/>
    <row r="130" x14ac:dyDescent="0.4"/>
    <row r="131" x14ac:dyDescent="0.4"/>
    <row r="132" x14ac:dyDescent="0.4"/>
    <row r="133" x14ac:dyDescent="0.4"/>
    <row r="134" x14ac:dyDescent="0.4"/>
    <row r="135" x14ac:dyDescent="0.4"/>
    <row r="136" x14ac:dyDescent="0.4"/>
    <row r="137" x14ac:dyDescent="0.4"/>
    <row r="138" x14ac:dyDescent="0.4"/>
    <row r="139" x14ac:dyDescent="0.4"/>
    <row r="140" x14ac:dyDescent="0.4"/>
    <row r="141" x14ac:dyDescent="0.4"/>
    <row r="142" x14ac:dyDescent="0.4"/>
    <row r="143" x14ac:dyDescent="0.4"/>
    <row r="144" x14ac:dyDescent="0.4"/>
    <row r="145" x14ac:dyDescent="0.4"/>
    <row r="146" x14ac:dyDescent="0.4"/>
    <row r="147" x14ac:dyDescent="0.4"/>
    <row r="148" x14ac:dyDescent="0.4"/>
    <row r="149" x14ac:dyDescent="0.4"/>
    <row r="150" x14ac:dyDescent="0.4"/>
    <row r="151" x14ac:dyDescent="0.4"/>
    <row r="152" x14ac:dyDescent="0.4"/>
    <row r="153" x14ac:dyDescent="0.4"/>
    <row r="154" x14ac:dyDescent="0.4"/>
    <row r="155" x14ac:dyDescent="0.4"/>
  </sheetData>
  <mergeCells count="31">
    <mergeCell ref="J16:K16"/>
    <mergeCell ref="J15:K15"/>
    <mergeCell ref="J14:K14"/>
    <mergeCell ref="J13:K13"/>
    <mergeCell ref="J12:K12"/>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B9:C10"/>
    <mergeCell ref="F9:F10"/>
    <mergeCell ref="D9:D10"/>
    <mergeCell ref="B2:U2"/>
    <mergeCell ref="B3:I3"/>
    <mergeCell ref="J3:U3"/>
    <mergeCell ref="B4:I4"/>
    <mergeCell ref="J4:U4"/>
    <mergeCell ref="J9:L10"/>
    <mergeCell ref="P9:P10"/>
  </mergeCells>
  <phoneticPr fontId="8" type="noConversion"/>
  <conditionalFormatting sqref="P21">
    <cfRule type="containsText" dxfId="8" priority="14" operator="containsText" text="Non validé">
      <formula>NOT(ISERROR(SEARCH("Non validé",P21)))</formula>
    </cfRule>
    <cfRule type="containsText" dxfId="7" priority="15" operator="containsText" text="réserve">
      <formula>NOT(ISERROR(SEARCH("réserve",P21)))</formula>
    </cfRule>
    <cfRule type="containsText" dxfId="6"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9" customWidth="1"/>
    <col min="2" max="2" width="13.87890625" style="9" customWidth="1"/>
    <col min="3" max="3" width="8.3515625" style="9" customWidth="1"/>
    <col min="4" max="4" width="14.3515625" style="9" customWidth="1"/>
    <col min="5" max="5" width="3.87890625" style="9" customWidth="1"/>
    <col min="6" max="6" width="14.3515625" style="9" customWidth="1"/>
    <col min="7" max="7" width="3.87890625" style="9" customWidth="1"/>
    <col min="8" max="8" width="9.52734375" style="9" customWidth="1"/>
    <col min="9" max="9" width="9.3515625" style="9" customWidth="1"/>
    <col min="10" max="10" width="16" style="9" customWidth="1"/>
    <col min="11" max="11" width="3.87890625" style="9" customWidth="1"/>
    <col min="12" max="12" width="14.3515625" style="9" customWidth="1"/>
    <col min="13" max="13" width="3.87890625" style="9" customWidth="1"/>
    <col min="14" max="14" width="7.1171875" style="9" customWidth="1"/>
    <col min="15" max="15" width="8.41015625" style="9" customWidth="1"/>
    <col min="16" max="16" width="17.41015625" style="9" customWidth="1"/>
    <col min="17" max="17" width="3.87890625" style="9" customWidth="1"/>
    <col min="18" max="18" width="14.3515625" style="9" customWidth="1"/>
    <col min="19" max="19" width="3.87890625" style="9" customWidth="1"/>
    <col min="20" max="20" width="6.64453125" style="9" customWidth="1"/>
    <col min="21" max="21" width="8.41015625" style="9" customWidth="1"/>
    <col min="22" max="22" width="2.64453125" style="9" customWidth="1"/>
    <col min="23" max="23" width="11.41015625" style="14" hidden="1" customWidth="1"/>
    <col min="24" max="16384" width="11.41015625" style="14" hidden="1"/>
  </cols>
  <sheetData>
    <row r="1" spans="2:21" ht="9.9499999999999993" customHeight="1" thickBot="1" x14ac:dyDescent="0.45"/>
    <row r="2" spans="2:21" ht="15.7" thickBot="1" x14ac:dyDescent="0.45">
      <c r="B2" s="526" t="s">
        <v>83</v>
      </c>
      <c r="C2" s="527"/>
      <c r="D2" s="527"/>
      <c r="E2" s="527"/>
      <c r="F2" s="527"/>
      <c r="G2" s="527"/>
      <c r="H2" s="527"/>
      <c r="I2" s="527"/>
      <c r="J2" s="527"/>
      <c r="K2" s="527"/>
      <c r="L2" s="527"/>
      <c r="M2" s="527"/>
      <c r="N2" s="527"/>
      <c r="O2" s="527"/>
      <c r="P2" s="527"/>
      <c r="Q2" s="527"/>
      <c r="R2" s="527"/>
      <c r="S2" s="527"/>
      <c r="T2" s="527"/>
      <c r="U2" s="528"/>
    </row>
    <row r="3" spans="2:21" ht="16.5" customHeight="1" x14ac:dyDescent="0.4">
      <c r="B3" s="529" t="s">
        <v>54</v>
      </c>
      <c r="C3" s="530"/>
      <c r="D3" s="530"/>
      <c r="E3" s="530"/>
      <c r="F3" s="530"/>
      <c r="G3" s="530"/>
      <c r="H3" s="530"/>
      <c r="I3" s="530"/>
      <c r="J3" s="487" t="str">
        <f>IF(SYNTHESE_SCL!P6="","",SYNTHESE_SCL!P6)</f>
        <v/>
      </c>
      <c r="K3" s="487"/>
      <c r="L3" s="487"/>
      <c r="M3" s="487"/>
      <c r="N3" s="487"/>
      <c r="O3" s="487"/>
      <c r="P3" s="487"/>
      <c r="Q3" s="487"/>
      <c r="R3" s="487"/>
      <c r="S3" s="487"/>
      <c r="T3" s="487"/>
      <c r="U3" s="488"/>
    </row>
    <row r="4" spans="2:21" ht="16.5" customHeight="1" thickBot="1" x14ac:dyDescent="0.45">
      <c r="B4" s="531" t="s">
        <v>55</v>
      </c>
      <c r="C4" s="532"/>
      <c r="D4" s="532"/>
      <c r="E4" s="532"/>
      <c r="F4" s="532"/>
      <c r="G4" s="532"/>
      <c r="H4" s="532"/>
      <c r="I4" s="532"/>
      <c r="J4" s="491" t="str">
        <f>IF(SYNTHESE_SCL!E6="","",SYNTHESE_SCL!E6)</f>
        <v/>
      </c>
      <c r="K4" s="491"/>
      <c r="L4" s="491"/>
      <c r="M4" s="491"/>
      <c r="N4" s="491"/>
      <c r="O4" s="491"/>
      <c r="P4" s="491"/>
      <c r="Q4" s="491"/>
      <c r="R4" s="491"/>
      <c r="S4" s="491"/>
      <c r="T4" s="491"/>
      <c r="U4" s="492"/>
    </row>
    <row r="5" spans="2:21" ht="9.9499999999999993" customHeight="1" x14ac:dyDescent="0.4">
      <c r="B5" s="6"/>
      <c r="C5" s="6"/>
      <c r="D5" s="6"/>
      <c r="E5" s="6"/>
      <c r="F5" s="6"/>
      <c r="G5" s="6"/>
      <c r="H5" s="6"/>
      <c r="I5" s="6"/>
      <c r="J5" s="7"/>
      <c r="K5" s="7"/>
      <c r="L5" s="7"/>
      <c r="M5" s="7"/>
      <c r="N5" s="7"/>
      <c r="O5" s="7"/>
      <c r="P5" s="7"/>
      <c r="Q5" s="7"/>
      <c r="R5" s="7"/>
      <c r="S5" s="7"/>
      <c r="T5" s="7"/>
      <c r="U5" s="7"/>
    </row>
    <row r="6" spans="2:21" ht="16" thickBot="1" x14ac:dyDescent="0.45">
      <c r="B6" s="533" t="s">
        <v>56</v>
      </c>
      <c r="C6" s="533"/>
      <c r="D6" s="533"/>
      <c r="E6" s="533"/>
      <c r="F6" s="533"/>
      <c r="G6" s="533"/>
      <c r="H6" s="533"/>
      <c r="I6" s="533"/>
      <c r="J6" s="533"/>
      <c r="K6" s="533"/>
      <c r="L6" s="533"/>
      <c r="M6" s="533"/>
      <c r="N6" s="533"/>
      <c r="O6" s="533"/>
      <c r="P6" s="533"/>
      <c r="Q6" s="96"/>
      <c r="R6" s="534" t="s">
        <v>57</v>
      </c>
      <c r="S6" s="534"/>
      <c r="T6" s="228"/>
      <c r="U6" s="246" t="s">
        <v>205</v>
      </c>
    </row>
    <row r="7" spans="2:21" ht="15" customHeight="1" thickBot="1" x14ac:dyDescent="0.45">
      <c r="B7" s="229" t="s">
        <v>22</v>
      </c>
      <c r="C7" s="230"/>
      <c r="D7" s="231"/>
      <c r="E7" s="231"/>
      <c r="F7" s="231"/>
      <c r="G7" s="231"/>
      <c r="H7" s="231"/>
      <c r="I7" s="231"/>
      <c r="J7" s="231"/>
      <c r="K7" s="231"/>
      <c r="L7" s="231"/>
      <c r="M7" s="231"/>
      <c r="N7" s="232" t="s">
        <v>58</v>
      </c>
      <c r="O7" s="233"/>
      <c r="P7" s="250"/>
      <c r="R7" s="535" t="str">
        <f>IF(P7="","",IF(P7="Non validé",0.1,0))</f>
        <v/>
      </c>
      <c r="S7" s="536"/>
      <c r="U7" s="246"/>
    </row>
    <row r="8" spans="2:21" ht="15" customHeight="1" thickBot="1" x14ac:dyDescent="0.45">
      <c r="B8" s="234"/>
      <c r="C8" s="234"/>
      <c r="U8" s="246"/>
    </row>
    <row r="9" spans="2:21" ht="15" customHeight="1" x14ac:dyDescent="0.4">
      <c r="B9" s="234"/>
      <c r="C9" s="234"/>
      <c r="F9" s="235"/>
      <c r="G9" s="235"/>
      <c r="H9" s="235"/>
      <c r="I9" s="235"/>
      <c r="J9" s="235"/>
      <c r="K9" s="235"/>
      <c r="L9" s="235"/>
      <c r="M9" s="235"/>
      <c r="N9" s="236" t="s">
        <v>59</v>
      </c>
      <c r="O9" s="233"/>
      <c r="P9" s="251"/>
      <c r="R9" s="507" t="str">
        <f>IF(P9="","",IF(P9="Non validé",0.1,0))</f>
        <v/>
      </c>
      <c r="S9" s="507"/>
      <c r="U9" s="246"/>
    </row>
    <row r="10" spans="2:21" ht="15" customHeight="1" x14ac:dyDescent="0.4">
      <c r="B10" s="234"/>
      <c r="C10" s="234"/>
      <c r="N10" s="236" t="s">
        <v>60</v>
      </c>
      <c r="O10" s="233"/>
      <c r="P10" s="252"/>
      <c r="R10" s="507" t="str">
        <f>IF(P10="","",IF(P10="Non validé",0.1,0))</f>
        <v/>
      </c>
      <c r="S10" s="507"/>
      <c r="U10" s="246" t="s">
        <v>206</v>
      </c>
    </row>
    <row r="11" spans="2:21" ht="17.25" customHeight="1" thickBot="1" x14ac:dyDescent="0.45">
      <c r="B11" s="234"/>
      <c r="C11" s="234"/>
      <c r="D11" s="537" t="s">
        <v>61</v>
      </c>
      <c r="E11" s="537"/>
      <c r="F11" s="537"/>
      <c r="G11" s="537"/>
      <c r="H11" s="537"/>
      <c r="I11" s="537"/>
      <c r="J11" s="537"/>
      <c r="K11" s="537"/>
      <c r="L11" s="537"/>
      <c r="M11" s="537"/>
      <c r="N11" s="537"/>
      <c r="O11" s="233"/>
      <c r="P11" s="253"/>
      <c r="R11" s="507" t="str">
        <f>IF(P11="","",IF(P11="Non validé",0.1,0))</f>
        <v/>
      </c>
      <c r="S11" s="507"/>
      <c r="U11" s="246"/>
    </row>
    <row r="12" spans="2:21" ht="14.25" customHeight="1" x14ac:dyDescent="0.4">
      <c r="B12" s="234"/>
      <c r="C12" s="234"/>
      <c r="D12" s="537"/>
      <c r="E12" s="537"/>
      <c r="F12" s="537"/>
      <c r="G12" s="537"/>
      <c r="H12" s="537"/>
      <c r="I12" s="537"/>
      <c r="J12" s="537"/>
      <c r="K12" s="537"/>
      <c r="L12" s="537"/>
      <c r="M12" s="537"/>
      <c r="N12" s="537"/>
      <c r="O12" s="233"/>
      <c r="P12" s="233"/>
      <c r="Q12" s="233"/>
      <c r="R12" s="237"/>
      <c r="S12" s="237"/>
      <c r="U12" s="246"/>
    </row>
    <row r="13" spans="2:21" s="9" customFormat="1" ht="15" customHeight="1" x14ac:dyDescent="0.4">
      <c r="J13" s="238" t="s">
        <v>62</v>
      </c>
      <c r="Q13" s="40"/>
      <c r="R13" s="239"/>
      <c r="S13" s="237"/>
      <c r="U13" s="246"/>
    </row>
    <row r="14" spans="2:21" s="9" customFormat="1" ht="15" customHeight="1" x14ac:dyDescent="0.4">
      <c r="J14" s="517"/>
      <c r="K14" s="518"/>
      <c r="L14" s="518"/>
      <c r="M14" s="518"/>
      <c r="N14" s="518"/>
      <c r="O14" s="518"/>
      <c r="P14" s="518"/>
      <c r="Q14" s="518"/>
      <c r="R14" s="518"/>
      <c r="S14" s="519"/>
      <c r="U14" s="246"/>
    </row>
    <row r="15" spans="2:21" s="9" customFormat="1" ht="15" customHeight="1" x14ac:dyDescent="0.4">
      <c r="J15" s="520"/>
      <c r="K15" s="521"/>
      <c r="L15" s="521"/>
      <c r="M15" s="521"/>
      <c r="N15" s="521"/>
      <c r="O15" s="521"/>
      <c r="P15" s="521"/>
      <c r="Q15" s="521"/>
      <c r="R15" s="521"/>
      <c r="S15" s="522"/>
      <c r="U15" s="246"/>
    </row>
    <row r="16" spans="2:21" s="9" customFormat="1" ht="15" customHeight="1" x14ac:dyDescent="0.4">
      <c r="J16" s="520"/>
      <c r="K16" s="521"/>
      <c r="L16" s="521"/>
      <c r="M16" s="521"/>
      <c r="N16" s="521"/>
      <c r="O16" s="521"/>
      <c r="P16" s="521"/>
      <c r="Q16" s="521"/>
      <c r="R16" s="521"/>
      <c r="S16" s="522"/>
      <c r="U16" s="246"/>
    </row>
    <row r="17" spans="1:22" s="9" customFormat="1" ht="15" customHeight="1" x14ac:dyDescent="0.4">
      <c r="J17" s="523"/>
      <c r="K17" s="524"/>
      <c r="L17" s="524"/>
      <c r="M17" s="524"/>
      <c r="N17" s="524"/>
      <c r="O17" s="524"/>
      <c r="P17" s="524"/>
      <c r="Q17" s="524"/>
      <c r="R17" s="524"/>
      <c r="S17" s="525"/>
      <c r="U17" s="246"/>
    </row>
    <row r="18" spans="1:22" ht="15" customHeight="1" x14ac:dyDescent="0.4">
      <c r="C18" s="234"/>
      <c r="N18" s="240"/>
      <c r="P18" s="241"/>
      <c r="R18" s="10"/>
      <c r="S18" s="10"/>
      <c r="T18" s="11"/>
      <c r="U18" s="246"/>
    </row>
    <row r="19" spans="1:22" ht="15" customHeight="1" x14ac:dyDescent="0.4">
      <c r="B19" s="242" t="s">
        <v>63</v>
      </c>
      <c r="C19" s="234"/>
      <c r="N19" s="240"/>
      <c r="P19" s="241"/>
      <c r="R19" s="10"/>
      <c r="S19" s="10"/>
      <c r="T19" s="11"/>
      <c r="U19" s="246"/>
    </row>
    <row r="20" spans="1:22" ht="15.75" customHeight="1" x14ac:dyDescent="0.4">
      <c r="B20" s="533" t="s">
        <v>64</v>
      </c>
      <c r="C20" s="533"/>
      <c r="D20" s="533"/>
      <c r="E20" s="533"/>
      <c r="F20" s="533"/>
      <c r="G20" s="533"/>
      <c r="H20" s="533"/>
      <c r="I20" s="533"/>
      <c r="J20" s="533"/>
      <c r="K20" s="533"/>
      <c r="L20" s="533"/>
      <c r="M20" s="533"/>
      <c r="N20" s="533"/>
      <c r="O20" s="533"/>
      <c r="P20" s="533"/>
      <c r="Q20" s="96"/>
      <c r="R20" s="538"/>
      <c r="S20" s="538"/>
      <c r="U20" s="246"/>
    </row>
    <row r="21" spans="1:22" s="246" customFormat="1" ht="15.75" customHeight="1" x14ac:dyDescent="0.4">
      <c r="A21" s="9"/>
      <c r="B21" s="243"/>
      <c r="C21" s="243"/>
      <c r="D21" s="9"/>
      <c r="E21" s="9"/>
      <c r="F21" s="9"/>
      <c r="G21" s="9"/>
      <c r="H21" s="244"/>
      <c r="I21" s="244"/>
      <c r="J21" s="9"/>
      <c r="K21" s="9"/>
      <c r="L21" s="9"/>
      <c r="M21" s="9"/>
      <c r="N21" s="9"/>
      <c r="O21" s="9"/>
      <c r="P21" s="245"/>
      <c r="Q21" s="245"/>
      <c r="R21" s="245"/>
      <c r="S21" s="9"/>
      <c r="T21" s="9"/>
      <c r="U21" s="9"/>
      <c r="V21" s="9"/>
    </row>
    <row r="22" spans="1:22" s="246" customFormat="1" ht="15" customHeight="1" x14ac:dyDescent="0.4">
      <c r="A22" s="9"/>
      <c r="B22" s="539" t="s">
        <v>208</v>
      </c>
      <c r="C22" s="539"/>
      <c r="D22" s="541" t="s">
        <v>66</v>
      </c>
      <c r="E22" s="9"/>
      <c r="F22" s="543" t="s">
        <v>67</v>
      </c>
      <c r="G22" s="9"/>
      <c r="H22" s="244"/>
      <c r="I22" s="244"/>
      <c r="J22" s="544" t="s">
        <v>65</v>
      </c>
      <c r="K22" s="545"/>
      <c r="L22" s="546"/>
      <c r="M22" s="544" t="s">
        <v>66</v>
      </c>
      <c r="N22" s="546"/>
      <c r="O22" s="9"/>
      <c r="P22" s="543" t="s">
        <v>67</v>
      </c>
      <c r="Q22" s="245"/>
      <c r="R22" s="9"/>
      <c r="S22" s="9"/>
      <c r="T22" s="9"/>
      <c r="U22" s="9"/>
      <c r="V22" s="9"/>
    </row>
    <row r="23" spans="1:22" s="246" customFormat="1" ht="11.25" customHeight="1" x14ac:dyDescent="0.4">
      <c r="A23" s="9"/>
      <c r="B23" s="540"/>
      <c r="C23" s="540"/>
      <c r="D23" s="542"/>
      <c r="E23" s="9"/>
      <c r="F23" s="543"/>
      <c r="G23" s="9"/>
      <c r="H23" s="244"/>
      <c r="I23" s="244"/>
      <c r="J23" s="547"/>
      <c r="K23" s="548"/>
      <c r="L23" s="549"/>
      <c r="M23" s="547"/>
      <c r="N23" s="549"/>
      <c r="O23" s="9"/>
      <c r="P23" s="543"/>
      <c r="Q23" s="245"/>
      <c r="R23" s="9"/>
      <c r="S23" s="9"/>
      <c r="T23" s="9"/>
      <c r="U23" s="9"/>
      <c r="V23" s="9"/>
    </row>
    <row r="24" spans="1:22" s="246" customFormat="1" ht="13.5" customHeight="1" x14ac:dyDescent="0.4">
      <c r="A24" s="9"/>
      <c r="B24" s="247" t="s">
        <v>23</v>
      </c>
      <c r="C24" s="255"/>
      <c r="D24" s="103" t="e">
        <f>IF(C24="Oui",10,IF(#REF!=0,"",ROUND(#REF!/#REF!*10,1)))</f>
        <v>#REF!</v>
      </c>
      <c r="E24" s="248" t="s">
        <v>68</v>
      </c>
      <c r="F24" s="101" t="str">
        <f>IFERROR(IF(#REF!&gt;=0,D24*(1-SUM($R$7:$S$11))*10,100),"")</f>
        <v/>
      </c>
      <c r="G24" s="9"/>
      <c r="H24" s="244"/>
      <c r="I24" s="244"/>
      <c r="J24" s="550" t="s">
        <v>36</v>
      </c>
      <c r="K24" s="551"/>
      <c r="L24" s="254"/>
      <c r="M24" s="514" t="e">
        <f>IF(L24="Oui",10,IF(#REF!=0,"",ROUND(#REF!/#REF!*10,1)))</f>
        <v>#REF!</v>
      </c>
      <c r="N24" s="514"/>
      <c r="O24" s="248" t="s">
        <v>68</v>
      </c>
      <c r="P24" s="101" t="str">
        <f>IFERROR(IF(#REF!&gt;=0,M24*(1-SUM($R$7:$R$11))*10,100),"")</f>
        <v/>
      </c>
      <c r="Q24" s="245"/>
      <c r="R24" s="9"/>
      <c r="S24" s="9"/>
      <c r="T24" s="9"/>
      <c r="U24" s="9"/>
      <c r="V24" s="9"/>
    </row>
    <row r="25" spans="1:22" s="9" customFormat="1" ht="13.5" customHeight="1" x14ac:dyDescent="0.4">
      <c r="B25" s="249" t="s">
        <v>24</v>
      </c>
      <c r="C25" s="254"/>
      <c r="D25" s="102" t="e">
        <f>IF(C25="Oui",10,IF(#REF!=0,"",ROUND(#REF!/#REF!*10,1)))</f>
        <v>#REF!</v>
      </c>
      <c r="E25" s="248" t="s">
        <v>68</v>
      </c>
      <c r="F25" s="101" t="str">
        <f>IFERROR(IF(#REF!&gt;=0,D25*(1-SUM($R$7:$R$11))*10,100),"")</f>
        <v/>
      </c>
      <c r="H25" s="244"/>
      <c r="I25" s="244"/>
      <c r="J25" s="552" t="s">
        <v>37</v>
      </c>
      <c r="K25" s="553"/>
      <c r="L25" s="254"/>
      <c r="M25" s="514" t="e">
        <f>IF(L25="Oui",10,IF(#REF!=0,"",ROUND(#REF!/#REF!*10,1)))</f>
        <v>#REF!</v>
      </c>
      <c r="N25" s="514"/>
      <c r="O25" s="248" t="s">
        <v>68</v>
      </c>
      <c r="P25" s="101" t="str">
        <f>IFERROR(IF(#REF!&gt;=0,M25*(1-SUM($R$7:$R$11))*10,100),"")</f>
        <v/>
      </c>
      <c r="Q25" s="245"/>
    </row>
    <row r="26" spans="1:22" s="9" customFormat="1" ht="13.5" customHeight="1" x14ac:dyDescent="0.4">
      <c r="B26" s="249" t="s">
        <v>25</v>
      </c>
      <c r="C26" s="254"/>
      <c r="D26" s="102" t="e">
        <f>IF(C26="Oui",10,IF(#REF!=0,"",ROUND(#REF!/#REF!*10,1)))</f>
        <v>#REF!</v>
      </c>
      <c r="E26" s="248" t="s">
        <v>68</v>
      </c>
      <c r="F26" s="101" t="str">
        <f>IFERROR(IF(#REF!&gt;=0,D26*(1-SUM($R$7:$R$11))*10,100),"")</f>
        <v/>
      </c>
      <c r="H26" s="244"/>
      <c r="I26" s="244"/>
      <c r="J26" s="552" t="s">
        <v>38</v>
      </c>
      <c r="K26" s="553"/>
      <c r="L26" s="254"/>
      <c r="M26" s="514" t="e">
        <f>IF(L26="Oui",10,IF(#REF!=0,"",ROUND(#REF!/#REF!*10,1)))</f>
        <v>#REF!</v>
      </c>
      <c r="N26" s="514"/>
      <c r="O26" s="248" t="s">
        <v>68</v>
      </c>
      <c r="P26" s="101" t="str">
        <f>IFERROR(IF(#REF!&gt;=0,M26*(1-SUM($R$7:$R$11))*10,100),"")</f>
        <v/>
      </c>
      <c r="Q26" s="245"/>
    </row>
    <row r="27" spans="1:22" s="9" customFormat="1" ht="13.5" customHeight="1" x14ac:dyDescent="0.4">
      <c r="B27" s="249" t="s">
        <v>33</v>
      </c>
      <c r="C27" s="254"/>
      <c r="D27" s="102" t="e">
        <f>IF(C27="Oui",10,IF(#REF!=0,"",ROUND(#REF!/#REF!*10,1)))</f>
        <v>#REF!</v>
      </c>
      <c r="E27" s="248" t="s">
        <v>68</v>
      </c>
      <c r="F27" s="101" t="str">
        <f>IFERROR(IF(#REF!&gt;=0,D27*(1-SUM($R$7:$R$11))*10,100),"")</f>
        <v/>
      </c>
      <c r="H27" s="244"/>
      <c r="I27" s="244"/>
      <c r="J27" s="552" t="s">
        <v>39</v>
      </c>
      <c r="K27" s="553"/>
      <c r="L27" s="254"/>
      <c r="M27" s="514" t="e">
        <f>IF(L27="Oui",10,IF(#REF!=0,"",ROUND(#REF!/#REF!*10,1)))</f>
        <v>#REF!</v>
      </c>
      <c r="N27" s="514"/>
      <c r="O27" s="248" t="s">
        <v>68</v>
      </c>
      <c r="P27" s="101" t="str">
        <f>IFERROR(IF(#REF!&gt;=0,M27*(1-SUM($R$7:$R$11))*10,100),"")</f>
        <v/>
      </c>
      <c r="Q27" s="245"/>
    </row>
    <row r="28" spans="1:22" ht="13.5" customHeight="1" x14ac:dyDescent="0.4">
      <c r="B28" s="249" t="s">
        <v>34</v>
      </c>
      <c r="C28" s="254"/>
      <c r="D28" s="102" t="e">
        <f>IF(C28="Oui",10,IF(#REF!=0,"",ROUND(#REF!/#REF!*10,1)))</f>
        <v>#REF!</v>
      </c>
      <c r="E28" s="248" t="s">
        <v>68</v>
      </c>
      <c r="F28" s="101" t="str">
        <f>IFERROR(IF(#REF!&gt;=0,D28*(1-SUM($R$7:$R$11))*10,100),"")</f>
        <v/>
      </c>
      <c r="H28" s="244"/>
      <c r="I28" s="244"/>
      <c r="J28" s="552" t="s">
        <v>40</v>
      </c>
      <c r="K28" s="553"/>
      <c r="L28" s="254"/>
      <c r="M28" s="514" t="e">
        <f>IF(L28="Oui",10,IF(#REF!=0,"",ROUND(#REF!/#REF!*10,1)))</f>
        <v>#REF!</v>
      </c>
      <c r="N28" s="514"/>
      <c r="O28" s="248" t="s">
        <v>68</v>
      </c>
      <c r="P28" s="101" t="str">
        <f>IFERROR(IF(#REF!&gt;=0,M28*(1-SUM($R$7:$R$11))*10,100),"")</f>
        <v/>
      </c>
      <c r="Q28" s="245"/>
    </row>
    <row r="29" spans="1:22" s="9" customFormat="1" ht="13.5" customHeight="1" x14ac:dyDescent="0.4">
      <c r="B29" s="249" t="s">
        <v>35</v>
      </c>
      <c r="C29" s="254"/>
      <c r="D29" s="102" t="e">
        <f>IF(C29="Oui",10,IF(#REF!=0,"",ROUND(#REF!/#REF!*10,1)))</f>
        <v>#REF!</v>
      </c>
      <c r="E29" s="248" t="s">
        <v>68</v>
      </c>
      <c r="F29" s="101" t="str">
        <f>IFERROR(IF(#REF!&gt;=0,D29*(1-SUM($R$7:$R$11))*10,100),"")</f>
        <v/>
      </c>
      <c r="J29" s="552" t="s">
        <v>41</v>
      </c>
      <c r="K29" s="553"/>
      <c r="L29" s="254"/>
      <c r="M29" s="514" t="e">
        <f>IF(L29="Oui",10,IF(#REF!=0,"",ROUND(#REF!/#REF!*10,1)))</f>
        <v>#REF!</v>
      </c>
      <c r="N29" s="514"/>
      <c r="O29" s="248" t="s">
        <v>68</v>
      </c>
      <c r="P29" s="101" t="str">
        <f>IFERROR(IF(#REF!&gt;=0,M29*(1-SUM($R$7:$R$11))*10,100),"")</f>
        <v/>
      </c>
      <c r="Q29" s="245"/>
    </row>
    <row r="30" spans="1:22" s="9" customFormat="1" ht="13.5" customHeight="1" x14ac:dyDescent="0.4"/>
    <row r="31" spans="1:22" s="9" customFormat="1" ht="13.5" customHeight="1" x14ac:dyDescent="0.4">
      <c r="B31" s="238" t="s">
        <v>69</v>
      </c>
    </row>
    <row r="32" spans="1:22" ht="15" customHeight="1" x14ac:dyDescent="0.4">
      <c r="B32" s="238" t="s">
        <v>70</v>
      </c>
    </row>
    <row r="33" ht="15" customHeight="1" x14ac:dyDescent="0.4"/>
    <row r="34" ht="28.5" customHeight="1"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125" x14ac:dyDescent="0.4"/>
    <row r="126" x14ac:dyDescent="0.4"/>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5" priority="20" operator="containsText" text="Non validé">
      <formula>NOT(ISERROR(SEARCH("Non validé",P7)))</formula>
    </cfRule>
    <cfRule type="containsText" dxfId="4" priority="21" operator="containsText" text="réserve">
      <formula>NOT(ISERROR(SEARCH("réserve",P7)))</formula>
    </cfRule>
    <cfRule type="containsText" dxfId="3" priority="22" operator="containsText" text="Validé">
      <formula>NOT(ISERROR(SEARCH("Validé",P7)))</formula>
    </cfRule>
  </conditionalFormatting>
  <conditionalFormatting sqref="P9:P11">
    <cfRule type="containsText" dxfId="2" priority="17" operator="containsText" text="Non validé">
      <formula>NOT(ISERROR(SEARCH("Non validé",P9)))</formula>
    </cfRule>
    <cfRule type="containsText" dxfId="1" priority="18" operator="containsText" text="réserve">
      <formula>NOT(ISERROR(SEARCH("réserve",P9)))</formula>
    </cfRule>
    <cfRule type="containsText" dxfId="0"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9663D-1B1B-4F37-B28E-57EC1941735D}">
  <sheetPr codeName="Feuil27"/>
  <dimension ref="A1:WE28"/>
  <sheetViews>
    <sheetView tabSelected="1" workbookViewId="0">
      <selection activeCell="B9" sqref="B9"/>
    </sheetView>
  </sheetViews>
  <sheetFormatPr baseColWidth="10" defaultRowHeight="12.7" x14ac:dyDescent="0.4"/>
  <cols>
    <col min="2" max="2" width="35.64453125" customWidth="1"/>
    <col min="3" max="3" width="40.64453125" customWidth="1"/>
    <col min="4" max="5" width="7.64453125" customWidth="1"/>
    <col min="6" max="6" width="35.64453125" customWidth="1"/>
    <col min="7" max="7" width="40.64453125" customWidth="1"/>
    <col min="8" max="9" width="7.64453125" customWidth="1"/>
    <col min="10" max="10" width="35.64453125" customWidth="1"/>
    <col min="11" max="11" width="40.64453125" customWidth="1"/>
    <col min="12" max="13" width="7.64453125" customWidth="1"/>
    <col min="14" max="14" width="35.64453125" customWidth="1"/>
    <col min="15" max="15" width="40.64453125" customWidth="1"/>
    <col min="16" max="17" width="7.64453125" customWidth="1"/>
    <col min="18" max="18" width="35.64453125" customWidth="1"/>
    <col min="19" max="19" width="40.64453125" customWidth="1"/>
    <col min="20" max="21" width="7.64453125" customWidth="1"/>
    <col min="22" max="22" width="35.64453125" customWidth="1"/>
    <col min="23" max="23" width="40.64453125" customWidth="1"/>
    <col min="24" max="25" width="7.64453125" customWidth="1"/>
    <col min="26" max="26" width="35.64453125" customWidth="1"/>
    <col min="27" max="27" width="40.64453125" customWidth="1"/>
    <col min="28" max="29" width="7.64453125" customWidth="1"/>
    <col min="30" max="30" width="35.64453125" customWidth="1"/>
    <col min="31" max="31" width="40.64453125" customWidth="1"/>
    <col min="32" max="33" width="7.64453125" customWidth="1"/>
    <col min="34" max="34" width="35.64453125" customWidth="1"/>
    <col min="35" max="35" width="40.64453125" customWidth="1"/>
    <col min="36" max="37" width="7.64453125" customWidth="1"/>
    <col min="38" max="38" width="35.64453125" customWidth="1"/>
    <col min="39" max="39" width="40.64453125" customWidth="1"/>
    <col min="40" max="41" width="7.64453125" customWidth="1"/>
    <col min="42" max="42" width="35.64453125" customWidth="1"/>
    <col min="43" max="43" width="40.64453125" customWidth="1"/>
    <col min="44" max="45" width="7.64453125" customWidth="1"/>
    <col min="46" max="46" width="35.64453125" customWidth="1"/>
    <col min="47" max="47" width="40.64453125" customWidth="1"/>
    <col min="48" max="49" width="7.64453125" customWidth="1"/>
    <col min="50" max="50" width="35.64453125" customWidth="1"/>
    <col min="51" max="51" width="40.64453125" customWidth="1"/>
    <col min="52" max="53" width="7.64453125" customWidth="1"/>
    <col min="54" max="54" width="35.64453125" customWidth="1"/>
    <col min="55" max="55" width="40.64453125" customWidth="1"/>
    <col min="56" max="57" width="7.64453125" customWidth="1"/>
    <col min="58" max="58" width="40.64453125" customWidth="1"/>
    <col min="59" max="60" width="7.64453125" customWidth="1"/>
    <col min="61" max="61" width="35.64453125" customWidth="1"/>
    <col min="62" max="62" width="40.64453125" customWidth="1"/>
    <col min="63" max="64" width="7.64453125" customWidth="1"/>
    <col min="65" max="65" width="35.64453125" customWidth="1"/>
    <col min="66" max="66" width="40.64453125" customWidth="1"/>
    <col min="67" max="68" width="7.64453125" customWidth="1"/>
    <col min="69" max="69" width="35.64453125" customWidth="1"/>
    <col min="70" max="70" width="40.64453125" customWidth="1"/>
    <col min="71" max="72" width="7.64453125" customWidth="1"/>
    <col min="73" max="73" width="35.64453125" customWidth="1"/>
    <col min="74" max="74" width="40.64453125" customWidth="1"/>
    <col min="75" max="76" width="7.64453125" customWidth="1"/>
    <col min="77" max="77" width="35.64453125" customWidth="1"/>
    <col min="78" max="78" width="40.64453125" customWidth="1"/>
    <col min="79" max="80" width="7.64453125" customWidth="1"/>
    <col min="81" max="81" width="35.64453125" customWidth="1"/>
    <col min="82" max="82" width="40.64453125" customWidth="1"/>
    <col min="83" max="84" width="7.64453125" customWidth="1"/>
    <col min="85" max="85" width="35.64453125" customWidth="1"/>
    <col min="86" max="86" width="40.64453125" customWidth="1"/>
    <col min="87" max="88" width="7.64453125" customWidth="1"/>
    <col min="89" max="89" width="35.64453125" customWidth="1"/>
    <col min="90" max="90" width="40.64453125" customWidth="1"/>
    <col min="91" max="92" width="7.64453125" customWidth="1"/>
    <col min="93" max="93" width="35.64453125" customWidth="1"/>
    <col min="94" max="94" width="40.64453125" customWidth="1"/>
    <col min="95" max="96" width="7.64453125" customWidth="1"/>
    <col min="97" max="97" width="40.64453125" customWidth="1"/>
    <col min="98" max="99" width="7.64453125" customWidth="1"/>
    <col min="100" max="100" width="35.64453125" customWidth="1"/>
    <col min="101" max="101" width="40.64453125" customWidth="1"/>
    <col min="102" max="103" width="7.64453125" customWidth="1"/>
    <col min="104" max="104" width="35.64453125" customWidth="1"/>
    <col min="105" max="105" width="40.64453125" customWidth="1"/>
    <col min="106" max="107" width="7.64453125" customWidth="1"/>
    <col min="108" max="108" width="35.64453125" customWidth="1"/>
    <col min="109" max="109" width="40.64453125" customWidth="1"/>
    <col min="110" max="111" width="7.64453125" customWidth="1"/>
    <col min="112" max="112" width="35.64453125" customWidth="1"/>
    <col min="113" max="113" width="40.64453125" customWidth="1"/>
    <col min="114" max="115" width="7.64453125" customWidth="1"/>
    <col min="116" max="116" width="35.64453125" customWidth="1"/>
    <col min="117" max="117" width="40.64453125" customWidth="1"/>
    <col min="118" max="119" width="7.64453125" customWidth="1"/>
    <col min="120" max="120" width="35.64453125" customWidth="1"/>
    <col min="121" max="121" width="40.64453125" customWidth="1"/>
    <col min="122" max="123" width="7.64453125" customWidth="1"/>
    <col min="124" max="124" width="35.64453125" customWidth="1"/>
    <col min="125" max="125" width="40.64453125" customWidth="1"/>
    <col min="126" max="127" width="7.64453125" customWidth="1"/>
    <col min="128" max="128" width="35.64453125" customWidth="1"/>
    <col min="129" max="129" width="40.64453125" customWidth="1"/>
    <col min="130" max="131" width="7.64453125" customWidth="1"/>
    <col min="132" max="132" width="35.64453125" customWidth="1"/>
    <col min="133" max="133" width="40.64453125" customWidth="1"/>
    <col min="134" max="135" width="7.64453125" customWidth="1"/>
    <col min="136" max="136" width="40.64453125" customWidth="1"/>
    <col min="137" max="138" width="7.64453125" customWidth="1"/>
    <col min="139" max="139" width="35.64453125" customWidth="1"/>
    <col min="140" max="140" width="40.64453125" customWidth="1"/>
    <col min="141" max="142" width="7.64453125" customWidth="1"/>
    <col min="143" max="143" width="35.64453125" customWidth="1"/>
    <col min="144" max="144" width="40.64453125" customWidth="1"/>
    <col min="145" max="146" width="7.64453125" customWidth="1"/>
    <col min="147" max="147" width="35.64453125" customWidth="1"/>
    <col min="148" max="148" width="40.64453125" customWidth="1"/>
    <col min="149" max="150" width="7.64453125" customWidth="1"/>
    <col min="151" max="151" width="35.64453125" customWidth="1"/>
    <col min="152" max="152" width="40.64453125" customWidth="1"/>
    <col min="153" max="154" width="7.64453125" customWidth="1"/>
    <col min="155" max="155" width="35.64453125" customWidth="1"/>
    <col min="156" max="156" width="40.64453125" customWidth="1"/>
    <col min="157" max="158" width="7.64453125" customWidth="1"/>
    <col min="159" max="159" width="35.64453125" customWidth="1"/>
    <col min="160" max="160" width="40.64453125" customWidth="1"/>
    <col min="161" max="162" width="7.64453125" customWidth="1"/>
    <col min="163" max="163" width="35.64453125" customWidth="1"/>
    <col min="164" max="164" width="40.64453125" customWidth="1"/>
    <col min="165" max="166" width="7.64453125" customWidth="1"/>
    <col min="167" max="167" width="35.64453125" customWidth="1"/>
    <col min="168" max="168" width="40.64453125" customWidth="1"/>
    <col min="169" max="170" width="7.64453125" customWidth="1"/>
    <col min="171" max="171" width="35.64453125" customWidth="1"/>
    <col min="172" max="172" width="40.64453125" customWidth="1"/>
    <col min="173" max="174" width="7.64453125" customWidth="1"/>
    <col min="175" max="175" width="40.64453125" customWidth="1"/>
    <col min="176" max="177" width="7.64453125" customWidth="1"/>
    <col min="178" max="178" width="35.64453125" customWidth="1"/>
    <col min="179" max="179" width="40.64453125" customWidth="1"/>
    <col min="180" max="181" width="7.64453125" customWidth="1"/>
    <col min="182" max="182" width="35.64453125" customWidth="1"/>
    <col min="183" max="183" width="40.64453125" customWidth="1"/>
    <col min="184" max="185" width="7.64453125" customWidth="1"/>
    <col min="186" max="186" width="35.64453125" customWidth="1"/>
    <col min="187" max="187" width="40.64453125" customWidth="1"/>
    <col min="188" max="189" width="7.64453125" customWidth="1"/>
    <col min="190" max="190" width="35.64453125" customWidth="1"/>
    <col min="191" max="191" width="40.64453125" customWidth="1"/>
    <col min="192" max="193" width="7.64453125" customWidth="1"/>
    <col min="194" max="194" width="35.64453125" customWidth="1"/>
    <col min="195" max="195" width="40.64453125" customWidth="1"/>
    <col min="196" max="197" width="7.64453125" customWidth="1"/>
    <col min="198" max="198" width="35.64453125" customWidth="1"/>
    <col min="199" max="199" width="40.64453125" customWidth="1"/>
    <col min="200" max="201" width="7.64453125" customWidth="1"/>
    <col min="202" max="202" width="35.64453125" customWidth="1"/>
    <col min="203" max="203" width="40.64453125" customWidth="1"/>
    <col min="204" max="205" width="7.64453125" customWidth="1"/>
    <col min="206" max="206" width="35.64453125" customWidth="1"/>
    <col min="207" max="207" width="40.64453125" customWidth="1"/>
    <col min="208" max="209" width="7.64453125" customWidth="1"/>
    <col min="210" max="210" width="35.64453125" customWidth="1"/>
    <col min="211" max="211" width="40.64453125" customWidth="1"/>
    <col min="212" max="213" width="7.64453125" customWidth="1"/>
    <col min="214" max="214" width="40.64453125" customWidth="1"/>
    <col min="215" max="216" width="7.64453125" customWidth="1"/>
    <col min="217" max="217" width="35.64453125" customWidth="1"/>
    <col min="218" max="218" width="40.64453125" customWidth="1"/>
    <col min="219" max="220" width="7.64453125" customWidth="1"/>
    <col min="221" max="221" width="35.64453125" customWidth="1"/>
    <col min="222" max="222" width="40.64453125" customWidth="1"/>
    <col min="223" max="224" width="7.64453125" customWidth="1"/>
    <col min="225" max="225" width="35.64453125" customWidth="1"/>
    <col min="226" max="226" width="40.64453125" customWidth="1"/>
    <col min="227" max="228" width="7.64453125" customWidth="1"/>
    <col min="229" max="229" width="35.64453125" customWidth="1"/>
    <col min="230" max="230" width="40.64453125" customWidth="1"/>
    <col min="231" max="232" width="7.64453125" customWidth="1"/>
    <col min="233" max="233" width="35.64453125" customWidth="1"/>
    <col min="234" max="234" width="40.64453125" customWidth="1"/>
    <col min="235" max="236" width="7.64453125" customWidth="1"/>
    <col min="237" max="237" width="35.64453125" customWidth="1"/>
    <col min="238" max="238" width="40.64453125" customWidth="1"/>
    <col min="239" max="240" width="7.64453125" customWidth="1"/>
    <col min="241" max="241" width="35.64453125" customWidth="1"/>
    <col min="242" max="242" width="40.64453125" customWidth="1"/>
    <col min="243" max="244" width="7.64453125" customWidth="1"/>
    <col min="245" max="245" width="35.64453125" customWidth="1"/>
    <col min="246" max="246" width="40.64453125" customWidth="1"/>
    <col min="247" max="248" width="7.64453125" customWidth="1"/>
    <col min="249" max="249" width="35.64453125" customWidth="1"/>
    <col min="250" max="250" width="40.64453125" customWidth="1"/>
    <col min="251" max="252" width="7.64453125" customWidth="1"/>
    <col min="253" max="253" width="40.64453125" customWidth="1"/>
    <col min="254" max="255" width="7.64453125" customWidth="1"/>
    <col min="256" max="256" width="35.64453125" customWidth="1"/>
    <col min="257" max="257" width="40.64453125" customWidth="1"/>
    <col min="258" max="259" width="7.64453125" customWidth="1"/>
    <col min="260" max="260" width="35.64453125" customWidth="1"/>
    <col min="261" max="261" width="40.64453125" customWidth="1"/>
    <col min="262" max="263" width="7.64453125" customWidth="1"/>
    <col min="264" max="264" width="35.64453125" customWidth="1"/>
    <col min="265" max="265" width="40.64453125" customWidth="1"/>
    <col min="266" max="267" width="7.64453125" customWidth="1"/>
    <col min="268" max="268" width="35.64453125" customWidth="1"/>
    <col min="269" max="269" width="40.64453125" customWidth="1"/>
    <col min="270" max="271" width="7.64453125" customWidth="1"/>
    <col min="272" max="272" width="35.64453125" customWidth="1"/>
    <col min="273" max="273" width="40.64453125" customWidth="1"/>
    <col min="274" max="275" width="7.64453125" customWidth="1"/>
    <col min="276" max="276" width="35.64453125" customWidth="1"/>
    <col min="277" max="277" width="40.64453125" customWidth="1"/>
    <col min="278" max="279" width="7.64453125" customWidth="1"/>
    <col min="280" max="280" width="35.64453125" customWidth="1"/>
    <col min="281" max="281" width="40.64453125" customWidth="1"/>
    <col min="282" max="283" width="7.64453125" customWidth="1"/>
    <col min="284" max="284" width="35.64453125" customWidth="1"/>
    <col min="285" max="285" width="40.64453125" customWidth="1"/>
    <col min="286" max="287" width="7.64453125" customWidth="1"/>
    <col min="288" max="288" width="35.64453125" customWidth="1"/>
    <col min="289" max="289" width="40.64453125" customWidth="1"/>
    <col min="290" max="291" width="7.64453125" customWidth="1"/>
    <col min="292" max="292" width="40.64453125" customWidth="1"/>
    <col min="293" max="294" width="7.64453125" customWidth="1"/>
    <col min="295" max="295" width="35.64453125" customWidth="1"/>
    <col min="296" max="296" width="40.64453125" customWidth="1"/>
    <col min="297" max="298" width="7.64453125" customWidth="1"/>
    <col min="299" max="299" width="35.64453125" customWidth="1"/>
    <col min="300" max="300" width="40.64453125" customWidth="1"/>
    <col min="301" max="302" width="7.64453125" customWidth="1"/>
    <col min="303" max="303" width="35.64453125" customWidth="1"/>
    <col min="304" max="304" width="40.64453125" customWidth="1"/>
    <col min="305" max="306" width="7.64453125" customWidth="1"/>
    <col min="307" max="307" width="35.64453125" customWidth="1"/>
    <col min="308" max="308" width="40.64453125" customWidth="1"/>
    <col min="309" max="310" width="7.64453125" customWidth="1"/>
    <col min="311" max="311" width="35.64453125" customWidth="1"/>
    <col min="312" max="312" width="40.64453125" customWidth="1"/>
    <col min="313" max="314" width="7.64453125" customWidth="1"/>
    <col min="315" max="315" width="35.64453125" customWidth="1"/>
    <col min="316" max="316" width="40.64453125" customWidth="1"/>
    <col min="317" max="318" width="7.64453125" customWidth="1"/>
    <col min="319" max="319" width="35.64453125" customWidth="1"/>
    <col min="320" max="320" width="40.64453125" customWidth="1"/>
    <col min="321" max="322" width="7.64453125" customWidth="1"/>
    <col min="323" max="323" width="35.64453125" style="557" customWidth="1"/>
    <col min="324" max="324" width="40.64453125" style="560" customWidth="1"/>
    <col min="325" max="326" width="7.64453125" style="560" customWidth="1"/>
    <col min="327" max="327" width="35.64453125" style="560" customWidth="1"/>
    <col min="328" max="328" width="40.64453125" style="560" customWidth="1"/>
    <col min="329" max="329" width="7.64453125" style="560" customWidth="1"/>
    <col min="330" max="330" width="7.64453125" customWidth="1"/>
    <col min="331" max="331" width="40.64453125" customWidth="1"/>
    <col min="332" max="333" width="7.64453125" customWidth="1"/>
    <col min="334" max="334" width="35.64453125" customWidth="1"/>
    <col min="335" max="335" width="40.64453125" customWidth="1"/>
    <col min="336" max="337" width="7.64453125" customWidth="1"/>
    <col min="338" max="338" width="35.64453125" customWidth="1"/>
    <col min="339" max="339" width="40.64453125" customWidth="1"/>
    <col min="340" max="341" width="7.64453125" customWidth="1"/>
    <col min="342" max="342" width="35.64453125" style="557" customWidth="1"/>
    <col min="343" max="343" width="40.64453125" style="560" customWidth="1"/>
    <col min="344" max="345" width="7.64453125" style="560" customWidth="1"/>
    <col min="346" max="346" width="35.64453125" customWidth="1"/>
    <col min="347" max="347" width="40.64453125" customWidth="1"/>
    <col min="348" max="349" width="7.64453125" customWidth="1"/>
    <col min="350" max="350" width="35.64453125" customWidth="1"/>
    <col min="351" max="351" width="40.64453125" customWidth="1"/>
    <col min="352" max="353" width="7.64453125" customWidth="1"/>
    <col min="354" max="354" width="35.64453125" customWidth="1"/>
    <col min="355" max="355" width="40.64453125" customWidth="1"/>
    <col min="356" max="357" width="7.64453125" customWidth="1"/>
    <col min="358" max="358" width="35.64453125" style="557" customWidth="1"/>
    <col min="359" max="359" width="40.64453125" style="557" customWidth="1"/>
    <col min="360" max="361" width="7.64453125" style="557" customWidth="1"/>
    <col min="362" max="362" width="35.64453125" style="557" customWidth="1"/>
    <col min="363" max="363" width="40.64453125" style="560" customWidth="1"/>
    <col min="364" max="365" width="7.64453125" style="560" customWidth="1"/>
    <col min="366" max="366" width="35.64453125" style="560" customWidth="1"/>
    <col min="367" max="367" width="40.64453125" style="560" customWidth="1"/>
    <col min="368" max="368" width="7.64453125" style="557" customWidth="1"/>
    <col min="369" max="369" width="7.64453125" customWidth="1"/>
    <col min="370" max="370" width="40.64453125" customWidth="1"/>
    <col min="371" max="371" width="7.64453125" customWidth="1"/>
    <col min="372" max="372" width="7.64453125" style="557" customWidth="1"/>
    <col min="373" max="373" width="35.64453125" customWidth="1"/>
    <col min="374" max="374" width="40.64453125" customWidth="1"/>
    <col min="375" max="375" width="7.64453125" customWidth="1"/>
    <col min="376" max="376" width="7.64453125" style="557" customWidth="1"/>
    <col min="377" max="377" width="35.64453125" customWidth="1"/>
    <col min="378" max="378" width="40.64453125" customWidth="1"/>
    <col min="379" max="379" width="7.64453125" customWidth="1"/>
    <col min="380" max="380" width="7.64453125" style="557" customWidth="1"/>
    <col min="381" max="381" width="35.64453125" style="557" customWidth="1"/>
    <col min="382" max="382" width="40.64453125" style="560" customWidth="1"/>
    <col min="383" max="383" width="7.64453125" style="560" customWidth="1"/>
    <col min="384" max="384" width="7.64453125" style="557" customWidth="1"/>
    <col min="385" max="385" width="35.64453125" customWidth="1"/>
    <col min="386" max="386" width="40.64453125" customWidth="1"/>
    <col min="387" max="387" width="7.64453125" customWidth="1"/>
    <col min="388" max="388" width="7.64453125" style="557" customWidth="1"/>
    <col min="389" max="389" width="35.64453125" customWidth="1"/>
    <col min="390" max="390" width="40.64453125" customWidth="1"/>
    <col min="391" max="391" width="7.64453125" customWidth="1"/>
    <col min="392" max="392" width="7.64453125" style="557" customWidth="1"/>
    <col min="393" max="393" width="35.64453125" customWidth="1"/>
    <col min="394" max="394" width="40.64453125" customWidth="1"/>
    <col min="395" max="395" width="7.64453125" customWidth="1"/>
    <col min="396" max="396" width="7.64453125" style="557" customWidth="1"/>
    <col min="397" max="397" width="35.64453125" style="557" customWidth="1"/>
    <col min="398" max="398" width="40.64453125" style="560" customWidth="1"/>
    <col min="399" max="399" width="7.64453125" style="560" customWidth="1"/>
    <col min="400" max="400" width="7.64453125" style="557" customWidth="1"/>
    <col min="401" max="401" width="35.64453125" customWidth="1"/>
    <col min="402" max="402" width="40.64453125" customWidth="1"/>
    <col min="403" max="403" width="7.64453125" customWidth="1"/>
    <col min="404" max="404" width="7.64453125" style="557" customWidth="1"/>
    <col min="405" max="405" width="35.64453125" customWidth="1"/>
    <col min="406" max="406" width="40.64453125" customWidth="1"/>
    <col min="407" max="408" width="7.64453125" style="557" customWidth="1"/>
    <col min="409" max="409" width="40.64453125" customWidth="1"/>
    <col min="410" max="410" width="7.64453125" customWidth="1"/>
    <col min="411" max="411" width="7.64453125" style="557" customWidth="1"/>
    <col min="412" max="412" width="35.64453125" customWidth="1"/>
    <col min="413" max="413" width="40.64453125" customWidth="1"/>
    <col min="414" max="414" width="7.64453125" customWidth="1"/>
    <col min="415" max="415" width="7.64453125" style="557" customWidth="1"/>
    <col min="416" max="416" width="35.64453125" customWidth="1"/>
    <col min="417" max="417" width="40.64453125" customWidth="1"/>
    <col min="418" max="418" width="7.64453125" customWidth="1"/>
    <col min="419" max="419" width="7.64453125" style="557" customWidth="1"/>
    <col min="420" max="420" width="35.64453125" customWidth="1"/>
    <col min="421" max="421" width="40.64453125" customWidth="1"/>
    <col min="422" max="422" width="7.64453125" customWidth="1"/>
    <col min="423" max="423" width="7.64453125" style="557" customWidth="1"/>
    <col min="424" max="424" width="35.64453125" customWidth="1"/>
    <col min="425" max="425" width="40.64453125" customWidth="1"/>
    <col min="426" max="426" width="7.64453125" customWidth="1"/>
    <col min="427" max="427" width="7.64453125" style="557" customWidth="1"/>
    <col min="428" max="428" width="35.64453125" customWidth="1"/>
    <col min="429" max="429" width="40.64453125" customWidth="1"/>
    <col min="430" max="430" width="7.64453125" customWidth="1"/>
    <col min="431" max="431" width="7.64453125" style="557" customWidth="1"/>
    <col min="432" max="432" width="35.64453125" customWidth="1"/>
    <col min="433" max="433" width="40.64453125" customWidth="1"/>
    <col min="434" max="434" width="7.64453125" customWidth="1"/>
    <col min="435" max="435" width="7.64453125" style="557" customWidth="1"/>
    <col min="436" max="436" width="35.64453125" customWidth="1"/>
    <col min="437" max="437" width="40.64453125" customWidth="1"/>
    <col min="438" max="438" width="7.64453125" customWidth="1"/>
    <col min="439" max="439" width="7.64453125" style="557" customWidth="1"/>
    <col min="440" max="440" width="35.64453125" customWidth="1"/>
    <col min="441" max="441" width="40.64453125" customWidth="1"/>
    <col min="442" max="442" width="7.64453125" customWidth="1"/>
    <col min="443" max="443" width="7.64453125" style="557" customWidth="1"/>
    <col min="444" max="444" width="35.64453125" customWidth="1"/>
    <col min="445" max="445" width="40.64453125" customWidth="1"/>
    <col min="446" max="446" width="7.64453125" customWidth="1"/>
    <col min="447" max="447" width="7.64453125" style="557" customWidth="1"/>
    <col min="448" max="448" width="40.64453125" customWidth="1"/>
    <col min="449" max="450" width="7.64453125" customWidth="1"/>
    <col min="451" max="452" width="40.64453125" customWidth="1"/>
    <col min="453" max="454" width="7.64453125" customWidth="1"/>
    <col min="455" max="456" width="40.64453125" customWidth="1"/>
    <col min="457" max="458" width="7.64453125" customWidth="1"/>
    <col min="459" max="460" width="40.64453125" customWidth="1"/>
    <col min="461" max="462" width="7.64453125" customWidth="1"/>
    <col min="463" max="464" width="40.64453125" customWidth="1"/>
    <col min="465" max="466" width="7.64453125" customWidth="1"/>
    <col min="467" max="468" width="40.64453125" customWidth="1"/>
    <col min="469" max="470" width="7.64453125" customWidth="1"/>
    <col min="471" max="472" width="40.64453125" customWidth="1"/>
    <col min="473" max="474" width="7.64453125" customWidth="1"/>
    <col min="475" max="476" width="40.64453125" customWidth="1"/>
    <col min="477" max="478" width="7.64453125" customWidth="1"/>
    <col min="479" max="480" width="40.64453125" customWidth="1"/>
    <col min="481" max="482" width="7.64453125" customWidth="1"/>
    <col min="483" max="484" width="40.64453125" customWidth="1"/>
    <col min="485" max="486" width="7.64453125" customWidth="1"/>
    <col min="487" max="487" width="40.64453125" customWidth="1"/>
    <col min="488" max="489" width="7.64453125" customWidth="1"/>
    <col min="490" max="491" width="40.64453125" customWidth="1"/>
    <col min="492" max="493" width="7.64453125" customWidth="1"/>
    <col min="494" max="495" width="40.64453125" customWidth="1"/>
    <col min="496" max="497" width="7.64453125" customWidth="1"/>
    <col min="498" max="499" width="40.64453125" customWidth="1"/>
    <col min="500" max="501" width="7.64453125" customWidth="1"/>
    <col min="502" max="503" width="40.64453125" customWidth="1"/>
    <col min="504" max="505" width="7.64453125" customWidth="1"/>
    <col min="506" max="507" width="40.64453125" customWidth="1"/>
    <col min="508" max="509" width="7.64453125" customWidth="1"/>
    <col min="510" max="511" width="40.64453125" customWidth="1"/>
    <col min="512" max="513" width="7.64453125" customWidth="1"/>
    <col min="514" max="515" width="40.64453125" customWidth="1"/>
    <col min="516" max="517" width="7.64453125" customWidth="1"/>
    <col min="518" max="519" width="40.64453125" customWidth="1"/>
    <col min="520" max="521" width="7.64453125" customWidth="1"/>
    <col min="522" max="523" width="40.64453125" customWidth="1"/>
    <col min="524" max="525" width="7.64453125" customWidth="1"/>
    <col min="526" max="526" width="40.64453125" customWidth="1"/>
    <col min="527" max="528" width="7.64453125" customWidth="1"/>
    <col min="529" max="530" width="40.64453125" customWidth="1"/>
    <col min="531" max="532" width="7.64453125" customWidth="1"/>
    <col min="533" max="534" width="40.64453125" customWidth="1"/>
    <col min="535" max="536" width="7.64453125" customWidth="1"/>
    <col min="537" max="538" width="40.64453125" customWidth="1"/>
    <col min="539" max="540" width="7.64453125" customWidth="1"/>
    <col min="541" max="542" width="40.64453125" customWidth="1"/>
    <col min="543" max="544" width="7.64453125" customWidth="1"/>
    <col min="545" max="546" width="40.64453125" customWidth="1"/>
    <col min="547" max="548" width="7.64453125" customWidth="1"/>
    <col min="549" max="550" width="40.64453125" customWidth="1"/>
    <col min="551" max="552" width="7.64453125" customWidth="1"/>
    <col min="553" max="554" width="40.64453125" customWidth="1"/>
    <col min="555" max="556" width="7.64453125" customWidth="1"/>
    <col min="557" max="558" width="40.64453125" customWidth="1"/>
    <col min="559" max="560" width="7.64453125" customWidth="1"/>
    <col min="561" max="562" width="40.64453125" customWidth="1"/>
    <col min="563" max="564" width="7.64453125" customWidth="1"/>
    <col min="565" max="565" width="40.64453125" customWidth="1"/>
    <col min="566" max="567" width="7.64453125" customWidth="1"/>
    <col min="568" max="569" width="40.64453125" customWidth="1"/>
    <col min="570" max="571" width="7.64453125" customWidth="1"/>
    <col min="572" max="573" width="40.64453125" customWidth="1"/>
    <col min="574" max="575" width="7.64453125" customWidth="1"/>
    <col min="576" max="577" width="40.64453125" customWidth="1"/>
    <col min="578" max="579" width="7.64453125" customWidth="1"/>
    <col min="580" max="581" width="40.64453125" customWidth="1"/>
    <col min="582" max="583" width="7.64453125" customWidth="1"/>
    <col min="584" max="585" width="40.64453125" customWidth="1"/>
    <col min="586" max="587" width="7.64453125" customWidth="1"/>
    <col min="588" max="589" width="40.64453125" customWidth="1"/>
    <col min="590" max="591" width="7.64453125" customWidth="1"/>
    <col min="592" max="593" width="40.64453125" customWidth="1"/>
    <col min="594" max="595" width="7.64453125" customWidth="1"/>
    <col min="596" max="597" width="40.64453125" customWidth="1"/>
    <col min="598" max="599" width="7.64453125" customWidth="1"/>
    <col min="600" max="601" width="40.64453125" customWidth="1"/>
    <col min="602" max="603" width="7.64453125" customWidth="1"/>
    <col min="604" max="604" width="40.64453125" customWidth="1"/>
    <col min="605" max="606" width="7.64453125" customWidth="1"/>
    <col min="607" max="608" width="40.64453125" customWidth="1"/>
    <col min="609" max="610" width="7.64453125" customWidth="1"/>
    <col min="611" max="612" width="40.64453125" customWidth="1"/>
    <col min="613" max="614" width="7.64453125" customWidth="1"/>
    <col min="615" max="616" width="40.64453125" customWidth="1"/>
    <col min="617" max="618" width="7.64453125" customWidth="1"/>
    <col min="619" max="620" width="40.64453125" customWidth="1"/>
    <col min="621" max="622" width="7.64453125" customWidth="1"/>
    <col min="623" max="624" width="40.64453125" customWidth="1"/>
    <col min="625" max="626" width="7.64453125" customWidth="1"/>
    <col min="627" max="628" width="40.64453125" customWidth="1"/>
    <col min="629" max="630" width="7.64453125" customWidth="1"/>
    <col min="631" max="632" width="40.64453125" customWidth="1"/>
    <col min="633" max="634" width="7.64453125" customWidth="1"/>
    <col min="635" max="636" width="40.64453125" customWidth="1"/>
    <col min="637" max="638" width="7.64453125" customWidth="1"/>
    <col min="639" max="640" width="40.64453125" customWidth="1"/>
    <col min="641" max="642" width="7.64453125" customWidth="1"/>
    <col min="643" max="643" width="40.64453125" customWidth="1"/>
    <col min="644" max="645" width="7.64453125" customWidth="1"/>
    <col min="646" max="647" width="40.64453125" customWidth="1"/>
    <col min="648" max="649" width="7.64453125" customWidth="1"/>
    <col min="650" max="651" width="40.64453125" customWidth="1"/>
    <col min="652" max="653" width="7.64453125" customWidth="1"/>
    <col min="654" max="655" width="40.64453125" customWidth="1"/>
    <col min="656" max="657" width="7.64453125" customWidth="1"/>
    <col min="658" max="659" width="40.64453125" customWidth="1"/>
    <col min="660" max="661" width="7.64453125" customWidth="1"/>
    <col min="662" max="663" width="40.64453125" customWidth="1"/>
    <col min="664" max="665" width="7.64453125" customWidth="1"/>
    <col min="666" max="667" width="40.64453125" customWidth="1"/>
    <col min="668" max="669" width="7.64453125" customWidth="1"/>
    <col min="670" max="671" width="40.64453125" customWidth="1"/>
    <col min="672" max="673" width="7.64453125" customWidth="1"/>
    <col min="674" max="675" width="40.64453125" customWidth="1"/>
    <col min="676" max="677" width="7.64453125" customWidth="1"/>
    <col min="678" max="679" width="40.64453125" customWidth="1"/>
    <col min="680" max="681" width="7.64453125" customWidth="1"/>
    <col min="682" max="682" width="40.64453125" customWidth="1"/>
    <col min="683" max="684" width="7.64453125" customWidth="1"/>
    <col min="685" max="686" width="40.64453125" customWidth="1"/>
    <col min="687" max="688" width="7.64453125" customWidth="1"/>
    <col min="689" max="690" width="40.64453125" customWidth="1"/>
    <col min="691" max="692" width="7.64453125" customWidth="1"/>
    <col min="693" max="694" width="40.64453125" customWidth="1"/>
    <col min="695" max="696" width="7.64453125" customWidth="1"/>
    <col min="697" max="698" width="40.64453125" customWidth="1"/>
    <col min="699" max="700" width="7.64453125" customWidth="1"/>
    <col min="701" max="702" width="40.64453125" customWidth="1"/>
    <col min="703" max="704" width="7.64453125" customWidth="1"/>
    <col min="705" max="706" width="40.64453125" customWidth="1"/>
    <col min="707" max="708" width="7.64453125" customWidth="1"/>
    <col min="709" max="710" width="40.64453125" customWidth="1"/>
    <col min="711" max="712" width="7.64453125" customWidth="1"/>
    <col min="713" max="714" width="40.64453125" customWidth="1"/>
    <col min="715" max="716" width="7.64453125" customWidth="1"/>
    <col min="717" max="718" width="40.64453125" customWidth="1"/>
    <col min="719" max="720" width="7.64453125" customWidth="1"/>
    <col min="721" max="721" width="60.64453125" customWidth="1"/>
    <col min="722" max="723" width="8.64453125" customWidth="1"/>
    <col min="724" max="725" width="60.64453125" customWidth="1"/>
    <col min="726" max="727" width="8.64453125" customWidth="1"/>
    <col min="728" max="729" width="60.64453125" customWidth="1"/>
    <col min="730" max="731" width="8.64453125" customWidth="1"/>
    <col min="732" max="733" width="60.64453125" customWidth="1"/>
    <col min="734" max="735" width="8.64453125" customWidth="1"/>
    <col min="736" max="737" width="60.64453125" customWidth="1"/>
    <col min="738" max="739" width="8.64453125" customWidth="1"/>
    <col min="740" max="741" width="60.64453125" customWidth="1"/>
    <col min="742" max="743" width="8.64453125" customWidth="1"/>
    <col min="744" max="745" width="60.64453125" customWidth="1"/>
    <col min="746" max="747" width="8.64453125" customWidth="1"/>
    <col min="748" max="749" width="60.64453125" customWidth="1"/>
    <col min="750" max="751" width="8.64453125" customWidth="1"/>
    <col min="752" max="753" width="60.64453125" customWidth="1"/>
    <col min="754" max="755" width="8.64453125" customWidth="1"/>
    <col min="756" max="757" width="60.64453125" customWidth="1"/>
    <col min="758" max="759" width="8.64453125" customWidth="1"/>
    <col min="760" max="760" width="80.64453125" customWidth="1"/>
    <col min="761" max="762" width="10.64453125" customWidth="1"/>
    <col min="763" max="764" width="80.64453125" customWidth="1"/>
    <col min="765" max="766" width="10.64453125" customWidth="1"/>
    <col min="767" max="768" width="80.64453125" customWidth="1"/>
    <col min="769" max="770" width="10.64453125" customWidth="1"/>
    <col min="771" max="772" width="80.64453125" customWidth="1"/>
    <col min="773" max="774" width="10.64453125" customWidth="1"/>
    <col min="775" max="776" width="80.64453125" customWidth="1"/>
    <col min="777" max="778" width="10.64453125" customWidth="1"/>
    <col min="779" max="780" width="80.64453125" customWidth="1"/>
    <col min="781" max="782" width="10.64453125" customWidth="1"/>
    <col min="783" max="784" width="80.64453125" customWidth="1"/>
    <col min="785" max="786" width="10.64453125" customWidth="1"/>
    <col min="787" max="788" width="80.64453125" customWidth="1"/>
    <col min="789" max="790" width="10.64453125" customWidth="1"/>
    <col min="791" max="792" width="80.64453125" customWidth="1"/>
    <col min="793" max="794" width="10.64453125" customWidth="1"/>
    <col min="795" max="796" width="80.64453125" customWidth="1"/>
    <col min="797" max="798" width="10.64453125" customWidth="1"/>
    <col min="799" max="799" width="150.64453125" customWidth="1"/>
    <col min="800" max="801" width="50.64453125" customWidth="1"/>
    <col min="802" max="803" width="150.64453125" customWidth="1"/>
    <col min="804" max="805" width="50.64453125" customWidth="1"/>
    <col min="806" max="807" width="150.64453125" customWidth="1"/>
    <col min="808" max="809" width="50.64453125" customWidth="1"/>
    <col min="810" max="811" width="150.64453125" customWidth="1"/>
    <col min="812" max="813" width="50.64453125" customWidth="1"/>
    <col min="814" max="815" width="150.64453125" customWidth="1"/>
    <col min="816" max="817" width="50.64453125" customWidth="1"/>
    <col min="818" max="819" width="150.64453125" customWidth="1"/>
    <col min="820" max="821" width="50.64453125" customWidth="1"/>
    <col min="822" max="823" width="150.64453125" customWidth="1"/>
    <col min="824" max="825" width="50.64453125" customWidth="1"/>
    <col min="826" max="827" width="150.64453125" customWidth="1"/>
    <col min="828" max="829" width="50.64453125" customWidth="1"/>
    <col min="830" max="831" width="150.64453125" customWidth="1"/>
    <col min="832" max="833" width="50.64453125" customWidth="1"/>
    <col min="834" max="835" width="150.64453125" customWidth="1"/>
    <col min="836" max="837" width="50.64453125" customWidth="1"/>
    <col min="838" max="914" width="33.46875" customWidth="1"/>
    <col min="915" max="930" width="30.8203125" customWidth="1"/>
    <col min="931" max="946" width="26.703125" customWidth="1"/>
  </cols>
  <sheetData>
    <row r="1" spans="1:603" ht="22.7" x14ac:dyDescent="0.4">
      <c r="A1" s="581" t="s">
        <v>237</v>
      </c>
    </row>
    <row r="2" spans="1:603" ht="13" thickBot="1" x14ac:dyDescent="0.45">
      <c r="LK2"/>
      <c r="LL2"/>
      <c r="LM2"/>
      <c r="LN2"/>
      <c r="LO2"/>
      <c r="LP2"/>
      <c r="LQ2"/>
      <c r="MD2"/>
      <c r="ME2"/>
      <c r="MF2"/>
      <c r="MG2"/>
      <c r="MT2"/>
      <c r="MU2"/>
      <c r="MV2"/>
      <c r="MW2"/>
      <c r="MX2"/>
      <c r="MY2"/>
      <c r="MZ2"/>
      <c r="NA2"/>
      <c r="NB2"/>
      <c r="NC2"/>
      <c r="ND2"/>
      <c r="NH2"/>
      <c r="NL2"/>
      <c r="NP2"/>
      <c r="NQ2"/>
      <c r="NR2"/>
      <c r="NS2"/>
      <c r="NT2"/>
      <c r="NX2"/>
      <c r="OB2"/>
      <c r="OF2"/>
      <c r="OG2"/>
      <c r="OH2"/>
      <c r="OI2"/>
      <c r="OJ2"/>
      <c r="ON2"/>
      <c r="OQ2"/>
      <c r="OR2"/>
      <c r="OU2"/>
      <c r="OY2"/>
      <c r="PC2"/>
      <c r="PG2"/>
      <c r="PK2"/>
      <c r="PO2"/>
      <c r="PS2"/>
      <c r="PW2"/>
      <c r="QA2"/>
      <c r="QE2"/>
    </row>
    <row r="3" spans="1:603" ht="21.7" thickTop="1" x14ac:dyDescent="0.65">
      <c r="A3" s="585" t="s">
        <v>117</v>
      </c>
      <c r="B3" s="564" t="s">
        <v>118</v>
      </c>
      <c r="C3" s="564"/>
      <c r="D3" s="564"/>
      <c r="E3" s="565"/>
      <c r="F3" s="564" t="s">
        <v>119</v>
      </c>
      <c r="G3" s="564"/>
      <c r="H3" s="564"/>
      <c r="I3" s="565"/>
      <c r="J3" s="564" t="s">
        <v>120</v>
      </c>
      <c r="K3" s="564"/>
      <c r="L3" s="564"/>
      <c r="M3" s="565"/>
      <c r="N3" s="564" t="s">
        <v>121</v>
      </c>
      <c r="O3" s="564"/>
      <c r="P3" s="564"/>
      <c r="Q3" s="565"/>
      <c r="R3" s="564" t="s">
        <v>44</v>
      </c>
      <c r="S3" s="564"/>
      <c r="T3" s="564"/>
      <c r="U3" s="565"/>
      <c r="V3" s="564" t="s">
        <v>122</v>
      </c>
      <c r="W3" s="564"/>
      <c r="X3" s="564"/>
      <c r="Y3" s="565"/>
      <c r="Z3" s="564" t="s">
        <v>123</v>
      </c>
      <c r="AA3" s="564"/>
      <c r="AB3" s="564"/>
      <c r="AC3" s="565"/>
      <c r="AD3" s="564" t="s">
        <v>124</v>
      </c>
      <c r="AE3" s="564"/>
      <c r="AF3" s="564"/>
      <c r="AG3" s="565"/>
      <c r="AH3" s="564" t="s">
        <v>45</v>
      </c>
      <c r="AI3" s="564"/>
      <c r="AJ3" s="564"/>
      <c r="AK3" s="565"/>
      <c r="AL3" s="564" t="s">
        <v>125</v>
      </c>
      <c r="AM3" s="564"/>
      <c r="AN3" s="564"/>
      <c r="AO3" s="565"/>
      <c r="AP3" s="564" t="s">
        <v>126</v>
      </c>
      <c r="AQ3" s="564"/>
      <c r="AR3" s="564"/>
      <c r="AS3" s="565"/>
      <c r="AT3" s="564" t="s">
        <v>127</v>
      </c>
      <c r="AU3" s="564"/>
      <c r="AV3" s="564"/>
      <c r="AW3" s="565"/>
      <c r="AX3" s="564" t="s">
        <v>128</v>
      </c>
      <c r="AY3" s="564"/>
      <c r="AZ3" s="564"/>
      <c r="BA3" s="565"/>
      <c r="BB3" s="564" t="s">
        <v>129</v>
      </c>
      <c r="BC3" s="564"/>
      <c r="BD3" s="564"/>
      <c r="BE3" s="565"/>
      <c r="LK3"/>
      <c r="LL3"/>
      <c r="LM3"/>
      <c r="LN3"/>
      <c r="LO3"/>
      <c r="LP3"/>
      <c r="LQ3"/>
      <c r="MD3"/>
      <c r="ME3"/>
      <c r="MF3"/>
      <c r="MG3"/>
      <c r="MT3"/>
      <c r="MU3"/>
      <c r="MV3"/>
      <c r="MW3"/>
      <c r="MX3"/>
      <c r="MY3"/>
      <c r="MZ3"/>
      <c r="NA3"/>
      <c r="NB3"/>
      <c r="NC3"/>
      <c r="ND3"/>
      <c r="NH3"/>
      <c r="NL3"/>
      <c r="NP3"/>
      <c r="NQ3"/>
      <c r="NR3"/>
      <c r="NS3"/>
      <c r="NT3"/>
      <c r="NX3"/>
      <c r="OB3"/>
      <c r="OF3"/>
      <c r="OG3"/>
      <c r="OH3"/>
      <c r="OI3"/>
      <c r="OJ3"/>
      <c r="ON3"/>
      <c r="OQ3"/>
      <c r="OR3"/>
      <c r="OU3"/>
      <c r="OY3"/>
      <c r="PC3"/>
      <c r="PG3"/>
      <c r="PK3"/>
      <c r="PO3"/>
      <c r="PS3"/>
      <c r="PW3"/>
      <c r="QA3"/>
      <c r="QE3"/>
    </row>
    <row r="4" spans="1:603" ht="21.7" thickBot="1" x14ac:dyDescent="0.7">
      <c r="A4" s="586"/>
      <c r="B4" s="562" t="s">
        <v>30</v>
      </c>
      <c r="C4" s="562" t="s">
        <v>236</v>
      </c>
      <c r="D4" s="562" t="s">
        <v>210</v>
      </c>
      <c r="E4" s="563" t="s">
        <v>211</v>
      </c>
      <c r="F4" s="562" t="s">
        <v>30</v>
      </c>
      <c r="G4" s="562" t="s">
        <v>236</v>
      </c>
      <c r="H4" s="562" t="s">
        <v>210</v>
      </c>
      <c r="I4" s="563" t="s">
        <v>211</v>
      </c>
      <c r="J4" s="562" t="s">
        <v>30</v>
      </c>
      <c r="K4" s="562" t="s">
        <v>236</v>
      </c>
      <c r="L4" s="562" t="s">
        <v>210</v>
      </c>
      <c r="M4" s="563" t="s">
        <v>211</v>
      </c>
      <c r="N4" s="562" t="s">
        <v>30</v>
      </c>
      <c r="O4" s="562" t="s">
        <v>236</v>
      </c>
      <c r="P4" s="562" t="s">
        <v>210</v>
      </c>
      <c r="Q4" s="563" t="s">
        <v>211</v>
      </c>
      <c r="R4" s="562" t="s">
        <v>30</v>
      </c>
      <c r="S4" s="562" t="s">
        <v>236</v>
      </c>
      <c r="T4" s="562" t="s">
        <v>210</v>
      </c>
      <c r="U4" s="563" t="s">
        <v>211</v>
      </c>
      <c r="V4" s="562" t="s">
        <v>30</v>
      </c>
      <c r="W4" s="562" t="s">
        <v>236</v>
      </c>
      <c r="X4" s="562" t="s">
        <v>210</v>
      </c>
      <c r="Y4" s="563" t="s">
        <v>211</v>
      </c>
      <c r="Z4" s="562" t="s">
        <v>30</v>
      </c>
      <c r="AA4" s="562" t="s">
        <v>236</v>
      </c>
      <c r="AB4" s="562" t="s">
        <v>210</v>
      </c>
      <c r="AC4" s="563" t="s">
        <v>211</v>
      </c>
      <c r="AD4" s="562" t="s">
        <v>30</v>
      </c>
      <c r="AE4" s="562" t="s">
        <v>236</v>
      </c>
      <c r="AF4" s="562" t="s">
        <v>210</v>
      </c>
      <c r="AG4" s="563" t="s">
        <v>211</v>
      </c>
      <c r="AH4" s="562" t="s">
        <v>30</v>
      </c>
      <c r="AI4" s="562" t="s">
        <v>236</v>
      </c>
      <c r="AJ4" s="562" t="s">
        <v>210</v>
      </c>
      <c r="AK4" s="563" t="s">
        <v>211</v>
      </c>
      <c r="AL4" s="562" t="s">
        <v>30</v>
      </c>
      <c r="AM4" s="562" t="s">
        <v>236</v>
      </c>
      <c r="AN4" s="562" t="s">
        <v>210</v>
      </c>
      <c r="AO4" s="563" t="s">
        <v>211</v>
      </c>
      <c r="AP4" s="562" t="s">
        <v>30</v>
      </c>
      <c r="AQ4" s="562" t="s">
        <v>236</v>
      </c>
      <c r="AR4" s="562" t="s">
        <v>210</v>
      </c>
      <c r="AS4" s="563" t="s">
        <v>211</v>
      </c>
      <c r="AT4" s="562" t="s">
        <v>30</v>
      </c>
      <c r="AU4" s="562" t="s">
        <v>236</v>
      </c>
      <c r="AV4" s="562" t="s">
        <v>210</v>
      </c>
      <c r="AW4" s="563" t="s">
        <v>211</v>
      </c>
      <c r="AX4" s="562" t="s">
        <v>30</v>
      </c>
      <c r="AY4" s="562" t="s">
        <v>236</v>
      </c>
      <c r="AZ4" s="562" t="s">
        <v>210</v>
      </c>
      <c r="BA4" s="563" t="s">
        <v>211</v>
      </c>
      <c r="BB4" s="562" t="s">
        <v>30</v>
      </c>
      <c r="BC4" s="562" t="s">
        <v>236</v>
      </c>
      <c r="BD4" s="562" t="s">
        <v>210</v>
      </c>
      <c r="BE4" s="563" t="s">
        <v>211</v>
      </c>
      <c r="LK4"/>
      <c r="LL4"/>
      <c r="LM4"/>
      <c r="LN4"/>
      <c r="LO4"/>
      <c r="LP4"/>
      <c r="LQ4"/>
      <c r="MD4"/>
      <c r="ME4"/>
      <c r="MF4"/>
      <c r="MG4"/>
      <c r="MT4"/>
      <c r="MU4"/>
      <c r="MV4"/>
      <c r="MW4"/>
      <c r="MX4"/>
      <c r="MY4"/>
      <c r="MZ4"/>
      <c r="NA4"/>
      <c r="NB4"/>
      <c r="NC4"/>
      <c r="ND4"/>
      <c r="NH4"/>
      <c r="NL4"/>
      <c r="NP4"/>
      <c r="NQ4"/>
      <c r="NR4"/>
      <c r="NS4"/>
      <c r="NT4"/>
      <c r="NX4"/>
      <c r="OB4"/>
      <c r="OF4"/>
      <c r="OG4"/>
      <c r="OH4"/>
      <c r="OI4"/>
      <c r="OJ4"/>
      <c r="ON4"/>
      <c r="OQ4"/>
      <c r="OR4"/>
      <c r="OU4"/>
      <c r="OY4"/>
      <c r="PC4"/>
      <c r="PG4"/>
      <c r="PK4"/>
      <c r="PO4"/>
      <c r="PS4"/>
      <c r="PW4"/>
      <c r="QA4"/>
      <c r="QE4"/>
    </row>
    <row r="5" spans="1:603" s="555" customFormat="1" ht="40" customHeight="1" thickTop="1" x14ac:dyDescent="0.4">
      <c r="A5" s="587">
        <v>0</v>
      </c>
      <c r="B5" s="580" t="s">
        <v>130</v>
      </c>
      <c r="C5" s="578"/>
      <c r="D5" s="578"/>
      <c r="E5" s="579" t="s">
        <v>198</v>
      </c>
      <c r="F5" s="580" t="s">
        <v>130</v>
      </c>
      <c r="G5" s="578"/>
      <c r="H5" s="578"/>
      <c r="I5" s="579" t="s">
        <v>198</v>
      </c>
      <c r="J5" s="580" t="s">
        <v>130</v>
      </c>
      <c r="K5" s="578"/>
      <c r="L5" s="578"/>
      <c r="M5" s="579" t="s">
        <v>198</v>
      </c>
      <c r="N5" s="580" t="s">
        <v>130</v>
      </c>
      <c r="O5" s="578"/>
      <c r="P5" s="578"/>
      <c r="Q5" s="579" t="s">
        <v>198</v>
      </c>
      <c r="R5" s="580" t="s">
        <v>130</v>
      </c>
      <c r="S5" s="578"/>
      <c r="T5" s="578"/>
      <c r="U5" s="579" t="s">
        <v>198</v>
      </c>
      <c r="V5" s="580" t="s">
        <v>130</v>
      </c>
      <c r="W5" s="578"/>
      <c r="X5" s="578"/>
      <c r="Y5" s="579" t="s">
        <v>198</v>
      </c>
      <c r="Z5" s="580" t="s">
        <v>130</v>
      </c>
      <c r="AA5" s="578"/>
      <c r="AB5" s="578"/>
      <c r="AC5" s="579" t="s">
        <v>198</v>
      </c>
      <c r="AD5" s="580" t="s">
        <v>130</v>
      </c>
      <c r="AE5" s="578"/>
      <c r="AF5" s="578"/>
      <c r="AG5" s="579" t="s">
        <v>198</v>
      </c>
      <c r="AH5" s="580" t="s">
        <v>130</v>
      </c>
      <c r="AI5" s="578"/>
      <c r="AJ5" s="578"/>
      <c r="AK5" s="579" t="s">
        <v>198</v>
      </c>
      <c r="AL5" s="580" t="s">
        <v>130</v>
      </c>
      <c r="AM5" s="578"/>
      <c r="AN5" s="578"/>
      <c r="AO5" s="579" t="s">
        <v>198</v>
      </c>
      <c r="AP5" s="580" t="s">
        <v>218</v>
      </c>
      <c r="AQ5" s="578"/>
      <c r="AR5" s="578"/>
      <c r="AS5" s="579" t="s">
        <v>198</v>
      </c>
      <c r="AT5" s="580" t="s">
        <v>131</v>
      </c>
      <c r="AU5" s="578"/>
      <c r="AV5" s="578"/>
      <c r="AW5" s="579" t="s">
        <v>198</v>
      </c>
      <c r="AX5" s="580" t="s">
        <v>131</v>
      </c>
      <c r="AY5" s="578"/>
      <c r="AZ5" s="578"/>
      <c r="BA5" s="579" t="s">
        <v>198</v>
      </c>
      <c r="BB5" s="580" t="s">
        <v>131</v>
      </c>
      <c r="BE5" s="561" t="s">
        <v>198</v>
      </c>
    </row>
    <row r="6" spans="1:603" s="556" customFormat="1" ht="40" customHeight="1" x14ac:dyDescent="0.4">
      <c r="A6" s="582">
        <v>1</v>
      </c>
      <c r="B6" s="571" t="s">
        <v>132</v>
      </c>
      <c r="C6" s="569"/>
      <c r="D6" s="569">
        <v>5</v>
      </c>
      <c r="E6" s="570" t="s">
        <v>199</v>
      </c>
      <c r="F6" s="571" t="s">
        <v>132</v>
      </c>
      <c r="G6" s="569"/>
      <c r="H6" s="569">
        <v>10</v>
      </c>
      <c r="I6" s="570" t="s">
        <v>199</v>
      </c>
      <c r="J6" s="571" t="s">
        <v>132</v>
      </c>
      <c r="K6" s="569"/>
      <c r="L6" s="569">
        <v>10</v>
      </c>
      <c r="M6" s="570" t="s">
        <v>199</v>
      </c>
      <c r="N6" s="571" t="s">
        <v>132</v>
      </c>
      <c r="O6" s="569"/>
      <c r="P6" s="569">
        <v>5</v>
      </c>
      <c r="Q6" s="570" t="s">
        <v>199</v>
      </c>
      <c r="R6" s="571" t="s">
        <v>132</v>
      </c>
      <c r="S6" s="569"/>
      <c r="T6" s="569">
        <v>5</v>
      </c>
      <c r="U6" s="570" t="s">
        <v>199</v>
      </c>
      <c r="V6" s="571" t="s">
        <v>132</v>
      </c>
      <c r="W6" s="569"/>
      <c r="X6" s="569">
        <v>5</v>
      </c>
      <c r="Y6" s="570" t="s">
        <v>199</v>
      </c>
      <c r="Z6" s="571" t="s">
        <v>132</v>
      </c>
      <c r="AA6" s="569"/>
      <c r="AB6" s="569">
        <v>5</v>
      </c>
      <c r="AC6" s="570" t="s">
        <v>199</v>
      </c>
      <c r="AD6" s="571" t="s">
        <v>132</v>
      </c>
      <c r="AE6" s="572" t="s">
        <v>228</v>
      </c>
      <c r="AF6" s="569">
        <v>10</v>
      </c>
      <c r="AG6" s="570" t="s">
        <v>199</v>
      </c>
      <c r="AH6" s="571" t="s">
        <v>132</v>
      </c>
      <c r="AI6" s="572" t="s">
        <v>228</v>
      </c>
      <c r="AJ6" s="569">
        <v>5</v>
      </c>
      <c r="AK6" s="570" t="s">
        <v>199</v>
      </c>
      <c r="AL6" s="571" t="s">
        <v>132</v>
      </c>
      <c r="AM6" s="569"/>
      <c r="AN6" s="569">
        <v>5</v>
      </c>
      <c r="AO6" s="570" t="s">
        <v>199</v>
      </c>
      <c r="AP6" s="571" t="s">
        <v>132</v>
      </c>
      <c r="AQ6" s="572" t="s">
        <v>228</v>
      </c>
      <c r="AR6" s="569">
        <v>5</v>
      </c>
      <c r="AS6" s="570" t="s">
        <v>199</v>
      </c>
      <c r="AT6" s="571" t="s">
        <v>132</v>
      </c>
      <c r="AU6" s="572" t="s">
        <v>228</v>
      </c>
      <c r="AV6" s="569">
        <v>5</v>
      </c>
      <c r="AW6" s="570" t="s">
        <v>200</v>
      </c>
      <c r="AX6" s="571" t="s">
        <v>132</v>
      </c>
      <c r="AY6" s="569"/>
      <c r="AZ6" s="569">
        <v>10</v>
      </c>
      <c r="BA6" s="570" t="s">
        <v>199</v>
      </c>
      <c r="BB6" s="571" t="s">
        <v>132</v>
      </c>
      <c r="BD6" s="556">
        <v>10</v>
      </c>
      <c r="BE6" s="559" t="s">
        <v>199</v>
      </c>
    </row>
    <row r="7" spans="1:603" s="555" customFormat="1" ht="40" customHeight="1" x14ac:dyDescent="0.4">
      <c r="A7" s="583">
        <v>2</v>
      </c>
      <c r="B7" s="568" t="s">
        <v>133</v>
      </c>
      <c r="C7" s="566"/>
      <c r="D7" s="566">
        <v>10</v>
      </c>
      <c r="E7" s="567" t="s">
        <v>199</v>
      </c>
      <c r="F7" s="568" t="s">
        <v>134</v>
      </c>
      <c r="G7" s="566"/>
      <c r="H7" s="566">
        <v>20</v>
      </c>
      <c r="I7" s="567" t="s">
        <v>199</v>
      </c>
      <c r="J7" s="568" t="s">
        <v>134</v>
      </c>
      <c r="K7" s="566"/>
      <c r="L7" s="566">
        <v>20</v>
      </c>
      <c r="M7" s="567" t="s">
        <v>199</v>
      </c>
      <c r="N7" s="568" t="s">
        <v>135</v>
      </c>
      <c r="O7" s="566"/>
      <c r="P7" s="566">
        <v>10</v>
      </c>
      <c r="Q7" s="567" t="s">
        <v>199</v>
      </c>
      <c r="R7" s="568" t="s">
        <v>136</v>
      </c>
      <c r="S7" s="566"/>
      <c r="T7" s="566">
        <v>10</v>
      </c>
      <c r="U7" s="567" t="s">
        <v>199</v>
      </c>
      <c r="V7" s="568" t="s">
        <v>137</v>
      </c>
      <c r="W7" s="573" t="s">
        <v>229</v>
      </c>
      <c r="X7" s="566">
        <v>20</v>
      </c>
      <c r="Y7" s="567" t="s">
        <v>199</v>
      </c>
      <c r="Z7" s="568" t="s">
        <v>138</v>
      </c>
      <c r="AA7" s="573" t="s">
        <v>229</v>
      </c>
      <c r="AB7" s="566">
        <v>10</v>
      </c>
      <c r="AC7" s="567" t="s">
        <v>199</v>
      </c>
      <c r="AD7" s="568" t="s">
        <v>134</v>
      </c>
      <c r="AE7" s="566"/>
      <c r="AF7" s="566">
        <v>20</v>
      </c>
      <c r="AG7" s="567" t="s">
        <v>199</v>
      </c>
      <c r="AH7" s="568" t="s">
        <v>139</v>
      </c>
      <c r="AI7" s="573" t="s">
        <v>230</v>
      </c>
      <c r="AJ7" s="566">
        <v>10</v>
      </c>
      <c r="AK7" s="567" t="s">
        <v>199</v>
      </c>
      <c r="AL7" s="568" t="s">
        <v>140</v>
      </c>
      <c r="AM7" s="573" t="s">
        <v>229</v>
      </c>
      <c r="AN7" s="566">
        <v>10</v>
      </c>
      <c r="AO7" s="567" t="s">
        <v>199</v>
      </c>
      <c r="AP7" s="568" t="s">
        <v>141</v>
      </c>
      <c r="AQ7" s="573" t="s">
        <v>229</v>
      </c>
      <c r="AR7" s="566">
        <v>20</v>
      </c>
      <c r="AS7" s="567" t="s">
        <v>199</v>
      </c>
      <c r="AT7" s="568" t="s">
        <v>142</v>
      </c>
      <c r="AU7" s="566"/>
      <c r="AV7" s="566">
        <v>20</v>
      </c>
      <c r="AW7" s="567" t="s">
        <v>200</v>
      </c>
      <c r="AX7" s="568" t="s">
        <v>143</v>
      </c>
      <c r="AY7" s="566"/>
      <c r="AZ7" s="566">
        <v>30</v>
      </c>
      <c r="BA7" s="567" t="s">
        <v>199</v>
      </c>
      <c r="BB7" s="568" t="s">
        <v>144</v>
      </c>
      <c r="BD7" s="555">
        <v>30</v>
      </c>
      <c r="BE7" s="561" t="s">
        <v>199</v>
      </c>
    </row>
    <row r="8" spans="1:603" s="556" customFormat="1" ht="40" customHeight="1" x14ac:dyDescent="0.4">
      <c r="A8" s="582">
        <v>3</v>
      </c>
      <c r="B8" s="575" t="s">
        <v>145</v>
      </c>
      <c r="C8" s="572" t="s">
        <v>217</v>
      </c>
      <c r="D8" s="572">
        <v>10</v>
      </c>
      <c r="E8" s="574" t="s">
        <v>199</v>
      </c>
      <c r="F8" s="575" t="s">
        <v>219</v>
      </c>
      <c r="G8" s="572"/>
      <c r="H8" s="572">
        <v>40</v>
      </c>
      <c r="I8" s="574" t="s">
        <v>201</v>
      </c>
      <c r="J8" s="575" t="s">
        <v>220</v>
      </c>
      <c r="K8" s="572"/>
      <c r="L8" s="572">
        <v>40</v>
      </c>
      <c r="M8" s="574" t="s">
        <v>201</v>
      </c>
      <c r="N8" s="571" t="s">
        <v>146</v>
      </c>
      <c r="O8" s="572" t="s">
        <v>212</v>
      </c>
      <c r="P8" s="569">
        <v>10</v>
      </c>
      <c r="Q8" s="570" t="s">
        <v>200</v>
      </c>
      <c r="R8" s="571" t="s">
        <v>147</v>
      </c>
      <c r="S8" s="569"/>
      <c r="T8" s="569">
        <v>10</v>
      </c>
      <c r="U8" s="570" t="s">
        <v>199</v>
      </c>
      <c r="V8" s="575" t="s">
        <v>148</v>
      </c>
      <c r="W8" s="572"/>
      <c r="X8" s="572">
        <v>10</v>
      </c>
      <c r="Y8" s="574" t="s">
        <v>200</v>
      </c>
      <c r="Z8" s="575" t="s">
        <v>149</v>
      </c>
      <c r="AA8" s="572"/>
      <c r="AB8" s="572">
        <v>20</v>
      </c>
      <c r="AC8" s="574" t="s">
        <v>200</v>
      </c>
      <c r="AD8" s="575" t="s">
        <v>150</v>
      </c>
      <c r="AE8" s="572"/>
      <c r="AF8" s="572">
        <v>40</v>
      </c>
      <c r="AG8" s="574" t="s">
        <v>200</v>
      </c>
      <c r="AH8" s="575" t="s">
        <v>151</v>
      </c>
      <c r="AI8" s="572" t="s">
        <v>231</v>
      </c>
      <c r="AJ8" s="572">
        <v>10</v>
      </c>
      <c r="AK8" s="574" t="s">
        <v>200</v>
      </c>
      <c r="AL8" s="575" t="s">
        <v>152</v>
      </c>
      <c r="AM8" s="572"/>
      <c r="AN8" s="572">
        <v>10</v>
      </c>
      <c r="AO8" s="574" t="s">
        <v>200</v>
      </c>
      <c r="AP8" s="571" t="s">
        <v>153</v>
      </c>
      <c r="AQ8" s="569"/>
      <c r="AR8" s="569">
        <v>20</v>
      </c>
      <c r="AS8" s="570" t="s">
        <v>200</v>
      </c>
      <c r="AT8" s="571" t="s">
        <v>154</v>
      </c>
      <c r="AU8" s="569"/>
      <c r="AV8" s="569">
        <v>5</v>
      </c>
      <c r="AW8" s="570" t="s">
        <v>200</v>
      </c>
      <c r="AX8" s="571" t="s">
        <v>155</v>
      </c>
      <c r="AY8" s="569"/>
      <c r="AZ8" s="569">
        <v>30</v>
      </c>
      <c r="BA8" s="570" t="s">
        <v>199</v>
      </c>
      <c r="BB8" s="571" t="s">
        <v>156</v>
      </c>
      <c r="BD8" s="556">
        <v>30</v>
      </c>
      <c r="BE8" s="559" t="s">
        <v>199</v>
      </c>
    </row>
    <row r="9" spans="1:603" s="555" customFormat="1" ht="40" customHeight="1" x14ac:dyDescent="0.4">
      <c r="A9" s="583">
        <v>4</v>
      </c>
      <c r="B9" s="568" t="s">
        <v>157</v>
      </c>
      <c r="C9" s="573" t="s">
        <v>213</v>
      </c>
      <c r="D9" s="566">
        <v>10</v>
      </c>
      <c r="E9" s="567" t="s">
        <v>199</v>
      </c>
      <c r="F9" s="576" t="s">
        <v>158</v>
      </c>
      <c r="G9" s="573"/>
      <c r="H9" s="573">
        <v>20</v>
      </c>
      <c r="I9" s="577" t="s">
        <v>200</v>
      </c>
      <c r="J9" s="576" t="s">
        <v>221</v>
      </c>
      <c r="K9" s="573"/>
      <c r="L9" s="573">
        <v>20</v>
      </c>
      <c r="M9" s="577" t="s">
        <v>200</v>
      </c>
      <c r="N9" s="568" t="s">
        <v>157</v>
      </c>
      <c r="O9" s="573" t="s">
        <v>213</v>
      </c>
      <c r="P9" s="566">
        <v>10</v>
      </c>
      <c r="Q9" s="567" t="s">
        <v>200</v>
      </c>
      <c r="R9" s="568" t="s">
        <v>159</v>
      </c>
      <c r="S9" s="573" t="s">
        <v>213</v>
      </c>
      <c r="T9" s="566">
        <v>10</v>
      </c>
      <c r="U9" s="567" t="s">
        <v>200</v>
      </c>
      <c r="V9" s="568" t="s">
        <v>160</v>
      </c>
      <c r="W9" s="573" t="s">
        <v>213</v>
      </c>
      <c r="X9" s="566">
        <v>10</v>
      </c>
      <c r="Y9" s="567" t="s">
        <v>200</v>
      </c>
      <c r="Z9" s="568" t="s">
        <v>160</v>
      </c>
      <c r="AA9" s="566"/>
      <c r="AB9" s="566">
        <v>10</v>
      </c>
      <c r="AC9" s="567" t="s">
        <v>200</v>
      </c>
      <c r="AD9" s="576" t="s">
        <v>158</v>
      </c>
      <c r="AE9" s="573"/>
      <c r="AF9" s="573">
        <v>20</v>
      </c>
      <c r="AG9" s="577" t="s">
        <v>200</v>
      </c>
      <c r="AH9" s="568" t="s">
        <v>161</v>
      </c>
      <c r="AI9" s="573" t="s">
        <v>213</v>
      </c>
      <c r="AJ9" s="566">
        <v>10</v>
      </c>
      <c r="AK9" s="567" t="s">
        <v>200</v>
      </c>
      <c r="AL9" s="568" t="s">
        <v>162</v>
      </c>
      <c r="AM9" s="573" t="s">
        <v>213</v>
      </c>
      <c r="AN9" s="566">
        <v>10</v>
      </c>
      <c r="AO9" s="567" t="s">
        <v>200</v>
      </c>
      <c r="AP9" s="568" t="s">
        <v>163</v>
      </c>
      <c r="AQ9" s="566"/>
      <c r="AR9" s="566">
        <v>20</v>
      </c>
      <c r="AS9" s="567" t="s">
        <v>200</v>
      </c>
      <c r="AT9" s="568" t="s">
        <v>222</v>
      </c>
      <c r="AU9" s="573" t="s">
        <v>232</v>
      </c>
      <c r="AV9" s="566">
        <v>5</v>
      </c>
      <c r="AW9" s="567" t="s">
        <v>200</v>
      </c>
      <c r="AX9" s="568" t="s">
        <v>164</v>
      </c>
      <c r="AY9" s="566"/>
      <c r="AZ9" s="566">
        <v>15</v>
      </c>
      <c r="BA9" s="567" t="s">
        <v>199</v>
      </c>
      <c r="BB9" s="568" t="s">
        <v>165</v>
      </c>
      <c r="BD9" s="555">
        <v>15</v>
      </c>
      <c r="BE9" s="561" t="s">
        <v>199</v>
      </c>
    </row>
    <row r="10" spans="1:603" s="556" customFormat="1" ht="40" customHeight="1" x14ac:dyDescent="0.4">
      <c r="A10" s="582">
        <v>5</v>
      </c>
      <c r="B10" s="571" t="s">
        <v>166</v>
      </c>
      <c r="C10" s="572" t="s">
        <v>214</v>
      </c>
      <c r="D10" s="569">
        <v>10</v>
      </c>
      <c r="E10" s="570" t="s">
        <v>200</v>
      </c>
      <c r="F10" s="575" t="s">
        <v>167</v>
      </c>
      <c r="G10" s="572"/>
      <c r="H10" s="572">
        <v>20</v>
      </c>
      <c r="I10" s="574" t="s">
        <v>200</v>
      </c>
      <c r="J10" s="575" t="s">
        <v>168</v>
      </c>
      <c r="K10" s="572"/>
      <c r="L10" s="572">
        <v>20</v>
      </c>
      <c r="M10" s="574" t="s">
        <v>200</v>
      </c>
      <c r="N10" s="571" t="s">
        <v>169</v>
      </c>
      <c r="O10" s="572" t="s">
        <v>214</v>
      </c>
      <c r="P10" s="569">
        <v>10</v>
      </c>
      <c r="Q10" s="570" t="s">
        <v>200</v>
      </c>
      <c r="R10" s="571" t="s">
        <v>166</v>
      </c>
      <c r="S10" s="572" t="s">
        <v>214</v>
      </c>
      <c r="T10" s="569">
        <v>10</v>
      </c>
      <c r="U10" s="570" t="s">
        <v>200</v>
      </c>
      <c r="V10" s="571" t="s">
        <v>166</v>
      </c>
      <c r="W10" s="572" t="s">
        <v>214</v>
      </c>
      <c r="X10" s="569">
        <v>10</v>
      </c>
      <c r="Y10" s="570" t="s">
        <v>200</v>
      </c>
      <c r="Z10" s="571" t="s">
        <v>166</v>
      </c>
      <c r="AA10" s="572" t="s">
        <v>214</v>
      </c>
      <c r="AB10" s="569">
        <v>10</v>
      </c>
      <c r="AC10" s="570" t="s">
        <v>200</v>
      </c>
      <c r="AD10" s="575" t="s">
        <v>167</v>
      </c>
      <c r="AE10" s="572"/>
      <c r="AF10" s="572">
        <v>20</v>
      </c>
      <c r="AG10" s="574" t="s">
        <v>200</v>
      </c>
      <c r="AH10" s="575" t="s">
        <v>170</v>
      </c>
      <c r="AI10" s="572" t="s">
        <v>214</v>
      </c>
      <c r="AJ10" s="572">
        <v>10</v>
      </c>
      <c r="AK10" s="574" t="s">
        <v>200</v>
      </c>
      <c r="AL10" s="575" t="s">
        <v>223</v>
      </c>
      <c r="AM10" s="572"/>
      <c r="AN10" s="572">
        <v>40</v>
      </c>
      <c r="AO10" s="574" t="s">
        <v>200</v>
      </c>
      <c r="AP10" s="575" t="s">
        <v>171</v>
      </c>
      <c r="AQ10" s="572" t="s">
        <v>233</v>
      </c>
      <c r="AR10" s="572">
        <v>20</v>
      </c>
      <c r="AS10" s="574" t="s">
        <v>200</v>
      </c>
      <c r="AT10" s="571" t="s">
        <v>172</v>
      </c>
      <c r="AU10" s="569"/>
      <c r="AV10" s="569">
        <v>5</v>
      </c>
      <c r="AW10" s="570" t="s">
        <v>200</v>
      </c>
      <c r="AX10" s="571" t="s">
        <v>165</v>
      </c>
      <c r="AY10" s="569"/>
      <c r="AZ10" s="569">
        <v>15</v>
      </c>
      <c r="BA10" s="570" t="s">
        <v>199</v>
      </c>
      <c r="BB10" s="571" t="s">
        <v>173</v>
      </c>
      <c r="BD10" s="556">
        <v>15</v>
      </c>
      <c r="BE10" s="559" t="s">
        <v>199</v>
      </c>
    </row>
    <row r="11" spans="1:603" s="555" customFormat="1" ht="40" customHeight="1" x14ac:dyDescent="0.4">
      <c r="A11" s="583">
        <v>6</v>
      </c>
      <c r="B11" s="576" t="s">
        <v>174</v>
      </c>
      <c r="C11" s="573"/>
      <c r="D11" s="573">
        <v>10</v>
      </c>
      <c r="E11" s="577" t="s">
        <v>200</v>
      </c>
      <c r="F11" s="576" t="s">
        <v>224</v>
      </c>
      <c r="G11" s="573"/>
      <c r="H11" s="573">
        <v>20</v>
      </c>
      <c r="I11" s="577" t="s">
        <v>200</v>
      </c>
      <c r="J11" s="576" t="s">
        <v>224</v>
      </c>
      <c r="K11" s="573"/>
      <c r="L11" s="573">
        <v>20</v>
      </c>
      <c r="M11" s="577" t="s">
        <v>200</v>
      </c>
      <c r="N11" s="576" t="s">
        <v>174</v>
      </c>
      <c r="O11" s="573"/>
      <c r="P11" s="573">
        <v>10</v>
      </c>
      <c r="Q11" s="577" t="s">
        <v>200</v>
      </c>
      <c r="R11" s="576" t="s">
        <v>175</v>
      </c>
      <c r="S11" s="573"/>
      <c r="T11" s="573">
        <v>10</v>
      </c>
      <c r="U11" s="577" t="s">
        <v>200</v>
      </c>
      <c r="V11" s="576" t="s">
        <v>175</v>
      </c>
      <c r="W11" s="573"/>
      <c r="X11" s="573">
        <v>10</v>
      </c>
      <c r="Y11" s="577" t="s">
        <v>200</v>
      </c>
      <c r="Z11" s="576" t="s">
        <v>175</v>
      </c>
      <c r="AA11" s="573"/>
      <c r="AB11" s="573">
        <v>10</v>
      </c>
      <c r="AC11" s="577" t="s">
        <v>200</v>
      </c>
      <c r="AD11" s="576" t="s">
        <v>224</v>
      </c>
      <c r="AE11" s="573"/>
      <c r="AF11" s="573">
        <v>20</v>
      </c>
      <c r="AG11" s="577" t="s">
        <v>200</v>
      </c>
      <c r="AH11" s="568" t="s">
        <v>176</v>
      </c>
      <c r="AI11" s="566"/>
      <c r="AJ11" s="566">
        <v>10</v>
      </c>
      <c r="AK11" s="567" t="s">
        <v>200</v>
      </c>
      <c r="AL11" s="576" t="s">
        <v>225</v>
      </c>
      <c r="AM11" s="573"/>
      <c r="AN11" s="573">
        <v>0</v>
      </c>
      <c r="AO11" s="577" t="s">
        <v>200</v>
      </c>
      <c r="AP11" s="568" t="s">
        <v>177</v>
      </c>
      <c r="AQ11" s="566"/>
      <c r="AR11" s="566">
        <v>5</v>
      </c>
      <c r="AS11" s="567" t="s">
        <v>200</v>
      </c>
      <c r="AT11" s="576" t="s">
        <v>178</v>
      </c>
      <c r="AU11" s="573" t="s">
        <v>234</v>
      </c>
      <c r="AV11" s="573">
        <v>15</v>
      </c>
      <c r="AW11" s="577" t="s">
        <v>199</v>
      </c>
      <c r="AX11" s="568"/>
      <c r="AY11" s="566"/>
      <c r="AZ11" s="566"/>
      <c r="BA11" s="567"/>
      <c r="BB11" s="568"/>
      <c r="BE11" s="561"/>
    </row>
    <row r="12" spans="1:603" s="556" customFormat="1" ht="40" customHeight="1" x14ac:dyDescent="0.4">
      <c r="A12" s="582">
        <v>7</v>
      </c>
      <c r="B12" s="571" t="s">
        <v>179</v>
      </c>
      <c r="C12" s="572" t="s">
        <v>215</v>
      </c>
      <c r="D12" s="569">
        <v>20</v>
      </c>
      <c r="E12" s="570" t="s">
        <v>200</v>
      </c>
      <c r="F12" s="575" t="s">
        <v>180</v>
      </c>
      <c r="G12" s="572"/>
      <c r="H12" s="572">
        <v>10</v>
      </c>
      <c r="I12" s="574" t="s">
        <v>200</v>
      </c>
      <c r="J12" s="575" t="s">
        <v>180</v>
      </c>
      <c r="K12" s="572"/>
      <c r="L12" s="572">
        <v>10</v>
      </c>
      <c r="M12" s="574" t="s">
        <v>200</v>
      </c>
      <c r="N12" s="571" t="s">
        <v>181</v>
      </c>
      <c r="O12" s="572" t="s">
        <v>215</v>
      </c>
      <c r="P12" s="569">
        <v>20</v>
      </c>
      <c r="Q12" s="570" t="s">
        <v>200</v>
      </c>
      <c r="R12" s="575" t="s">
        <v>182</v>
      </c>
      <c r="S12" s="572"/>
      <c r="T12" s="572">
        <v>20</v>
      </c>
      <c r="U12" s="574" t="s">
        <v>200</v>
      </c>
      <c r="V12" s="575" t="s">
        <v>182</v>
      </c>
      <c r="W12" s="572"/>
      <c r="X12" s="572">
        <v>10</v>
      </c>
      <c r="Y12" s="574" t="s">
        <v>200</v>
      </c>
      <c r="Z12" s="575" t="s">
        <v>182</v>
      </c>
      <c r="AA12" s="572"/>
      <c r="AB12" s="572">
        <v>10</v>
      </c>
      <c r="AC12" s="574" t="s">
        <v>200</v>
      </c>
      <c r="AD12" s="575" t="s">
        <v>180</v>
      </c>
      <c r="AE12" s="572"/>
      <c r="AF12" s="572">
        <v>10</v>
      </c>
      <c r="AG12" s="574" t="s">
        <v>200</v>
      </c>
      <c r="AH12" s="571" t="s">
        <v>183</v>
      </c>
      <c r="AI12" s="572" t="s">
        <v>215</v>
      </c>
      <c r="AJ12" s="569">
        <v>20</v>
      </c>
      <c r="AK12" s="570" t="s">
        <v>200</v>
      </c>
      <c r="AL12" s="575" t="s">
        <v>184</v>
      </c>
      <c r="AM12" s="572"/>
      <c r="AN12" s="572">
        <v>20</v>
      </c>
      <c r="AO12" s="574" t="s">
        <v>200</v>
      </c>
      <c r="AP12" s="571" t="s">
        <v>185</v>
      </c>
      <c r="AQ12" s="569"/>
      <c r="AR12" s="569">
        <v>5</v>
      </c>
      <c r="AS12" s="570" t="s">
        <v>200</v>
      </c>
      <c r="AT12" s="571" t="s">
        <v>186</v>
      </c>
      <c r="AU12" s="569"/>
      <c r="AV12" s="569">
        <v>5</v>
      </c>
      <c r="AW12" s="570" t="s">
        <v>200</v>
      </c>
      <c r="AX12" s="571"/>
      <c r="AY12" s="569"/>
      <c r="AZ12" s="569"/>
      <c r="BA12" s="570"/>
      <c r="BB12" s="571"/>
      <c r="BE12" s="559"/>
    </row>
    <row r="13" spans="1:603" s="555" customFormat="1" ht="40" customHeight="1" x14ac:dyDescent="0.4">
      <c r="A13" s="583">
        <v>8</v>
      </c>
      <c r="B13" s="576" t="s">
        <v>226</v>
      </c>
      <c r="C13" s="573" t="s">
        <v>216</v>
      </c>
      <c r="D13" s="573">
        <v>20</v>
      </c>
      <c r="E13" s="577" t="s">
        <v>200</v>
      </c>
      <c r="F13" s="568" t="s">
        <v>187</v>
      </c>
      <c r="G13" s="566"/>
      <c r="H13" s="566">
        <v>20</v>
      </c>
      <c r="I13" s="567" t="s">
        <v>200</v>
      </c>
      <c r="J13" s="568" t="s">
        <v>187</v>
      </c>
      <c r="K13" s="566"/>
      <c r="L13" s="566">
        <v>20</v>
      </c>
      <c r="M13" s="567" t="s">
        <v>199</v>
      </c>
      <c r="N13" s="576" t="s">
        <v>226</v>
      </c>
      <c r="O13" s="573" t="s">
        <v>216</v>
      </c>
      <c r="P13" s="573">
        <v>20</v>
      </c>
      <c r="Q13" s="577" t="s">
        <v>200</v>
      </c>
      <c r="R13" s="576" t="s">
        <v>188</v>
      </c>
      <c r="S13" s="573" t="s">
        <v>216</v>
      </c>
      <c r="T13" s="573">
        <v>20</v>
      </c>
      <c r="U13" s="577" t="s">
        <v>200</v>
      </c>
      <c r="V13" s="576" t="s">
        <v>188</v>
      </c>
      <c r="W13" s="573" t="s">
        <v>216</v>
      </c>
      <c r="X13" s="573">
        <v>20</v>
      </c>
      <c r="Y13" s="577" t="s">
        <v>200</v>
      </c>
      <c r="Z13" s="576" t="s">
        <v>188</v>
      </c>
      <c r="AA13" s="573" t="s">
        <v>216</v>
      </c>
      <c r="AB13" s="573">
        <v>20</v>
      </c>
      <c r="AC13" s="577" t="s">
        <v>200</v>
      </c>
      <c r="AD13" s="568" t="s">
        <v>187</v>
      </c>
      <c r="AE13" s="566"/>
      <c r="AF13" s="566">
        <v>20</v>
      </c>
      <c r="AG13" s="567" t="s">
        <v>200</v>
      </c>
      <c r="AH13" s="576" t="s">
        <v>189</v>
      </c>
      <c r="AI13" s="573" t="s">
        <v>216</v>
      </c>
      <c r="AJ13" s="573">
        <v>20</v>
      </c>
      <c r="AK13" s="577" t="s">
        <v>200</v>
      </c>
      <c r="AL13" s="576" t="s">
        <v>190</v>
      </c>
      <c r="AM13" s="573"/>
      <c r="AN13" s="573">
        <v>20</v>
      </c>
      <c r="AO13" s="577" t="s">
        <v>200</v>
      </c>
      <c r="AP13" s="568" t="s">
        <v>191</v>
      </c>
      <c r="AQ13" s="566"/>
      <c r="AR13" s="566">
        <v>5</v>
      </c>
      <c r="AS13" s="567" t="s">
        <v>200</v>
      </c>
      <c r="AT13" s="568" t="s">
        <v>227</v>
      </c>
      <c r="AU13" s="566"/>
      <c r="AV13" s="566">
        <v>20</v>
      </c>
      <c r="AW13" s="567" t="s">
        <v>200</v>
      </c>
      <c r="AX13" s="568"/>
      <c r="AY13" s="566"/>
      <c r="AZ13" s="566"/>
      <c r="BA13" s="567"/>
      <c r="BB13" s="568"/>
      <c r="BE13" s="561"/>
    </row>
    <row r="14" spans="1:603" s="556" customFormat="1" ht="40" customHeight="1" x14ac:dyDescent="0.4">
      <c r="A14" s="582">
        <v>9</v>
      </c>
      <c r="B14" s="571" t="s">
        <v>192</v>
      </c>
      <c r="C14" s="569"/>
      <c r="D14" s="569">
        <v>5</v>
      </c>
      <c r="E14" s="570" t="s">
        <v>200</v>
      </c>
      <c r="F14" s="571" t="s">
        <v>193</v>
      </c>
      <c r="G14" s="569"/>
      <c r="H14" s="569"/>
      <c r="I14" s="570"/>
      <c r="J14" s="571" t="s">
        <v>193</v>
      </c>
      <c r="K14" s="569"/>
      <c r="L14" s="569"/>
      <c r="M14" s="570"/>
      <c r="N14" s="571" t="s">
        <v>194</v>
      </c>
      <c r="O14" s="569"/>
      <c r="P14" s="569">
        <v>5</v>
      </c>
      <c r="Q14" s="570" t="s">
        <v>199</v>
      </c>
      <c r="R14" s="571" t="s">
        <v>194</v>
      </c>
      <c r="S14" s="569"/>
      <c r="T14" s="569">
        <v>5</v>
      </c>
      <c r="U14" s="570" t="s">
        <v>199</v>
      </c>
      <c r="V14" s="571" t="s">
        <v>194</v>
      </c>
      <c r="W14" s="569"/>
      <c r="X14" s="569">
        <v>5</v>
      </c>
      <c r="Y14" s="570" t="s">
        <v>199</v>
      </c>
      <c r="Z14" s="571" t="s">
        <v>194</v>
      </c>
      <c r="AA14" s="569"/>
      <c r="AB14" s="569">
        <v>5</v>
      </c>
      <c r="AC14" s="570" t="s">
        <v>199</v>
      </c>
      <c r="AD14" s="571" t="s">
        <v>193</v>
      </c>
      <c r="AE14" s="569"/>
      <c r="AF14" s="569"/>
      <c r="AG14" s="570" t="s">
        <v>199</v>
      </c>
      <c r="AH14" s="571" t="s">
        <v>195</v>
      </c>
      <c r="AI14" s="569"/>
      <c r="AJ14" s="569">
        <v>5</v>
      </c>
      <c r="AK14" s="570" t="s">
        <v>199</v>
      </c>
      <c r="AL14" s="571" t="s">
        <v>196</v>
      </c>
      <c r="AM14" s="569"/>
      <c r="AN14" s="569">
        <v>20</v>
      </c>
      <c r="AO14" s="570" t="s">
        <v>199</v>
      </c>
      <c r="AP14" s="571"/>
      <c r="AQ14" s="569"/>
      <c r="AR14" s="569"/>
      <c r="AS14" s="570" t="s">
        <v>199</v>
      </c>
      <c r="AT14" s="571" t="s">
        <v>197</v>
      </c>
      <c r="AU14" s="572" t="s">
        <v>235</v>
      </c>
      <c r="AV14" s="569">
        <v>20</v>
      </c>
      <c r="AW14" s="570" t="s">
        <v>200</v>
      </c>
      <c r="AX14" s="571"/>
      <c r="AY14" s="569"/>
      <c r="AZ14" s="569"/>
      <c r="BA14" s="570"/>
      <c r="BB14" s="571"/>
      <c r="BE14" s="559"/>
    </row>
    <row r="15" spans="1:603" s="555" customFormat="1" ht="40" customHeight="1" thickBot="1" x14ac:dyDescent="0.45">
      <c r="A15" s="584">
        <v>10</v>
      </c>
      <c r="B15" s="568"/>
      <c r="C15" s="566"/>
      <c r="D15" s="566"/>
      <c r="E15" s="567" t="s">
        <v>200</v>
      </c>
      <c r="F15" s="568"/>
      <c r="G15" s="566"/>
      <c r="H15" s="566"/>
      <c r="I15" s="567"/>
      <c r="J15" s="568"/>
      <c r="K15" s="566"/>
      <c r="L15" s="566"/>
      <c r="M15" s="567"/>
      <c r="N15" s="568"/>
      <c r="O15" s="566"/>
      <c r="P15" s="566"/>
      <c r="Q15" s="567"/>
      <c r="R15" s="568"/>
      <c r="S15" s="566"/>
      <c r="T15" s="566"/>
      <c r="U15" s="567"/>
      <c r="V15" s="568"/>
      <c r="W15" s="566"/>
      <c r="X15" s="566"/>
      <c r="Y15" s="567"/>
      <c r="Z15" s="568"/>
      <c r="AA15" s="566"/>
      <c r="AB15" s="566"/>
      <c r="AC15" s="567"/>
      <c r="AD15" s="568"/>
      <c r="AE15" s="566"/>
      <c r="AF15" s="566"/>
      <c r="AG15" s="567"/>
      <c r="AH15" s="568"/>
      <c r="AI15" s="566"/>
      <c r="AJ15" s="566"/>
      <c r="AK15" s="567"/>
      <c r="AL15" s="568"/>
      <c r="AM15" s="566"/>
      <c r="AN15" s="566"/>
      <c r="AO15" s="567"/>
      <c r="AP15" s="568"/>
      <c r="AQ15" s="566"/>
      <c r="AR15" s="566"/>
      <c r="AS15" s="567"/>
      <c r="AT15" s="568"/>
      <c r="AU15" s="566"/>
      <c r="AV15" s="566"/>
      <c r="AW15" s="567"/>
      <c r="AX15" s="568"/>
      <c r="AY15" s="566"/>
      <c r="AZ15" s="566"/>
      <c r="BA15" s="567"/>
      <c r="BB15" s="568"/>
      <c r="BE15" s="561"/>
    </row>
    <row r="16" spans="1:603" s="555" customFormat="1" ht="40" customHeight="1" x14ac:dyDescent="0.4">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row>
    <row r="17" spans="1:603" s="555" customFormat="1" ht="40" customHeight="1" x14ac:dyDescent="0.4">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row>
    <row r="18" spans="1:603" s="555" customFormat="1" ht="40" customHeight="1" x14ac:dyDescent="0.4">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row>
    <row r="19" spans="1:603" s="555" customFormat="1" ht="40" customHeight="1" x14ac:dyDescent="0.4">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row>
    <row r="20" spans="1:603" s="555" customFormat="1" ht="40" customHeight="1" x14ac:dyDescent="0.4">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row>
    <row r="21" spans="1:603" s="555" customFormat="1" ht="40" customHeight="1" x14ac:dyDescent="0.4">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row>
    <row r="22" spans="1:603" s="555" customFormat="1" ht="40" customHeight="1" x14ac:dyDescent="0.4">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row>
    <row r="23" spans="1:603" s="555" customFormat="1" ht="40" customHeight="1" x14ac:dyDescent="0.4">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row>
    <row r="24" spans="1:603" s="555" customFormat="1" ht="40" customHeight="1" x14ac:dyDescent="0.4">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row>
    <row r="25" spans="1:603" s="558" customFormat="1" ht="40" customHeight="1" x14ac:dyDescent="0.4">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row>
    <row r="26" spans="1:603" s="554" customFormat="1" ht="40" customHeight="1" x14ac:dyDescent="0.4">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row>
    <row r="27" spans="1:603" s="554" customFormat="1" ht="20" customHeight="1" x14ac:dyDescent="0.4">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row>
    <row r="28" spans="1:603" s="554" customFormat="1" ht="10" customHeight="1" x14ac:dyDescent="0.4">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2.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8</vt:i4>
      </vt:variant>
      <vt:variant>
        <vt:lpstr>Plages nommées</vt:lpstr>
      </vt:variant>
      <vt:variant>
        <vt:i4>2</vt:i4>
      </vt:variant>
    </vt:vector>
  </HeadingPairs>
  <TitlesOfParts>
    <vt:vector size="10" baseType="lpstr">
      <vt:lpstr>REX controleurs</vt:lpstr>
      <vt:lpstr>SA_GRILLE_STEU</vt:lpstr>
      <vt:lpstr>SYNTHESE_SCL</vt:lpstr>
      <vt:lpstr>SA_GRILLE_SCL</vt:lpstr>
      <vt:lpstr>Controle_Pluvio_Thermo</vt:lpstr>
      <vt:lpstr>AnalysesComparatives</vt:lpstr>
      <vt:lpstr>AnalysesComparatives_SCL</vt:lpstr>
      <vt:lpstr>Critères</vt:lpstr>
      <vt:lpstr>AnalysesComparatives!Print_Area</vt:lpstr>
      <vt:lpstr>AnalysesComparatives_SCL!Print_Area</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2025-06-13T08:41:20Z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